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TRG00025_HumeLink RIT-T\PACR\Annual workbooks\Draft workbooks\"/>
    </mc:Choice>
  </mc:AlternateContent>
  <xr:revisionPtr revIDLastSave="0" documentId="8_{0E0EB2FD-061C-4AF3-B5F2-97EA3D591895}" xr6:coauthVersionLast="45" xr6:coauthVersionMax="45" xr10:uidLastSave="{00000000-0000-0000-0000-000000000000}"/>
  <bookViews>
    <workbookView xWindow="-120" yWindow="-120" windowWidth="29040" windowHeight="15840" xr2:uid="{B9FD980E-D70D-487D-BCB9-DD324BF44BC4}"/>
  </bookViews>
  <sheets>
    <sheet name="Cover" sheetId="1" r:id="rId1"/>
    <sheet name="Release notice" sheetId="2" r:id="rId2"/>
    <sheet name="Version notes" sheetId="3" r:id="rId3"/>
    <sheet name="Abbreviations and notes" sheetId="4" r:id="rId4"/>
    <sheet name="---Compare options---" sheetId="7" r:id="rId5"/>
    <sheet name="Competition Benefits" sheetId="8" r:id="rId6"/>
    <sheet name="BaseCase_CF" sheetId="9" r:id="rId7"/>
    <sheet name="BaseCase_Generation" sheetId="10" r:id="rId8"/>
    <sheet name="BaseCase_Capacity" sheetId="11" r:id="rId9"/>
    <sheet name="BaseCase_VOM Cost" sheetId="12" r:id="rId10"/>
    <sheet name="BaseCase_FOM Cost" sheetId="13" r:id="rId11"/>
    <sheet name="BaseCase_Fuel Cost" sheetId="14" r:id="rId12"/>
    <sheet name="BaseCase_Build Cost" sheetId="15" r:id="rId13"/>
    <sheet name="BaseCase_REHAB Cost" sheetId="16" r:id="rId14"/>
    <sheet name="BaseCase_REZ Tx Cost" sheetId="17" r:id="rId15"/>
    <sheet name="BaseCase_USE+DSP Cost" sheetId="18" r:id="rId16"/>
    <sheet name="Option3C_CF" sheetId="19" r:id="rId17"/>
    <sheet name="Option3C_Generation" sheetId="20" r:id="rId18"/>
    <sheet name="Option3C_Capacity" sheetId="21" r:id="rId19"/>
    <sheet name="Option3C_VOM Cost" sheetId="22" r:id="rId20"/>
    <sheet name="Option3C_FOM Cost" sheetId="23" r:id="rId21"/>
    <sheet name="Option3C_Fuel Cost" sheetId="24" r:id="rId22"/>
    <sheet name="Option3C_Build Cost" sheetId="25" r:id="rId23"/>
    <sheet name="Option3C_REHAB Cost" sheetId="26" r:id="rId24"/>
    <sheet name="Option3C_REZ Tx Cost" sheetId="27" r:id="rId25"/>
    <sheet name="Option3C_USE+DSP Cost" sheetId="28" r:id="rId26"/>
  </sheets>
  <externalReferences>
    <externalReference r:id="rId27"/>
    <externalReference r:id="rId28"/>
    <externalReference r:id="rId29"/>
    <externalReference r:id="rId30"/>
  </externalReferences>
  <definedNames>
    <definedName name="_xlnm._FilterDatabase" localSheetId="3" hidden="1">'Abbreviations and notes'!$A$2:$B$22</definedName>
    <definedName name="_xlnm._FilterDatabase" localSheetId="12" hidden="1">'BaseCase_Build Cost'!$A$5:$AA$5</definedName>
    <definedName name="_xlnm._FilterDatabase" localSheetId="8" hidden="1">BaseCase_Capacity!$A$5:$AA$17</definedName>
    <definedName name="_xlnm._FilterDatabase" localSheetId="6" hidden="1">BaseCase_CF!$A$5:$AA$17</definedName>
    <definedName name="_xlnm._FilterDatabase" localSheetId="10" hidden="1">'BaseCase_FOM Cost'!$A$1:$AA$5</definedName>
    <definedName name="_xlnm._FilterDatabase" localSheetId="11" hidden="1">'BaseCase_Fuel Cost'!$A$5:$AA$5</definedName>
    <definedName name="_xlnm._FilterDatabase" localSheetId="7" hidden="1">BaseCase_Generation!$A$5:$AA$17</definedName>
    <definedName name="_xlnm._FilterDatabase" localSheetId="13" hidden="1">'BaseCase_REHAB Cost'!$A$5:$AA$5</definedName>
    <definedName name="_xlnm._FilterDatabase" localSheetId="14" hidden="1">'BaseCase_REZ Tx Cost'!$A$5:$AA$5</definedName>
    <definedName name="_xlnm._FilterDatabase" localSheetId="15" hidden="1">'BaseCase_USE+DSP Cost'!$A$5:$AA$5</definedName>
    <definedName name="_xlnm._FilterDatabase" localSheetId="9" hidden="1">'BaseCase_VOM Cost'!$A$5:$AA$5</definedName>
    <definedName name="_xlnm._FilterDatabase" localSheetId="5" hidden="1">'Competition Benefits'!$A$5:$AA$5</definedName>
    <definedName name="_xlnm._FilterDatabase" localSheetId="22" hidden="1">'Option3C_Build Cost'!$A$5:$AA$5</definedName>
    <definedName name="_xlnm._FilterDatabase" localSheetId="18" hidden="1">Option3C_Capacity!$A$5:$AA$17</definedName>
    <definedName name="_xlnm._FilterDatabase" localSheetId="16" hidden="1">Option3C_CF!$A$5:$AA$17</definedName>
    <definedName name="_xlnm._FilterDatabase" localSheetId="20" hidden="1">'Option3C_FOM Cost'!$A$1:$AA$5</definedName>
    <definedName name="_xlnm._FilterDatabase" localSheetId="21" hidden="1">'Option3C_Fuel Cost'!$A$5:$AA$5</definedName>
    <definedName name="_xlnm._FilterDatabase" localSheetId="17" hidden="1">Option3C_Generation!$A$5:$AA$17</definedName>
    <definedName name="_xlnm._FilterDatabase" localSheetId="23" hidden="1">'Option3C_REHAB Cost'!$A$5:$AA$5</definedName>
    <definedName name="_xlnm._FilterDatabase" localSheetId="24" hidden="1">'Option3C_REZ Tx Cost'!$A$5:$AA$5</definedName>
    <definedName name="_xlnm._FilterDatabase" localSheetId="25" hidden="1">'Option3C_USE+DSP Cost'!$A$5:$AA$5</definedName>
    <definedName name="_xlnm._FilterDatabase" localSheetId="19" hidden="1">'Option3C_VOM Cost'!$A$5:$AA$5</definedName>
    <definedName name="asd">'[2]M27_30_REZ Tx Cost'!$C$9:$W$9</definedName>
    <definedName name="asdf">'[2]M27_30_SyncCon Cost'!$C$5:$W$5</definedName>
    <definedName name="AsGen">[3]Macro!$U$6</definedName>
    <definedName name="BaseCase_NEM_Build" localSheetId="8">#REF!</definedName>
    <definedName name="BaseCase_NEM_Build" localSheetId="7">#REF!</definedName>
    <definedName name="BaseCase_NEM_Build" localSheetId="5">#REF!</definedName>
    <definedName name="BaseCase_NEM_Build" localSheetId="18">#REF!</definedName>
    <definedName name="BaseCase_NEM_Build" localSheetId="17">#REF!</definedName>
    <definedName name="BaseCase_NEM_Build">#REF!</definedName>
    <definedName name="BaseCase_NEM_DSP" localSheetId="8">#REF!</definedName>
    <definedName name="BaseCase_NEM_DSP" localSheetId="7">#REF!</definedName>
    <definedName name="BaseCase_NEM_DSP" localSheetId="5">#REF!</definedName>
    <definedName name="BaseCase_NEM_DSP" localSheetId="18">#REF!</definedName>
    <definedName name="BaseCase_NEM_DSP" localSheetId="17">#REF!</definedName>
    <definedName name="BaseCase_NEM_DSP">#REF!</definedName>
    <definedName name="BaseCase_NEM_DSP1">'[2]BaseCase_USE+DSP Cost'!$C$9:$W$9</definedName>
    <definedName name="BaseCase_NEM_FOM" localSheetId="8">#REF!</definedName>
    <definedName name="BaseCase_NEM_FOM" localSheetId="7">#REF!</definedName>
    <definedName name="BaseCase_NEM_FOM" localSheetId="5">#REF!</definedName>
    <definedName name="BaseCase_NEM_FOM" localSheetId="18">#REF!</definedName>
    <definedName name="BaseCase_NEM_FOM" localSheetId="17">#REF!</definedName>
    <definedName name="BaseCase_NEM_FOM">#REF!</definedName>
    <definedName name="BaseCase_NEM_Fuel" localSheetId="8">#REF!</definedName>
    <definedName name="BaseCase_NEM_Fuel" localSheetId="7">#REF!</definedName>
    <definedName name="BaseCase_NEM_Fuel" localSheetId="5">#REF!</definedName>
    <definedName name="BaseCase_NEM_Fuel" localSheetId="18">#REF!</definedName>
    <definedName name="BaseCase_NEM_Fuel" localSheetId="17">#REF!</definedName>
    <definedName name="BaseCase_NEM_Fuel">#REF!</definedName>
    <definedName name="BaseCase_NEM_REHAB" localSheetId="8">#REF!</definedName>
    <definedName name="BaseCase_NEM_REHAB" localSheetId="7">#REF!</definedName>
    <definedName name="BaseCase_NEM_REHAB" localSheetId="5">#REF!</definedName>
    <definedName name="BaseCase_NEM_REHAB" localSheetId="18">#REF!</definedName>
    <definedName name="BaseCase_NEM_REHAB" localSheetId="17">#REF!</definedName>
    <definedName name="BaseCase_NEM_REHAB">#REF!</definedName>
    <definedName name="BaseCase_NEM_REZ" localSheetId="8">#REF!</definedName>
    <definedName name="BaseCase_NEM_REZ" localSheetId="7">#REF!</definedName>
    <definedName name="BaseCase_NEM_REZ" localSheetId="5">#REF!</definedName>
    <definedName name="BaseCase_NEM_REZ" localSheetId="18">#REF!</definedName>
    <definedName name="BaseCase_NEM_REZ" localSheetId="17">#REF!</definedName>
    <definedName name="BaseCase_NEM_REZ">#REF!</definedName>
    <definedName name="BaseCase_NEM_SyncCon" localSheetId="8">#REF!</definedName>
    <definedName name="BaseCase_NEM_SyncCon" localSheetId="7">#REF!</definedName>
    <definedName name="BaseCase_NEM_SyncCon" localSheetId="5">#REF!</definedName>
    <definedName name="BaseCase_NEM_SyncCon" localSheetId="18">#REF!</definedName>
    <definedName name="BaseCase_NEM_SyncCon" localSheetId="17">#REF!</definedName>
    <definedName name="BaseCase_NEM_SyncCon">#REF!</definedName>
    <definedName name="BaseCase_NEM_VOM" localSheetId="8">#REF!</definedName>
    <definedName name="BaseCase_NEM_VOM" localSheetId="7">#REF!</definedName>
    <definedName name="BaseCase_NEM_VOM" localSheetId="5">#REF!</definedName>
    <definedName name="BaseCase_NEM_VOM" localSheetId="18">#REF!</definedName>
    <definedName name="BaseCase_NEM_VOM" localSheetId="17">#REF!</definedName>
    <definedName name="BaseCase_NEM_VOM">#REF!</definedName>
    <definedName name="CaseNames">[3]Macro!$D$3:$D$16</definedName>
    <definedName name="CIQWBGuid" hidden="1">"32a91085-3057-4656-87d2-f3c7894ddc12"</definedName>
    <definedName name="CompareCases1">[3]Macro!$B$18:$B$25</definedName>
    <definedName name="d">'[2]BaseCase_REZ Tx Cost'!$C$9:$W$9</definedName>
    <definedName name="DurationSkip">[3]Macro!$B$34</definedName>
    <definedName name="e">'[4]BaseCase_USE+DSP Cost'!$C$9:$W$9</definedName>
    <definedName name="EndYear">[3]Macro!$B$28</definedName>
    <definedName name="Existing">[3]Macro!$Z$9</definedName>
    <definedName name="f">'[2]BaseCase_SyncCon Cost'!$C$5:$W$5</definedName>
    <definedName name="fg" localSheetId="5">#REF!</definedName>
    <definedName name="fg">#REF!</definedName>
    <definedName name="FilesToCopy">[3]Macro!$B$47:$B$67</definedName>
    <definedName name="Folders">[3]Macro!$B$3:$B$16</definedName>
    <definedName name="Inflation">[3]Macro!$B$29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8">#REF!</definedName>
    <definedName name="M27_30_NEM_Build" localSheetId="7">#REF!</definedName>
    <definedName name="M27_30_NEM_Build" localSheetId="5">#REF!</definedName>
    <definedName name="M27_30_NEM_Build" localSheetId="18">#REF!</definedName>
    <definedName name="M27_30_NEM_Build" localSheetId="17">#REF!</definedName>
    <definedName name="M27_30_NEM_Build">#REF!</definedName>
    <definedName name="M27_30_NEM_DSP" localSheetId="8">#REF!</definedName>
    <definedName name="M27_30_NEM_DSP" localSheetId="7">#REF!</definedName>
    <definedName name="M27_30_NEM_DSP" localSheetId="5">#REF!</definedName>
    <definedName name="M27_30_NEM_DSP" localSheetId="18">#REF!</definedName>
    <definedName name="M27_30_NEM_DSP" localSheetId="17">#REF!</definedName>
    <definedName name="M27_30_NEM_DSP">#REF!</definedName>
    <definedName name="M27_30_NEM_FOM" localSheetId="8">#REF!</definedName>
    <definedName name="M27_30_NEM_FOM" localSheetId="7">#REF!</definedName>
    <definedName name="M27_30_NEM_FOM" localSheetId="5">#REF!</definedName>
    <definedName name="M27_30_NEM_FOM" localSheetId="18">#REF!</definedName>
    <definedName name="M27_30_NEM_FOM" localSheetId="17">#REF!</definedName>
    <definedName name="M27_30_NEM_FOM">#REF!</definedName>
    <definedName name="M27_30_NEM_Fuel" localSheetId="8">#REF!</definedName>
    <definedName name="M27_30_NEM_Fuel" localSheetId="7">#REF!</definedName>
    <definedName name="M27_30_NEM_Fuel" localSheetId="5">#REF!</definedName>
    <definedName name="M27_30_NEM_Fuel" localSheetId="18">#REF!</definedName>
    <definedName name="M27_30_NEM_Fuel" localSheetId="17">#REF!</definedName>
    <definedName name="M27_30_NEM_Fuel">#REF!</definedName>
    <definedName name="M27_30_NEM_REHAB" localSheetId="8">#REF!</definedName>
    <definedName name="M27_30_NEM_REHAB" localSheetId="7">#REF!</definedName>
    <definedName name="M27_30_NEM_REHAB" localSheetId="5">#REF!</definedName>
    <definedName name="M27_30_NEM_REHAB" localSheetId="18">#REF!</definedName>
    <definedName name="M27_30_NEM_REHAB" localSheetId="17">#REF!</definedName>
    <definedName name="M27_30_NEM_REHAB">#REF!</definedName>
    <definedName name="M27_30_NEM_REZ" localSheetId="8">#REF!</definedName>
    <definedName name="M27_30_NEM_REZ" localSheetId="6">#REF!</definedName>
    <definedName name="M27_30_NEM_REZ" localSheetId="7">#REF!</definedName>
    <definedName name="M27_30_NEM_REZ" localSheetId="5">#REF!</definedName>
    <definedName name="M27_30_NEM_REZ" localSheetId="18">#REF!</definedName>
    <definedName name="M27_30_NEM_REZ" localSheetId="16">#REF!</definedName>
    <definedName name="M27_30_NEM_REZ" localSheetId="17">#REF!</definedName>
    <definedName name="M27_30_NEM_REZ">#REF!</definedName>
    <definedName name="M27_30_NEM_SyncCon" localSheetId="8">#REF!</definedName>
    <definedName name="M27_30_NEM_SyncCon" localSheetId="7">#REF!</definedName>
    <definedName name="M27_30_NEM_SyncCon" localSheetId="5">#REF!</definedName>
    <definedName name="M27_30_NEM_SyncCon" localSheetId="18">#REF!</definedName>
    <definedName name="M27_30_NEM_SyncCon" localSheetId="17">#REF!</definedName>
    <definedName name="M27_30_NEM_SyncCon">#REF!</definedName>
    <definedName name="M27_30_NEM_VOM" localSheetId="8">#REF!</definedName>
    <definedName name="M27_30_NEM_VOM" localSheetId="7">#REF!</definedName>
    <definedName name="M27_30_NEM_VOM" localSheetId="5">#REF!</definedName>
    <definedName name="M27_30_NEM_VOM" localSheetId="18">#REF!</definedName>
    <definedName name="M27_30_NEM_VOM" localSheetId="17">#REF!</definedName>
    <definedName name="M27_30_NEM_VOM">#REF!</definedName>
    <definedName name="NE">[3]Macro!$AA$9</definedName>
    <definedName name="NEM_Links">[3]Macro!$G$5:$G$14</definedName>
    <definedName name="NEMNodes">[3]Macro!$K$5:$K$10</definedName>
    <definedName name="NEMorSWIS">[3]Macro!$B$31</definedName>
    <definedName name="NEMRegions">[3]Macro!$J$5:$J$10</definedName>
    <definedName name="NEMREZs">[3]Macro!$L$5:$L$39</definedName>
    <definedName name="NodeDisplay">[3]Macro!$K$3</definedName>
    <definedName name="NPVasof">[3]Macro!$B$33</definedName>
    <definedName name="REZDisplay">[3]Macro!$L$3</definedName>
    <definedName name="RooftopPV">[3]Macro!$W$4</definedName>
    <definedName name="SentOut">[3]Macro!$U$7</definedName>
    <definedName name="sfdg">'[2]M27_30_USE+DSP Cost'!$C$9:$W$9</definedName>
    <definedName name="StartYear" localSheetId="5">#REF!</definedName>
    <definedName name="StartYear">#REF!</definedName>
    <definedName name="StartYear1">'[2]!!DELETE ME!! - Data checks'!$A$5</definedName>
    <definedName name="TimePerYear">[3]Macro!$B$36</definedName>
    <definedName name="Timestep">[3]Macro!$B$30</definedName>
    <definedName name="Tol">[3]Macro!$B$32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63" i="7" l="1"/>
  <c r="AF63" i="7"/>
  <c r="AE63" i="7"/>
  <c r="AD63" i="7"/>
  <c r="AC63" i="7"/>
  <c r="AB63" i="7"/>
  <c r="AA63" i="7"/>
  <c r="Z63" i="7"/>
  <c r="Y63" i="7"/>
  <c r="X63" i="7"/>
  <c r="W63" i="7"/>
  <c r="V63" i="7"/>
  <c r="U63" i="7"/>
  <c r="T63" i="7"/>
  <c r="S63" i="7"/>
  <c r="R63" i="7"/>
  <c r="Q63" i="7"/>
  <c r="P63" i="7"/>
  <c r="O63" i="7"/>
  <c r="N63" i="7"/>
  <c r="M63" i="7"/>
  <c r="L63" i="7"/>
  <c r="K63" i="7"/>
  <c r="J63" i="7"/>
  <c r="I63" i="7"/>
  <c r="A60" i="7"/>
  <c r="AG42" i="7"/>
  <c r="AF42" i="7"/>
  <c r="AE42" i="7"/>
  <c r="AD42" i="7"/>
  <c r="AC42" i="7"/>
  <c r="AB42" i="7"/>
  <c r="AA42" i="7"/>
  <c r="Z42" i="7"/>
  <c r="Y42" i="7"/>
  <c r="X42" i="7"/>
  <c r="W42" i="7"/>
  <c r="V42" i="7"/>
  <c r="U42" i="7"/>
  <c r="T42" i="7"/>
  <c r="S42" i="7"/>
  <c r="R42" i="7"/>
  <c r="Q42" i="7"/>
  <c r="P42" i="7"/>
  <c r="O42" i="7"/>
  <c r="N42" i="7"/>
  <c r="M42" i="7"/>
  <c r="L42" i="7"/>
  <c r="K42" i="7"/>
  <c r="J42" i="7"/>
  <c r="I42" i="7"/>
  <c r="A39" i="7"/>
  <c r="AG25" i="7"/>
  <c r="AF25" i="7"/>
  <c r="AE25" i="7"/>
  <c r="AD25" i="7"/>
  <c r="AC25" i="7"/>
  <c r="AB25" i="7"/>
  <c r="AA25" i="7"/>
  <c r="Z25" i="7"/>
  <c r="Y25" i="7"/>
  <c r="X25" i="7"/>
  <c r="W25" i="7"/>
  <c r="V25" i="7"/>
  <c r="U25" i="7"/>
  <c r="T25" i="7"/>
  <c r="S25" i="7"/>
  <c r="R25" i="7"/>
  <c r="Q25" i="7"/>
  <c r="P25" i="7"/>
  <c r="O25" i="7"/>
  <c r="N25" i="7"/>
  <c r="M25" i="7"/>
  <c r="L25" i="7"/>
  <c r="K25" i="7"/>
  <c r="J25" i="7"/>
  <c r="I25" i="7"/>
  <c r="AG24" i="7"/>
  <c r="AF24" i="7"/>
  <c r="AE24" i="7"/>
  <c r="AE26" i="7" s="1"/>
  <c r="AD24" i="7"/>
  <c r="AD26" i="7" s="1"/>
  <c r="AC24" i="7"/>
  <c r="AC26" i="7" s="1"/>
  <c r="AB24" i="7"/>
  <c r="AB26" i="7" s="1"/>
  <c r="AA24" i="7"/>
  <c r="Z24" i="7"/>
  <c r="Z26" i="7" s="1"/>
  <c r="Y24" i="7"/>
  <c r="X24" i="7"/>
  <c r="W24" i="7"/>
  <c r="W26" i="7" s="1"/>
  <c r="V24" i="7"/>
  <c r="V26" i="7" s="1"/>
  <c r="U24" i="7"/>
  <c r="U26" i="7" s="1"/>
  <c r="T24" i="7"/>
  <c r="T26" i="7" s="1"/>
  <c r="S24" i="7"/>
  <c r="R24" i="7"/>
  <c r="R26" i="7" s="1"/>
  <c r="Q24" i="7"/>
  <c r="P24" i="7"/>
  <c r="O24" i="7"/>
  <c r="O26" i="7" s="1"/>
  <c r="N24" i="7"/>
  <c r="N26" i="7" s="1"/>
  <c r="M24" i="7"/>
  <c r="M26" i="7" s="1"/>
  <c r="L24" i="7"/>
  <c r="L26" i="7" s="1"/>
  <c r="K24" i="7"/>
  <c r="J24" i="7"/>
  <c r="J26" i="7" s="1"/>
  <c r="I24" i="7"/>
  <c r="E13" i="7"/>
  <c r="E11" i="7"/>
  <c r="E10" i="7"/>
  <c r="E9" i="7"/>
  <c r="E8" i="7"/>
  <c r="A3" i="7"/>
  <c r="J1" i="7"/>
  <c r="I78" i="7"/>
  <c r="I69" i="7"/>
  <c r="I57" i="7"/>
  <c r="I48" i="7"/>
  <c r="I77" i="7"/>
  <c r="I68" i="7"/>
  <c r="I56" i="7"/>
  <c r="I47" i="7"/>
  <c r="I76" i="7"/>
  <c r="I55" i="7"/>
  <c r="I74" i="7"/>
  <c r="I66" i="7"/>
  <c r="I53" i="7"/>
  <c r="I45" i="7"/>
  <c r="I73" i="7"/>
  <c r="I65" i="7"/>
  <c r="I52" i="7"/>
  <c r="I44" i="7"/>
  <c r="I72" i="7"/>
  <c r="I64" i="7"/>
  <c r="I51" i="7"/>
  <c r="I12" i="7"/>
  <c r="I70" i="7"/>
  <c r="I49" i="7"/>
  <c r="I7" i="7"/>
  <c r="I71" i="7"/>
  <c r="I50" i="7"/>
  <c r="J43" i="7"/>
  <c r="I13" i="7"/>
  <c r="I9" i="7"/>
  <c r="J78" i="7"/>
  <c r="K26" i="7" l="1"/>
  <c r="S26" i="7"/>
  <c r="AA26" i="7"/>
  <c r="P26" i="7"/>
  <c r="X26" i="7"/>
  <c r="AF26" i="7"/>
  <c r="I26" i="7"/>
  <c r="Q26" i="7"/>
  <c r="Y26" i="7"/>
  <c r="AG26" i="7"/>
  <c r="K1" i="7"/>
  <c r="I8" i="7"/>
  <c r="I10" i="7"/>
  <c r="I11" i="7"/>
  <c r="I46" i="7"/>
  <c r="I43" i="7"/>
  <c r="I67" i="7"/>
  <c r="J8" i="7"/>
  <c r="J48" i="7"/>
  <c r="J67" i="7"/>
  <c r="J65" i="7"/>
  <c r="J12" i="7"/>
  <c r="J9" i="7"/>
  <c r="J69" i="7"/>
  <c r="J55" i="7"/>
  <c r="J52" i="7"/>
  <c r="J49" i="7"/>
  <c r="J70" i="7"/>
  <c r="J10" i="7"/>
  <c r="J57" i="7"/>
  <c r="J46" i="7"/>
  <c r="J44" i="7"/>
  <c r="J50" i="7"/>
  <c r="J11" i="7"/>
  <c r="J77" i="7"/>
  <c r="J74" i="7"/>
  <c r="J72" i="7"/>
  <c r="J64" i="7"/>
  <c r="J76" i="7"/>
  <c r="J13" i="7"/>
  <c r="J68" i="7"/>
  <c r="J66" i="7"/>
  <c r="J71" i="7"/>
  <c r="J7" i="7"/>
  <c r="J56" i="7"/>
  <c r="J53" i="7"/>
  <c r="J51" i="7"/>
  <c r="J45" i="7"/>
  <c r="J73" i="7"/>
  <c r="J47" i="7"/>
  <c r="I14" i="7" l="1"/>
  <c r="J14" i="7"/>
  <c r="L1" i="7"/>
  <c r="K7" i="7"/>
  <c r="K67" i="7"/>
  <c r="K65" i="7"/>
  <c r="K70" i="7"/>
  <c r="K48" i="7"/>
  <c r="K10" i="7"/>
  <c r="K69" i="7"/>
  <c r="K13" i="7"/>
  <c r="K55" i="7"/>
  <c r="K52" i="7"/>
  <c r="K49" i="7"/>
  <c r="K68" i="7"/>
  <c r="K72" i="7"/>
  <c r="K11" i="7"/>
  <c r="K46" i="7"/>
  <c r="K44" i="7"/>
  <c r="K47" i="7"/>
  <c r="K74" i="7"/>
  <c r="K43" i="7"/>
  <c r="K9" i="7"/>
  <c r="K66" i="7"/>
  <c r="K64" i="7"/>
  <c r="K77" i="7"/>
  <c r="K12" i="7"/>
  <c r="K53" i="7"/>
  <c r="K51" i="7"/>
  <c r="K56" i="7"/>
  <c r="K73" i="7"/>
  <c r="K57" i="7"/>
  <c r="K8" i="7"/>
  <c r="K45" i="7"/>
  <c r="K71" i="7"/>
  <c r="K78" i="7"/>
  <c r="K76" i="7"/>
  <c r="K50" i="7"/>
  <c r="K14" i="7" l="1"/>
  <c r="M1" i="7"/>
  <c r="L8" i="7"/>
  <c r="L74" i="7"/>
  <c r="L72" i="7"/>
  <c r="L69" i="7"/>
  <c r="L46" i="7"/>
  <c r="L47" i="7"/>
  <c r="L43" i="7"/>
  <c r="L12" i="7"/>
  <c r="L66" i="7"/>
  <c r="L64" i="7"/>
  <c r="L57" i="7"/>
  <c r="L68" i="7"/>
  <c r="L76" i="7"/>
  <c r="L9" i="7"/>
  <c r="L53" i="7"/>
  <c r="L51" i="7"/>
  <c r="L48" i="7"/>
  <c r="L71" i="7"/>
  <c r="L11" i="7"/>
  <c r="L45" i="7"/>
  <c r="L49" i="7"/>
  <c r="L13" i="7"/>
  <c r="L73" i="7"/>
  <c r="L50" i="7"/>
  <c r="L55" i="7"/>
  <c r="L52" i="7"/>
  <c r="L10" i="7"/>
  <c r="L65" i="7"/>
  <c r="L70" i="7"/>
  <c r="L77" i="7"/>
  <c r="L56" i="7"/>
  <c r="L7" i="7"/>
  <c r="L44" i="7"/>
  <c r="L78" i="7"/>
  <c r="L67" i="7"/>
  <c r="L14" i="7" l="1"/>
  <c r="N1" i="7"/>
  <c r="M73" i="7"/>
  <c r="M50" i="7"/>
  <c r="M68" i="7"/>
  <c r="M46" i="7"/>
  <c r="M7" i="7"/>
  <c r="M65" i="7"/>
  <c r="M70" i="7"/>
  <c r="M56" i="7"/>
  <c r="M43" i="7"/>
  <c r="M45" i="7"/>
  <c r="M10" i="7"/>
  <c r="M52" i="7"/>
  <c r="M49" i="7"/>
  <c r="M47" i="7"/>
  <c r="M13" i="7"/>
  <c r="M44" i="7"/>
  <c r="M78" i="7"/>
  <c r="M76" i="7"/>
  <c r="M74" i="7"/>
  <c r="M48" i="7"/>
  <c r="M11" i="7"/>
  <c r="M72" i="7"/>
  <c r="M69" i="7"/>
  <c r="M55" i="7"/>
  <c r="M53" i="7"/>
  <c r="M51" i="7"/>
  <c r="M9" i="7"/>
  <c r="M64" i="7"/>
  <c r="M57" i="7"/>
  <c r="M66" i="7"/>
  <c r="M12" i="7"/>
  <c r="M8" i="7"/>
  <c r="M71" i="7"/>
  <c r="M77" i="7"/>
  <c r="M67" i="7"/>
  <c r="M14" i="7" l="1"/>
  <c r="O1" i="7"/>
  <c r="N8" i="7"/>
  <c r="N72" i="7"/>
  <c r="N69" i="7"/>
  <c r="N67" i="7"/>
  <c r="N73" i="7"/>
  <c r="N74" i="7"/>
  <c r="N12" i="7"/>
  <c r="N64" i="7"/>
  <c r="N57" i="7"/>
  <c r="N55" i="7"/>
  <c r="N52" i="7"/>
  <c r="N49" i="7"/>
  <c r="N53" i="7"/>
  <c r="N9" i="7"/>
  <c r="N51" i="7"/>
  <c r="N48" i="7"/>
  <c r="N46" i="7"/>
  <c r="N47" i="7"/>
  <c r="N76" i="7"/>
  <c r="N11" i="7"/>
  <c r="N71" i="7"/>
  <c r="N77" i="7"/>
  <c r="N66" i="7"/>
  <c r="N65" i="7"/>
  <c r="N7" i="7"/>
  <c r="N13" i="7"/>
  <c r="N50" i="7"/>
  <c r="N68" i="7"/>
  <c r="N45" i="7"/>
  <c r="N44" i="7"/>
  <c r="N78" i="7"/>
  <c r="N10" i="7"/>
  <c r="N70" i="7"/>
  <c r="N56" i="7"/>
  <c r="N43" i="7"/>
  <c r="N14" i="7" l="1"/>
  <c r="P1" i="7"/>
  <c r="O10" i="7"/>
  <c r="O71" i="7"/>
  <c r="O77" i="7"/>
  <c r="O74" i="7"/>
  <c r="O73" i="7"/>
  <c r="O11" i="7"/>
  <c r="O67" i="7"/>
  <c r="O13" i="7"/>
  <c r="O50" i="7"/>
  <c r="O68" i="7"/>
  <c r="O66" i="7"/>
  <c r="O52" i="7"/>
  <c r="O78" i="7"/>
  <c r="O44" i="7"/>
  <c r="O46" i="7"/>
  <c r="O70" i="7"/>
  <c r="O56" i="7"/>
  <c r="O53" i="7"/>
  <c r="O65" i="7"/>
  <c r="O43" i="7"/>
  <c r="O7" i="7"/>
  <c r="O49" i="7"/>
  <c r="O47" i="7"/>
  <c r="O45" i="7"/>
  <c r="O64" i="7"/>
  <c r="O76" i="7"/>
  <c r="O72" i="7"/>
  <c r="O9" i="7"/>
  <c r="O69" i="7"/>
  <c r="O12" i="7"/>
  <c r="O57" i="7"/>
  <c r="O55" i="7"/>
  <c r="O51" i="7"/>
  <c r="O8" i="7"/>
  <c r="O48" i="7"/>
  <c r="O14" i="7" l="1"/>
  <c r="Q1" i="7"/>
  <c r="P8" i="7"/>
  <c r="P70" i="7"/>
  <c r="P56" i="7"/>
  <c r="P53" i="7"/>
  <c r="P50" i="7"/>
  <c r="P64" i="7"/>
  <c r="P43" i="7"/>
  <c r="P12" i="7"/>
  <c r="P49" i="7"/>
  <c r="P47" i="7"/>
  <c r="P45" i="7"/>
  <c r="P72" i="7"/>
  <c r="P51" i="7"/>
  <c r="P48" i="7"/>
  <c r="P10" i="7"/>
  <c r="P9" i="7"/>
  <c r="P78" i="7"/>
  <c r="P76" i="7"/>
  <c r="P73" i="7"/>
  <c r="P52" i="7"/>
  <c r="P74" i="7"/>
  <c r="P7" i="7"/>
  <c r="P69" i="7"/>
  <c r="P67" i="7"/>
  <c r="P65" i="7"/>
  <c r="P46" i="7"/>
  <c r="P68" i="7"/>
  <c r="P57" i="7"/>
  <c r="P55" i="7"/>
  <c r="P44" i="7"/>
  <c r="P71" i="7"/>
  <c r="P13" i="7"/>
  <c r="P66" i="7"/>
  <c r="P11" i="7"/>
  <c r="P77" i="7"/>
  <c r="P14" i="7" l="1"/>
  <c r="R1" i="7"/>
  <c r="Q11" i="7"/>
  <c r="Q78" i="7"/>
  <c r="Q76" i="7"/>
  <c r="Q73" i="7"/>
  <c r="Q50" i="7"/>
  <c r="Q52" i="7"/>
  <c r="Q49" i="7"/>
  <c r="Q43" i="7"/>
  <c r="Q13" i="7"/>
  <c r="Q69" i="7"/>
  <c r="Q67" i="7"/>
  <c r="Q65" i="7"/>
  <c r="Q55" i="7"/>
  <c r="Q74" i="7"/>
  <c r="Q57" i="7"/>
  <c r="Q70" i="7"/>
  <c r="Q7" i="7"/>
  <c r="Q48" i="7"/>
  <c r="Q46" i="7"/>
  <c r="Q44" i="7"/>
  <c r="Q72" i="7"/>
  <c r="Q9" i="7"/>
  <c r="Q77" i="7"/>
  <c r="Q10" i="7"/>
  <c r="Q68" i="7"/>
  <c r="Q66" i="7"/>
  <c r="Q64" i="7"/>
  <c r="Q51" i="7"/>
  <c r="Q12" i="7"/>
  <c r="Q56" i="7"/>
  <c r="Q53" i="7"/>
  <c r="Q8" i="7"/>
  <c r="Q47" i="7"/>
  <c r="Q45" i="7"/>
  <c r="Q71" i="7"/>
  <c r="Q14" i="7" l="1"/>
  <c r="S1" i="7"/>
  <c r="R8" i="7"/>
  <c r="R77" i="7"/>
  <c r="R74" i="7"/>
  <c r="R72" i="7"/>
  <c r="R57" i="7"/>
  <c r="R50" i="7"/>
  <c r="R11" i="7"/>
  <c r="R12" i="7"/>
  <c r="R68" i="7"/>
  <c r="R66" i="7"/>
  <c r="R64" i="7"/>
  <c r="R43" i="7"/>
  <c r="R55" i="7"/>
  <c r="R44" i="7"/>
  <c r="R10" i="7"/>
  <c r="R56" i="7"/>
  <c r="R53" i="7"/>
  <c r="R51" i="7"/>
  <c r="R69" i="7"/>
  <c r="R70" i="7"/>
  <c r="R52" i="7"/>
  <c r="R9" i="7"/>
  <c r="R47" i="7"/>
  <c r="R45" i="7"/>
  <c r="R71" i="7"/>
  <c r="R48" i="7"/>
  <c r="R73" i="7"/>
  <c r="R7" i="7"/>
  <c r="R76" i="7"/>
  <c r="R46" i="7"/>
  <c r="R67" i="7"/>
  <c r="R65" i="7"/>
  <c r="R49" i="7"/>
  <c r="R13" i="7"/>
  <c r="R78" i="7"/>
  <c r="R14" i="7" l="1"/>
  <c r="T1" i="7"/>
  <c r="S13" i="7"/>
  <c r="S76" i="7"/>
  <c r="S73" i="7"/>
  <c r="S50" i="7"/>
  <c r="S68" i="7"/>
  <c r="S67" i="7"/>
  <c r="S65" i="7"/>
  <c r="S70" i="7"/>
  <c r="S47" i="7"/>
  <c r="S7" i="7"/>
  <c r="S55" i="7"/>
  <c r="S52" i="7"/>
  <c r="S49" i="7"/>
  <c r="S69" i="7"/>
  <c r="S9" i="7"/>
  <c r="S46" i="7"/>
  <c r="S44" i="7"/>
  <c r="S48" i="7"/>
  <c r="S10" i="7"/>
  <c r="S74" i="7"/>
  <c r="S72" i="7"/>
  <c r="S77" i="7"/>
  <c r="S43" i="7"/>
  <c r="S12" i="7"/>
  <c r="S66" i="7"/>
  <c r="S64" i="7"/>
  <c r="S56" i="7"/>
  <c r="S11" i="7"/>
  <c r="S53" i="7"/>
  <c r="S51" i="7"/>
  <c r="S78" i="7"/>
  <c r="S8" i="7"/>
  <c r="S45" i="7"/>
  <c r="S71" i="7"/>
  <c r="S57" i="7"/>
  <c r="S14" i="7" l="1"/>
  <c r="U1" i="7"/>
  <c r="T11" i="7"/>
  <c r="T66" i="7"/>
  <c r="T64" i="7"/>
  <c r="T57" i="7"/>
  <c r="T43" i="7"/>
  <c r="T50" i="7"/>
  <c r="T56" i="7"/>
  <c r="T47" i="7"/>
  <c r="T12" i="7"/>
  <c r="T53" i="7"/>
  <c r="T51" i="7"/>
  <c r="T48" i="7"/>
  <c r="T76" i="7"/>
  <c r="T9" i="7"/>
  <c r="T10" i="7"/>
  <c r="T45" i="7"/>
  <c r="T71" i="7"/>
  <c r="T77" i="7"/>
  <c r="T55" i="7"/>
  <c r="T73" i="7"/>
  <c r="T65" i="7"/>
  <c r="T70" i="7"/>
  <c r="T67" i="7"/>
  <c r="T46" i="7"/>
  <c r="T72" i="7"/>
  <c r="T69" i="7"/>
  <c r="T7" i="7"/>
  <c r="T52" i="7"/>
  <c r="T49" i="7"/>
  <c r="T74" i="7"/>
  <c r="T13" i="7"/>
  <c r="T44" i="7"/>
  <c r="T78" i="7"/>
  <c r="T68" i="7"/>
  <c r="T8" i="7"/>
  <c r="T14" i="7" l="1"/>
  <c r="V1" i="7"/>
  <c r="U69" i="7"/>
  <c r="U10" i="7"/>
  <c r="U12" i="7"/>
  <c r="U51" i="7"/>
  <c r="U48" i="7"/>
  <c r="U76" i="7"/>
  <c r="U73" i="7"/>
  <c r="U50" i="7"/>
  <c r="U65" i="7"/>
  <c r="U70" i="7"/>
  <c r="U74" i="7"/>
  <c r="U52" i="7"/>
  <c r="U49" i="7"/>
  <c r="U53" i="7"/>
  <c r="U44" i="7"/>
  <c r="U78" i="7"/>
  <c r="U66" i="7"/>
  <c r="U46" i="7"/>
  <c r="U9" i="7"/>
  <c r="U55" i="7"/>
  <c r="U11" i="7"/>
  <c r="U71" i="7"/>
  <c r="U77" i="7"/>
  <c r="U43" i="7"/>
  <c r="U8" i="7"/>
  <c r="U68" i="7"/>
  <c r="U13" i="7"/>
  <c r="U56" i="7"/>
  <c r="U47" i="7"/>
  <c r="U7" i="7"/>
  <c r="U67" i="7"/>
  <c r="U72" i="7"/>
  <c r="U45" i="7"/>
  <c r="U64" i="7"/>
  <c r="U57" i="7"/>
  <c r="U14" i="7" l="1"/>
  <c r="W1" i="7"/>
  <c r="V66" i="7"/>
  <c r="V8" i="7"/>
  <c r="V71" i="7"/>
  <c r="V77" i="7"/>
  <c r="V43" i="7"/>
  <c r="V44" i="7"/>
  <c r="V11" i="7"/>
  <c r="V50" i="7"/>
  <c r="V68" i="7"/>
  <c r="V45" i="7"/>
  <c r="V9" i="7"/>
  <c r="V70" i="7"/>
  <c r="V56" i="7"/>
  <c r="V73" i="7"/>
  <c r="V49" i="7"/>
  <c r="V47" i="7"/>
  <c r="V52" i="7"/>
  <c r="V46" i="7"/>
  <c r="V12" i="7"/>
  <c r="V10" i="7"/>
  <c r="V78" i="7"/>
  <c r="V76" i="7"/>
  <c r="V74" i="7"/>
  <c r="V72" i="7"/>
  <c r="V69" i="7"/>
  <c r="V67" i="7"/>
  <c r="V53" i="7"/>
  <c r="V7" i="7"/>
  <c r="V64" i="7"/>
  <c r="V57" i="7"/>
  <c r="V55" i="7"/>
  <c r="V13" i="7"/>
  <c r="V51" i="7"/>
  <c r="V48" i="7"/>
  <c r="V65" i="7"/>
  <c r="V14" i="7" l="1"/>
  <c r="X1" i="7"/>
  <c r="W65" i="7"/>
  <c r="W10" i="7"/>
  <c r="W49" i="7"/>
  <c r="W47" i="7"/>
  <c r="W45" i="7"/>
  <c r="W44" i="7"/>
  <c r="W12" i="7"/>
  <c r="W78" i="7"/>
  <c r="W76" i="7"/>
  <c r="W72" i="7"/>
  <c r="W9" i="7"/>
  <c r="W69" i="7"/>
  <c r="W67" i="7"/>
  <c r="W51" i="7"/>
  <c r="W11" i="7"/>
  <c r="W57" i="7"/>
  <c r="W55" i="7"/>
  <c r="W43" i="7"/>
  <c r="W8" i="7"/>
  <c r="W48" i="7"/>
  <c r="W46" i="7"/>
  <c r="W73" i="7"/>
  <c r="W13" i="7"/>
  <c r="W71" i="7"/>
  <c r="W77" i="7"/>
  <c r="W74" i="7"/>
  <c r="W52" i="7"/>
  <c r="W50" i="7"/>
  <c r="W68" i="7"/>
  <c r="W66" i="7"/>
  <c r="W64" i="7"/>
  <c r="W7" i="7"/>
  <c r="W70" i="7"/>
  <c r="W56" i="7"/>
  <c r="W53" i="7"/>
  <c r="W14" i="7" l="1"/>
  <c r="Y1" i="7"/>
  <c r="X45" i="7"/>
  <c r="X13" i="7"/>
  <c r="X78" i="7"/>
  <c r="X76" i="7"/>
  <c r="X73" i="7"/>
  <c r="X11" i="7"/>
  <c r="X55" i="7"/>
  <c r="X50" i="7"/>
  <c r="X48" i="7"/>
  <c r="X46" i="7"/>
  <c r="X56" i="7"/>
  <c r="X8" i="7"/>
  <c r="X69" i="7"/>
  <c r="X67" i="7"/>
  <c r="X65" i="7"/>
  <c r="X71" i="7"/>
  <c r="X57" i="7"/>
  <c r="X52" i="7"/>
  <c r="X9" i="7"/>
  <c r="X44" i="7"/>
  <c r="X53" i="7"/>
  <c r="X49" i="7"/>
  <c r="X64" i="7"/>
  <c r="X12" i="7"/>
  <c r="X77" i="7"/>
  <c r="X74" i="7"/>
  <c r="X72" i="7"/>
  <c r="X10" i="7"/>
  <c r="X68" i="7"/>
  <c r="X66" i="7"/>
  <c r="X51" i="7"/>
  <c r="X7" i="7"/>
  <c r="X70" i="7"/>
  <c r="X43" i="7"/>
  <c r="X47" i="7"/>
  <c r="X14" i="7" l="1"/>
  <c r="Z1" i="7"/>
  <c r="Y10" i="7"/>
  <c r="Y57" i="7"/>
  <c r="Y55" i="7"/>
  <c r="Y52" i="7"/>
  <c r="Y70" i="7"/>
  <c r="Y68" i="7"/>
  <c r="Y11" i="7"/>
  <c r="Y12" i="7"/>
  <c r="Y48" i="7"/>
  <c r="Y46" i="7"/>
  <c r="Y44" i="7"/>
  <c r="Y49" i="7"/>
  <c r="Y66" i="7"/>
  <c r="Y64" i="7"/>
  <c r="Y53" i="7"/>
  <c r="Y69" i="7"/>
  <c r="Y50" i="7"/>
  <c r="Y9" i="7"/>
  <c r="Y77" i="7"/>
  <c r="Y74" i="7"/>
  <c r="Y72" i="7"/>
  <c r="Y43" i="7"/>
  <c r="Y8" i="7"/>
  <c r="Y56" i="7"/>
  <c r="Y51" i="7"/>
  <c r="Y67" i="7"/>
  <c r="Y13" i="7"/>
  <c r="Y47" i="7"/>
  <c r="Y45" i="7"/>
  <c r="Y71" i="7"/>
  <c r="Y7" i="7"/>
  <c r="Y78" i="7"/>
  <c r="Y76" i="7"/>
  <c r="Y73" i="7"/>
  <c r="Y65" i="7"/>
  <c r="Y14" i="7" l="1"/>
  <c r="AA1" i="7"/>
  <c r="Z48" i="7"/>
  <c r="Z73" i="7"/>
  <c r="Z50" i="7"/>
  <c r="Z9" i="7"/>
  <c r="Z76" i="7"/>
  <c r="Z12" i="7"/>
  <c r="Z11" i="7"/>
  <c r="Z55" i="7"/>
  <c r="Z52" i="7"/>
  <c r="Z78" i="7"/>
  <c r="Z77" i="7"/>
  <c r="Z74" i="7"/>
  <c r="Z68" i="7"/>
  <c r="Z66" i="7"/>
  <c r="Z69" i="7"/>
  <c r="Z56" i="7"/>
  <c r="Z53" i="7"/>
  <c r="Z47" i="7"/>
  <c r="Z45" i="7"/>
  <c r="Z70" i="7"/>
  <c r="Z49" i="7"/>
  <c r="Z67" i="7"/>
  <c r="Z10" i="7"/>
  <c r="Z46" i="7"/>
  <c r="Z44" i="7"/>
  <c r="Z57" i="7"/>
  <c r="Z7" i="7"/>
  <c r="Z72" i="7"/>
  <c r="Z64" i="7"/>
  <c r="Z13" i="7"/>
  <c r="Z51" i="7"/>
  <c r="Z8" i="7"/>
  <c r="Z43" i="7"/>
  <c r="Z71" i="7"/>
  <c r="Z65" i="7"/>
  <c r="Z14" i="7" l="1"/>
  <c r="AB1" i="7"/>
  <c r="AA8" i="7"/>
  <c r="AA76" i="7"/>
  <c r="AA73" i="7"/>
  <c r="AA50" i="7"/>
  <c r="AA47" i="7"/>
  <c r="AA13" i="7"/>
  <c r="AA67" i="7"/>
  <c r="AA65" i="7"/>
  <c r="AA70" i="7"/>
  <c r="AA69" i="7"/>
  <c r="AA55" i="7"/>
  <c r="AA52" i="7"/>
  <c r="AA49" i="7"/>
  <c r="AA48" i="7"/>
  <c r="AA7" i="7"/>
  <c r="AA46" i="7"/>
  <c r="AA44" i="7"/>
  <c r="AA78" i="7"/>
  <c r="AA77" i="7"/>
  <c r="AA68" i="7"/>
  <c r="AA10" i="7"/>
  <c r="AA74" i="7"/>
  <c r="AA72" i="7"/>
  <c r="AA57" i="7"/>
  <c r="AA56" i="7"/>
  <c r="AA71" i="7"/>
  <c r="AA11" i="7"/>
  <c r="AA66" i="7"/>
  <c r="AA64" i="7"/>
  <c r="AA45" i="7"/>
  <c r="AA12" i="7"/>
  <c r="AA53" i="7"/>
  <c r="AA51" i="7"/>
  <c r="AA43" i="7"/>
  <c r="AA9" i="7"/>
  <c r="AA14" i="7" l="1"/>
  <c r="AC1" i="7"/>
  <c r="AB9" i="7"/>
  <c r="AB74" i="7"/>
  <c r="AB72" i="7"/>
  <c r="AB69" i="7"/>
  <c r="AB43" i="7"/>
  <c r="AB12" i="7"/>
  <c r="AB66" i="7"/>
  <c r="AB64" i="7"/>
  <c r="AB57" i="7"/>
  <c r="AB77" i="7"/>
  <c r="AB11" i="7"/>
  <c r="AB53" i="7"/>
  <c r="AB51" i="7"/>
  <c r="AB48" i="7"/>
  <c r="AB67" i="7"/>
  <c r="AB10" i="7"/>
  <c r="AB45" i="7"/>
  <c r="AB71" i="7"/>
  <c r="AB68" i="7"/>
  <c r="AB46" i="7"/>
  <c r="AB73" i="7"/>
  <c r="AB50" i="7"/>
  <c r="AB47" i="7"/>
  <c r="AB7" i="7"/>
  <c r="AB65" i="7"/>
  <c r="AB70" i="7"/>
  <c r="AB56" i="7"/>
  <c r="AB13" i="7"/>
  <c r="AB52" i="7"/>
  <c r="AB49" i="7"/>
  <c r="AB76" i="7"/>
  <c r="AB8" i="7"/>
  <c r="AB44" i="7"/>
  <c r="AB78" i="7"/>
  <c r="AB55" i="7"/>
  <c r="AB14" i="7" l="1"/>
  <c r="AD1" i="7"/>
  <c r="AC8" i="7"/>
  <c r="AC73" i="7"/>
  <c r="AC50" i="7"/>
  <c r="AC68" i="7"/>
  <c r="AC43" i="7"/>
  <c r="AC66" i="7"/>
  <c r="AC13" i="7"/>
  <c r="AC52" i="7"/>
  <c r="AC49" i="7"/>
  <c r="AC47" i="7"/>
  <c r="AC45" i="7"/>
  <c r="AC7" i="7"/>
  <c r="AC44" i="7"/>
  <c r="AC78" i="7"/>
  <c r="AC74" i="7"/>
  <c r="AC10" i="7"/>
  <c r="AC72" i="7"/>
  <c r="AC69" i="7"/>
  <c r="AC53" i="7"/>
  <c r="AC46" i="7"/>
  <c r="AC11" i="7"/>
  <c r="AC64" i="7"/>
  <c r="AC57" i="7"/>
  <c r="AC67" i="7"/>
  <c r="AC65" i="7"/>
  <c r="AC12" i="7"/>
  <c r="AC51" i="7"/>
  <c r="AC48" i="7"/>
  <c r="AC76" i="7"/>
  <c r="AC56" i="7"/>
  <c r="AC9" i="7"/>
  <c r="AC71" i="7"/>
  <c r="AC77" i="7"/>
  <c r="AC55" i="7"/>
  <c r="AC70" i="7"/>
  <c r="AC14" i="7" l="1"/>
  <c r="AE1" i="7"/>
  <c r="AD9" i="7"/>
  <c r="AD72" i="7"/>
  <c r="AD69" i="7"/>
  <c r="AD67" i="7"/>
  <c r="AD44" i="7"/>
  <c r="AD12" i="7"/>
  <c r="AD64" i="7"/>
  <c r="AD57" i="7"/>
  <c r="AD55" i="7"/>
  <c r="AD43" i="7"/>
  <c r="AD11" i="7"/>
  <c r="AD51" i="7"/>
  <c r="AD48" i="7"/>
  <c r="AD46" i="7"/>
  <c r="AD66" i="7"/>
  <c r="AD10" i="7"/>
  <c r="AD71" i="7"/>
  <c r="AD77" i="7"/>
  <c r="AD73" i="7"/>
  <c r="AD45" i="7"/>
  <c r="AD50" i="7"/>
  <c r="AD68" i="7"/>
  <c r="AD52" i="7"/>
  <c r="AD7" i="7"/>
  <c r="AD70" i="7"/>
  <c r="AD56" i="7"/>
  <c r="AD74" i="7"/>
  <c r="AD13" i="7"/>
  <c r="AD49" i="7"/>
  <c r="AD47" i="7"/>
  <c r="AD53" i="7"/>
  <c r="AD8" i="7"/>
  <c r="AD78" i="7"/>
  <c r="AD76" i="7"/>
  <c r="AD65" i="7"/>
  <c r="AD14" i="7" l="1"/>
  <c r="AF1" i="7"/>
  <c r="AE50" i="7"/>
  <c r="AE66" i="7"/>
  <c r="AE70" i="7"/>
  <c r="AE56" i="7"/>
  <c r="AE53" i="7"/>
  <c r="AE7" i="7"/>
  <c r="AE49" i="7"/>
  <c r="AE47" i="7"/>
  <c r="AE45" i="7"/>
  <c r="AE72" i="7"/>
  <c r="AE10" i="7"/>
  <c r="AE78" i="7"/>
  <c r="AE76" i="7"/>
  <c r="AE73" i="7"/>
  <c r="AE51" i="7"/>
  <c r="AE69" i="7"/>
  <c r="AE67" i="7"/>
  <c r="AE52" i="7"/>
  <c r="AE11" i="7"/>
  <c r="AE12" i="7"/>
  <c r="AE57" i="7"/>
  <c r="AE55" i="7"/>
  <c r="AE64" i="7"/>
  <c r="AE9" i="7"/>
  <c r="AE48" i="7"/>
  <c r="AE46" i="7"/>
  <c r="AE65" i="7"/>
  <c r="AE8" i="7"/>
  <c r="AE71" i="7"/>
  <c r="AE77" i="7"/>
  <c r="AE74" i="7"/>
  <c r="AE44" i="7"/>
  <c r="AE13" i="7"/>
  <c r="AE68" i="7"/>
  <c r="AE43" i="7"/>
  <c r="AE14" i="7" l="1"/>
  <c r="AG1" i="7"/>
  <c r="AF50" i="7"/>
  <c r="AF7" i="7"/>
  <c r="AF77" i="7"/>
  <c r="AF74" i="7"/>
  <c r="AF64" i="7"/>
  <c r="AF70" i="7"/>
  <c r="AF56" i="7"/>
  <c r="AF43" i="7"/>
  <c r="AF49" i="7"/>
  <c r="AF47" i="7"/>
  <c r="AF78" i="7"/>
  <c r="AF76" i="7"/>
  <c r="AF72" i="7"/>
  <c r="AF69" i="7"/>
  <c r="AF65" i="7"/>
  <c r="AF71" i="7"/>
  <c r="AF57" i="7"/>
  <c r="AF55" i="7"/>
  <c r="AF10" i="7"/>
  <c r="AF44" i="7"/>
  <c r="AF68" i="7"/>
  <c r="AF66" i="7"/>
  <c r="AF51" i="7"/>
  <c r="AF13" i="7"/>
  <c r="AF53" i="7"/>
  <c r="AF8" i="7"/>
  <c r="AF45" i="7"/>
  <c r="AF9" i="7"/>
  <c r="AF73" i="7"/>
  <c r="AF12" i="7"/>
  <c r="AF67" i="7"/>
  <c r="AF11" i="7"/>
  <c r="AF52" i="7"/>
  <c r="AF48" i="7"/>
  <c r="AF46" i="7"/>
  <c r="AF14" i="7" l="1"/>
  <c r="AG7" i="7"/>
  <c r="AG56" i="7"/>
  <c r="AG53" i="7"/>
  <c r="AG51" i="7"/>
  <c r="AG78" i="7"/>
  <c r="AG73" i="7"/>
  <c r="AG12" i="7"/>
  <c r="AG67" i="7"/>
  <c r="AG49" i="7"/>
  <c r="AG57" i="7"/>
  <c r="AG55" i="7"/>
  <c r="AG71" i="7"/>
  <c r="AG48" i="7"/>
  <c r="AG44" i="7"/>
  <c r="AG13" i="7"/>
  <c r="AG74" i="7"/>
  <c r="AG68" i="7"/>
  <c r="AG66" i="7"/>
  <c r="AG47" i="7"/>
  <c r="AG45" i="7"/>
  <c r="AG43" i="7"/>
  <c r="AG11" i="7"/>
  <c r="AG76" i="7"/>
  <c r="AG70" i="7"/>
  <c r="AG69" i="7"/>
  <c r="AG65" i="7"/>
  <c r="AG9" i="7"/>
  <c r="AG52" i="7"/>
  <c r="AG8" i="7"/>
  <c r="AG46" i="7"/>
  <c r="AG50" i="7"/>
  <c r="AG77" i="7"/>
  <c r="AG72" i="7"/>
  <c r="AG10" i="7"/>
  <c r="AG64" i="7"/>
  <c r="AG14" i="7" l="1"/>
</calcChain>
</file>

<file path=xl/sharedStrings.xml><?xml version="1.0" encoding="utf-8"?>
<sst xmlns="http://schemas.openxmlformats.org/spreadsheetml/2006/main" count="9211" uniqueCount="167">
  <si>
    <t xml:space="preserve"> </t>
  </si>
  <si>
    <t>Notice</t>
  </si>
  <si>
    <t xml:space="preserve">Ernst &amp; Young ("EY") was engaged on the instructions of NSW Electricity Networks Operations Pty Limited as trustee for NSW Electricity Networks Operations Trust ("TransGrid" or “Client”) to undertake market modelling of system costs and benefits to support the Reinforcing the New South Wales Southern Shared Network (HumeLink) Regulatory Investment Test for Transmission (RIT-T) relating to various network upgrade options to provide additional transfer capacity to the state’s demand centres.
</t>
  </si>
  <si>
    <r>
      <t>The results of Ernst &amp; Young’s work, including the assumptions and qualifications made in preparing the workbook dated</t>
    </r>
    <r>
      <rPr>
        <sz val="11"/>
        <rFont val="Calibri"/>
        <family val="2"/>
        <scheme val="minor"/>
      </rPr>
      <t xml:space="preserve"> 29 July 2021</t>
    </r>
    <r>
      <rPr>
        <sz val="11"/>
        <color theme="1"/>
        <rFont val="Calibri"/>
        <family val="2"/>
        <scheme val="minor"/>
      </rPr>
      <t xml:space="preserve"> (“Workbook”), are set out in Ernst &amp; Young's report dated </t>
    </r>
    <r>
      <rPr>
        <sz val="11"/>
        <rFont val="Calibri"/>
        <family val="2"/>
        <scheme val="minor"/>
      </rPr>
      <t xml:space="preserve">29 July 2021 </t>
    </r>
    <r>
      <rPr>
        <sz val="11"/>
        <color theme="1"/>
        <rFont val="Calibri"/>
        <family val="2"/>
        <scheme val="minor"/>
      </rPr>
      <t xml:space="preserve">("Report").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r>
  </si>
  <si>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</si>
  <si>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</si>
  <si>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</si>
  <si>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</si>
  <si>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19 January 2021 and was completed on 5 July 2021. Therefore, our Workbook does not take account of events or circumstances arising after 5 July 2021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</si>
  <si>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</si>
  <si>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</si>
  <si>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</si>
  <si>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The modelling outputs included in the attached sheets are based on the assumptions stated and on information provided by the Client and other information sources used during the course of the engagement. The outputs are contingent on the collection of assumptions as agreed with the Client, and no consideration has been given to other market events, announcements or other changing circumstances. Neither EY nor any partner, director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</si>
  <si>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</si>
  <si>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</si>
  <si>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</si>
  <si>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Humelink Market Modelling Result Workbooks supporting the Addendum to the PACR, Slow Change Scenario (SlowOC3).</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</si>
  <si>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</si>
  <si>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</si>
  <si>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</si>
  <si>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</si>
  <si>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</si>
  <si>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</si>
  <si>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</si>
  <si>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</si>
  <si>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</si>
  <si>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</si>
  <si>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</si>
  <si>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</si>
  <si>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</si>
  <si>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</si>
  <si>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</si>
  <si>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</si>
  <si>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</si>
  <si>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</si>
  <si>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</si>
  <si>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LS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</si>
  <si>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</si>
  <si>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</si>
  <si>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</si>
  <si>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</si>
  <si>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</si>
  <si>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</si>
  <si>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</si>
  <si>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</si>
  <si>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</si>
  <si>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</si>
  <si>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</si>
  <si>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</si>
  <si>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</si>
  <si>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Rehab</t>
  </si>
  <si>
    <t>Rehabilitation (after closing an existing generator)</t>
  </si>
  <si>
    <t>USE</t>
  </si>
  <si>
    <t>Unserved energy</t>
  </si>
  <si>
    <t>VOM</t>
  </si>
  <si>
    <t>Variable operations and maintenance</t>
  </si>
  <si>
    <t>VPP</t>
  </si>
  <si>
    <t>Virtual power plants</t>
  </si>
  <si>
    <t>Notes</t>
  </si>
  <si>
    <t>1. Base Case simulations do not include HumeLink.</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</si>
  <si>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</si>
  <si>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</si>
  <si>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</si>
  <si>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2020 ESOO.</t>
  </si>
  <si>
    <t>Black Coal</t>
  </si>
  <si>
    <t>Option3C</t>
  </si>
  <si>
    <t>Hydro</t>
  </si>
  <si>
    <t>OCGT / Diesel</t>
  </si>
  <si>
    <t>USE &amp; DSP</t>
  </si>
  <si>
    <t>Solar PV</t>
  </si>
  <si>
    <t>Wind</t>
  </si>
  <si>
    <t>LS Battery pump</t>
  </si>
  <si>
    <t>Brown Coal</t>
  </si>
  <si>
    <t>Pumped Hydro Pump</t>
  </si>
  <si>
    <t>Pumped Hydro</t>
  </si>
  <si>
    <t>Transmission</t>
  </si>
  <si>
    <t>VPP pump</t>
  </si>
  <si>
    <t>Behind the meter battery</t>
  </si>
  <si>
    <t>Behind the meter battery pump</t>
  </si>
  <si>
    <t>2021-22</t>
  </si>
  <si>
    <t>Fuel</t>
  </si>
  <si>
    <t>REHAB</t>
  </si>
  <si>
    <t>Compare</t>
  </si>
  <si>
    <t>to</t>
  </si>
  <si>
    <t>BaseCase</t>
  </si>
  <si>
    <t>Select region</t>
  </si>
  <si>
    <t>Real June 2019 dollars ($m) discounted to June 2021</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</si>
  <si>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</si>
  <si>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</si>
  <si>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</si>
  <si>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</si>
  <si>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</si>
  <si>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</si>
  <si>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</si>
  <si>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</si>
  <si>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</si>
  <si>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</si>
  <si>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</si>
  <si>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</si>
  <si>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</si>
  <si>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</si>
  <si>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</si>
  <si>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</si>
  <si>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</si>
  <si>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</si>
  <si>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</si>
  <si>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</si>
  <si>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</si>
  <si>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</si>
  <si>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</si>
  <si>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</si>
  <si>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Build</t>
  </si>
  <si>
    <t>CAPEX</t>
  </si>
  <si>
    <t>REZ Tx</t>
  </si>
  <si>
    <t>REZ</t>
  </si>
  <si>
    <t>USE+DSP</t>
  </si>
  <si>
    <t>Total cumulative market benefits</t>
  </si>
  <si>
    <t>NEM competition benefits</t>
  </si>
  <si>
    <t>Competition cost savings</t>
  </si>
  <si>
    <t>Savings due to demand response</t>
  </si>
  <si>
    <t>Total cumulative competition benefits</t>
  </si>
  <si>
    <t>Capacity difference (MW)</t>
  </si>
  <si>
    <t>Pumped Hydro pump</t>
  </si>
  <si>
    <t>Generation difference (GWh)*</t>
  </si>
  <si>
    <t>*Generation shown is as-generated whereas demand met is sent-out. The difference in as-generated generation between HumeLink Option 3C and the Base Case is due to different auxiliaries and losses.</t>
  </si>
  <si>
    <t>Competition benefits ($000s) - HumeLink Option 3C, Slow Change Scenario</t>
  </si>
  <si>
    <t>Real June 2019 dollars discounted to June 2021</t>
  </si>
  <si>
    <t>Annual capacity factor by technology - Base Case,  Slow Change Scenario</t>
  </si>
  <si>
    <t>Explicitly modelled generation</t>
  </si>
  <si>
    <t>Region</t>
  </si>
  <si>
    <t>Technology</t>
  </si>
  <si>
    <t>NSW1</t>
  </si>
  <si>
    <t>QLD1</t>
  </si>
  <si>
    <t>VIC1</t>
  </si>
  <si>
    <t>SA1</t>
  </si>
  <si>
    <t>TAS1</t>
  </si>
  <si>
    <t>Explicitly modelled pumping</t>
  </si>
  <si>
    <t>Non-controllable capacity</t>
  </si>
  <si>
    <t>Annual as-generated generation by technology (GWh) - Base Case, Slow Change Scenario</t>
  </si>
  <si>
    <t>Total excluding storage</t>
  </si>
  <si>
    <t>Installed capacity by technology (MW) - Base Case, Slow Change Scenario</t>
  </si>
  <si>
    <t>Capacity calculated on 1 July. In early study years some wind and solar projects enter later in the financial year and are therefore reflected in the following financial year's capacity.</t>
  </si>
  <si>
    <t>VOM cost by technology ($000s) - Base Case, Slow Change Scenario</t>
  </si>
  <si>
    <t>FOM cost by technology ($000s) - Base Case, Slow Change Scenario</t>
  </si>
  <si>
    <t>Real June 2019 dollars discounted to June 2020. For new entrant capacity, the FOM is incurred annually in modelling. For existing capacity, FOM is considered to be a sunk cost, since the fixed retirement dates are assumed to be the same in the Base Case and the case with HumeLink. As such, early retirements are presented as an annual FOM saving, or negative cost, that continues until the assumed fixed date retirement.</t>
  </si>
  <si>
    <t>Fuel cost by technology ($000s) - Base Case, Slow Change Scenario</t>
  </si>
  <si>
    <t>New generation build cost (CAPEX) by technology ($000s) - Base Case, Slow Change Scenario</t>
  </si>
  <si>
    <t>CAPEX (Install)</t>
  </si>
  <si>
    <t>Real June 2019 dollars discounted to June 2021. The total capital costs are annualised for modelling purposes.</t>
  </si>
  <si>
    <t>Rehabilition cost by technology ($000s) - Base Case, Slow Change Scenario</t>
  </si>
  <si>
    <t>REZ transmission expansion cost by region ($000s) - Base Case, Slow Change Scenario</t>
  </si>
  <si>
    <t>REZ Expansion</t>
  </si>
  <si>
    <t>Real June 2019 dollars discounted to June 2021. As with the total capital costs, the REZ transmission expansion costs are annualised for modelling purposes.</t>
  </si>
  <si>
    <t>Total</t>
  </si>
  <si>
    <t>USE &amp; DSP cost by region ($000s) - Base Case, Slow Change Scenario</t>
  </si>
  <si>
    <t>Annual capacity factor by technology - HumeLink Option 3C,  Slow Change Scenario</t>
  </si>
  <si>
    <t>Annual as-generated generation by technology (GWh) - HumeLink Option 3C, Slow Change Scenario</t>
  </si>
  <si>
    <t>Installed capacity by technology (MW) - HumeLink Option 3C, Slow Change Scenario</t>
  </si>
  <si>
    <t>VOM cost by technology ($000s) - HumeLink Option 3C, Slow Change Scenario</t>
  </si>
  <si>
    <t>FOM cost by technology ($000s) - HumeLink Option 3C, Slow Change Scenario</t>
  </si>
  <si>
    <t>Real June 2019 dollars discounted to June 2021. For new entrant capacity, the FOM is incurred annually in modelling. For existing capacity, FOM is considered to be a sunk cost, since the fixed retirement dates are assumed to be the same in the Base Case and the case with HumeLink. As such, early retirements are presented as an annual FOM saving, or negative cost, that continues until the assumed fixed date retirement.</t>
  </si>
  <si>
    <t>Fuel cost by technology ($000s) - HumeLink Option 3C, Slow Change Scenario</t>
  </si>
  <si>
    <t>New generation build cost (CAPEX) by technology ($000s) - HumeLink Option 3C, Slow Change Scenario</t>
  </si>
  <si>
    <t>Rehabilition cost by technology ($000s) - HumeLink Option 3C, Slow Change Scenario</t>
  </si>
  <si>
    <t>REZ transmission expansion cost by region ($000s) - HumeLink Option 3C, Slow Change Scenario</t>
  </si>
  <si>
    <t>USE &amp; DSP cost by region ($000s) - HumeLink Option 3C, Slow Change Scenario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</si>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</sst>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quot;$&quot;#,##0"/>
  </numFmts>
  <fonts count="18"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36">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0" fontId="16" fillId="9" borderId="0" xfId="0" applyFont="1" applyFill="1"/>
    <xf numFmtId="166" fontId="16" fillId="9" borderId="0" xfId="0" applyNumberFormat="1" applyFont="1" applyFill="1"/>
    <xf numFmtId="3" fontId="0" fillId="8" borderId="0" xfId="0" applyNumberForma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0" fontId="16" fillId="9" borderId="0" xfId="0" applyFont="1" applyFill="1" applyAlignment="1">
      <alignment horizontal="left"/>
    </xf>
    <xf numFmtId="3" fontId="0" fillId="9" borderId="0" xfId="0" applyNumberFormat="1" applyFill="1"/>
    <xf numFmtId="9" fontId="0" fillId="8" borderId="0" xfId="0" applyNumberFormat="1" applyFill="1"/>
    <xf numFmtId="9" fontId="0" fillId="8" borderId="0" xfId="1" applyFont="1" applyFill="1"/>
    <xf numFmtId="0" fontId="16" fillId="9" borderId="0" xfId="0" applyFont="1" applyFill="1" applyAlignment="1">
      <alignment horizontal="center"/>
    </xf>
    <xf numFmtId="4" fontId="0" fillId="8" borderId="0" xfId="0" applyNumberFormat="1" applyFill="1"/>
    <xf numFmtId="0" fontId="15" fillId="6" borderId="0" xfId="0" applyFont="1" applyFill="1" applyAlignment="1">
      <alignment horizontal="left" wrapText="1"/>
    </xf>
  </cellXfs>
  <cellStyles count="5">
    <cellStyle name="Input" xfId="2" builtinId="20"/>
    <cellStyle name="Normal" xfId="0" builtinId="0"/>
    <cellStyle name="Normal 2" xfId="4" xr:uid="{8FD87250-E74A-40B5-9918-AF78CA404D8D}"/>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options---'!$I$7:$AG$7</c:f>
              <c:numCache>
                <c:formatCode>"$"#,##0</c:formatCode>
                <c:ptCount val="25"/>
                <c:pt idx="0">
                  <c:v>-3.6111038412610127E-3</c:v>
                </c:pt>
                <c:pt idx="1">
                  <c:v>-8.0181390165062674E-3</c:v>
                </c:pt>
                <c:pt idx="2">
                  <c:v>-8.8379934644736407E-3</c:v>
                </c:pt>
                <c:pt idx="3">
                  <c:v>-1.1943487544817857E-2</c:v>
                </c:pt>
                <c:pt idx="4">
                  <c:v>-1.1215436877258129E-2</c:v>
                </c:pt>
                <c:pt idx="5">
                  <c:v>-1.2771804757340818E-2</c:v>
                </c:pt>
                <c:pt idx="6">
                  <c:v>31.145669593572457</c:v>
                </c:pt>
                <c:pt idx="7">
                  <c:v>31.145153489216771</c:v>
                </c:pt>
                <c:pt idx="8">
                  <c:v>39.700078313211982</c:v>
                </c:pt>
                <c:pt idx="9">
                  <c:v>39.696329807467713</c:v>
                </c:pt>
                <c:pt idx="10">
                  <c:v>-2.4567438676993376</c:v>
                </c:pt>
                <c:pt idx="11">
                  <c:v>592.79632616226559</c:v>
                </c:pt>
                <c:pt idx="12">
                  <c:v>592.79346746604631</c:v>
                </c:pt>
                <c:pt idx="13">
                  <c:v>592.79298541422315</c:v>
                </c:pt>
                <c:pt idx="14">
                  <c:v>518.65054507457205</c:v>
                </c:pt>
                <c:pt idx="15">
                  <c:v>518.65308562946086</c:v>
                </c:pt>
                <c:pt idx="16">
                  <c:v>565.516662197703</c:v>
                </c:pt>
                <c:pt idx="17">
                  <c:v>565.5158623070605</c:v>
                </c:pt>
                <c:pt idx="18">
                  <c:v>522.32956653030817</c:v>
                </c:pt>
                <c:pt idx="19">
                  <c:v>535.78796544147622</c:v>
                </c:pt>
                <c:pt idx="20">
                  <c:v>528.06656159462875</c:v>
                </c:pt>
                <c:pt idx="21">
                  <c:v>526.41600668364651</c:v>
                </c:pt>
                <c:pt idx="22">
                  <c:v>515.34582734548007</c:v>
                </c:pt>
                <c:pt idx="23">
                  <c:v>506.58887619050302</c:v>
                </c:pt>
                <c:pt idx="24">
                  <c:v>513.53195684032301</c:v>
                </c:pt>
              </c:numCache>
            </c:numRef>
          </c:val>
          <c:extLst>
            <c:ext xmlns:c16="http://schemas.microsoft.com/office/drawing/2014/chart" uri="{C3380CC4-5D6E-409C-BE32-E72D297353CC}">
              <c16:uniqueId val="{00000000-2E53-4321-975F-B159E4F6ADE5}"/>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options---'!$I$8:$AG$8</c:f>
              <c:numCache>
                <c:formatCode>"$"#,##0</c:formatCode>
                <c:ptCount val="25"/>
                <c:pt idx="0">
                  <c:v>-3.1353258027187091E-4</c:v>
                </c:pt>
                <c:pt idx="1">
                  <c:v>-1.4817350647349796E-3</c:v>
                </c:pt>
                <c:pt idx="2">
                  <c:v>-1.813855323387119E-3</c:v>
                </c:pt>
                <c:pt idx="3">
                  <c:v>-2.1437931688265363E-3</c:v>
                </c:pt>
                <c:pt idx="4">
                  <c:v>-1.4313904775185931E-3</c:v>
                </c:pt>
                <c:pt idx="5">
                  <c:v>-1.7050383364835709E-3</c:v>
                </c:pt>
                <c:pt idx="6">
                  <c:v>23.055184612314452</c:v>
                </c:pt>
                <c:pt idx="7">
                  <c:v>23.055009320566551</c:v>
                </c:pt>
                <c:pt idx="8">
                  <c:v>28.657383138624752</c:v>
                </c:pt>
                <c:pt idx="9">
                  <c:v>28.656938157564614</c:v>
                </c:pt>
                <c:pt idx="10">
                  <c:v>19.529293541937662</c:v>
                </c:pt>
                <c:pt idx="11">
                  <c:v>76.722650050706761</c:v>
                </c:pt>
                <c:pt idx="12">
                  <c:v>76.72236934892122</c:v>
                </c:pt>
                <c:pt idx="13">
                  <c:v>76.722274381647068</c:v>
                </c:pt>
                <c:pt idx="14">
                  <c:v>181.30929941742406</c:v>
                </c:pt>
                <c:pt idx="15">
                  <c:v>173.95421399810971</c:v>
                </c:pt>
                <c:pt idx="16">
                  <c:v>170.87776627315318</c:v>
                </c:pt>
                <c:pt idx="17">
                  <c:v>170.87755948285871</c:v>
                </c:pt>
                <c:pt idx="18">
                  <c:v>167.76378041963656</c:v>
                </c:pt>
                <c:pt idx="19">
                  <c:v>168.25010141951435</c:v>
                </c:pt>
                <c:pt idx="20">
                  <c:v>168.07735321245937</c:v>
                </c:pt>
                <c:pt idx="21">
                  <c:v>156.72889315923089</c:v>
                </c:pt>
                <c:pt idx="22">
                  <c:v>156.00247274353273</c:v>
                </c:pt>
                <c:pt idx="23">
                  <c:v>155.503691521072</c:v>
                </c:pt>
                <c:pt idx="24">
                  <c:v>157.82083635198919</c:v>
                </c:pt>
              </c:numCache>
            </c:numRef>
          </c:val>
          <c:extLst>
            <c:ext xmlns:c16="http://schemas.microsoft.com/office/drawing/2014/chart" uri="{C3380CC4-5D6E-409C-BE32-E72D297353CC}">
              <c16:uniqueId val="{00000001-2E53-4321-975F-B159E4F6ADE5}"/>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options---'!$I$9:$AG$9</c:f>
              <c:numCache>
                <c:formatCode>"$"#,##0</c:formatCode>
                <c:ptCount val="25"/>
                <c:pt idx="0">
                  <c:v>-8.2785083446651692E-4</c:v>
                </c:pt>
                <c:pt idx="1">
                  <c:v>-1.6047175182029604E-3</c:v>
                </c:pt>
                <c:pt idx="2">
                  <c:v>-2.3662798169534652E-3</c:v>
                </c:pt>
                <c:pt idx="3">
                  <c:v>-5.5214897121768445E-3</c:v>
                </c:pt>
                <c:pt idx="4">
                  <c:v>-0.47601506795617754</c:v>
                </c:pt>
                <c:pt idx="5">
                  <c:v>19.138606255239111</c:v>
                </c:pt>
                <c:pt idx="6">
                  <c:v>37.732827510574602</c:v>
                </c:pt>
                <c:pt idx="7">
                  <c:v>48.56289465678833</c:v>
                </c:pt>
                <c:pt idx="8">
                  <c:v>54.237346429240546</c:v>
                </c:pt>
                <c:pt idx="9">
                  <c:v>62.800115267811577</c:v>
                </c:pt>
                <c:pt idx="10">
                  <c:v>70.091749584133268</c:v>
                </c:pt>
                <c:pt idx="11">
                  <c:v>69.172711336819106</c:v>
                </c:pt>
                <c:pt idx="12">
                  <c:v>67.055629844851097</c:v>
                </c:pt>
                <c:pt idx="13">
                  <c:v>65.355633073256058</c:v>
                </c:pt>
                <c:pt idx="14">
                  <c:v>68.146451049124991</c:v>
                </c:pt>
                <c:pt idx="15">
                  <c:v>69.124418026613014</c:v>
                </c:pt>
                <c:pt idx="16">
                  <c:v>68.324795413847028</c:v>
                </c:pt>
                <c:pt idx="17">
                  <c:v>66.892122291692019</c:v>
                </c:pt>
                <c:pt idx="18">
                  <c:v>64.798605928018063</c:v>
                </c:pt>
                <c:pt idx="19">
                  <c:v>63.176239289814035</c:v>
                </c:pt>
                <c:pt idx="20">
                  <c:v>63.199954118982085</c:v>
                </c:pt>
                <c:pt idx="21">
                  <c:v>60.714287593748082</c:v>
                </c:pt>
                <c:pt idx="22">
                  <c:v>56.36049642473111</c:v>
                </c:pt>
                <c:pt idx="23">
                  <c:v>51.11892607549305</c:v>
                </c:pt>
                <c:pt idx="24">
                  <c:v>50.882774992533037</c:v>
                </c:pt>
              </c:numCache>
            </c:numRef>
          </c:val>
          <c:extLst>
            <c:ext xmlns:c16="http://schemas.microsoft.com/office/drawing/2014/chart" uri="{C3380CC4-5D6E-409C-BE32-E72D297353CC}">
              <c16:uniqueId val="{00000002-2E53-4321-975F-B159E4F6ADE5}"/>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options---'!$I$10:$AG$10</c:f>
              <c:numCache>
                <c:formatCode>"$"#,##0</c:formatCode>
                <c:ptCount val="25"/>
                <c:pt idx="0">
                  <c:v>-1.6631552332546561E-4</c:v>
                </c:pt>
                <c:pt idx="1">
                  <c:v>-3.7025517923757433E-4</c:v>
                </c:pt>
                <c:pt idx="2">
                  <c:v>-5.6246880372054877E-4</c:v>
                </c:pt>
                <c:pt idx="3">
                  <c:v>-4.4772418460343035E-4</c:v>
                </c:pt>
                <c:pt idx="4">
                  <c:v>6.1464843210531396E-2</c:v>
                </c:pt>
                <c:pt idx="5">
                  <c:v>-4.6604786928375832</c:v>
                </c:pt>
                <c:pt idx="6">
                  <c:v>-13.277800499243369</c:v>
                </c:pt>
                <c:pt idx="7">
                  <c:v>-17.106605369820375</c:v>
                </c:pt>
                <c:pt idx="8">
                  <c:v>-20.006162982365815</c:v>
                </c:pt>
                <c:pt idx="9">
                  <c:v>-24.539022830196075</c:v>
                </c:pt>
                <c:pt idx="10">
                  <c:v>-27.673487041851622</c:v>
                </c:pt>
                <c:pt idx="11">
                  <c:v>-36.894989688489062</c:v>
                </c:pt>
                <c:pt idx="12">
                  <c:v>-45.660989593043226</c:v>
                </c:pt>
                <c:pt idx="13">
                  <c:v>-54.050551358184748</c:v>
                </c:pt>
                <c:pt idx="14">
                  <c:v>-60.368624232805011</c:v>
                </c:pt>
                <c:pt idx="15">
                  <c:v>-66.649194179385404</c:v>
                </c:pt>
                <c:pt idx="16">
                  <c:v>-72.738517063055596</c:v>
                </c:pt>
                <c:pt idx="17">
                  <c:v>-79.806906750126359</c:v>
                </c:pt>
                <c:pt idx="18">
                  <c:v>-86.501984635298157</c:v>
                </c:pt>
                <c:pt idx="19">
                  <c:v>-92.564981502855332</c:v>
                </c:pt>
                <c:pt idx="20">
                  <c:v>-99.05297343523857</c:v>
                </c:pt>
                <c:pt idx="21">
                  <c:v>-104.84920962553373</c:v>
                </c:pt>
                <c:pt idx="22">
                  <c:v>-110.5053434049869</c:v>
                </c:pt>
                <c:pt idx="23">
                  <c:v>-117.6629187761923</c:v>
                </c:pt>
                <c:pt idx="24">
                  <c:v>-122.57057674900408</c:v>
                </c:pt>
              </c:numCache>
            </c:numRef>
          </c:val>
          <c:extLst>
            <c:ext xmlns:c16="http://schemas.microsoft.com/office/drawing/2014/chart" uri="{C3380CC4-5D6E-409C-BE32-E72D297353CC}">
              <c16:uniqueId val="{00000003-2E53-4321-975F-B159E4F6ADE5}"/>
            </c:ext>
          </c:extLst>
        </c:ser>
        <c:ser>
          <c:idx val="4"/>
          <c:order val="4"/>
          <c:tx>
            <c:strRef>
              <c:f>'---Compare options---'!$H$11</c:f>
              <c:strCache>
                <c:ptCount val="1"/>
                <c:pt idx="0">
                  <c:v>REHAB</c:v>
                </c:pt>
              </c:strCache>
            </c:strRef>
          </c:tx>
          <c:spPr>
            <a:solidFill>
              <a:srgbClr val="27ACAA"/>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options---'!$I$11:$AG$11</c:f>
              <c:numCache>
                <c:formatCode>"$"#,##0</c:formatCode>
                <c:ptCount val="25"/>
                <c:pt idx="0">
                  <c:v>0</c:v>
                </c:pt>
                <c:pt idx="1">
                  <c:v>0</c:v>
                </c:pt>
                <c:pt idx="2">
                  <c:v>0</c:v>
                </c:pt>
                <c:pt idx="3">
                  <c:v>0</c:v>
                </c:pt>
                <c:pt idx="4">
                  <c:v>0</c:v>
                </c:pt>
                <c:pt idx="5">
                  <c:v>0</c:v>
                </c:pt>
                <c:pt idx="6">
                  <c:v>0</c:v>
                </c:pt>
                <c:pt idx="7">
                  <c:v>2.6116154796909542E-5</c:v>
                </c:pt>
                <c:pt idx="8">
                  <c:v>1.4666896444396118E-5</c:v>
                </c:pt>
                <c:pt idx="9">
                  <c:v>1.4666896444396118E-5</c:v>
                </c:pt>
                <c:pt idx="10">
                  <c:v>1.4666896444396118E-5</c:v>
                </c:pt>
                <c:pt idx="11">
                  <c:v>-6.1584158451296394E-5</c:v>
                </c:pt>
                <c:pt idx="12">
                  <c:v>-6.1584158451296394E-5</c:v>
                </c:pt>
                <c:pt idx="13">
                  <c:v>-6.1584158451296394E-5</c:v>
                </c:pt>
                <c:pt idx="14">
                  <c:v>-10.019580449065165</c:v>
                </c:pt>
                <c:pt idx="15">
                  <c:v>-8.7144724931281328</c:v>
                </c:pt>
                <c:pt idx="16">
                  <c:v>-8.7144752966043679</c:v>
                </c:pt>
                <c:pt idx="17">
                  <c:v>-8.714475349316233</c:v>
                </c:pt>
                <c:pt idx="18">
                  <c:v>-8.71447535685909</c:v>
                </c:pt>
                <c:pt idx="19">
                  <c:v>-8.7144753592325586</c:v>
                </c:pt>
                <c:pt idx="20">
                  <c:v>-8.7144753592325586</c:v>
                </c:pt>
                <c:pt idx="21">
                  <c:v>-7.3135032463585929</c:v>
                </c:pt>
                <c:pt idx="22">
                  <c:v>-7.3135032463585929</c:v>
                </c:pt>
                <c:pt idx="23">
                  <c:v>-7.313490539696625</c:v>
                </c:pt>
                <c:pt idx="24">
                  <c:v>-7.313486958459106</c:v>
                </c:pt>
              </c:numCache>
            </c:numRef>
          </c:val>
          <c:extLst>
            <c:ext xmlns:c16="http://schemas.microsoft.com/office/drawing/2014/chart" uri="{C3380CC4-5D6E-409C-BE32-E72D297353CC}">
              <c16:uniqueId val="{00000004-2E53-4321-975F-B159E4F6ADE5}"/>
            </c:ext>
          </c:extLst>
        </c:ser>
        <c:ser>
          <c:idx val="5"/>
          <c:order val="5"/>
          <c:tx>
            <c:strRef>
              <c:f>'---Compare options---'!$H$12</c:f>
              <c:strCache>
                <c:ptCount val="1"/>
                <c:pt idx="0">
                  <c:v>REZ</c:v>
                </c:pt>
              </c:strCache>
            </c:strRef>
          </c:tx>
          <c:spPr>
            <a:solidFill>
              <a:srgbClr val="750E5C"/>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options---'!$I$12:$AG$12</c:f>
              <c:numCache>
                <c:formatCode>"$"#,##0</c:formatCode>
                <c:ptCount val="25"/>
                <c:pt idx="0">
                  <c:v>-1.0213135205439317E-4</c:v>
                </c:pt>
                <c:pt idx="1">
                  <c:v>-3.1079255845584841E-4</c:v>
                </c:pt>
                <c:pt idx="2">
                  <c:v>-3.3011223561637019E-4</c:v>
                </c:pt>
                <c:pt idx="3">
                  <c:v>-3.2281913670265393E-4</c:v>
                </c:pt>
                <c:pt idx="4">
                  <c:v>-2.7988884177236118E-4</c:v>
                </c:pt>
                <c:pt idx="5">
                  <c:v>-3.4079125140910383E-4</c:v>
                </c:pt>
                <c:pt idx="6">
                  <c:v>-3.3540434153302373E-4</c:v>
                </c:pt>
                <c:pt idx="7">
                  <c:v>-3.3236066737039931E-4</c:v>
                </c:pt>
                <c:pt idx="8">
                  <c:v>-3.0511791722676344E-4</c:v>
                </c:pt>
                <c:pt idx="9">
                  <c:v>-2.5134832504945462E-4</c:v>
                </c:pt>
                <c:pt idx="10">
                  <c:v>64.139066647303849</c:v>
                </c:pt>
                <c:pt idx="11">
                  <c:v>64.139047632378592</c:v>
                </c:pt>
                <c:pt idx="12">
                  <c:v>64.139005608668171</c:v>
                </c:pt>
                <c:pt idx="13">
                  <c:v>64.138981543958877</c:v>
                </c:pt>
                <c:pt idx="14">
                  <c:v>64.138949987381324</c:v>
                </c:pt>
                <c:pt idx="15">
                  <c:v>64.138986634434872</c:v>
                </c:pt>
                <c:pt idx="16">
                  <c:v>64.138995706326199</c:v>
                </c:pt>
                <c:pt idx="17">
                  <c:v>64.138939578958258</c:v>
                </c:pt>
                <c:pt idx="18">
                  <c:v>64.138913218492846</c:v>
                </c:pt>
                <c:pt idx="19">
                  <c:v>64.138847814563178</c:v>
                </c:pt>
                <c:pt idx="20">
                  <c:v>64.138810608961094</c:v>
                </c:pt>
                <c:pt idx="21">
                  <c:v>64.138788325487795</c:v>
                </c:pt>
                <c:pt idx="22">
                  <c:v>64.138719771194971</c:v>
                </c:pt>
                <c:pt idx="23">
                  <c:v>61.799067099567509</c:v>
                </c:pt>
                <c:pt idx="24">
                  <c:v>62.162739051180075</c:v>
                </c:pt>
              </c:numCache>
            </c:numRef>
          </c:val>
          <c:extLst>
            <c:ext xmlns:c16="http://schemas.microsoft.com/office/drawing/2014/chart" uri="{C3380CC4-5D6E-409C-BE32-E72D297353CC}">
              <c16:uniqueId val="{00000005-2E53-4321-975F-B159E4F6ADE5}"/>
            </c:ext>
          </c:extLst>
        </c:ser>
        <c:ser>
          <c:idx val="6"/>
          <c:order val="6"/>
          <c:tx>
            <c:strRef>
              <c:f>'---Compare options---'!$H$13</c:f>
              <c:strCache>
                <c:ptCount val="1"/>
                <c:pt idx="0">
                  <c:v>USE+DSP</c:v>
                </c:pt>
              </c:strCache>
            </c:strRef>
          </c:tx>
          <c:spPr>
            <a:solidFill>
              <a:srgbClr val="FF4136"/>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options---'!$I$13:$AG$13</c:f>
              <c:numCache>
                <c:formatCode>"$"#,##0</c:formatCode>
                <c:ptCount val="25"/>
                <c:pt idx="0">
                  <c:v>-1.9536546750000027E-4</c:v>
                </c:pt>
                <c:pt idx="1">
                  <c:v>-3.8886558950000037E-4</c:v>
                </c:pt>
                <c:pt idx="2">
                  <c:v>-5.6332854649119256E-4</c:v>
                </c:pt>
                <c:pt idx="3">
                  <c:v>-7.5582774649119193E-4</c:v>
                </c:pt>
                <c:pt idx="4">
                  <c:v>-1.6675564234927118E-3</c:v>
                </c:pt>
                <c:pt idx="5">
                  <c:v>0.17024546490050724</c:v>
                </c:pt>
                <c:pt idx="6">
                  <c:v>0.17005486995050723</c:v>
                </c:pt>
                <c:pt idx="7">
                  <c:v>0.16986490747950722</c:v>
                </c:pt>
                <c:pt idx="8">
                  <c:v>0.16967605385600723</c:v>
                </c:pt>
                <c:pt idx="9">
                  <c:v>0.16948784908200723</c:v>
                </c:pt>
                <c:pt idx="10">
                  <c:v>0.16930102960000723</c:v>
                </c:pt>
                <c:pt idx="11">
                  <c:v>13.815704882870007</c:v>
                </c:pt>
                <c:pt idx="12">
                  <c:v>13.815562048935007</c:v>
                </c:pt>
                <c:pt idx="13">
                  <c:v>13.822208799416007</c:v>
                </c:pt>
                <c:pt idx="14">
                  <c:v>55.243950748285016</c:v>
                </c:pt>
                <c:pt idx="15">
                  <c:v>60.69300164486701</c:v>
                </c:pt>
                <c:pt idx="16">
                  <c:v>67.689106872143014</c:v>
                </c:pt>
                <c:pt idx="17">
                  <c:v>70.831165292255022</c:v>
                </c:pt>
                <c:pt idx="18">
                  <c:v>88.078883735451015</c:v>
                </c:pt>
                <c:pt idx="19">
                  <c:v>92.639646542483021</c:v>
                </c:pt>
                <c:pt idx="20">
                  <c:v>90.172090223142021</c:v>
                </c:pt>
                <c:pt idx="21">
                  <c:v>112.001095722755</c:v>
                </c:pt>
                <c:pt idx="22">
                  <c:v>112.95250950947499</c:v>
                </c:pt>
                <c:pt idx="23">
                  <c:v>112.82407165343299</c:v>
                </c:pt>
                <c:pt idx="24">
                  <c:v>115.62882064429598</c:v>
                </c:pt>
              </c:numCache>
            </c:numRef>
          </c:val>
          <c:extLst>
            <c:ext xmlns:c16="http://schemas.microsoft.com/office/drawing/2014/chart" uri="{C3380CC4-5D6E-409C-BE32-E72D297353CC}">
              <c16:uniqueId val="{00000006-2E53-4321-975F-B159E4F6ADE5}"/>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r>
                  <a:rPr lang="en-AU" sz="1050"/>
                  <a:t>Cumulative gross market benefits</a:t>
                </a:r>
                <a:r>
                  <a:rPr lang="en-AU" sz="1050" baseline="0"/>
                  <a:t> ($m)</a:t>
                </a:r>
                <a:endParaRPr lang="en-AU" sz="1050"/>
              </a:p>
            </c:rich>
          </c:tx>
          <c:overlay val="0"/>
          <c:spPr>
            <a:noFill/>
            <a:ln>
              <a:noFill/>
            </a:ln>
            <a:effectLst/>
          </c:spPr>
          <c:txPr>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options---'!$H$64</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options---'!$I$64:$AG$64</c:f>
              <c:numCache>
                <c:formatCode>#,##0</c:formatCode>
                <c:ptCount val="25"/>
                <c:pt idx="0">
                  <c:v>1.6300000002956949E-2</c:v>
                </c:pt>
                <c:pt idx="1">
                  <c:v>1.680000004125759E-2</c:v>
                </c:pt>
                <c:pt idx="2">
                  <c:v>1.4600000024074689E-2</c:v>
                </c:pt>
                <c:pt idx="3">
                  <c:v>0.14229999999224674</c:v>
                </c:pt>
                <c:pt idx="4">
                  <c:v>24.783699999985402</c:v>
                </c:pt>
                <c:pt idx="5">
                  <c:v>-1140.4573000000091</c:v>
                </c:pt>
                <c:pt idx="6">
                  <c:v>-1357.4246500000008</c:v>
                </c:pt>
                <c:pt idx="7">
                  <c:v>-583.30141372150683</c:v>
                </c:pt>
                <c:pt idx="8">
                  <c:v>-490.8984873927111</c:v>
                </c:pt>
                <c:pt idx="9">
                  <c:v>-779.67076992102375</c:v>
                </c:pt>
                <c:pt idx="10">
                  <c:v>-743.722282950308</c:v>
                </c:pt>
                <c:pt idx="11">
                  <c:v>173.53523102619511</c:v>
                </c:pt>
                <c:pt idx="12">
                  <c:v>209.57977178490546</c:v>
                </c:pt>
                <c:pt idx="13">
                  <c:v>197.06235319380357</c:v>
                </c:pt>
                <c:pt idx="14">
                  <c:v>-162.76782488058961</c:v>
                </c:pt>
                <c:pt idx="15">
                  <c:v>-48.084366116803722</c:v>
                </c:pt>
                <c:pt idx="16">
                  <c:v>97.732382684509503</c:v>
                </c:pt>
                <c:pt idx="17">
                  <c:v>-254.99907845799316</c:v>
                </c:pt>
                <c:pt idx="18">
                  <c:v>-162.54189060401404</c:v>
                </c:pt>
                <c:pt idx="19">
                  <c:v>-150.45452923149423</c:v>
                </c:pt>
                <c:pt idx="20">
                  <c:v>-144.34282564799651</c:v>
                </c:pt>
                <c:pt idx="21">
                  <c:v>1.5398001599969575</c:v>
                </c:pt>
                <c:pt idx="22">
                  <c:v>-333.83707832601795</c:v>
                </c:pt>
                <c:pt idx="23">
                  <c:v>-9.7561536159992102</c:v>
                </c:pt>
                <c:pt idx="24">
                  <c:v>570.41238966800302</c:v>
                </c:pt>
              </c:numCache>
            </c:numRef>
          </c:val>
          <c:extLst>
            <c:ext xmlns:c16="http://schemas.microsoft.com/office/drawing/2014/chart" uri="{C3380CC4-5D6E-409C-BE32-E72D297353CC}">
              <c16:uniqueId val="{00000000-F1AC-49C2-B588-384E4EFCF310}"/>
            </c:ext>
          </c:extLst>
        </c:ser>
        <c:ser>
          <c:idx val="1"/>
          <c:order val="1"/>
          <c:tx>
            <c:strRef>
              <c:f>'---Compare options---'!$H$65</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options---'!$I$65:$AG$65</c:f>
              <c:numCache>
                <c:formatCode>#,##0</c:formatCode>
                <c:ptCount val="25"/>
                <c:pt idx="0">
                  <c:v>2.1000000000640284E-2</c:v>
                </c:pt>
                <c:pt idx="1">
                  <c:v>1.5199999998003477E-2</c:v>
                </c:pt>
                <c:pt idx="2">
                  <c:v>2.1700000012060627E-2</c:v>
                </c:pt>
                <c:pt idx="3">
                  <c:v>9.0000002091983333E-4</c:v>
                </c:pt>
                <c:pt idx="4">
                  <c:v>6.5999999995256076E-2</c:v>
                </c:pt>
                <c:pt idx="5">
                  <c:v>95.139199999983248</c:v>
                </c:pt>
                <c:pt idx="6">
                  <c:v>15.460599999987608</c:v>
                </c:pt>
                <c:pt idx="7">
                  <c:v>-36.372599999991508</c:v>
                </c:pt>
                <c:pt idx="8">
                  <c:v>-20.901200000000244</c:v>
                </c:pt>
                <c:pt idx="9">
                  <c:v>11.216000000000349</c:v>
                </c:pt>
                <c:pt idx="10">
                  <c:v>52.461200000001554</c:v>
                </c:pt>
                <c:pt idx="11">
                  <c:v>-33.561099999988073</c:v>
                </c:pt>
                <c:pt idx="12">
                  <c:v>16.139299999991636</c:v>
                </c:pt>
                <c:pt idx="13">
                  <c:v>-16.766999999999825</c:v>
                </c:pt>
                <c:pt idx="14">
                  <c:v>36.596300000001065</c:v>
                </c:pt>
                <c:pt idx="15">
                  <c:v>51.749500000001717</c:v>
                </c:pt>
                <c:pt idx="16">
                  <c:v>98.63379999999961</c:v>
                </c:pt>
                <c:pt idx="17">
                  <c:v>379.89689999999973</c:v>
                </c:pt>
                <c:pt idx="18">
                  <c:v>305.12269999999626</c:v>
                </c:pt>
                <c:pt idx="19">
                  <c:v>236.04269999999451</c:v>
                </c:pt>
                <c:pt idx="20">
                  <c:v>68.715200000009645</c:v>
                </c:pt>
                <c:pt idx="21">
                  <c:v>84.752899999999499</c:v>
                </c:pt>
                <c:pt idx="22">
                  <c:v>142.9842000000026</c:v>
                </c:pt>
                <c:pt idx="23">
                  <c:v>213.69499999999607</c:v>
                </c:pt>
                <c:pt idx="24">
                  <c:v>300.54379999999946</c:v>
                </c:pt>
              </c:numCache>
            </c:numRef>
          </c:val>
          <c:extLst>
            <c:ext xmlns:c16="http://schemas.microsoft.com/office/drawing/2014/chart" uri="{C3380CC4-5D6E-409C-BE32-E72D297353CC}">
              <c16:uniqueId val="{00000001-F1AC-49C2-B588-384E4EFCF310}"/>
            </c:ext>
          </c:extLst>
        </c:ser>
        <c:ser>
          <c:idx val="2"/>
          <c:order val="2"/>
          <c:tx>
            <c:strRef>
              <c:f>'---Compare options---'!$H$66</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options---'!$I$66:$AG$66</c:f>
              <c:numCache>
                <c:formatCode>#,##0</c:formatCode>
                <c:ptCount val="25"/>
                <c:pt idx="0">
                  <c:v>1.9004080013473867E-4</c:v>
                </c:pt>
                <c:pt idx="1">
                  <c:v>9.1215972997815697E-4</c:v>
                </c:pt>
                <c:pt idx="2">
                  <c:v>1.1166248400513723E-3</c:v>
                </c:pt>
                <c:pt idx="3">
                  <c:v>1.0294840599271993E-3</c:v>
                </c:pt>
                <c:pt idx="4">
                  <c:v>1.070133649818672E-3</c:v>
                </c:pt>
                <c:pt idx="5">
                  <c:v>1.1117396002191526E-3</c:v>
                </c:pt>
                <c:pt idx="6">
                  <c:v>1.1538984397247987E-3</c:v>
                </c:pt>
                <c:pt idx="7">
                  <c:v>1.335788200094612E-3</c:v>
                </c:pt>
                <c:pt idx="8">
                  <c:v>1.3384491996930592E-3</c:v>
                </c:pt>
                <c:pt idx="9">
                  <c:v>1.4469207992533484E-3</c:v>
                </c:pt>
                <c:pt idx="10">
                  <c:v>1.4233989099921018E-3</c:v>
                </c:pt>
                <c:pt idx="11">
                  <c:v>-8.2184091449789776E-2</c:v>
                </c:pt>
                <c:pt idx="12">
                  <c:v>1.5257813995503966E-3</c:v>
                </c:pt>
                <c:pt idx="13">
                  <c:v>1.7049447994850198E-3</c:v>
                </c:pt>
                <c:pt idx="14">
                  <c:v>-0.10440167739989192</c:v>
                </c:pt>
                <c:pt idx="15">
                  <c:v>1.3235147000614234E-3</c:v>
                </c:pt>
                <c:pt idx="16">
                  <c:v>-0.38538434090014562</c:v>
                </c:pt>
                <c:pt idx="17">
                  <c:v>2.6107076000698726E-3</c:v>
                </c:pt>
                <c:pt idx="18">
                  <c:v>-6.8190142500270667E-2</c:v>
                </c:pt>
                <c:pt idx="19">
                  <c:v>2.5200151001172344E-3</c:v>
                </c:pt>
                <c:pt idx="20">
                  <c:v>-0.16679418290004833</c:v>
                </c:pt>
                <c:pt idx="21">
                  <c:v>5.2925499003322329E-3</c:v>
                </c:pt>
                <c:pt idx="22">
                  <c:v>117.94413276109844</c:v>
                </c:pt>
                <c:pt idx="23">
                  <c:v>44.329667445198993</c:v>
                </c:pt>
                <c:pt idx="24">
                  <c:v>-18.604436605099863</c:v>
                </c:pt>
              </c:numCache>
            </c:numRef>
          </c:val>
          <c:extLst>
            <c:ext xmlns:c16="http://schemas.microsoft.com/office/drawing/2014/chart" uri="{C3380CC4-5D6E-409C-BE32-E72D297353CC}">
              <c16:uniqueId val="{00000002-F1AC-49C2-B588-384E4EFCF310}"/>
            </c:ext>
          </c:extLst>
        </c:ser>
        <c:ser>
          <c:idx val="3"/>
          <c:order val="3"/>
          <c:tx>
            <c:strRef>
              <c:f>'---Compare options---'!$H$67</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options---'!$I$67:$AG$67</c:f>
              <c:numCache>
                <c:formatCode>#,##0</c:formatCode>
                <c:ptCount val="25"/>
                <c:pt idx="0">
                  <c:v>2.1370000104070641E-4</c:v>
                </c:pt>
                <c:pt idx="1">
                  <c:v>1.0399999996479892E-4</c:v>
                </c:pt>
                <c:pt idx="2">
                  <c:v>9.450000004562753E-5</c:v>
                </c:pt>
                <c:pt idx="3">
                  <c:v>7.5419999987502706E-5</c:v>
                </c:pt>
                <c:pt idx="4">
                  <c:v>7.6099999986922739E-5</c:v>
                </c:pt>
                <c:pt idx="5">
                  <c:v>-0.75612307036000459</c:v>
                </c:pt>
                <c:pt idx="6">
                  <c:v>-0.16406281000000433</c:v>
                </c:pt>
                <c:pt idx="7">
                  <c:v>-0.50454743999999607</c:v>
                </c:pt>
                <c:pt idx="8">
                  <c:v>-1.0762433000000016</c:v>
                </c:pt>
                <c:pt idx="9">
                  <c:v>1.127999999965823E-4</c:v>
                </c:pt>
                <c:pt idx="10">
                  <c:v>-7.9933699999983787E-2</c:v>
                </c:pt>
                <c:pt idx="11">
                  <c:v>-1.0779629999999969</c:v>
                </c:pt>
                <c:pt idx="12">
                  <c:v>-8.6784900000012044E-2</c:v>
                </c:pt>
                <c:pt idx="13">
                  <c:v>-0.59939649999999745</c:v>
                </c:pt>
                <c:pt idx="14">
                  <c:v>-2.7095319999999994</c:v>
                </c:pt>
                <c:pt idx="15">
                  <c:v>-3.02196</c:v>
                </c:pt>
                <c:pt idx="16">
                  <c:v>-2.6287519999999986</c:v>
                </c:pt>
                <c:pt idx="17">
                  <c:v>-1.0231870000000001</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F1AC-49C2-B588-384E4EFCF310}"/>
            </c:ext>
          </c:extLst>
        </c:ser>
        <c:ser>
          <c:idx val="4"/>
          <c:order val="4"/>
          <c:tx>
            <c:strRef>
              <c:f>'---Compare options---'!$H$68</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options---'!$I$68:$AG$68</c:f>
              <c:numCache>
                <c:formatCode>#,##0</c:formatCode>
                <c:ptCount val="25"/>
                <c:pt idx="0">
                  <c:v>1.3721324940014767E-3</c:v>
                </c:pt>
                <c:pt idx="1">
                  <c:v>1.2315464659948816E-3</c:v>
                </c:pt>
                <c:pt idx="2">
                  <c:v>1.346753856005023E-3</c:v>
                </c:pt>
                <c:pt idx="3">
                  <c:v>1.3526485409999789E-3</c:v>
                </c:pt>
                <c:pt idx="4">
                  <c:v>1.3947551870017172E-3</c:v>
                </c:pt>
                <c:pt idx="5">
                  <c:v>-4.3464694284940002</c:v>
                </c:pt>
                <c:pt idx="6">
                  <c:v>-0.39619115540799998</c:v>
                </c:pt>
                <c:pt idx="7">
                  <c:v>-1.0884595000180004</c:v>
                </c:pt>
                <c:pt idx="8">
                  <c:v>-6.2957036561999968E-2</c:v>
                </c:pt>
                <c:pt idx="9">
                  <c:v>-0.59360378433000038</c:v>
                </c:pt>
                <c:pt idx="10">
                  <c:v>-1.2474281848319988</c:v>
                </c:pt>
                <c:pt idx="11">
                  <c:v>-11.780008188017</c:v>
                </c:pt>
                <c:pt idx="12">
                  <c:v>-0.36043515445000196</c:v>
                </c:pt>
                <c:pt idx="13">
                  <c:v>-1.4167668728800002</c:v>
                </c:pt>
                <c:pt idx="14">
                  <c:v>-23.96106907347</c:v>
                </c:pt>
                <c:pt idx="15">
                  <c:v>-18.129683005349875</c:v>
                </c:pt>
                <c:pt idx="16">
                  <c:v>-26.561419596670007</c:v>
                </c:pt>
                <c:pt idx="17">
                  <c:v>-12.453159581570013</c:v>
                </c:pt>
                <c:pt idx="18">
                  <c:v>-34.69878646842011</c:v>
                </c:pt>
                <c:pt idx="19">
                  <c:v>-17.174429826329927</c:v>
                </c:pt>
                <c:pt idx="20">
                  <c:v>-56.40960626651011</c:v>
                </c:pt>
                <c:pt idx="21">
                  <c:v>-24.890416353940012</c:v>
                </c:pt>
                <c:pt idx="22">
                  <c:v>42.899198188239325</c:v>
                </c:pt>
                <c:pt idx="23">
                  <c:v>65.811855914999967</c:v>
                </c:pt>
                <c:pt idx="24">
                  <c:v>-141.09666361548909</c:v>
                </c:pt>
              </c:numCache>
            </c:numRef>
          </c:val>
          <c:extLst>
            <c:ext xmlns:c16="http://schemas.microsoft.com/office/drawing/2014/chart" uri="{C3380CC4-5D6E-409C-BE32-E72D297353CC}">
              <c16:uniqueId val="{00000004-F1AC-49C2-B588-384E4EFCF310}"/>
            </c:ext>
          </c:extLst>
        </c:ser>
        <c:ser>
          <c:idx val="5"/>
          <c:order val="5"/>
          <c:tx>
            <c:strRef>
              <c:f>'---Compare options---'!$H$69</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options---'!$I$69:$AG$69</c:f>
              <c:numCache>
                <c:formatCode>#,##0</c:formatCode>
                <c:ptCount val="25"/>
                <c:pt idx="0">
                  <c:v>-3.5746200046560261E-3</c:v>
                </c:pt>
                <c:pt idx="1">
                  <c:v>-7.9241100029321387E-3</c:v>
                </c:pt>
                <c:pt idx="2">
                  <c:v>-1.6257999959634617E-3</c:v>
                </c:pt>
                <c:pt idx="3">
                  <c:v>-0.11100129999795172</c:v>
                </c:pt>
                <c:pt idx="4">
                  <c:v>-6.0152373999990232</c:v>
                </c:pt>
                <c:pt idx="5">
                  <c:v>45.672141949995421</c:v>
                </c:pt>
                <c:pt idx="6">
                  <c:v>51.231026249999559</c:v>
                </c:pt>
                <c:pt idx="7">
                  <c:v>45.173798540010466</c:v>
                </c:pt>
                <c:pt idx="8">
                  <c:v>55.183750520000103</c:v>
                </c:pt>
                <c:pt idx="9">
                  <c:v>70.643271050001204</c:v>
                </c:pt>
                <c:pt idx="10">
                  <c:v>60.121854000000894</c:v>
                </c:pt>
                <c:pt idx="11">
                  <c:v>132.04709674999867</c:v>
                </c:pt>
                <c:pt idx="12">
                  <c:v>127.35582949999662</c:v>
                </c:pt>
                <c:pt idx="13">
                  <c:v>121.73594660000708</c:v>
                </c:pt>
                <c:pt idx="14">
                  <c:v>101.9593545400021</c:v>
                </c:pt>
                <c:pt idx="15">
                  <c:v>101.57533415000216</c:v>
                </c:pt>
                <c:pt idx="16">
                  <c:v>182.09689819999039</c:v>
                </c:pt>
                <c:pt idx="17">
                  <c:v>222.57967294999617</c:v>
                </c:pt>
                <c:pt idx="18">
                  <c:v>117.11155159999907</c:v>
                </c:pt>
                <c:pt idx="19">
                  <c:v>160.48446999999942</c:v>
                </c:pt>
                <c:pt idx="20">
                  <c:v>203.595414049998</c:v>
                </c:pt>
                <c:pt idx="21">
                  <c:v>157.51604250001037</c:v>
                </c:pt>
                <c:pt idx="22">
                  <c:v>183.98768720000226</c:v>
                </c:pt>
                <c:pt idx="23">
                  <c:v>261.77543960000185</c:v>
                </c:pt>
                <c:pt idx="24">
                  <c:v>166.94889470000271</c:v>
                </c:pt>
              </c:numCache>
            </c:numRef>
          </c:val>
          <c:extLst>
            <c:ext xmlns:c16="http://schemas.microsoft.com/office/drawing/2014/chart" uri="{C3380CC4-5D6E-409C-BE32-E72D297353CC}">
              <c16:uniqueId val="{00000005-F1AC-49C2-B588-384E4EFCF310}"/>
            </c:ext>
          </c:extLst>
        </c:ser>
        <c:ser>
          <c:idx val="6"/>
          <c:order val="6"/>
          <c:tx>
            <c:strRef>
              <c:f>'---Compare options---'!$H$70</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options---'!$I$70:$AG$70</c:f>
              <c:numCache>
                <c:formatCode>#,##0</c:formatCode>
                <c:ptCount val="25"/>
                <c:pt idx="0">
                  <c:v>3.0000002880115062E-5</c:v>
                </c:pt>
                <c:pt idx="1">
                  <c:v>3.7477690573723521E-2</c:v>
                </c:pt>
                <c:pt idx="2">
                  <c:v>1.8300327978067799E-2</c:v>
                </c:pt>
                <c:pt idx="3">
                  <c:v>2.0998269017582061E-2</c:v>
                </c:pt>
                <c:pt idx="4">
                  <c:v>-1.1423443938838318E-3</c:v>
                </c:pt>
                <c:pt idx="5">
                  <c:v>527.35748310973213</c:v>
                </c:pt>
                <c:pt idx="6">
                  <c:v>484.38338140663109</c:v>
                </c:pt>
                <c:pt idx="7">
                  <c:v>-105.76821725867921</c:v>
                </c:pt>
                <c:pt idx="8">
                  <c:v>-314.37008599389083</c:v>
                </c:pt>
                <c:pt idx="9">
                  <c:v>-146.55785334263783</c:v>
                </c:pt>
                <c:pt idx="10">
                  <c:v>-179.38999133010293</c:v>
                </c:pt>
                <c:pt idx="11">
                  <c:v>-838.69894016914259</c:v>
                </c:pt>
                <c:pt idx="12">
                  <c:v>-802.72466909252762</c:v>
                </c:pt>
                <c:pt idx="13">
                  <c:v>-777.55407396505689</c:v>
                </c:pt>
                <c:pt idx="14">
                  <c:v>-691.73882707081793</c:v>
                </c:pt>
                <c:pt idx="15">
                  <c:v>-668.79336283620069</c:v>
                </c:pt>
                <c:pt idx="16">
                  <c:v>-781.45709636441461</c:v>
                </c:pt>
                <c:pt idx="17">
                  <c:v>-715.66267130990309</c:v>
                </c:pt>
                <c:pt idx="18">
                  <c:v>-623.06801590285613</c:v>
                </c:pt>
                <c:pt idx="19">
                  <c:v>-556.62719123365241</c:v>
                </c:pt>
                <c:pt idx="20">
                  <c:v>-505.32779147913971</c:v>
                </c:pt>
                <c:pt idx="21">
                  <c:v>-549.66340446948016</c:v>
                </c:pt>
                <c:pt idx="22">
                  <c:v>-441.60550750779657</c:v>
                </c:pt>
                <c:pt idx="23">
                  <c:v>-64.334495570801664</c:v>
                </c:pt>
                <c:pt idx="24">
                  <c:v>-236.36261665789789</c:v>
                </c:pt>
              </c:numCache>
            </c:numRef>
          </c:val>
          <c:extLst>
            <c:ext xmlns:c16="http://schemas.microsoft.com/office/drawing/2014/chart" uri="{C3380CC4-5D6E-409C-BE32-E72D297353CC}">
              <c16:uniqueId val="{00000006-F1AC-49C2-B588-384E4EFCF310}"/>
            </c:ext>
          </c:extLst>
        </c:ser>
        <c:ser>
          <c:idx val="7"/>
          <c:order val="7"/>
          <c:tx>
            <c:strRef>
              <c:f>'---Compare options---'!$H$71</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options---'!$I$71:$AG$71</c:f>
              <c:numCache>
                <c:formatCode>#,##0</c:formatCode>
                <c:ptCount val="25"/>
                <c:pt idx="0">
                  <c:v>-0.69511249560855504</c:v>
                </c:pt>
                <c:pt idx="1">
                  <c:v>-0.75686879255590611</c:v>
                </c:pt>
                <c:pt idx="2">
                  <c:v>-3.1832457280397648</c:v>
                </c:pt>
                <c:pt idx="3">
                  <c:v>-5.3575500556362385</c:v>
                </c:pt>
                <c:pt idx="4">
                  <c:v>-0.75567779774428345</c:v>
                </c:pt>
                <c:pt idx="5">
                  <c:v>92.836017871133663</c:v>
                </c:pt>
                <c:pt idx="6">
                  <c:v>629.65488084468961</c:v>
                </c:pt>
                <c:pt idx="7">
                  <c:v>498.92866081763714</c:v>
                </c:pt>
                <c:pt idx="8">
                  <c:v>668.67400662258297</c:v>
                </c:pt>
                <c:pt idx="9">
                  <c:v>756.57836102078727</c:v>
                </c:pt>
                <c:pt idx="10">
                  <c:v>540.46240938270057</c:v>
                </c:pt>
                <c:pt idx="11">
                  <c:v>383.42113002010592</c:v>
                </c:pt>
                <c:pt idx="12">
                  <c:v>294.63317410000309</c:v>
                </c:pt>
                <c:pt idx="13">
                  <c:v>383.88844125220203</c:v>
                </c:pt>
                <c:pt idx="14">
                  <c:v>469.76148884644499</c:v>
                </c:pt>
                <c:pt idx="15">
                  <c:v>437.70701310969889</c:v>
                </c:pt>
                <c:pt idx="16">
                  <c:v>589.42881027617113</c:v>
                </c:pt>
                <c:pt idx="17">
                  <c:v>635.20449074378121</c:v>
                </c:pt>
                <c:pt idx="18">
                  <c:v>641.5124241599915</c:v>
                </c:pt>
                <c:pt idx="19">
                  <c:v>565.95114597798238</c:v>
                </c:pt>
                <c:pt idx="20">
                  <c:v>702.7654081895962</c:v>
                </c:pt>
                <c:pt idx="21">
                  <c:v>628.68617288389942</c:v>
                </c:pt>
                <c:pt idx="22">
                  <c:v>473.7272079266113</c:v>
                </c:pt>
                <c:pt idx="23">
                  <c:v>-148.26616792820278</c:v>
                </c:pt>
                <c:pt idx="24">
                  <c:v>-641.90403248820803</c:v>
                </c:pt>
              </c:numCache>
            </c:numRef>
          </c:val>
          <c:extLst>
            <c:ext xmlns:c16="http://schemas.microsoft.com/office/drawing/2014/chart" uri="{C3380CC4-5D6E-409C-BE32-E72D297353CC}">
              <c16:uniqueId val="{00000007-F1AC-49C2-B588-384E4EFCF310}"/>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options---'!$H$72</c:f>
              <c:strCache>
                <c:ptCount val="1"/>
                <c:pt idx="0">
                  <c:v>LS Battery</c:v>
                </c:pt>
              </c:strCache>
            </c:strRef>
          </c:tx>
          <c:spPr>
            <a:ln w="28575" cap="rnd">
              <a:solidFill>
                <a:srgbClr val="724BC3"/>
              </a:solidFill>
              <a:prstDash val="sysDot"/>
              <a:round/>
            </a:ln>
            <a:effectLst/>
          </c:spPr>
          <c:marker>
            <c:symbol val="none"/>
          </c:marker>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options---'!$I$72:$AG$72</c:f>
              <c:numCache>
                <c:formatCode>#,##0</c:formatCode>
                <c:ptCount val="25"/>
                <c:pt idx="0">
                  <c:v>2.8116621899897609E-2</c:v>
                </c:pt>
                <c:pt idx="1">
                  <c:v>2.3693331799876205E-2</c:v>
                </c:pt>
                <c:pt idx="2">
                  <c:v>7.9291357901126958E-2</c:v>
                </c:pt>
                <c:pt idx="3">
                  <c:v>6.7646687099909286E-2</c:v>
                </c:pt>
                <c:pt idx="4">
                  <c:v>0.15339076509906135</c:v>
                </c:pt>
                <c:pt idx="5">
                  <c:v>1.2375153600001454</c:v>
                </c:pt>
                <c:pt idx="6">
                  <c:v>4.2956489367999779</c:v>
                </c:pt>
                <c:pt idx="7">
                  <c:v>-2.59217955719987</c:v>
                </c:pt>
                <c:pt idx="8">
                  <c:v>-0.51866857730027505</c:v>
                </c:pt>
                <c:pt idx="9">
                  <c:v>0.85190180000000737</c:v>
                </c:pt>
                <c:pt idx="10">
                  <c:v>2.4388515430009647</c:v>
                </c:pt>
                <c:pt idx="11">
                  <c:v>-1428.0026132700002</c:v>
                </c:pt>
                <c:pt idx="12">
                  <c:v>-1431.3801326300004</c:v>
                </c:pt>
                <c:pt idx="13">
                  <c:v>-1408.2103203450001</c:v>
                </c:pt>
                <c:pt idx="14">
                  <c:v>-1237.2331334109999</c:v>
                </c:pt>
                <c:pt idx="15">
                  <c:v>-1230.3172108879996</c:v>
                </c:pt>
                <c:pt idx="16">
                  <c:v>-1349.8906774974994</c:v>
                </c:pt>
                <c:pt idx="17">
                  <c:v>-1360.3103543349991</c:v>
                </c:pt>
                <c:pt idx="18">
                  <c:v>-1161.6421960860007</c:v>
                </c:pt>
                <c:pt idx="19">
                  <c:v>-1148.1886389180008</c:v>
                </c:pt>
                <c:pt idx="20">
                  <c:v>-1121.2459411219997</c:v>
                </c:pt>
                <c:pt idx="21">
                  <c:v>-1138.8086119449999</c:v>
                </c:pt>
                <c:pt idx="22">
                  <c:v>-1019.9226755340014</c:v>
                </c:pt>
                <c:pt idx="23">
                  <c:v>-1352.8637227960016</c:v>
                </c:pt>
                <c:pt idx="24">
                  <c:v>-1586.5256848459985</c:v>
                </c:pt>
              </c:numCache>
            </c:numRef>
          </c:val>
          <c:smooth val="0"/>
          <c:extLst>
            <c:ext xmlns:c16="http://schemas.microsoft.com/office/drawing/2014/chart" uri="{C3380CC4-5D6E-409C-BE32-E72D297353CC}">
              <c16:uniqueId val="{00000008-F1AC-49C2-B588-384E4EFCF310}"/>
            </c:ext>
          </c:extLst>
        </c:ser>
        <c:ser>
          <c:idx val="9"/>
          <c:order val="9"/>
          <c:tx>
            <c:strRef>
              <c:f>'---Compare options---'!$H$73</c:f>
              <c:strCache>
                <c:ptCount val="1"/>
                <c:pt idx="0">
                  <c:v>Pumped Hydro</c:v>
                </c:pt>
              </c:strCache>
            </c:strRef>
          </c:tx>
          <c:spPr>
            <a:ln w="28575" cap="rnd">
              <a:solidFill>
                <a:srgbClr val="87D3F2"/>
              </a:solidFill>
              <a:prstDash val="sysDot"/>
              <a:round/>
            </a:ln>
            <a:effectLst/>
          </c:spPr>
          <c:marker>
            <c:symbol val="none"/>
          </c:marker>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options---'!$I$73:$AG$73</c:f>
              <c:numCache>
                <c:formatCode>#,##0</c:formatCode>
                <c:ptCount val="25"/>
                <c:pt idx="0">
                  <c:v>3.2655000000900714E-3</c:v>
                </c:pt>
                <c:pt idx="1">
                  <c:v>5.3060000000186847E-3</c:v>
                </c:pt>
                <c:pt idx="2">
                  <c:v>9.9999999901001502E-4</c:v>
                </c:pt>
                <c:pt idx="3">
                  <c:v>3.7251616000162358E-3</c:v>
                </c:pt>
                <c:pt idx="4">
                  <c:v>-18.828321118009853</c:v>
                </c:pt>
                <c:pt idx="5">
                  <c:v>557.68409335030037</c:v>
                </c:pt>
                <c:pt idx="6">
                  <c:v>919.16321972068999</c:v>
                </c:pt>
                <c:pt idx="7">
                  <c:v>496.41515043619938</c:v>
                </c:pt>
                <c:pt idx="8">
                  <c:v>433.20032293870918</c:v>
                </c:pt>
                <c:pt idx="9">
                  <c:v>668.05422328199893</c:v>
                </c:pt>
                <c:pt idx="10">
                  <c:v>514.91288955809978</c:v>
                </c:pt>
                <c:pt idx="11">
                  <c:v>1167.1161843204991</c:v>
                </c:pt>
                <c:pt idx="12">
                  <c:v>1114.3594107027984</c:v>
                </c:pt>
                <c:pt idx="13">
                  <c:v>1137.4373615339027</c:v>
                </c:pt>
                <c:pt idx="14">
                  <c:v>1005.8050665528008</c:v>
                </c:pt>
                <c:pt idx="15">
                  <c:v>1052.8638376113995</c:v>
                </c:pt>
                <c:pt idx="16">
                  <c:v>1181.3462306020001</c:v>
                </c:pt>
                <c:pt idx="17">
                  <c:v>1375.7448036355008</c:v>
                </c:pt>
                <c:pt idx="18">
                  <c:v>1225.5734703295002</c:v>
                </c:pt>
                <c:pt idx="19">
                  <c:v>1267.0370810330105</c:v>
                </c:pt>
                <c:pt idx="20">
                  <c:v>1516.3074254219973</c:v>
                </c:pt>
                <c:pt idx="21">
                  <c:v>1477.6192233664988</c:v>
                </c:pt>
                <c:pt idx="22">
                  <c:v>1211.5319750250001</c:v>
                </c:pt>
                <c:pt idx="23">
                  <c:v>1460.7722435139885</c:v>
                </c:pt>
                <c:pt idx="24">
                  <c:v>1213.1824852299997</c:v>
                </c:pt>
              </c:numCache>
            </c:numRef>
          </c:val>
          <c:smooth val="0"/>
          <c:extLst>
            <c:ext xmlns:c16="http://schemas.microsoft.com/office/drawing/2014/chart" uri="{C3380CC4-5D6E-409C-BE32-E72D297353CC}">
              <c16:uniqueId val="{00000009-F1AC-49C2-B588-384E4EFCF310}"/>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options---'!$H$43</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options---'!$I$43:$AG$43</c:f>
              <c:numCache>
                <c:formatCode>#,##0</c:formatCode>
                <c:ptCount val="25"/>
                <c:pt idx="0">
                  <c:v>0</c:v>
                </c:pt>
                <c:pt idx="1">
                  <c:v>0</c:v>
                </c:pt>
                <c:pt idx="2">
                  <c:v>0</c:v>
                </c:pt>
                <c:pt idx="3">
                  <c:v>0</c:v>
                </c:pt>
                <c:pt idx="4">
                  <c:v>0</c:v>
                </c:pt>
                <c:pt idx="5">
                  <c:v>0</c:v>
                </c:pt>
                <c:pt idx="6">
                  <c:v>0</c:v>
                </c:pt>
                <c:pt idx="7">
                  <c:v>5.6539610159234144E-4</c:v>
                </c:pt>
                <c:pt idx="8">
                  <c:v>2.4645650046295486E-4</c:v>
                </c:pt>
                <c:pt idx="9">
                  <c:v>2.4644709992571734E-4</c:v>
                </c:pt>
                <c:pt idx="10">
                  <c:v>2.4643609867780469E-4</c:v>
                </c:pt>
                <c:pt idx="11">
                  <c:v>-1.796794000256341E-3</c:v>
                </c:pt>
                <c:pt idx="12">
                  <c:v>-1.7967776002478786E-3</c:v>
                </c:pt>
                <c:pt idx="13">
                  <c:v>-1.7968062002182705E-3</c:v>
                </c:pt>
                <c:pt idx="14">
                  <c:v>-315.17724139300117</c:v>
                </c:pt>
                <c:pt idx="15">
                  <c:v>-271.6857914075008</c:v>
                </c:pt>
                <c:pt idx="16">
                  <c:v>-271.68588142989938</c:v>
                </c:pt>
                <c:pt idx="17">
                  <c:v>-271.68626527910055</c:v>
                </c:pt>
                <c:pt idx="18">
                  <c:v>-271.68615774410318</c:v>
                </c:pt>
                <c:pt idx="19">
                  <c:v>-271.68615769880125</c:v>
                </c:pt>
                <c:pt idx="20">
                  <c:v>-271.6861576741012</c:v>
                </c:pt>
                <c:pt idx="21">
                  <c:v>-205.83605465000073</c:v>
                </c:pt>
                <c:pt idx="22">
                  <c:v>-205.83605467970119</c:v>
                </c:pt>
                <c:pt idx="23">
                  <c:v>-205.83538223630057</c:v>
                </c:pt>
                <c:pt idx="24">
                  <c:v>109.34026486720086</c:v>
                </c:pt>
              </c:numCache>
            </c:numRef>
          </c:val>
          <c:extLst>
            <c:ext xmlns:c16="http://schemas.microsoft.com/office/drawing/2014/chart" uri="{C3380CC4-5D6E-409C-BE32-E72D297353CC}">
              <c16:uniqueId val="{00000000-A4E1-4858-8F6A-5D272C72DF9E}"/>
            </c:ext>
          </c:extLst>
        </c:ser>
        <c:ser>
          <c:idx val="1"/>
          <c:order val="1"/>
          <c:tx>
            <c:strRef>
              <c:f>'---Compare options---'!$H$44</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options---'!$I$44:$AG$44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A4E1-4858-8F6A-5D272C72DF9E}"/>
            </c:ext>
          </c:extLst>
        </c:ser>
        <c:ser>
          <c:idx val="2"/>
          <c:order val="2"/>
          <c:tx>
            <c:strRef>
              <c:f>'---Compare options---'!$H$45</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options---'!$I$45:$AG$45</c:f>
              <c:numCache>
                <c:formatCode>#,##0</c:formatCode>
                <c:ptCount val="25"/>
                <c:pt idx="0">
                  <c:v>0</c:v>
                </c:pt>
                <c:pt idx="1">
                  <c:v>1.4191023001330905E-4</c:v>
                </c:pt>
                <c:pt idx="2">
                  <c:v>1.5664206966903294E-4</c:v>
                </c:pt>
                <c:pt idx="3">
                  <c:v>1.6404940970460302E-4</c:v>
                </c:pt>
                <c:pt idx="4">
                  <c:v>1.6866492023837054E-4</c:v>
                </c:pt>
                <c:pt idx="5">
                  <c:v>1.7652399992584833E-4</c:v>
                </c:pt>
                <c:pt idx="6">
                  <c:v>1.8556011991677224E-4</c:v>
                </c:pt>
                <c:pt idx="7">
                  <c:v>2.1025355954407132E-4</c:v>
                </c:pt>
                <c:pt idx="8">
                  <c:v>2.1681864927813876E-4</c:v>
                </c:pt>
                <c:pt idx="9">
                  <c:v>2.3160240016295575E-4</c:v>
                </c:pt>
                <c:pt idx="10">
                  <c:v>2.3207028016258846E-4</c:v>
                </c:pt>
                <c:pt idx="11">
                  <c:v>1.9999854021079955E-4</c:v>
                </c:pt>
                <c:pt idx="12">
                  <c:v>2.3752234983476228E-4</c:v>
                </c:pt>
                <c:pt idx="13">
                  <c:v>2.7425581947682076E-4</c:v>
                </c:pt>
                <c:pt idx="14">
                  <c:v>2.6961929006574792E-4</c:v>
                </c:pt>
                <c:pt idx="15">
                  <c:v>1.6089719065348618E-4</c:v>
                </c:pt>
                <c:pt idx="16">
                  <c:v>3.9039305011101533E-4</c:v>
                </c:pt>
                <c:pt idx="17">
                  <c:v>3.9764696975908009E-4</c:v>
                </c:pt>
                <c:pt idx="18">
                  <c:v>3.6601956026061089E-4</c:v>
                </c:pt>
                <c:pt idx="19">
                  <c:v>3.4802479990503343E-4</c:v>
                </c:pt>
                <c:pt idx="20">
                  <c:v>6.4702920985837409E-4</c:v>
                </c:pt>
                <c:pt idx="21">
                  <c:v>4.9201064007320383E-4</c:v>
                </c:pt>
                <c:pt idx="22">
                  <c:v>1.0235992697289475E-3</c:v>
                </c:pt>
                <c:pt idx="23">
                  <c:v>3.4035686007882759E-4</c:v>
                </c:pt>
                <c:pt idx="24">
                  <c:v>7.7045349996751611E-4</c:v>
                </c:pt>
              </c:numCache>
            </c:numRef>
          </c:val>
          <c:extLst>
            <c:ext xmlns:c16="http://schemas.microsoft.com/office/drawing/2014/chart" uri="{C3380CC4-5D6E-409C-BE32-E72D297353CC}">
              <c16:uniqueId val="{00000002-A4E1-4858-8F6A-5D272C72DF9E}"/>
            </c:ext>
          </c:extLst>
        </c:ser>
        <c:ser>
          <c:idx val="3"/>
          <c:order val="3"/>
          <c:tx>
            <c:strRef>
              <c:f>'---Compare options---'!$H$46</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options---'!$I$46:$AG$46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A4E1-4858-8F6A-5D272C72DF9E}"/>
            </c:ext>
          </c:extLst>
        </c:ser>
        <c:ser>
          <c:idx val="4"/>
          <c:order val="4"/>
          <c:tx>
            <c:strRef>
              <c:f>'---Compare options---'!$H$47</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options---'!$I$47:$AG$47</c:f>
              <c:numCache>
                <c:formatCode>#,##0</c:formatCode>
                <c:ptCount val="25"/>
                <c:pt idx="0">
                  <c:v>2.4973722975119017E-4</c:v>
                </c:pt>
                <c:pt idx="1">
                  <c:v>2.6055557918880368E-4</c:v>
                </c:pt>
                <c:pt idx="2">
                  <c:v>2.8460934845497832E-4</c:v>
                </c:pt>
                <c:pt idx="3">
                  <c:v>2.9768323929602047E-4</c:v>
                </c:pt>
                <c:pt idx="4">
                  <c:v>3.109784693151596E-4</c:v>
                </c:pt>
                <c:pt idx="5">
                  <c:v>3.2712695974623784E-4</c:v>
                </c:pt>
                <c:pt idx="6">
                  <c:v>3.4582590797072044E-4</c:v>
                </c:pt>
                <c:pt idx="7">
                  <c:v>3.6592334981833119E-4</c:v>
                </c:pt>
                <c:pt idx="8">
                  <c:v>3.8391627003875328E-4</c:v>
                </c:pt>
                <c:pt idx="9">
                  <c:v>4.1244588919653324E-4</c:v>
                </c:pt>
                <c:pt idx="10">
                  <c:v>4.3862751954293344E-4</c:v>
                </c:pt>
                <c:pt idx="11">
                  <c:v>1.7703442063066177E-4</c:v>
                </c:pt>
                <c:pt idx="12">
                  <c:v>2.6951744985126425E-4</c:v>
                </c:pt>
                <c:pt idx="13">
                  <c:v>3.150090306007769E-4</c:v>
                </c:pt>
                <c:pt idx="14">
                  <c:v>-6.3955179939512163E-5</c:v>
                </c:pt>
                <c:pt idx="15">
                  <c:v>-1.9010363112101913E-3</c:v>
                </c:pt>
                <c:pt idx="16">
                  <c:v>14.203284265880939</c:v>
                </c:pt>
                <c:pt idx="17">
                  <c:v>14.203282489819685</c:v>
                </c:pt>
                <c:pt idx="18">
                  <c:v>14.202145540400124</c:v>
                </c:pt>
                <c:pt idx="19">
                  <c:v>-53.795787961200404</c:v>
                </c:pt>
                <c:pt idx="20">
                  <c:v>-53.796765957018579</c:v>
                </c:pt>
                <c:pt idx="21">
                  <c:v>-53.823217406569711</c:v>
                </c:pt>
                <c:pt idx="22">
                  <c:v>-53.79645413444905</c:v>
                </c:pt>
                <c:pt idx="23">
                  <c:v>393.55711333170075</c:v>
                </c:pt>
                <c:pt idx="24">
                  <c:v>571.52594985200085</c:v>
                </c:pt>
              </c:numCache>
            </c:numRef>
          </c:val>
          <c:extLst>
            <c:ext xmlns:c16="http://schemas.microsoft.com/office/drawing/2014/chart" uri="{C3380CC4-5D6E-409C-BE32-E72D297353CC}">
              <c16:uniqueId val="{00000004-A4E1-4858-8F6A-5D272C72DF9E}"/>
            </c:ext>
          </c:extLst>
        </c:ser>
        <c:ser>
          <c:idx val="5"/>
          <c:order val="5"/>
          <c:tx>
            <c:strRef>
              <c:f>'---Compare options---'!$H$48</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options---'!$I$48:$AG$48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A4E1-4858-8F6A-5D272C72DF9E}"/>
            </c:ext>
          </c:extLst>
        </c:ser>
        <c:ser>
          <c:idx val="6"/>
          <c:order val="6"/>
          <c:tx>
            <c:strRef>
              <c:f>'---Compare options---'!$H$49</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options---'!$I$49:$AG$49</c:f>
              <c:numCache>
                <c:formatCode>#,##0</c:formatCode>
                <c:ptCount val="25"/>
                <c:pt idx="0">
                  <c:v>0</c:v>
                </c:pt>
                <c:pt idx="1">
                  <c:v>2.9720294314756757E-3</c:v>
                </c:pt>
                <c:pt idx="2">
                  <c:v>4.1551390058884863E-3</c:v>
                </c:pt>
                <c:pt idx="3">
                  <c:v>4.3125960964971455E-3</c:v>
                </c:pt>
                <c:pt idx="4">
                  <c:v>5.7601657499617431E-4</c:v>
                </c:pt>
                <c:pt idx="5">
                  <c:v>9.4580888435302768E-4</c:v>
                </c:pt>
                <c:pt idx="6">
                  <c:v>-143.21824862218091</c:v>
                </c:pt>
                <c:pt idx="7">
                  <c:v>-143.21851169834736</c:v>
                </c:pt>
                <c:pt idx="8">
                  <c:v>-184.81430476507194</c:v>
                </c:pt>
                <c:pt idx="9">
                  <c:v>-184.81381785879967</c:v>
                </c:pt>
                <c:pt idx="10">
                  <c:v>-184.81367376244998</c:v>
                </c:pt>
                <c:pt idx="11">
                  <c:v>-184.81350253410528</c:v>
                </c:pt>
                <c:pt idx="12">
                  <c:v>-184.81329995254055</c:v>
                </c:pt>
                <c:pt idx="13">
                  <c:v>-184.81280963974314</c:v>
                </c:pt>
                <c:pt idx="14">
                  <c:v>-184.81218497537884</c:v>
                </c:pt>
                <c:pt idx="15">
                  <c:v>-184.81391403456109</c:v>
                </c:pt>
                <c:pt idx="16">
                  <c:v>-184.8136618619792</c:v>
                </c:pt>
                <c:pt idx="17">
                  <c:v>-184.81169072120974</c:v>
                </c:pt>
                <c:pt idx="18">
                  <c:v>-184.81068945265906</c:v>
                </c:pt>
                <c:pt idx="19">
                  <c:v>-184.80852036042052</c:v>
                </c:pt>
                <c:pt idx="20">
                  <c:v>-184.80297981920921</c:v>
                </c:pt>
                <c:pt idx="21">
                  <c:v>-184.80422425090728</c:v>
                </c:pt>
                <c:pt idx="22">
                  <c:v>-184.80504522108822</c:v>
                </c:pt>
                <c:pt idx="23">
                  <c:v>-86.705818739947063</c:v>
                </c:pt>
                <c:pt idx="24">
                  <c:v>-181.09025923548143</c:v>
                </c:pt>
              </c:numCache>
            </c:numRef>
          </c:val>
          <c:extLst>
            <c:ext xmlns:c16="http://schemas.microsoft.com/office/drawing/2014/chart" uri="{C3380CC4-5D6E-409C-BE32-E72D297353CC}">
              <c16:uniqueId val="{00000006-A4E1-4858-8F6A-5D272C72DF9E}"/>
            </c:ext>
          </c:extLst>
        </c:ser>
        <c:ser>
          <c:idx val="7"/>
          <c:order val="7"/>
          <c:tx>
            <c:strRef>
              <c:f>'---Compare options---'!$H$50</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options---'!$I$50:$AG$50</c:f>
              <c:numCache>
                <c:formatCode>#,##0</c:formatCode>
                <c:ptCount val="25"/>
                <c:pt idx="0">
                  <c:v>9.6220755676768022E-4</c:v>
                </c:pt>
                <c:pt idx="1">
                  <c:v>-9.902978126774542E-5</c:v>
                </c:pt>
                <c:pt idx="2">
                  <c:v>-1.1830248877231497E-3</c:v>
                </c:pt>
                <c:pt idx="3">
                  <c:v>-1.5536840401182417E-3</c:v>
                </c:pt>
                <c:pt idx="4">
                  <c:v>3.2972405879263533E-3</c:v>
                </c:pt>
                <c:pt idx="5">
                  <c:v>3.6297612896305509E-3</c:v>
                </c:pt>
                <c:pt idx="6">
                  <c:v>182.81147169563337</c:v>
                </c:pt>
                <c:pt idx="7">
                  <c:v>182.81198892706016</c:v>
                </c:pt>
                <c:pt idx="8">
                  <c:v>235.90601478267854</c:v>
                </c:pt>
                <c:pt idx="9">
                  <c:v>235.90601649465862</c:v>
                </c:pt>
                <c:pt idx="10">
                  <c:v>311.03715832755006</c:v>
                </c:pt>
                <c:pt idx="11">
                  <c:v>311.03717910890373</c:v>
                </c:pt>
                <c:pt idx="12">
                  <c:v>311.03738503802379</c:v>
                </c:pt>
                <c:pt idx="13">
                  <c:v>311.03745454644377</c:v>
                </c:pt>
                <c:pt idx="14">
                  <c:v>311.03755108551013</c:v>
                </c:pt>
                <c:pt idx="15">
                  <c:v>311.0369776466614</c:v>
                </c:pt>
                <c:pt idx="16">
                  <c:v>311.03303969305125</c:v>
                </c:pt>
                <c:pt idx="17">
                  <c:v>311.0337538592612</c:v>
                </c:pt>
                <c:pt idx="18">
                  <c:v>311.03439321562109</c:v>
                </c:pt>
                <c:pt idx="19">
                  <c:v>311.0387930641391</c:v>
                </c:pt>
                <c:pt idx="20">
                  <c:v>311.03705723340317</c:v>
                </c:pt>
                <c:pt idx="21">
                  <c:v>311.03469118784415</c:v>
                </c:pt>
                <c:pt idx="22">
                  <c:v>290.92408108670315</c:v>
                </c:pt>
                <c:pt idx="23">
                  <c:v>37.746752548297081</c:v>
                </c:pt>
                <c:pt idx="24">
                  <c:v>-125.60460975790193</c:v>
                </c:pt>
              </c:numCache>
            </c:numRef>
          </c:val>
          <c:extLst>
            <c:ext xmlns:c16="http://schemas.microsoft.com/office/drawing/2014/chart" uri="{C3380CC4-5D6E-409C-BE32-E72D297353CC}">
              <c16:uniqueId val="{00000007-A4E1-4858-8F6A-5D272C72DF9E}"/>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options---'!$H$51</c:f>
              <c:strCache>
                <c:ptCount val="1"/>
                <c:pt idx="0">
                  <c:v>LS Battery</c:v>
                </c:pt>
              </c:strCache>
            </c:strRef>
          </c:tx>
          <c:spPr>
            <a:ln w="28575" cap="rnd">
              <a:solidFill>
                <a:srgbClr val="724BC3"/>
              </a:solidFill>
              <a:prstDash val="sysDot"/>
              <a:round/>
            </a:ln>
            <a:effectLst/>
          </c:spPr>
          <c:marker>
            <c:symbol val="none"/>
          </c:marker>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options---'!$I$51:$AG$51</c:f>
              <c:numCache>
                <c:formatCode>#,##0</c:formatCode>
                <c:ptCount val="25"/>
                <c:pt idx="0">
                  <c:v>1.0221588599677034E-3</c:v>
                </c:pt>
                <c:pt idx="1">
                  <c:v>1.0514727000554558E-3</c:v>
                </c:pt>
                <c:pt idx="2">
                  <c:v>1.0514022601455508E-3</c:v>
                </c:pt>
                <c:pt idx="3">
                  <c:v>1.0514336798905788E-3</c:v>
                </c:pt>
                <c:pt idx="4">
                  <c:v>1.0845087500683803E-3</c:v>
                </c:pt>
                <c:pt idx="5">
                  <c:v>1.4740373999302392E-3</c:v>
                </c:pt>
                <c:pt idx="6">
                  <c:v>2.345669200053635E-3</c:v>
                </c:pt>
                <c:pt idx="7">
                  <c:v>2.7163710000195351E-3</c:v>
                </c:pt>
                <c:pt idx="8">
                  <c:v>2.7180184999906487E-3</c:v>
                </c:pt>
                <c:pt idx="9">
                  <c:v>8.9164848001246355E-3</c:v>
                </c:pt>
                <c:pt idx="10">
                  <c:v>1.0047315800079559E-2</c:v>
                </c:pt>
                <c:pt idx="11">
                  <c:v>-1250.6017689254004</c:v>
                </c:pt>
                <c:pt idx="12">
                  <c:v>-1250.5961273327</c:v>
                </c:pt>
                <c:pt idx="13">
                  <c:v>-1250.5960132728001</c:v>
                </c:pt>
                <c:pt idx="14">
                  <c:v>-1056.2206622543004</c:v>
                </c:pt>
                <c:pt idx="15">
                  <c:v>-1056.2206676332999</c:v>
                </c:pt>
                <c:pt idx="16">
                  <c:v>-1221.3580091838999</c:v>
                </c:pt>
                <c:pt idx="17">
                  <c:v>-1221.3580088496999</c:v>
                </c:pt>
                <c:pt idx="18">
                  <c:v>-1029.511251739998</c:v>
                </c:pt>
                <c:pt idx="19">
                  <c:v>-1029.5119860959994</c:v>
                </c:pt>
                <c:pt idx="20">
                  <c:v>-961.82955811569946</c:v>
                </c:pt>
                <c:pt idx="21">
                  <c:v>-947.54382031500018</c:v>
                </c:pt>
                <c:pt idx="22">
                  <c:v>-811.28721503339966</c:v>
                </c:pt>
                <c:pt idx="23">
                  <c:v>-1110.5572663850007</c:v>
                </c:pt>
                <c:pt idx="24">
                  <c:v>-1314.6524303874994</c:v>
                </c:pt>
              </c:numCache>
            </c:numRef>
          </c:val>
          <c:smooth val="0"/>
          <c:extLst>
            <c:ext xmlns:c16="http://schemas.microsoft.com/office/drawing/2014/chart" uri="{C3380CC4-5D6E-409C-BE32-E72D297353CC}">
              <c16:uniqueId val="{00000008-A4E1-4858-8F6A-5D272C72DF9E}"/>
            </c:ext>
          </c:extLst>
        </c:ser>
        <c:ser>
          <c:idx val="9"/>
          <c:order val="9"/>
          <c:tx>
            <c:strRef>
              <c:f>'---Compare options---'!$H$52</c:f>
              <c:strCache>
                <c:ptCount val="1"/>
                <c:pt idx="0">
                  <c:v>Pumped Hydro</c:v>
                </c:pt>
              </c:strCache>
            </c:strRef>
          </c:tx>
          <c:spPr>
            <a:ln w="28575" cap="rnd">
              <a:solidFill>
                <a:srgbClr val="87D3F2"/>
              </a:solidFill>
              <a:prstDash val="sysDot"/>
              <a:round/>
            </a:ln>
            <a:effectLst/>
          </c:spPr>
          <c:marker>
            <c:symbol val="none"/>
          </c:marker>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options---'!$I$52:$AG$52</c:f>
              <c:numCache>
                <c:formatCode>#,##0</c:formatCode>
                <c:ptCount val="25"/>
                <c:pt idx="0">
                  <c:v>0</c:v>
                </c:pt>
                <c:pt idx="1">
                  <c:v>0</c:v>
                </c:pt>
                <c:pt idx="2">
                  <c:v>0</c:v>
                </c:pt>
                <c:pt idx="3">
                  <c:v>1.1906712298923594E-3</c:v>
                </c:pt>
                <c:pt idx="4">
                  <c:v>1.2422721097209433E-3</c:v>
                </c:pt>
                <c:pt idx="5">
                  <c:v>1.3419405404420104E-3</c:v>
                </c:pt>
                <c:pt idx="6">
                  <c:v>1.4299255994956184E-3</c:v>
                </c:pt>
                <c:pt idx="7">
                  <c:v>1.5119366198632633E-3</c:v>
                </c:pt>
                <c:pt idx="8">
                  <c:v>9.551624989398988E-4</c:v>
                </c:pt>
                <c:pt idx="9">
                  <c:v>9.6664299780968577E-4</c:v>
                </c:pt>
                <c:pt idx="10">
                  <c:v>1.0612876403683913E-3</c:v>
                </c:pt>
                <c:pt idx="11">
                  <c:v>1.1198786987733911E-3</c:v>
                </c:pt>
                <c:pt idx="12">
                  <c:v>1.2111067007936072E-3</c:v>
                </c:pt>
                <c:pt idx="13">
                  <c:v>1.282030900256359E-3</c:v>
                </c:pt>
                <c:pt idx="14">
                  <c:v>2.1792665002067224E-3</c:v>
                </c:pt>
                <c:pt idx="15">
                  <c:v>1.164563201200508E-3</c:v>
                </c:pt>
                <c:pt idx="16">
                  <c:v>3.0009179990884149E-3</c:v>
                </c:pt>
                <c:pt idx="17">
                  <c:v>3.0983605001893011E-3</c:v>
                </c:pt>
                <c:pt idx="18">
                  <c:v>1.5129069006434293E-3</c:v>
                </c:pt>
                <c:pt idx="19">
                  <c:v>1.4081258996156976E-3</c:v>
                </c:pt>
                <c:pt idx="20">
                  <c:v>4.5716445001744432E-3</c:v>
                </c:pt>
                <c:pt idx="21">
                  <c:v>2.3880054986875621E-3</c:v>
                </c:pt>
                <c:pt idx="22">
                  <c:v>2.4784516999716288E-3</c:v>
                </c:pt>
                <c:pt idx="23">
                  <c:v>6.9012633011880098E-3</c:v>
                </c:pt>
                <c:pt idx="24">
                  <c:v>7.2874229990702588E-3</c:v>
                </c:pt>
              </c:numCache>
            </c:numRef>
          </c:val>
          <c:smooth val="0"/>
          <c:extLst>
            <c:ext xmlns:c16="http://schemas.microsoft.com/office/drawing/2014/chart" uri="{C3380CC4-5D6E-409C-BE32-E72D297353CC}">
              <c16:uniqueId val="{00000009-A4E1-4858-8F6A-5D272C72DF9E}"/>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options---'!$H$24</c:f>
              <c:strCache>
                <c:ptCount val="1"/>
                <c:pt idx="0">
                  <c:v>Competition cost savings</c:v>
                </c:pt>
              </c:strCache>
            </c:strRef>
          </c:tx>
          <c:spPr>
            <a:solidFill>
              <a:srgbClr val="FFE600"/>
            </a:solidFill>
            <a:ln w="25400">
              <a:noFill/>
              <a:prstDash val="solid"/>
            </a:ln>
            <a:effectLst/>
            <a:extLst>
              <a:ext uri="{91240B29-F687-4F45-9708-019B960494DF}">
                <a14:hiddenLine xmlns:a14="http://schemas.microsoft.com/office/drawing/2010/main" w="25400">
                  <a:solidFill>
                    <a:srgbClr val="FFE60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options---'!$I$24:$AG$24</c:f>
              <c:numCache>
                <c:formatCode>"$"#,##0</c:formatCode>
                <c:ptCount val="25"/>
                <c:pt idx="0">
                  <c:v>0</c:v>
                </c:pt>
                <c:pt idx="1">
                  <c:v>0</c:v>
                </c:pt>
                <c:pt idx="2">
                  <c:v>0</c:v>
                </c:pt>
                <c:pt idx="3">
                  <c:v>0</c:v>
                </c:pt>
                <c:pt idx="4">
                  <c:v>0</c:v>
                </c:pt>
                <c:pt idx="5">
                  <c:v>0</c:v>
                </c:pt>
                <c:pt idx="6">
                  <c:v>9.2986240000000002</c:v>
                </c:pt>
                <c:pt idx="7">
                  <c:v>12.02711</c:v>
                </c:pt>
                <c:pt idx="8">
                  <c:v>13.15936</c:v>
                </c:pt>
                <c:pt idx="9">
                  <c:v>13.605460000000001</c:v>
                </c:pt>
                <c:pt idx="10">
                  <c:v>14.0618</c:v>
                </c:pt>
                <c:pt idx="11">
                  <c:v>14.896470000000001</c:v>
                </c:pt>
                <c:pt idx="12">
                  <c:v>15.76451</c:v>
                </c:pt>
                <c:pt idx="13">
                  <c:v>17.136649999999999</c:v>
                </c:pt>
                <c:pt idx="14">
                  <c:v>22.24784</c:v>
                </c:pt>
                <c:pt idx="15">
                  <c:v>26.106010000000001</c:v>
                </c:pt>
                <c:pt idx="16">
                  <c:v>33.110729999999997</c:v>
                </c:pt>
                <c:pt idx="17">
                  <c:v>40.482770000000002</c:v>
                </c:pt>
                <c:pt idx="18">
                  <c:v>48.20579</c:v>
                </c:pt>
                <c:pt idx="19">
                  <c:v>53.342280000000002</c:v>
                </c:pt>
                <c:pt idx="20">
                  <c:v>60.287619999999997</c:v>
                </c:pt>
                <c:pt idx="21">
                  <c:v>66.156040000000004</c:v>
                </c:pt>
                <c:pt idx="22">
                  <c:v>71.438490000000002</c:v>
                </c:pt>
                <c:pt idx="23">
                  <c:v>77.793480000000002</c:v>
                </c:pt>
                <c:pt idx="24">
                  <c:v>78.362769999999998</c:v>
                </c:pt>
              </c:numCache>
            </c:numRef>
          </c:val>
          <c:extLst>
            <c:ext xmlns:c16="http://schemas.microsoft.com/office/drawing/2014/chart" uri="{C3380CC4-5D6E-409C-BE32-E72D297353CC}">
              <c16:uniqueId val="{00000000-E9E4-49C2-8BC2-4E10AD6FBE0E}"/>
            </c:ext>
          </c:extLst>
        </c:ser>
        <c:ser>
          <c:idx val="1"/>
          <c:order val="1"/>
          <c:tx>
            <c:strRef>
              <c:f>'---Compare options---'!$H$25</c:f>
              <c:strCache>
                <c:ptCount val="1"/>
                <c:pt idx="0">
                  <c:v>Savings due to demand response</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options---'!$I$25:$AG$25</c:f>
              <c:numCache>
                <c:formatCode>"$"#,##0</c:formatCode>
                <c:ptCount val="25"/>
                <c:pt idx="0">
                  <c:v>0</c:v>
                </c:pt>
                <c:pt idx="1">
                  <c:v>0</c:v>
                </c:pt>
                <c:pt idx="2">
                  <c:v>0</c:v>
                </c:pt>
                <c:pt idx="3">
                  <c:v>0</c:v>
                </c:pt>
                <c:pt idx="4">
                  <c:v>0</c:v>
                </c:pt>
                <c:pt idx="5">
                  <c:v>0</c:v>
                </c:pt>
                <c:pt idx="6">
                  <c:v>0.38047999999999998</c:v>
                </c:pt>
                <c:pt idx="7">
                  <c:v>0.72008499999999998</c:v>
                </c:pt>
                <c:pt idx="8">
                  <c:v>0.73693500000000001</c:v>
                </c:pt>
                <c:pt idx="9">
                  <c:v>0.69131799999999999</c:v>
                </c:pt>
                <c:pt idx="10">
                  <c:v>0.69824600000000003</c:v>
                </c:pt>
                <c:pt idx="11">
                  <c:v>12.166130000000001</c:v>
                </c:pt>
                <c:pt idx="12">
                  <c:v>12.12584</c:v>
                </c:pt>
                <c:pt idx="13">
                  <c:v>12.293279999999999</c:v>
                </c:pt>
                <c:pt idx="14">
                  <c:v>25.316199999999998</c:v>
                </c:pt>
                <c:pt idx="15">
                  <c:v>31.7148</c:v>
                </c:pt>
                <c:pt idx="16">
                  <c:v>51.702869999999997</c:v>
                </c:pt>
                <c:pt idx="17">
                  <c:v>54.077419999999996</c:v>
                </c:pt>
                <c:pt idx="18">
                  <c:v>59.54542</c:v>
                </c:pt>
                <c:pt idx="19">
                  <c:v>59.674399999999999</c:v>
                </c:pt>
                <c:pt idx="20">
                  <c:v>68.422409999999999</c:v>
                </c:pt>
                <c:pt idx="21">
                  <c:v>71.628510000000006</c:v>
                </c:pt>
                <c:pt idx="22">
                  <c:v>74.913579999999996</c:v>
                </c:pt>
                <c:pt idx="23">
                  <c:v>77.170090000000002</c:v>
                </c:pt>
                <c:pt idx="24">
                  <c:v>79.635090000000005</c:v>
                </c:pt>
              </c:numCache>
            </c:numRef>
          </c:val>
          <c:extLst>
            <c:ext xmlns:c16="http://schemas.microsoft.com/office/drawing/2014/chart" uri="{C3380CC4-5D6E-409C-BE32-E72D297353CC}">
              <c16:uniqueId val="{00000001-E9E4-49C2-8BC2-4E10AD6FBE0E}"/>
            </c:ext>
          </c:extLst>
        </c:ser>
        <c:dLbls>
          <c:showLegendKey val="0"/>
          <c:showVal val="0"/>
          <c:showCatName val="0"/>
          <c:showSerName val="0"/>
          <c:showPercent val="0"/>
          <c:showBubbleSize val="0"/>
        </c:dLbls>
        <c:gapWidth val="150"/>
        <c:overlap val="100"/>
        <c:axId val="1054795792"/>
        <c:axId val="1066417984"/>
      </c:barChart>
      <c:catAx>
        <c:axId val="105479579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6417984"/>
        <c:crosses val="autoZero"/>
        <c:auto val="1"/>
        <c:lblAlgn val="ctr"/>
        <c:lblOffset val="100"/>
        <c:noMultiLvlLbl val="0"/>
      </c:catAx>
      <c:valAx>
        <c:axId val="1066417984"/>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Cumulative competition benefits ($m)</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quot;$&quot;#,##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54795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4</xdr:row>
      <xdr:rowOff>143060</xdr:rowOff>
    </xdr:from>
    <xdr:to>
      <xdr:col>14</xdr:col>
      <xdr:colOff>1226571</xdr:colOff>
      <xdr:row>30</xdr:row>
      <xdr:rowOff>56030</xdr:rowOff>
    </xdr:to>
    <xdr:sp macro="" textlink="">
      <xdr:nvSpPr>
        <xdr:cNvPr id="2" name="Rectangle 1">
          <a:extLst>
            <a:ext uri="{FF2B5EF4-FFF2-40B4-BE49-F238E27FC236}">
              <a16:creationId xmlns:a16="http://schemas.microsoft.com/office/drawing/2014/main" id="{E268BB67-0E98-4BEB-A5D4-A4F295B4F77A}"/>
            </a:ext>
          </a:extLst>
        </xdr:cNvPr>
        <xdr:cNvSpPr>
          <a:spLocks noChangeAspect="1"/>
        </xdr:cNvSpPr>
      </xdr:nvSpPr>
      <xdr:spPr>
        <a:xfrm>
          <a:off x="2867216" y="790760"/>
          <a:ext cx="6493705" cy="412302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F6108026-C208-4CA8-8877-16AACB794D8B}"/>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Reinforcing</a:t>
          </a:r>
          <a:r>
            <a:rPr lang="en-US" baseline="0">
              <a:solidFill>
                <a:schemeClr val="tx1"/>
              </a:solidFill>
              <a:latin typeface="EYInterstate Light" panose="02000506000000020004" pitchFamily="2" charset="0"/>
            </a:rPr>
            <a:t> the New South Wales Southern Shared Network</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A31E2769-0F0A-4870-8554-AB173FBEC432}"/>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PACR market modelling workbook</a:t>
          </a:r>
          <a:endParaRPr lang="en-US" sz="20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29 July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112341C-A4D9-42E9-ADB3-65F3CAF70E22}"/>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228075</xdr:colOff>
      <xdr:row>17</xdr:row>
      <xdr:rowOff>173400</xdr:rowOff>
    </xdr:to>
    <xdr:graphicFrame macro="">
      <xdr:nvGraphicFramePr>
        <xdr:cNvPr id="2" name="Chart 1">
          <a:extLst>
            <a:ext uri="{FF2B5EF4-FFF2-40B4-BE49-F238E27FC236}">
              <a16:creationId xmlns:a16="http://schemas.microsoft.com/office/drawing/2014/main" id="{6E3030E3-D9E8-43C5-A8F2-05408967C6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6</xdr:col>
      <xdr:colOff>228075</xdr:colOff>
      <xdr:row>77</xdr:row>
      <xdr:rowOff>173400</xdr:rowOff>
    </xdr:to>
    <xdr:graphicFrame macro="">
      <xdr:nvGraphicFramePr>
        <xdr:cNvPr id="3" name="Chart 2">
          <a:extLst>
            <a:ext uri="{FF2B5EF4-FFF2-40B4-BE49-F238E27FC236}">
              <a16:creationId xmlns:a16="http://schemas.microsoft.com/office/drawing/2014/main" id="{7F29AD8A-54DD-43B9-A0D7-34079C111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42</xdr:row>
      <xdr:rowOff>0</xdr:rowOff>
    </xdr:from>
    <xdr:to>
      <xdr:col>6</xdr:col>
      <xdr:colOff>228075</xdr:colOff>
      <xdr:row>56</xdr:row>
      <xdr:rowOff>173400</xdr:rowOff>
    </xdr:to>
    <xdr:graphicFrame macro="">
      <xdr:nvGraphicFramePr>
        <xdr:cNvPr id="4" name="Chart 3">
          <a:extLst>
            <a:ext uri="{FF2B5EF4-FFF2-40B4-BE49-F238E27FC236}">
              <a16:creationId xmlns:a16="http://schemas.microsoft.com/office/drawing/2014/main" id="{F888FF67-9489-423A-B4FB-8345DF198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2116</xdr:rowOff>
    </xdr:from>
    <xdr:to>
      <xdr:col>6</xdr:col>
      <xdr:colOff>228467</xdr:colOff>
      <xdr:row>37</xdr:row>
      <xdr:rowOff>2516</xdr:rowOff>
    </xdr:to>
    <xdr:graphicFrame macro="">
      <xdr:nvGraphicFramePr>
        <xdr:cNvPr id="5" name="Chart 4">
          <a:extLst>
            <a:ext uri="{FF2B5EF4-FFF2-40B4-BE49-F238E27FC236}">
              <a16:creationId xmlns:a16="http://schemas.microsoft.com/office/drawing/2014/main" id="{1B2CBE00-A8F3-4E3E-A6E1-AE824E5B47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G00025_HumeLink%20RIT-T/PACR/Annual%20workbooks/Aggregated%20annual%20results%20workbook%20template%20-%202021_07_23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EY%20results%20workbook%20(FY27-30)%20-%20Main%202020_11_06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lease notice"/>
      <sheetName val="Version notes"/>
      <sheetName val="Abbreviations and notes"/>
      <sheetName val="Method to using workbook"/>
      <sheetName val="Main"/>
      <sheetName val="!!DELETE ME!! - Data checks"/>
      <sheetName val="---Compare options---"/>
      <sheetName val="Competition Benefits"/>
      <sheetName val="BaseCase_CF"/>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Option3C_CF"/>
      <sheetName val="Option3C_Generation"/>
      <sheetName val="Option3C_Capacity"/>
      <sheetName val="Option3C_VOM Cost"/>
      <sheetName val="Option3C_FOM Cost"/>
      <sheetName val="Option3C_Fuel Cost"/>
      <sheetName val="Option3C_Build Cost"/>
      <sheetName val="Option3C_REHAB Cost"/>
      <sheetName val="Option3C_REZ Tx Cost"/>
      <sheetName val="Option3C_USE+DSP Cost"/>
      <sheetName val="1_NPVall"/>
      <sheetName val="1_GenAG"/>
      <sheetName val="1_Cap"/>
      <sheetName val="1_NSCap"/>
      <sheetName val="1_DemandSum"/>
      <sheetName val="2_NPVall"/>
      <sheetName val="2_GenAG"/>
      <sheetName val="2_Cap"/>
      <sheetName val="2_NSCap"/>
      <sheetName val="2_DemandSum"/>
      <sheetName val="RST_NSCap"/>
      <sheetName val="CB_input"/>
      <sheetName val="ESS_Discharge_GWh"/>
      <sheetName val="ESS_Charge_GWh"/>
      <sheetName val="ESS_cap MW"/>
      <sheetName val="NPVall_CentralDN"/>
      <sheetName val="GenAG_CentralDN"/>
      <sheetName val="Cap_CentralDN"/>
      <sheetName val="DemandSum_CentralDN"/>
      <sheetName val="NPVall_CentralO3C"/>
      <sheetName val="GenAG_CentralO3C"/>
      <sheetName val="Cap_CentralO3C"/>
      <sheetName val="DemandSum_CentralO3C"/>
      <sheetName val="NPVall_StepDN"/>
      <sheetName val="GenAG_StepDN"/>
      <sheetName val="Cap_StepDN"/>
      <sheetName val="DemandSum_StepDN"/>
      <sheetName val="NPVall_StepOC3"/>
      <sheetName val="GenAG_StepOC3"/>
      <sheetName val="Cap_StepOC3"/>
      <sheetName val="DemandSum_StepOC3"/>
      <sheetName val="NPVall_FastDN"/>
      <sheetName val="GenAG_FastDN"/>
      <sheetName val="Cap_FastDN"/>
      <sheetName val="DemandSum_FastDN"/>
      <sheetName val="NPVall_FastOC3"/>
      <sheetName val="GenAG_FastOC3"/>
      <sheetName val="Cap_FastOC3"/>
      <sheetName val="DemandSum_FastOC3"/>
      <sheetName val="NPVall_SlowDN"/>
      <sheetName val="GenAG_SlowDN"/>
      <sheetName val="Cap_SlowDN"/>
      <sheetName val="DemandSum_SlowDN"/>
      <sheetName val="NPVall_SlowOC3"/>
      <sheetName val="GenAG_SlowOC3"/>
      <sheetName val="Cap_SlowOC3"/>
      <sheetName val="DemandSum_SlowOC3"/>
    </sheetNames>
    <sheetDataSet>
      <sheetData sheetId="0"/>
      <sheetData sheetId="1"/>
      <sheetData sheetId="2"/>
      <sheetData sheetId="3"/>
      <sheetData sheetId="4"/>
      <sheetData sheetId="5"/>
      <sheetData sheetId="6"/>
      <sheetData sheetId="7">
        <row r="6">
          <cell r="I6" t="str">
            <v>2021-22</v>
          </cell>
          <cell r="J6" t="str">
            <v>2022-23</v>
          </cell>
          <cell r="K6" t="str">
            <v>2023-24</v>
          </cell>
          <cell r="L6" t="str">
            <v>2024-25</v>
          </cell>
          <cell r="M6" t="str">
            <v>2025-26</v>
          </cell>
          <cell r="N6" t="str">
            <v>2026-27</v>
          </cell>
          <cell r="O6" t="str">
            <v>2027-28</v>
          </cell>
          <cell r="P6" t="str">
            <v>2028-29</v>
          </cell>
          <cell r="Q6" t="str">
            <v>2029-30</v>
          </cell>
          <cell r="R6" t="str">
            <v>2030-31</v>
          </cell>
          <cell r="S6" t="str">
            <v>2031-32</v>
          </cell>
          <cell r="T6" t="str">
            <v>2032-33</v>
          </cell>
          <cell r="U6" t="str">
            <v>2033-34</v>
          </cell>
          <cell r="V6" t="str">
            <v>2034-35</v>
          </cell>
          <cell r="W6" t="str">
            <v>2035-36</v>
          </cell>
          <cell r="X6" t="str">
            <v>2036-37</v>
          </cell>
          <cell r="Y6" t="str">
            <v>2037-38</v>
          </cell>
          <cell r="Z6" t="str">
            <v>2038-39</v>
          </cell>
          <cell r="AA6" t="str">
            <v>2039-40</v>
          </cell>
          <cell r="AB6" t="str">
            <v>2040-41</v>
          </cell>
          <cell r="AC6" t="str">
            <v>2041-42</v>
          </cell>
          <cell r="AD6" t="str">
            <v>2042-43</v>
          </cell>
          <cell r="AE6" t="str">
            <v>2043-44</v>
          </cell>
          <cell r="AF6" t="str">
            <v>2044-45</v>
          </cell>
          <cell r="AG6" t="str">
            <v>2045-46</v>
          </cell>
        </row>
        <row r="7">
          <cell r="H7" t="str">
            <v>CAPEX</v>
          </cell>
          <cell r="I7">
            <v>-3.6111038412610127E-3</v>
          </cell>
          <cell r="J7">
            <v>-8.0181390165062674E-3</v>
          </cell>
          <cell r="K7">
            <v>-8.8379934644736407E-3</v>
          </cell>
          <cell r="L7">
            <v>-1.1943487544817857E-2</v>
          </cell>
          <cell r="M7">
            <v>-1.1215436877258129E-2</v>
          </cell>
          <cell r="N7">
            <v>-1.2771804757340818E-2</v>
          </cell>
          <cell r="O7">
            <v>31.145669593572457</v>
          </cell>
          <cell r="P7">
            <v>31.145153489216771</v>
          </cell>
          <cell r="Q7">
            <v>39.700078313211982</v>
          </cell>
          <cell r="R7">
            <v>39.696329807467713</v>
          </cell>
          <cell r="S7">
            <v>-2.4567438676993376</v>
          </cell>
          <cell r="T7">
            <v>592.79632616226559</v>
          </cell>
          <cell r="U7">
            <v>592.79346746604631</v>
          </cell>
          <cell r="V7">
            <v>592.79298541422315</v>
          </cell>
          <cell r="W7">
            <v>518.65054507457205</v>
          </cell>
          <cell r="X7">
            <v>518.65308562946086</v>
          </cell>
          <cell r="Y7">
            <v>565.516662197703</v>
          </cell>
          <cell r="Z7">
            <v>565.5158623070605</v>
          </cell>
          <cell r="AA7">
            <v>522.32956653030817</v>
          </cell>
          <cell r="AB7">
            <v>535.78796544147622</v>
          </cell>
          <cell r="AC7">
            <v>528.06656159462875</v>
          </cell>
          <cell r="AD7">
            <v>526.41600668364651</v>
          </cell>
          <cell r="AE7">
            <v>515.34582734548007</v>
          </cell>
          <cell r="AF7">
            <v>506.58887619050302</v>
          </cell>
          <cell r="AG7">
            <v>513.53195684032301</v>
          </cell>
        </row>
        <row r="8">
          <cell r="H8" t="str">
            <v>FOM</v>
          </cell>
          <cell r="I8">
            <v>-3.1353258027187091E-4</v>
          </cell>
          <cell r="J8">
            <v>-1.4817350647349796E-3</v>
          </cell>
          <cell r="K8">
            <v>-1.813855323387119E-3</v>
          </cell>
          <cell r="L8">
            <v>-2.1437931688265363E-3</v>
          </cell>
          <cell r="M8">
            <v>-1.4313904775185931E-3</v>
          </cell>
          <cell r="N8">
            <v>-1.7050383364835709E-3</v>
          </cell>
          <cell r="O8">
            <v>23.055184612314452</v>
          </cell>
          <cell r="P8">
            <v>23.055009320566551</v>
          </cell>
          <cell r="Q8">
            <v>28.657383138624752</v>
          </cell>
          <cell r="R8">
            <v>28.656938157564614</v>
          </cell>
          <cell r="S8">
            <v>19.529293541937662</v>
          </cell>
          <cell r="T8">
            <v>76.722650050706761</v>
          </cell>
          <cell r="U8">
            <v>76.72236934892122</v>
          </cell>
          <cell r="V8">
            <v>76.722274381647068</v>
          </cell>
          <cell r="W8">
            <v>181.30929941742406</v>
          </cell>
          <cell r="X8">
            <v>173.95421399810971</v>
          </cell>
          <cell r="Y8">
            <v>170.87776627315318</v>
          </cell>
          <cell r="Z8">
            <v>170.87755948285871</v>
          </cell>
          <cell r="AA8">
            <v>167.76378041963656</v>
          </cell>
          <cell r="AB8">
            <v>168.25010141951435</v>
          </cell>
          <cell r="AC8">
            <v>168.07735321245937</v>
          </cell>
          <cell r="AD8">
            <v>156.72889315923089</v>
          </cell>
          <cell r="AE8">
            <v>156.00247274353273</v>
          </cell>
          <cell r="AF8">
            <v>155.503691521072</v>
          </cell>
          <cell r="AG8">
            <v>157.82083635198919</v>
          </cell>
        </row>
        <row r="9">
          <cell r="H9" t="str">
            <v>Fuel</v>
          </cell>
          <cell r="I9">
            <v>-8.2785083446651692E-4</v>
          </cell>
          <cell r="J9">
            <v>-1.6047175182029604E-3</v>
          </cell>
          <cell r="K9">
            <v>-2.3662798169534652E-3</v>
          </cell>
          <cell r="L9">
            <v>-5.5214897121768445E-3</v>
          </cell>
          <cell r="M9">
            <v>-0.47601506795617754</v>
          </cell>
          <cell r="N9">
            <v>19.138606255239111</v>
          </cell>
          <cell r="O9">
            <v>37.732827510574602</v>
          </cell>
          <cell r="P9">
            <v>48.56289465678833</v>
          </cell>
          <cell r="Q9">
            <v>54.237346429240546</v>
          </cell>
          <cell r="R9">
            <v>62.800115267811577</v>
          </cell>
          <cell r="S9">
            <v>70.091749584133268</v>
          </cell>
          <cell r="T9">
            <v>69.172711336819106</v>
          </cell>
          <cell r="U9">
            <v>67.055629844851097</v>
          </cell>
          <cell r="V9">
            <v>65.355633073256058</v>
          </cell>
          <cell r="W9">
            <v>68.146451049124991</v>
          </cell>
          <cell r="X9">
            <v>69.124418026613014</v>
          </cell>
          <cell r="Y9">
            <v>68.324795413847028</v>
          </cell>
          <cell r="Z9">
            <v>66.892122291692019</v>
          </cell>
          <cell r="AA9">
            <v>64.798605928018063</v>
          </cell>
          <cell r="AB9">
            <v>63.176239289814035</v>
          </cell>
          <cell r="AC9">
            <v>63.199954118982085</v>
          </cell>
          <cell r="AD9">
            <v>60.714287593748082</v>
          </cell>
          <cell r="AE9">
            <v>56.36049642473111</v>
          </cell>
          <cell r="AF9">
            <v>51.11892607549305</v>
          </cell>
          <cell r="AG9">
            <v>50.882774992533037</v>
          </cell>
        </row>
        <row r="10">
          <cell r="H10" t="str">
            <v>VOM</v>
          </cell>
          <cell r="I10">
            <v>-1.6631552332546561E-4</v>
          </cell>
          <cell r="J10">
            <v>-3.7025517923757433E-4</v>
          </cell>
          <cell r="K10">
            <v>-5.6246880372054877E-4</v>
          </cell>
          <cell r="L10">
            <v>-4.4772418460343035E-4</v>
          </cell>
          <cell r="M10">
            <v>6.1464843210531396E-2</v>
          </cell>
          <cell r="N10">
            <v>-4.6604786928375832</v>
          </cell>
          <cell r="O10">
            <v>-13.277800499243369</v>
          </cell>
          <cell r="P10">
            <v>-17.106605369820375</v>
          </cell>
          <cell r="Q10">
            <v>-20.006162982365815</v>
          </cell>
          <cell r="R10">
            <v>-24.539022830196075</v>
          </cell>
          <cell r="S10">
            <v>-27.673487041851622</v>
          </cell>
          <cell r="T10">
            <v>-36.894989688489062</v>
          </cell>
          <cell r="U10">
            <v>-45.660989593043226</v>
          </cell>
          <cell r="V10">
            <v>-54.050551358184748</v>
          </cell>
          <cell r="W10">
            <v>-60.368624232805011</v>
          </cell>
          <cell r="X10">
            <v>-66.649194179385404</v>
          </cell>
          <cell r="Y10">
            <v>-72.738517063055596</v>
          </cell>
          <cell r="Z10">
            <v>-79.806906750126359</v>
          </cell>
          <cell r="AA10">
            <v>-86.501984635298157</v>
          </cell>
          <cell r="AB10">
            <v>-92.564981502855332</v>
          </cell>
          <cell r="AC10">
            <v>-99.05297343523857</v>
          </cell>
          <cell r="AD10">
            <v>-104.84920962553373</v>
          </cell>
          <cell r="AE10">
            <v>-110.5053434049869</v>
          </cell>
          <cell r="AF10">
            <v>-117.6629187761923</v>
          </cell>
          <cell r="AG10">
            <v>-122.57057674900408</v>
          </cell>
        </row>
        <row r="11">
          <cell r="H11" t="str">
            <v>REHAB</v>
          </cell>
          <cell r="I11">
            <v>0</v>
          </cell>
          <cell r="J11">
            <v>0</v>
          </cell>
          <cell r="K11">
            <v>0</v>
          </cell>
          <cell r="L11">
            <v>0</v>
          </cell>
          <cell r="M11">
            <v>0</v>
          </cell>
          <cell r="N11">
            <v>0</v>
          </cell>
          <cell r="O11">
            <v>0</v>
          </cell>
          <cell r="P11">
            <v>2.6116154796909542E-5</v>
          </cell>
          <cell r="Q11">
            <v>1.4666896444396118E-5</v>
          </cell>
          <cell r="R11">
            <v>1.4666896444396118E-5</v>
          </cell>
          <cell r="S11">
            <v>1.4666896444396118E-5</v>
          </cell>
          <cell r="T11">
            <v>-6.1584158451296394E-5</v>
          </cell>
          <cell r="U11">
            <v>-6.1584158451296394E-5</v>
          </cell>
          <cell r="V11">
            <v>-6.1584158451296394E-5</v>
          </cell>
          <cell r="W11">
            <v>-10.019580449065165</v>
          </cell>
          <cell r="X11">
            <v>-8.7144724931281328</v>
          </cell>
          <cell r="Y11">
            <v>-8.7144752966043679</v>
          </cell>
          <cell r="Z11">
            <v>-8.714475349316233</v>
          </cell>
          <cell r="AA11">
            <v>-8.71447535685909</v>
          </cell>
          <cell r="AB11">
            <v>-8.7144753592325586</v>
          </cell>
          <cell r="AC11">
            <v>-8.7144753592325586</v>
          </cell>
          <cell r="AD11">
            <v>-7.3135032463585929</v>
          </cell>
          <cell r="AE11">
            <v>-7.3135032463585929</v>
          </cell>
          <cell r="AF11">
            <v>-7.313490539696625</v>
          </cell>
          <cell r="AG11">
            <v>-7.313486958459106</v>
          </cell>
        </row>
        <row r="12">
          <cell r="H12" t="str">
            <v>REZ</v>
          </cell>
          <cell r="I12">
            <v>-1.0213135205439317E-4</v>
          </cell>
          <cell r="J12">
            <v>-3.1079255845584841E-4</v>
          </cell>
          <cell r="K12">
            <v>-3.3011223561637019E-4</v>
          </cell>
          <cell r="L12">
            <v>-3.2281913670265393E-4</v>
          </cell>
          <cell r="M12">
            <v>-2.7988884177236118E-4</v>
          </cell>
          <cell r="N12">
            <v>-3.4079125140910383E-4</v>
          </cell>
          <cell r="O12">
            <v>-3.3540434153302373E-4</v>
          </cell>
          <cell r="P12">
            <v>-3.3236066737039931E-4</v>
          </cell>
          <cell r="Q12">
            <v>-3.0511791722676344E-4</v>
          </cell>
          <cell r="R12">
            <v>-2.5134832504945462E-4</v>
          </cell>
          <cell r="S12">
            <v>64.139066647303849</v>
          </cell>
          <cell r="T12">
            <v>64.139047632378592</v>
          </cell>
          <cell r="U12">
            <v>64.139005608668171</v>
          </cell>
          <cell r="V12">
            <v>64.138981543958877</v>
          </cell>
          <cell r="W12">
            <v>64.138949987381324</v>
          </cell>
          <cell r="X12">
            <v>64.138986634434872</v>
          </cell>
          <cell r="Y12">
            <v>64.138995706326199</v>
          </cell>
          <cell r="Z12">
            <v>64.138939578958258</v>
          </cell>
          <cell r="AA12">
            <v>64.138913218492846</v>
          </cell>
          <cell r="AB12">
            <v>64.138847814563178</v>
          </cell>
          <cell r="AC12">
            <v>64.138810608961094</v>
          </cell>
          <cell r="AD12">
            <v>64.138788325487795</v>
          </cell>
          <cell r="AE12">
            <v>64.138719771194971</v>
          </cell>
          <cell r="AF12">
            <v>61.799067099567509</v>
          </cell>
          <cell r="AG12">
            <v>62.162739051180075</v>
          </cell>
        </row>
        <row r="13">
          <cell r="H13" t="str">
            <v>USE+DSP</v>
          </cell>
          <cell r="I13">
            <v>-1.9536546750000027E-4</v>
          </cell>
          <cell r="J13">
            <v>-3.8886558950000037E-4</v>
          </cell>
          <cell r="K13">
            <v>-5.6332854649119256E-4</v>
          </cell>
          <cell r="L13">
            <v>-7.5582774649119193E-4</v>
          </cell>
          <cell r="M13">
            <v>-1.6675564234927118E-3</v>
          </cell>
          <cell r="N13">
            <v>0.17024546490050724</v>
          </cell>
          <cell r="O13">
            <v>0.17005486995050723</v>
          </cell>
          <cell r="P13">
            <v>0.16986490747950722</v>
          </cell>
          <cell r="Q13">
            <v>0.16967605385600723</v>
          </cell>
          <cell r="R13">
            <v>0.16948784908200723</v>
          </cell>
          <cell r="S13">
            <v>0.16930102960000723</v>
          </cell>
          <cell r="T13">
            <v>13.815704882870007</v>
          </cell>
          <cell r="U13">
            <v>13.815562048935007</v>
          </cell>
          <cell r="V13">
            <v>13.822208799416007</v>
          </cell>
          <cell r="W13">
            <v>55.243950748285016</v>
          </cell>
          <cell r="X13">
            <v>60.69300164486701</v>
          </cell>
          <cell r="Y13">
            <v>67.689106872143014</v>
          </cell>
          <cell r="Z13">
            <v>70.831165292255022</v>
          </cell>
          <cell r="AA13">
            <v>88.078883735451015</v>
          </cell>
          <cell r="AB13">
            <v>92.639646542483021</v>
          </cell>
          <cell r="AC13">
            <v>90.172090223142021</v>
          </cell>
          <cell r="AD13">
            <v>112.001095722755</v>
          </cell>
          <cell r="AE13">
            <v>112.95250950947499</v>
          </cell>
          <cell r="AF13">
            <v>112.82407165343299</v>
          </cell>
          <cell r="AG13">
            <v>115.62882064429598</v>
          </cell>
        </row>
        <row r="23">
          <cell r="I23" t="str">
            <v>2021-22</v>
          </cell>
          <cell r="J23" t="str">
            <v>2022-23</v>
          </cell>
          <cell r="K23" t="str">
            <v>2023-24</v>
          </cell>
          <cell r="L23" t="str">
            <v>2024-25</v>
          </cell>
          <cell r="M23" t="str">
            <v>2025-26</v>
          </cell>
          <cell r="N23" t="str">
            <v>2026-27</v>
          </cell>
          <cell r="O23" t="str">
            <v>2027-28</v>
          </cell>
          <cell r="P23" t="str">
            <v>2028-29</v>
          </cell>
          <cell r="Q23" t="str">
            <v>2029-30</v>
          </cell>
          <cell r="R23" t="str">
            <v>2030-31</v>
          </cell>
          <cell r="S23" t="str">
            <v>2031-32</v>
          </cell>
          <cell r="T23" t="str">
            <v>2032-33</v>
          </cell>
          <cell r="U23" t="str">
            <v>2033-34</v>
          </cell>
          <cell r="V23" t="str">
            <v>2034-35</v>
          </cell>
          <cell r="W23" t="str">
            <v>2035-36</v>
          </cell>
          <cell r="X23" t="str">
            <v>2036-37</v>
          </cell>
          <cell r="Y23" t="str">
            <v>2037-38</v>
          </cell>
          <cell r="Z23" t="str">
            <v>2038-39</v>
          </cell>
          <cell r="AA23" t="str">
            <v>2039-40</v>
          </cell>
          <cell r="AB23" t="str">
            <v>2040-41</v>
          </cell>
          <cell r="AC23" t="str">
            <v>2041-42</v>
          </cell>
          <cell r="AD23" t="str">
            <v>2042-43</v>
          </cell>
          <cell r="AE23" t="str">
            <v>2043-44</v>
          </cell>
          <cell r="AF23" t="str">
            <v>2044-45</v>
          </cell>
          <cell r="AG23" t="str">
            <v>2045-46</v>
          </cell>
        </row>
        <row r="24">
          <cell r="H24" t="str">
            <v>Competition cost savings</v>
          </cell>
          <cell r="I24">
            <v>0</v>
          </cell>
          <cell r="J24">
            <v>0</v>
          </cell>
          <cell r="K24">
            <v>0</v>
          </cell>
          <cell r="L24">
            <v>0</v>
          </cell>
          <cell r="M24">
            <v>0</v>
          </cell>
          <cell r="N24">
            <v>0</v>
          </cell>
          <cell r="O24">
            <v>9.2986240000000002</v>
          </cell>
          <cell r="P24">
            <v>12.02711</v>
          </cell>
          <cell r="Q24">
            <v>13.15936</v>
          </cell>
          <cell r="R24">
            <v>13.605460000000001</v>
          </cell>
          <cell r="S24">
            <v>14.0618</v>
          </cell>
          <cell r="T24">
            <v>14.896470000000001</v>
          </cell>
          <cell r="U24">
            <v>15.76451</v>
          </cell>
          <cell r="V24">
            <v>17.136649999999999</v>
          </cell>
          <cell r="W24">
            <v>22.24784</v>
          </cell>
          <cell r="X24">
            <v>26.106010000000001</v>
          </cell>
          <cell r="Y24">
            <v>33.110729999999997</v>
          </cell>
          <cell r="Z24">
            <v>40.482770000000002</v>
          </cell>
          <cell r="AA24">
            <v>48.20579</v>
          </cell>
          <cell r="AB24">
            <v>53.342280000000002</v>
          </cell>
          <cell r="AC24">
            <v>60.287619999999997</v>
          </cell>
          <cell r="AD24">
            <v>66.156040000000004</v>
          </cell>
          <cell r="AE24">
            <v>71.438490000000002</v>
          </cell>
          <cell r="AF24">
            <v>77.793480000000002</v>
          </cell>
          <cell r="AG24">
            <v>78.362769999999998</v>
          </cell>
        </row>
        <row r="25">
          <cell r="H25" t="str">
            <v>Savings due to demand response</v>
          </cell>
          <cell r="I25">
            <v>0</v>
          </cell>
          <cell r="J25">
            <v>0</v>
          </cell>
          <cell r="K25">
            <v>0</v>
          </cell>
          <cell r="L25">
            <v>0</v>
          </cell>
          <cell r="M25">
            <v>0</v>
          </cell>
          <cell r="N25">
            <v>0</v>
          </cell>
          <cell r="O25">
            <v>0.38047999999999998</v>
          </cell>
          <cell r="P25">
            <v>0.72008499999999998</v>
          </cell>
          <cell r="Q25">
            <v>0.73693500000000001</v>
          </cell>
          <cell r="R25">
            <v>0.69131799999999999</v>
          </cell>
          <cell r="S25">
            <v>0.69824600000000003</v>
          </cell>
          <cell r="T25">
            <v>12.166130000000001</v>
          </cell>
          <cell r="U25">
            <v>12.12584</v>
          </cell>
          <cell r="V25">
            <v>12.293279999999999</v>
          </cell>
          <cell r="W25">
            <v>25.316199999999998</v>
          </cell>
          <cell r="X25">
            <v>31.7148</v>
          </cell>
          <cell r="Y25">
            <v>51.702869999999997</v>
          </cell>
          <cell r="Z25">
            <v>54.077419999999996</v>
          </cell>
          <cell r="AA25">
            <v>59.54542</v>
          </cell>
          <cell r="AB25">
            <v>59.674399999999999</v>
          </cell>
          <cell r="AC25">
            <v>68.422409999999999</v>
          </cell>
          <cell r="AD25">
            <v>71.628510000000006</v>
          </cell>
          <cell r="AE25">
            <v>74.913579999999996</v>
          </cell>
          <cell r="AF25">
            <v>77.170090000000002</v>
          </cell>
          <cell r="AG25">
            <v>79.635090000000005</v>
          </cell>
        </row>
        <row r="42">
          <cell r="I42" t="str">
            <v>2021-22</v>
          </cell>
          <cell r="J42" t="str">
            <v>2022-23</v>
          </cell>
          <cell r="K42" t="str">
            <v>2023-24</v>
          </cell>
          <cell r="L42" t="str">
            <v>2024-25</v>
          </cell>
          <cell r="M42" t="str">
            <v>2025-26</v>
          </cell>
          <cell r="N42" t="str">
            <v>2026-27</v>
          </cell>
          <cell r="O42" t="str">
            <v>2027-28</v>
          </cell>
          <cell r="P42" t="str">
            <v>2028-29</v>
          </cell>
          <cell r="Q42" t="str">
            <v>2029-30</v>
          </cell>
          <cell r="R42" t="str">
            <v>2030-31</v>
          </cell>
          <cell r="S42" t="str">
            <v>2031-32</v>
          </cell>
          <cell r="T42" t="str">
            <v>2032-33</v>
          </cell>
          <cell r="U42" t="str">
            <v>2033-34</v>
          </cell>
          <cell r="V42" t="str">
            <v>2034-35</v>
          </cell>
          <cell r="W42" t="str">
            <v>2035-36</v>
          </cell>
          <cell r="X42" t="str">
            <v>2036-37</v>
          </cell>
          <cell r="Y42" t="str">
            <v>2037-38</v>
          </cell>
          <cell r="Z42" t="str">
            <v>2038-39</v>
          </cell>
          <cell r="AA42" t="str">
            <v>2039-40</v>
          </cell>
          <cell r="AB42" t="str">
            <v>2040-41</v>
          </cell>
          <cell r="AC42" t="str">
            <v>2041-42</v>
          </cell>
          <cell r="AD42" t="str">
            <v>2042-43</v>
          </cell>
          <cell r="AE42" t="str">
            <v>2043-44</v>
          </cell>
          <cell r="AF42" t="str">
            <v>2044-45</v>
          </cell>
          <cell r="AG42" t="str">
            <v>2045-46</v>
          </cell>
        </row>
        <row r="43">
          <cell r="H43" t="str">
            <v>Black Coal</v>
          </cell>
          <cell r="I43">
            <v>0</v>
          </cell>
          <cell r="J43">
            <v>0</v>
          </cell>
          <cell r="K43">
            <v>0</v>
          </cell>
          <cell r="L43">
            <v>0</v>
          </cell>
          <cell r="M43">
            <v>0</v>
          </cell>
          <cell r="N43">
            <v>0</v>
          </cell>
          <cell r="O43">
            <v>0</v>
          </cell>
          <cell r="P43">
            <v>5.6539610159234144E-4</v>
          </cell>
          <cell r="Q43">
            <v>2.4645650046295486E-4</v>
          </cell>
          <cell r="R43">
            <v>2.4644709992571734E-4</v>
          </cell>
          <cell r="S43">
            <v>2.4643609867780469E-4</v>
          </cell>
          <cell r="T43">
            <v>-1.796794000256341E-3</v>
          </cell>
          <cell r="U43">
            <v>-1.7967776002478786E-3</v>
          </cell>
          <cell r="V43">
            <v>-1.7968062002182705E-3</v>
          </cell>
          <cell r="W43">
            <v>-315.17724139300117</v>
          </cell>
          <cell r="X43">
            <v>-271.6857914075008</v>
          </cell>
          <cell r="Y43">
            <v>-271.68588142989938</v>
          </cell>
          <cell r="Z43">
            <v>-271.68626527910055</v>
          </cell>
          <cell r="AA43">
            <v>-271.68615774410318</v>
          </cell>
          <cell r="AB43">
            <v>-271.68615769880125</v>
          </cell>
          <cell r="AC43">
            <v>-271.6861576741012</v>
          </cell>
          <cell r="AD43">
            <v>-205.83605465000073</v>
          </cell>
          <cell r="AE43">
            <v>-205.83605467970119</v>
          </cell>
          <cell r="AF43">
            <v>-205.83538223630057</v>
          </cell>
          <cell r="AG43">
            <v>109.34026486720086</v>
          </cell>
        </row>
        <row r="44">
          <cell r="H44" t="str">
            <v>Brown Coal</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row>
        <row r="45">
          <cell r="H45" t="str">
            <v>CCGT</v>
          </cell>
          <cell r="I45">
            <v>0</v>
          </cell>
          <cell r="J45">
            <v>1.4191023001330905E-4</v>
          </cell>
          <cell r="K45">
            <v>1.5664206966903294E-4</v>
          </cell>
          <cell r="L45">
            <v>1.6404940970460302E-4</v>
          </cell>
          <cell r="M45">
            <v>1.6866492023837054E-4</v>
          </cell>
          <cell r="N45">
            <v>1.7652399992584833E-4</v>
          </cell>
          <cell r="O45">
            <v>1.8556011991677224E-4</v>
          </cell>
          <cell r="P45">
            <v>2.1025355954407132E-4</v>
          </cell>
          <cell r="Q45">
            <v>2.1681864927813876E-4</v>
          </cell>
          <cell r="R45">
            <v>2.3160240016295575E-4</v>
          </cell>
          <cell r="S45">
            <v>2.3207028016258846E-4</v>
          </cell>
          <cell r="T45">
            <v>1.9999854021079955E-4</v>
          </cell>
          <cell r="U45">
            <v>2.3752234983476228E-4</v>
          </cell>
          <cell r="V45">
            <v>2.7425581947682076E-4</v>
          </cell>
          <cell r="W45">
            <v>2.6961929006574792E-4</v>
          </cell>
          <cell r="X45">
            <v>1.6089719065348618E-4</v>
          </cell>
          <cell r="Y45">
            <v>3.9039305011101533E-4</v>
          </cell>
          <cell r="Z45">
            <v>3.9764696975908009E-4</v>
          </cell>
          <cell r="AA45">
            <v>3.6601956026061089E-4</v>
          </cell>
          <cell r="AB45">
            <v>3.4802479990503343E-4</v>
          </cell>
          <cell r="AC45">
            <v>6.4702920985837409E-4</v>
          </cell>
          <cell r="AD45">
            <v>4.9201064007320383E-4</v>
          </cell>
          <cell r="AE45">
            <v>1.0235992697289475E-3</v>
          </cell>
          <cell r="AF45">
            <v>3.4035686007882759E-4</v>
          </cell>
          <cell r="AG45">
            <v>7.7045349996751611E-4</v>
          </cell>
        </row>
        <row r="46">
          <cell r="H46" t="str">
            <v>Gas - Steam</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row>
        <row r="47">
          <cell r="H47" t="str">
            <v>OCGT / Diesel</v>
          </cell>
          <cell r="I47">
            <v>2.4973722975119017E-4</v>
          </cell>
          <cell r="J47">
            <v>2.6055557918880368E-4</v>
          </cell>
          <cell r="K47">
            <v>2.8460934845497832E-4</v>
          </cell>
          <cell r="L47">
            <v>2.9768323929602047E-4</v>
          </cell>
          <cell r="M47">
            <v>3.109784693151596E-4</v>
          </cell>
          <cell r="N47">
            <v>3.2712695974623784E-4</v>
          </cell>
          <cell r="O47">
            <v>3.4582590797072044E-4</v>
          </cell>
          <cell r="P47">
            <v>3.6592334981833119E-4</v>
          </cell>
          <cell r="Q47">
            <v>3.8391627003875328E-4</v>
          </cell>
          <cell r="R47">
            <v>4.1244588919653324E-4</v>
          </cell>
          <cell r="S47">
            <v>4.3862751954293344E-4</v>
          </cell>
          <cell r="T47">
            <v>1.7703442063066177E-4</v>
          </cell>
          <cell r="U47">
            <v>2.6951744985126425E-4</v>
          </cell>
          <cell r="V47">
            <v>3.150090306007769E-4</v>
          </cell>
          <cell r="W47">
            <v>-6.3955179939512163E-5</v>
          </cell>
          <cell r="X47">
            <v>-1.9010363112101913E-3</v>
          </cell>
          <cell r="Y47">
            <v>14.203284265880939</v>
          </cell>
          <cell r="Z47">
            <v>14.203282489819685</v>
          </cell>
          <cell r="AA47">
            <v>14.202145540400124</v>
          </cell>
          <cell r="AB47">
            <v>-53.795787961200404</v>
          </cell>
          <cell r="AC47">
            <v>-53.796765957018579</v>
          </cell>
          <cell r="AD47">
            <v>-53.823217406569711</v>
          </cell>
          <cell r="AE47">
            <v>-53.79645413444905</v>
          </cell>
          <cell r="AF47">
            <v>393.55711333170075</v>
          </cell>
          <cell r="AG47">
            <v>571.52594985200085</v>
          </cell>
        </row>
        <row r="48">
          <cell r="H48" t="str">
            <v>Hydro</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row>
        <row r="49">
          <cell r="H49" t="str">
            <v>Wind</v>
          </cell>
          <cell r="I49">
            <v>0</v>
          </cell>
          <cell r="J49">
            <v>2.9720294314756757E-3</v>
          </cell>
          <cell r="K49">
            <v>4.1551390058884863E-3</v>
          </cell>
          <cell r="L49">
            <v>4.3125960964971455E-3</v>
          </cell>
          <cell r="M49">
            <v>5.7601657499617431E-4</v>
          </cell>
          <cell r="N49">
            <v>9.4580888435302768E-4</v>
          </cell>
          <cell r="O49">
            <v>-143.21824862218091</v>
          </cell>
          <cell r="P49">
            <v>-143.21851169834736</v>
          </cell>
          <cell r="Q49">
            <v>-184.81430476507194</v>
          </cell>
          <cell r="R49">
            <v>-184.81381785879967</v>
          </cell>
          <cell r="S49">
            <v>-184.81367376244998</v>
          </cell>
          <cell r="T49">
            <v>-184.81350253410528</v>
          </cell>
          <cell r="U49">
            <v>-184.81329995254055</v>
          </cell>
          <cell r="V49">
            <v>-184.81280963974314</v>
          </cell>
          <cell r="W49">
            <v>-184.81218497537884</v>
          </cell>
          <cell r="X49">
            <v>-184.81391403456109</v>
          </cell>
          <cell r="Y49">
            <v>-184.8136618619792</v>
          </cell>
          <cell r="Z49">
            <v>-184.81169072120974</v>
          </cell>
          <cell r="AA49">
            <v>-184.81068945265906</v>
          </cell>
          <cell r="AB49">
            <v>-184.80852036042052</v>
          </cell>
          <cell r="AC49">
            <v>-184.80297981920921</v>
          </cell>
          <cell r="AD49">
            <v>-184.80422425090728</v>
          </cell>
          <cell r="AE49">
            <v>-184.80504522108822</v>
          </cell>
          <cell r="AF49">
            <v>-86.705818739947063</v>
          </cell>
          <cell r="AG49">
            <v>-181.09025923548143</v>
          </cell>
        </row>
        <row r="50">
          <cell r="H50" t="str">
            <v>Solar PV</v>
          </cell>
          <cell r="I50">
            <v>9.6220755676768022E-4</v>
          </cell>
          <cell r="J50">
            <v>-9.902978126774542E-5</v>
          </cell>
          <cell r="K50">
            <v>-1.1830248877231497E-3</v>
          </cell>
          <cell r="L50">
            <v>-1.5536840401182417E-3</v>
          </cell>
          <cell r="M50">
            <v>3.2972405879263533E-3</v>
          </cell>
          <cell r="N50">
            <v>3.6297612896305509E-3</v>
          </cell>
          <cell r="O50">
            <v>182.81147169563337</v>
          </cell>
          <cell r="P50">
            <v>182.81198892706016</v>
          </cell>
          <cell r="Q50">
            <v>235.90601478267854</v>
          </cell>
          <cell r="R50">
            <v>235.90601649465862</v>
          </cell>
          <cell r="S50">
            <v>311.03715832755006</v>
          </cell>
          <cell r="T50">
            <v>311.03717910890373</v>
          </cell>
          <cell r="U50">
            <v>311.03738503802379</v>
          </cell>
          <cell r="V50">
            <v>311.03745454644377</v>
          </cell>
          <cell r="W50">
            <v>311.03755108551013</v>
          </cell>
          <cell r="X50">
            <v>311.0369776466614</v>
          </cell>
          <cell r="Y50">
            <v>311.03303969305125</v>
          </cell>
          <cell r="Z50">
            <v>311.0337538592612</v>
          </cell>
          <cell r="AA50">
            <v>311.03439321562109</v>
          </cell>
          <cell r="AB50">
            <v>311.0387930641391</v>
          </cell>
          <cell r="AC50">
            <v>311.03705723340317</v>
          </cell>
          <cell r="AD50">
            <v>311.03469118784415</v>
          </cell>
          <cell r="AE50">
            <v>290.92408108670315</v>
          </cell>
          <cell r="AF50">
            <v>37.746752548297081</v>
          </cell>
          <cell r="AG50">
            <v>-125.60460975790193</v>
          </cell>
        </row>
        <row r="51">
          <cell r="H51" t="str">
            <v>LS Battery</v>
          </cell>
          <cell r="I51">
            <v>1.0221588599677034E-3</v>
          </cell>
          <cell r="J51">
            <v>1.0514727000554558E-3</v>
          </cell>
          <cell r="K51">
            <v>1.0514022601455508E-3</v>
          </cell>
          <cell r="L51">
            <v>1.0514336798905788E-3</v>
          </cell>
          <cell r="M51">
            <v>1.0845087500683803E-3</v>
          </cell>
          <cell r="N51">
            <v>1.4740373999302392E-3</v>
          </cell>
          <cell r="O51">
            <v>2.345669200053635E-3</v>
          </cell>
          <cell r="P51">
            <v>2.7163710000195351E-3</v>
          </cell>
          <cell r="Q51">
            <v>2.7180184999906487E-3</v>
          </cell>
          <cell r="R51">
            <v>8.9164848001246355E-3</v>
          </cell>
          <cell r="S51">
            <v>1.0047315800079559E-2</v>
          </cell>
          <cell r="T51">
            <v>-1250.6017689254004</v>
          </cell>
          <cell r="U51">
            <v>-1250.5961273327</v>
          </cell>
          <cell r="V51">
            <v>-1250.5960132728001</v>
          </cell>
          <cell r="W51">
            <v>-1056.2206622543004</v>
          </cell>
          <cell r="X51">
            <v>-1056.2206676332999</v>
          </cell>
          <cell r="Y51">
            <v>-1221.3580091838999</v>
          </cell>
          <cell r="Z51">
            <v>-1221.3580088496999</v>
          </cell>
          <cell r="AA51">
            <v>-1029.511251739998</v>
          </cell>
          <cell r="AB51">
            <v>-1029.5119860959994</v>
          </cell>
          <cell r="AC51">
            <v>-961.82955811569946</v>
          </cell>
          <cell r="AD51">
            <v>-947.54382031500018</v>
          </cell>
          <cell r="AE51">
            <v>-811.28721503339966</v>
          </cell>
          <cell r="AF51">
            <v>-1110.5572663850007</v>
          </cell>
          <cell r="AG51">
            <v>-1314.6524303874994</v>
          </cell>
        </row>
        <row r="52">
          <cell r="H52" t="str">
            <v>Pumped Hydro</v>
          </cell>
          <cell r="I52">
            <v>0</v>
          </cell>
          <cell r="J52">
            <v>0</v>
          </cell>
          <cell r="K52">
            <v>0</v>
          </cell>
          <cell r="L52">
            <v>1.1906712298923594E-3</v>
          </cell>
          <cell r="M52">
            <v>1.2422721097209433E-3</v>
          </cell>
          <cell r="N52">
            <v>1.3419405404420104E-3</v>
          </cell>
          <cell r="O52">
            <v>1.4299255994956184E-3</v>
          </cell>
          <cell r="P52">
            <v>1.5119366198632633E-3</v>
          </cell>
          <cell r="Q52">
            <v>9.551624989398988E-4</v>
          </cell>
          <cell r="R52">
            <v>9.6664299780968577E-4</v>
          </cell>
          <cell r="S52">
            <v>1.0612876403683913E-3</v>
          </cell>
          <cell r="T52">
            <v>1.1198786987733911E-3</v>
          </cell>
          <cell r="U52">
            <v>1.2111067007936072E-3</v>
          </cell>
          <cell r="V52">
            <v>1.282030900256359E-3</v>
          </cell>
          <cell r="W52">
            <v>2.1792665002067224E-3</v>
          </cell>
          <cell r="X52">
            <v>1.164563201200508E-3</v>
          </cell>
          <cell r="Y52">
            <v>3.0009179990884149E-3</v>
          </cell>
          <cell r="Z52">
            <v>3.0983605001893011E-3</v>
          </cell>
          <cell r="AA52">
            <v>1.5129069006434293E-3</v>
          </cell>
          <cell r="AB52">
            <v>1.4081258996156976E-3</v>
          </cell>
          <cell r="AC52">
            <v>4.5716445001744432E-3</v>
          </cell>
          <cell r="AD52">
            <v>2.3880054986875621E-3</v>
          </cell>
          <cell r="AE52">
            <v>2.4784516999716288E-3</v>
          </cell>
          <cell r="AF52">
            <v>6.9012633011880098E-3</v>
          </cell>
          <cell r="AG52">
            <v>7.2874229990702588E-3</v>
          </cell>
        </row>
        <row r="63">
          <cell r="I63" t="str">
            <v>2021-22</v>
          </cell>
          <cell r="J63" t="str">
            <v>2022-23</v>
          </cell>
          <cell r="K63" t="str">
            <v>2023-24</v>
          </cell>
          <cell r="L63" t="str">
            <v>2024-25</v>
          </cell>
          <cell r="M63" t="str">
            <v>2025-26</v>
          </cell>
          <cell r="N63" t="str">
            <v>2026-27</v>
          </cell>
          <cell r="O63" t="str">
            <v>2027-28</v>
          </cell>
          <cell r="P63" t="str">
            <v>2028-29</v>
          </cell>
          <cell r="Q63" t="str">
            <v>2029-30</v>
          </cell>
          <cell r="R63" t="str">
            <v>2030-31</v>
          </cell>
          <cell r="S63" t="str">
            <v>2031-32</v>
          </cell>
          <cell r="T63" t="str">
            <v>2032-33</v>
          </cell>
          <cell r="U63" t="str">
            <v>2033-34</v>
          </cell>
          <cell r="V63" t="str">
            <v>2034-35</v>
          </cell>
          <cell r="W63" t="str">
            <v>2035-36</v>
          </cell>
          <cell r="X63" t="str">
            <v>2036-37</v>
          </cell>
          <cell r="Y63" t="str">
            <v>2037-38</v>
          </cell>
          <cell r="Z63" t="str">
            <v>2038-39</v>
          </cell>
          <cell r="AA63" t="str">
            <v>2039-40</v>
          </cell>
          <cell r="AB63" t="str">
            <v>2040-41</v>
          </cell>
          <cell r="AC63" t="str">
            <v>2041-42</v>
          </cell>
          <cell r="AD63" t="str">
            <v>2042-43</v>
          </cell>
          <cell r="AE63" t="str">
            <v>2043-44</v>
          </cell>
          <cell r="AF63" t="str">
            <v>2044-45</v>
          </cell>
          <cell r="AG63" t="str">
            <v>2045-46</v>
          </cell>
        </row>
        <row r="64">
          <cell r="H64" t="str">
            <v>Black Coal</v>
          </cell>
          <cell r="I64">
            <v>1.6300000002956949E-2</v>
          </cell>
          <cell r="J64">
            <v>1.680000004125759E-2</v>
          </cell>
          <cell r="K64">
            <v>1.4600000024074689E-2</v>
          </cell>
          <cell r="L64">
            <v>0.14229999999224674</v>
          </cell>
          <cell r="M64">
            <v>24.783699999985402</v>
          </cell>
          <cell r="N64">
            <v>-1140.4573000000091</v>
          </cell>
          <cell r="O64">
            <v>-1357.4246500000008</v>
          </cell>
          <cell r="P64">
            <v>-583.30141372150683</v>
          </cell>
          <cell r="Q64">
            <v>-490.8984873927111</v>
          </cell>
          <cell r="R64">
            <v>-779.67076992102375</v>
          </cell>
          <cell r="S64">
            <v>-743.722282950308</v>
          </cell>
          <cell r="T64">
            <v>173.53523102619511</v>
          </cell>
          <cell r="U64">
            <v>209.57977178490546</v>
          </cell>
          <cell r="V64">
            <v>197.06235319380357</v>
          </cell>
          <cell r="W64">
            <v>-162.76782488058961</v>
          </cell>
          <cell r="X64">
            <v>-48.084366116803722</v>
          </cell>
          <cell r="Y64">
            <v>97.732382684509503</v>
          </cell>
          <cell r="Z64">
            <v>-254.99907845799316</v>
          </cell>
          <cell r="AA64">
            <v>-162.54189060401404</v>
          </cell>
          <cell r="AB64">
            <v>-150.45452923149423</v>
          </cell>
          <cell r="AC64">
            <v>-144.34282564799651</v>
          </cell>
          <cell r="AD64">
            <v>1.5398001599969575</v>
          </cell>
          <cell r="AE64">
            <v>-333.83707832601795</v>
          </cell>
          <cell r="AF64">
            <v>-9.7561536159992102</v>
          </cell>
          <cell r="AG64">
            <v>570.41238966800302</v>
          </cell>
        </row>
        <row r="65">
          <cell r="H65" t="str">
            <v>Brown Coal</v>
          </cell>
          <cell r="I65">
            <v>2.1000000000640284E-2</v>
          </cell>
          <cell r="J65">
            <v>1.5199999998003477E-2</v>
          </cell>
          <cell r="K65">
            <v>2.1700000012060627E-2</v>
          </cell>
          <cell r="L65">
            <v>9.0000002091983333E-4</v>
          </cell>
          <cell r="M65">
            <v>6.5999999995256076E-2</v>
          </cell>
          <cell r="N65">
            <v>95.139199999983248</v>
          </cell>
          <cell r="O65">
            <v>15.460599999987608</v>
          </cell>
          <cell r="P65">
            <v>-36.372599999991508</v>
          </cell>
          <cell r="Q65">
            <v>-20.901200000000244</v>
          </cell>
          <cell r="R65">
            <v>11.216000000000349</v>
          </cell>
          <cell r="S65">
            <v>52.461200000001554</v>
          </cell>
          <cell r="T65">
            <v>-33.561099999988073</v>
          </cell>
          <cell r="U65">
            <v>16.139299999991636</v>
          </cell>
          <cell r="V65">
            <v>-16.766999999999825</v>
          </cell>
          <cell r="W65">
            <v>36.596300000001065</v>
          </cell>
          <cell r="X65">
            <v>51.749500000001717</v>
          </cell>
          <cell r="Y65">
            <v>98.63379999999961</v>
          </cell>
          <cell r="Z65">
            <v>379.89689999999973</v>
          </cell>
          <cell r="AA65">
            <v>305.12269999999626</v>
          </cell>
          <cell r="AB65">
            <v>236.04269999999451</v>
          </cell>
          <cell r="AC65">
            <v>68.715200000009645</v>
          </cell>
          <cell r="AD65">
            <v>84.752899999999499</v>
          </cell>
          <cell r="AE65">
            <v>142.9842000000026</v>
          </cell>
          <cell r="AF65">
            <v>213.69499999999607</v>
          </cell>
          <cell r="AG65">
            <v>300.54379999999946</v>
          </cell>
        </row>
        <row r="66">
          <cell r="H66" t="str">
            <v>CCGT</v>
          </cell>
          <cell r="I66">
            <v>1.9004080013473867E-4</v>
          </cell>
          <cell r="J66">
            <v>9.1215972997815697E-4</v>
          </cell>
          <cell r="K66">
            <v>1.1166248400513723E-3</v>
          </cell>
          <cell r="L66">
            <v>1.0294840599271993E-3</v>
          </cell>
          <cell r="M66">
            <v>1.070133649818672E-3</v>
          </cell>
          <cell r="N66">
            <v>1.1117396002191526E-3</v>
          </cell>
          <cell r="O66">
            <v>1.1538984397247987E-3</v>
          </cell>
          <cell r="P66">
            <v>1.335788200094612E-3</v>
          </cell>
          <cell r="Q66">
            <v>1.3384491996930592E-3</v>
          </cell>
          <cell r="R66">
            <v>1.4469207992533484E-3</v>
          </cell>
          <cell r="S66">
            <v>1.4233989099921018E-3</v>
          </cell>
          <cell r="T66">
            <v>-8.2184091449789776E-2</v>
          </cell>
          <cell r="U66">
            <v>1.5257813995503966E-3</v>
          </cell>
          <cell r="V66">
            <v>1.7049447994850198E-3</v>
          </cell>
          <cell r="W66">
            <v>-0.10440167739989192</v>
          </cell>
          <cell r="X66">
            <v>1.3235147000614234E-3</v>
          </cell>
          <cell r="Y66">
            <v>-0.38538434090014562</v>
          </cell>
          <cell r="Z66">
            <v>2.6107076000698726E-3</v>
          </cell>
          <cell r="AA66">
            <v>-6.8190142500270667E-2</v>
          </cell>
          <cell r="AB66">
            <v>2.5200151001172344E-3</v>
          </cell>
          <cell r="AC66">
            <v>-0.16679418290004833</v>
          </cell>
          <cell r="AD66">
            <v>5.2925499003322329E-3</v>
          </cell>
          <cell r="AE66">
            <v>117.94413276109844</v>
          </cell>
          <cell r="AF66">
            <v>44.329667445198993</v>
          </cell>
          <cell r="AG66">
            <v>-18.604436605099863</v>
          </cell>
        </row>
        <row r="67">
          <cell r="H67" t="str">
            <v>Gas - Steam</v>
          </cell>
          <cell r="I67">
            <v>2.1370000104070641E-4</v>
          </cell>
          <cell r="J67">
            <v>1.0399999996479892E-4</v>
          </cell>
          <cell r="K67">
            <v>9.450000004562753E-5</v>
          </cell>
          <cell r="L67">
            <v>7.5419999987502706E-5</v>
          </cell>
          <cell r="M67">
            <v>7.6099999986922739E-5</v>
          </cell>
          <cell r="N67">
            <v>-0.75612307036000459</v>
          </cell>
          <cell r="O67">
            <v>-0.16406281000000433</v>
          </cell>
          <cell r="P67">
            <v>-0.50454743999999607</v>
          </cell>
          <cell r="Q67">
            <v>-1.0762433000000016</v>
          </cell>
          <cell r="R67">
            <v>1.127999999965823E-4</v>
          </cell>
          <cell r="S67">
            <v>-7.9933699999983787E-2</v>
          </cell>
          <cell r="T67">
            <v>-1.0779629999999969</v>
          </cell>
          <cell r="U67">
            <v>-8.6784900000012044E-2</v>
          </cell>
          <cell r="V67">
            <v>-0.59939649999999745</v>
          </cell>
          <cell r="W67">
            <v>-2.7095319999999994</v>
          </cell>
          <cell r="X67">
            <v>-3.02196</v>
          </cell>
          <cell r="Y67">
            <v>-2.6287519999999986</v>
          </cell>
          <cell r="Z67">
            <v>-1.0231870000000001</v>
          </cell>
          <cell r="AA67">
            <v>0</v>
          </cell>
          <cell r="AB67">
            <v>0</v>
          </cell>
          <cell r="AC67">
            <v>0</v>
          </cell>
          <cell r="AD67">
            <v>0</v>
          </cell>
          <cell r="AE67">
            <v>0</v>
          </cell>
          <cell r="AF67">
            <v>0</v>
          </cell>
          <cell r="AG67">
            <v>0</v>
          </cell>
        </row>
        <row r="68">
          <cell r="H68" t="str">
            <v>OCGT / Diesel</v>
          </cell>
          <cell r="I68">
            <v>1.3721324940014767E-3</v>
          </cell>
          <cell r="J68">
            <v>1.2315464659948816E-3</v>
          </cell>
          <cell r="K68">
            <v>1.346753856005023E-3</v>
          </cell>
          <cell r="L68">
            <v>1.3526485409999789E-3</v>
          </cell>
          <cell r="M68">
            <v>1.3947551870017172E-3</v>
          </cell>
          <cell r="N68">
            <v>-4.3464694284940002</v>
          </cell>
          <cell r="O68">
            <v>-0.39619115540799998</v>
          </cell>
          <cell r="P68">
            <v>-1.0884595000180004</v>
          </cell>
          <cell r="Q68">
            <v>-6.2957036561999968E-2</v>
          </cell>
          <cell r="R68">
            <v>-0.59360378433000038</v>
          </cell>
          <cell r="S68">
            <v>-1.2474281848319988</v>
          </cell>
          <cell r="T68">
            <v>-11.780008188017</v>
          </cell>
          <cell r="U68">
            <v>-0.36043515445000196</v>
          </cell>
          <cell r="V68">
            <v>-1.4167668728800002</v>
          </cell>
          <cell r="W68">
            <v>-23.96106907347</v>
          </cell>
          <cell r="X68">
            <v>-18.129683005349875</v>
          </cell>
          <cell r="Y68">
            <v>-26.561419596670007</v>
          </cell>
          <cell r="Z68">
            <v>-12.453159581570013</v>
          </cell>
          <cell r="AA68">
            <v>-34.69878646842011</v>
          </cell>
          <cell r="AB68">
            <v>-17.174429826329927</v>
          </cell>
          <cell r="AC68">
            <v>-56.40960626651011</v>
          </cell>
          <cell r="AD68">
            <v>-24.890416353940012</v>
          </cell>
          <cell r="AE68">
            <v>42.899198188239325</v>
          </cell>
          <cell r="AF68">
            <v>65.811855914999967</v>
          </cell>
          <cell r="AG68">
            <v>-141.09666361548909</v>
          </cell>
        </row>
        <row r="69">
          <cell r="H69" t="str">
            <v>Hydro</v>
          </cell>
          <cell r="I69">
            <v>-3.5746200046560261E-3</v>
          </cell>
          <cell r="J69">
            <v>-7.9241100029321387E-3</v>
          </cell>
          <cell r="K69">
            <v>-1.6257999959634617E-3</v>
          </cell>
          <cell r="L69">
            <v>-0.11100129999795172</v>
          </cell>
          <cell r="M69">
            <v>-6.0152373999990232</v>
          </cell>
          <cell r="N69">
            <v>45.672141949995421</v>
          </cell>
          <cell r="O69">
            <v>51.231026249999559</v>
          </cell>
          <cell r="P69">
            <v>45.173798540010466</v>
          </cell>
          <cell r="Q69">
            <v>55.183750520000103</v>
          </cell>
          <cell r="R69">
            <v>70.643271050001204</v>
          </cell>
          <cell r="S69">
            <v>60.121854000000894</v>
          </cell>
          <cell r="T69">
            <v>132.04709674999867</v>
          </cell>
          <cell r="U69">
            <v>127.35582949999662</v>
          </cell>
          <cell r="V69">
            <v>121.73594660000708</v>
          </cell>
          <cell r="W69">
            <v>101.9593545400021</v>
          </cell>
          <cell r="X69">
            <v>101.57533415000216</v>
          </cell>
          <cell r="Y69">
            <v>182.09689819999039</v>
          </cell>
          <cell r="Z69">
            <v>222.57967294999617</v>
          </cell>
          <cell r="AA69">
            <v>117.11155159999907</v>
          </cell>
          <cell r="AB69">
            <v>160.48446999999942</v>
          </cell>
          <cell r="AC69">
            <v>203.595414049998</v>
          </cell>
          <cell r="AD69">
            <v>157.51604250001037</v>
          </cell>
          <cell r="AE69">
            <v>183.98768720000226</v>
          </cell>
          <cell r="AF69">
            <v>261.77543960000185</v>
          </cell>
          <cell r="AG69">
            <v>166.94889470000271</v>
          </cell>
        </row>
        <row r="70">
          <cell r="H70" t="str">
            <v>Wind</v>
          </cell>
          <cell r="I70">
            <v>3.0000002880115062E-5</v>
          </cell>
          <cell r="J70">
            <v>3.7477690573723521E-2</v>
          </cell>
          <cell r="K70">
            <v>1.8300327978067799E-2</v>
          </cell>
          <cell r="L70">
            <v>2.0998269017582061E-2</v>
          </cell>
          <cell r="M70">
            <v>-1.1423443938838318E-3</v>
          </cell>
          <cell r="N70">
            <v>527.35748310973213</v>
          </cell>
          <cell r="O70">
            <v>484.38338140663109</v>
          </cell>
          <cell r="P70">
            <v>-105.76821725867921</v>
          </cell>
          <cell r="Q70">
            <v>-314.37008599389083</v>
          </cell>
          <cell r="R70">
            <v>-146.55785334263783</v>
          </cell>
          <cell r="S70">
            <v>-179.38999133010293</v>
          </cell>
          <cell r="T70">
            <v>-838.69894016914259</v>
          </cell>
          <cell r="U70">
            <v>-802.72466909252762</v>
          </cell>
          <cell r="V70">
            <v>-777.55407396505689</v>
          </cell>
          <cell r="W70">
            <v>-691.73882707081793</v>
          </cell>
          <cell r="X70">
            <v>-668.79336283620069</v>
          </cell>
          <cell r="Y70">
            <v>-781.45709636441461</v>
          </cell>
          <cell r="Z70">
            <v>-715.66267130990309</v>
          </cell>
          <cell r="AA70">
            <v>-623.06801590285613</v>
          </cell>
          <cell r="AB70">
            <v>-556.62719123365241</v>
          </cell>
          <cell r="AC70">
            <v>-505.32779147913971</v>
          </cell>
          <cell r="AD70">
            <v>-549.66340446948016</v>
          </cell>
          <cell r="AE70">
            <v>-441.60550750779657</v>
          </cell>
          <cell r="AF70">
            <v>-64.334495570801664</v>
          </cell>
          <cell r="AG70">
            <v>-236.36261665789789</v>
          </cell>
        </row>
        <row r="71">
          <cell r="H71" t="str">
            <v>Solar PV</v>
          </cell>
          <cell r="I71">
            <v>-0.69511249560855504</v>
          </cell>
          <cell r="J71">
            <v>-0.75686879255590611</v>
          </cell>
          <cell r="K71">
            <v>-3.1832457280397648</v>
          </cell>
          <cell r="L71">
            <v>-5.3575500556362385</v>
          </cell>
          <cell r="M71">
            <v>-0.75567779774428345</v>
          </cell>
          <cell r="N71">
            <v>92.836017871133663</v>
          </cell>
          <cell r="O71">
            <v>629.65488084468961</v>
          </cell>
          <cell r="P71">
            <v>498.92866081763714</v>
          </cell>
          <cell r="Q71">
            <v>668.67400662258297</v>
          </cell>
          <cell r="R71">
            <v>756.57836102078727</v>
          </cell>
          <cell r="S71">
            <v>540.46240938270057</v>
          </cell>
          <cell r="T71">
            <v>383.42113002010592</v>
          </cell>
          <cell r="U71">
            <v>294.63317410000309</v>
          </cell>
          <cell r="V71">
            <v>383.88844125220203</v>
          </cell>
          <cell r="W71">
            <v>469.76148884644499</v>
          </cell>
          <cell r="X71">
            <v>437.70701310969889</v>
          </cell>
          <cell r="Y71">
            <v>589.42881027617113</v>
          </cell>
          <cell r="Z71">
            <v>635.20449074378121</v>
          </cell>
          <cell r="AA71">
            <v>641.5124241599915</v>
          </cell>
          <cell r="AB71">
            <v>565.95114597798238</v>
          </cell>
          <cell r="AC71">
            <v>702.7654081895962</v>
          </cell>
          <cell r="AD71">
            <v>628.68617288389942</v>
          </cell>
          <cell r="AE71">
            <v>473.7272079266113</v>
          </cell>
          <cell r="AF71">
            <v>-148.26616792820278</v>
          </cell>
          <cell r="AG71">
            <v>-641.90403248820803</v>
          </cell>
        </row>
        <row r="72">
          <cell r="H72" t="str">
            <v>LS Battery</v>
          </cell>
          <cell r="I72">
            <v>2.8116621899897609E-2</v>
          </cell>
          <cell r="J72">
            <v>2.3693331799876205E-2</v>
          </cell>
          <cell r="K72">
            <v>7.9291357901126958E-2</v>
          </cell>
          <cell r="L72">
            <v>6.7646687099909286E-2</v>
          </cell>
          <cell r="M72">
            <v>0.15339076509906135</v>
          </cell>
          <cell r="N72">
            <v>1.2375153600001454</v>
          </cell>
          <cell r="O72">
            <v>4.2956489367999779</v>
          </cell>
          <cell r="P72">
            <v>-2.59217955719987</v>
          </cell>
          <cell r="Q72">
            <v>-0.51866857730027505</v>
          </cell>
          <cell r="R72">
            <v>0.85190180000000737</v>
          </cell>
          <cell r="S72">
            <v>2.4388515430009647</v>
          </cell>
          <cell r="T72">
            <v>-1428.0026132700002</v>
          </cell>
          <cell r="U72">
            <v>-1431.3801326300004</v>
          </cell>
          <cell r="V72">
            <v>-1408.2103203450001</v>
          </cell>
          <cell r="W72">
            <v>-1237.2331334109999</v>
          </cell>
          <cell r="X72">
            <v>-1230.3172108879996</v>
          </cell>
          <cell r="Y72">
            <v>-1349.8906774974994</v>
          </cell>
          <cell r="Z72">
            <v>-1360.3103543349991</v>
          </cell>
          <cell r="AA72">
            <v>-1161.6421960860007</v>
          </cell>
          <cell r="AB72">
            <v>-1148.1886389180008</v>
          </cell>
          <cell r="AC72">
            <v>-1121.2459411219997</v>
          </cell>
          <cell r="AD72">
            <v>-1138.8086119449999</v>
          </cell>
          <cell r="AE72">
            <v>-1019.9226755340014</v>
          </cell>
          <cell r="AF72">
            <v>-1352.8637227960016</v>
          </cell>
          <cell r="AG72">
            <v>-1586.5256848459985</v>
          </cell>
        </row>
        <row r="73">
          <cell r="H73" t="str">
            <v>Pumped Hydro</v>
          </cell>
          <cell r="I73">
            <v>3.2655000000900714E-3</v>
          </cell>
          <cell r="J73">
            <v>5.3060000000186847E-3</v>
          </cell>
          <cell r="K73">
            <v>9.9999999901001502E-4</v>
          </cell>
          <cell r="L73">
            <v>3.7251616000162358E-3</v>
          </cell>
          <cell r="M73">
            <v>-18.828321118009853</v>
          </cell>
          <cell r="N73">
            <v>557.68409335030037</v>
          </cell>
          <cell r="O73">
            <v>919.16321972068999</v>
          </cell>
          <cell r="P73">
            <v>496.41515043619938</v>
          </cell>
          <cell r="Q73">
            <v>433.20032293870918</v>
          </cell>
          <cell r="R73">
            <v>668.05422328199893</v>
          </cell>
          <cell r="S73">
            <v>514.91288955809978</v>
          </cell>
          <cell r="T73">
            <v>1167.1161843204991</v>
          </cell>
          <cell r="U73">
            <v>1114.3594107027984</v>
          </cell>
          <cell r="V73">
            <v>1137.4373615339027</v>
          </cell>
          <cell r="W73">
            <v>1005.8050665528008</v>
          </cell>
          <cell r="X73">
            <v>1052.8638376113995</v>
          </cell>
          <cell r="Y73">
            <v>1181.3462306020001</v>
          </cell>
          <cell r="Z73">
            <v>1375.7448036355008</v>
          </cell>
          <cell r="AA73">
            <v>1225.5734703295002</v>
          </cell>
          <cell r="AB73">
            <v>1267.0370810330105</v>
          </cell>
          <cell r="AC73">
            <v>1516.3074254219973</v>
          </cell>
          <cell r="AD73">
            <v>1477.6192233664988</v>
          </cell>
          <cell r="AE73">
            <v>1211.5319750250001</v>
          </cell>
          <cell r="AF73">
            <v>1460.7722435139885</v>
          </cell>
          <cell r="AG73">
            <v>1213.1824852299997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EF0E-409C-4ECD-8202-017AAAC08FE0}">
  <sheetPr codeName="Sheet116">
    <tabColor rgb="FFFFE600"/>
    <pageSetUpPr fitToPage="1"/>
  </sheetPr>
  <dimension ref="A1:O44"/>
  <sheetViews>
    <sheetView showGridLines="0" tabSelected="1" zoomScale="85" zoomScaleNormal="85" zoomScaleSheetLayoutView="70" workbookViewId="0"/>
  </sheetViews>
  <sheetFormatPr defaultColWidth="8.7109375" defaultRowHeight="12.75" x14ac:dyDescent="0.2"/>
  <cols>
    <col min="1" max="14" width="8.7109375" style="1"/>
    <col min="15" max="15" width="18.85546875" style="1" customWidth="1"/>
    <col min="16" max="16" width="9.28515625" style="1" customWidth="1"/>
    <col min="17" max="16384" width="8.7109375" style="1"/>
  </cols>
  <sheetData>
    <row r="1" spans="1:1" x14ac:dyDescent="0.2">
      <c r="A1" s="1" t="s">
        <v>0</v>
      </c>
    </row>
    <row r="43" spans="15:15" x14ac:dyDescent="0.2">
      <c r="O43" s="1" t="s">
        <v>0</v>
      </c>
    </row>
    <row r="44" spans="15:15" x14ac:dyDescent="0.2">
      <c r="O44" s="1" t="s">
        <v>0</v>
      </c>
    </row>
  </sheetData>
  <sheetProtection algorithmName="SHA-512" hashValue="snkYZ9qIGPJ3F5ZbJQlTbCFpviJxw7n3X972FIVtcRfjQltj78ATnu/S3uVKJQ0ge8VbDzqo+YGhjHgWKGlIpA==" saltValue="otaYR2wy2A+90QHrhv4GFw=="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EB934-CBE1-421E-B59D-ECFF2246EC19}">
  <sheetPr codeName="Sheet9">
    <tabColor rgb="FF57E188"/>
  </sheetPr>
  <dimension ref="A1:AA12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142</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54</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350690.701</v>
      </c>
      <c r="D6" s="24">
        <v>292630.70240000001</v>
      </c>
      <c r="E6" s="24">
        <v>276777.598</v>
      </c>
      <c r="F6" s="24">
        <v>246452.47149999999</v>
      </c>
      <c r="G6" s="24">
        <v>224657.9645</v>
      </c>
      <c r="H6" s="24">
        <v>199657.59830000001</v>
      </c>
      <c r="I6" s="24">
        <v>186944.9902</v>
      </c>
      <c r="J6" s="24">
        <v>189049.44211184001</v>
      </c>
      <c r="K6" s="24">
        <v>134233.80246943398</v>
      </c>
      <c r="L6" s="24">
        <v>117174.36500944899</v>
      </c>
      <c r="M6" s="24">
        <v>100224.835232682</v>
      </c>
      <c r="N6" s="24">
        <v>92450.429022053999</v>
      </c>
      <c r="O6" s="24">
        <v>90204.241617299005</v>
      </c>
      <c r="P6" s="24">
        <v>85590.818794371997</v>
      </c>
      <c r="Q6" s="24">
        <v>75400.740344719001</v>
      </c>
      <c r="R6" s="24">
        <v>73430.297418165996</v>
      </c>
      <c r="S6" s="24">
        <v>81211.879445211001</v>
      </c>
      <c r="T6" s="24">
        <v>81223.041685760007</v>
      </c>
      <c r="U6" s="24">
        <v>76275.404090825992</v>
      </c>
      <c r="V6" s="24">
        <v>70338.532981644996</v>
      </c>
      <c r="W6" s="24">
        <v>71470.530678244017</v>
      </c>
      <c r="X6" s="24">
        <v>70435.971861090002</v>
      </c>
      <c r="Y6" s="24">
        <v>70124.253357914</v>
      </c>
      <c r="Z6" s="24">
        <v>60457.318234949998</v>
      </c>
      <c r="AA6" s="24">
        <v>37720.207938708998</v>
      </c>
    </row>
    <row r="7" spans="1:27" x14ac:dyDescent="0.25">
      <c r="A7" s="28" t="s">
        <v>40</v>
      </c>
      <c r="B7" s="28" t="s">
        <v>72</v>
      </c>
      <c r="C7" s="24">
        <v>102409.834</v>
      </c>
      <c r="D7" s="24">
        <v>80311.285499999998</v>
      </c>
      <c r="E7" s="24">
        <v>87715.879499999995</v>
      </c>
      <c r="F7" s="24">
        <v>94247.812999999995</v>
      </c>
      <c r="G7" s="24">
        <v>83546.048500000004</v>
      </c>
      <c r="H7" s="24">
        <v>75220.185500000007</v>
      </c>
      <c r="I7" s="24">
        <v>69072.044999999998</v>
      </c>
      <c r="J7" s="24">
        <v>48755.47</v>
      </c>
      <c r="K7" s="24">
        <v>43992.832000000002</v>
      </c>
      <c r="L7" s="24">
        <v>43972.330999999998</v>
      </c>
      <c r="M7" s="24">
        <v>39434.523999999998</v>
      </c>
      <c r="N7" s="24">
        <v>39136.652499999997</v>
      </c>
      <c r="O7" s="24">
        <v>38086.194499999998</v>
      </c>
      <c r="P7" s="24">
        <v>35510.991000000002</v>
      </c>
      <c r="Q7" s="24">
        <v>32184.135999999999</v>
      </c>
      <c r="R7" s="24">
        <v>31859.362499999999</v>
      </c>
      <c r="S7" s="24">
        <v>30521.318199999998</v>
      </c>
      <c r="T7" s="24">
        <v>29152.464</v>
      </c>
      <c r="U7" s="24">
        <v>27773.056</v>
      </c>
      <c r="V7" s="24">
        <v>27895.131000000001</v>
      </c>
      <c r="W7" s="24">
        <v>25882.2536</v>
      </c>
      <c r="X7" s="24">
        <v>25652.019199999999</v>
      </c>
      <c r="Y7" s="24">
        <v>23735.116300000002</v>
      </c>
      <c r="Z7" s="24">
        <v>22564.269700000001</v>
      </c>
      <c r="AA7" s="24">
        <v>21412.788199999999</v>
      </c>
    </row>
    <row r="8" spans="1:27" x14ac:dyDescent="0.25">
      <c r="A8" s="28" t="s">
        <v>40</v>
      </c>
      <c r="B8" s="28" t="s">
        <v>20</v>
      </c>
      <c r="C8" s="24">
        <v>17287.326911291901</v>
      </c>
      <c r="D8" s="24">
        <v>15646.767088372701</v>
      </c>
      <c r="E8" s="24">
        <v>10783.2704824134</v>
      </c>
      <c r="F8" s="24">
        <v>10962.5212948933</v>
      </c>
      <c r="G8" s="24">
        <v>10363.037016968299</v>
      </c>
      <c r="H8" s="24">
        <v>9762.3209560038013</v>
      </c>
      <c r="I8" s="24">
        <v>9226.4016368450011</v>
      </c>
      <c r="J8" s="24">
        <v>8715.2656182068004</v>
      </c>
      <c r="K8" s="24">
        <v>8198.8147158769007</v>
      </c>
      <c r="L8" s="24">
        <v>7763.6878596275001</v>
      </c>
      <c r="M8" s="24">
        <v>7305.4423540041998</v>
      </c>
      <c r="N8" s="24">
        <v>6903.0532638826999</v>
      </c>
      <c r="O8" s="24">
        <v>6519.3165479190002</v>
      </c>
      <c r="P8" s="24">
        <v>6160.7587957143005</v>
      </c>
      <c r="Q8" s="24">
        <v>5809.3882307588001</v>
      </c>
      <c r="R8" s="24">
        <v>5339.0376011082999</v>
      </c>
      <c r="S8" s="24">
        <v>3749.1419473707001</v>
      </c>
      <c r="T8" s="24">
        <v>3533.4258630466002</v>
      </c>
      <c r="U8" s="24">
        <v>3302.4896810398</v>
      </c>
      <c r="V8" s="24">
        <v>3110.8395862175994</v>
      </c>
      <c r="W8" s="24">
        <v>2940.3020443680002</v>
      </c>
      <c r="X8" s="24">
        <v>2775.5862562310003</v>
      </c>
      <c r="Y8" s="24">
        <v>2596.7959298952001</v>
      </c>
      <c r="Z8" s="24">
        <v>2609.2866378224999</v>
      </c>
      <c r="AA8" s="24">
        <v>2402.144903208</v>
      </c>
    </row>
    <row r="9" spans="1:27" x14ac:dyDescent="0.25">
      <c r="A9" s="28" t="s">
        <v>40</v>
      </c>
      <c r="B9" s="28" t="s">
        <v>32</v>
      </c>
      <c r="C9" s="24">
        <v>1512.7023735999999</v>
      </c>
      <c r="D9" s="24">
        <v>1435.908124</v>
      </c>
      <c r="E9" s="24">
        <v>1370.9611480000001</v>
      </c>
      <c r="F9" s="24">
        <v>155.01322054000002</v>
      </c>
      <c r="G9" s="24">
        <v>146.09418159999998</v>
      </c>
      <c r="H9" s="24">
        <v>137.7885019</v>
      </c>
      <c r="I9" s="24">
        <v>127.9000221</v>
      </c>
      <c r="J9" s="24">
        <v>123.39082146</v>
      </c>
      <c r="K9" s="24">
        <v>117.27094199999999</v>
      </c>
      <c r="L9" s="24">
        <v>111.9185325</v>
      </c>
      <c r="M9" s="24">
        <v>109.501043</v>
      </c>
      <c r="N9" s="24">
        <v>101.234673</v>
      </c>
      <c r="O9" s="24">
        <v>94.644878899999995</v>
      </c>
      <c r="P9" s="24">
        <v>88.650305000000003</v>
      </c>
      <c r="Q9" s="24">
        <v>21.698831999999999</v>
      </c>
      <c r="R9" s="24">
        <v>16.158228999999999</v>
      </c>
      <c r="S9" s="24">
        <v>25.118220000000001</v>
      </c>
      <c r="T9" s="24">
        <v>16.595261999999998</v>
      </c>
      <c r="U9" s="24">
        <v>0</v>
      </c>
      <c r="V9" s="24">
        <v>0</v>
      </c>
      <c r="W9" s="24">
        <v>0</v>
      </c>
      <c r="X9" s="24">
        <v>0</v>
      </c>
      <c r="Y9" s="24">
        <v>0</v>
      </c>
      <c r="Z9" s="24">
        <v>0</v>
      </c>
      <c r="AA9" s="24">
        <v>0</v>
      </c>
    </row>
    <row r="10" spans="1:27" x14ac:dyDescent="0.25">
      <c r="A10" s="28" t="s">
        <v>40</v>
      </c>
      <c r="B10" s="28" t="s">
        <v>67</v>
      </c>
      <c r="C10" s="24">
        <v>169.4495917948</v>
      </c>
      <c r="D10" s="24">
        <v>182.37239352680007</v>
      </c>
      <c r="E10" s="24">
        <v>536.64271265804007</v>
      </c>
      <c r="F10" s="24">
        <v>2.6358698170199997</v>
      </c>
      <c r="G10" s="24">
        <v>32.893345073150002</v>
      </c>
      <c r="H10" s="24">
        <v>39.293992793229997</v>
      </c>
      <c r="I10" s="24">
        <v>4.5490652447499995</v>
      </c>
      <c r="J10" s="24">
        <v>13.421405438470002</v>
      </c>
      <c r="K10" s="24">
        <v>0.52369789885999984</v>
      </c>
      <c r="L10" s="24">
        <v>15.446665884950001</v>
      </c>
      <c r="M10" s="24">
        <v>33.407358360610004</v>
      </c>
      <c r="N10" s="24">
        <v>89.887121260109893</v>
      </c>
      <c r="O10" s="24">
        <v>29.426055242700002</v>
      </c>
      <c r="P10" s="24">
        <v>12.242630533209999</v>
      </c>
      <c r="Q10" s="24">
        <v>288.71969736854004</v>
      </c>
      <c r="R10" s="24">
        <v>193.05096283709997</v>
      </c>
      <c r="S10" s="24">
        <v>531.55077176629993</v>
      </c>
      <c r="T10" s="24">
        <v>292.35109122969988</v>
      </c>
      <c r="U10" s="24">
        <v>463.13700953599999</v>
      </c>
      <c r="V10" s="24">
        <v>298.07776080210004</v>
      </c>
      <c r="W10" s="24">
        <v>506.45147134576968</v>
      </c>
      <c r="X10" s="24">
        <v>274.99631700823994</v>
      </c>
      <c r="Y10" s="24">
        <v>949.20828049332999</v>
      </c>
      <c r="Z10" s="24">
        <v>776.84588378669991</v>
      </c>
      <c r="AA10" s="24">
        <v>2172.7679331046002</v>
      </c>
    </row>
    <row r="11" spans="1:27" x14ac:dyDescent="0.25">
      <c r="A11" s="28" t="s">
        <v>40</v>
      </c>
      <c r="B11" s="28" t="s">
        <v>66</v>
      </c>
      <c r="C11" s="24">
        <v>87253.200934199995</v>
      </c>
      <c r="D11" s="24">
        <v>106827.16167239999</v>
      </c>
      <c r="E11" s="24">
        <v>82428.453603000002</v>
      </c>
      <c r="F11" s="24">
        <v>85426.919015599997</v>
      </c>
      <c r="G11" s="24">
        <v>91170.248954999988</v>
      </c>
      <c r="H11" s="24">
        <v>81350.506208900013</v>
      </c>
      <c r="I11" s="24">
        <v>76974.470187800005</v>
      </c>
      <c r="J11" s="24">
        <v>84688.181708000004</v>
      </c>
      <c r="K11" s="24">
        <v>68005.497087600001</v>
      </c>
      <c r="L11" s="24">
        <v>54475.391255099996</v>
      </c>
      <c r="M11" s="24">
        <v>65289.977020000006</v>
      </c>
      <c r="N11" s="24">
        <v>50448.447988199987</v>
      </c>
      <c r="O11" s="24">
        <v>51208.088979100001</v>
      </c>
      <c r="P11" s="24">
        <v>54245.257977999994</v>
      </c>
      <c r="Q11" s="24">
        <v>47915.950042900004</v>
      </c>
      <c r="R11" s="24">
        <v>44567.093132599999</v>
      </c>
      <c r="S11" s="24">
        <v>47234.224964100009</v>
      </c>
      <c r="T11" s="24">
        <v>38810.700007000007</v>
      </c>
      <c r="U11" s="24">
        <v>30698.124864150002</v>
      </c>
      <c r="V11" s="24">
        <v>36577.651929999993</v>
      </c>
      <c r="W11" s="24">
        <v>28026.521563100003</v>
      </c>
      <c r="X11" s="24">
        <v>27909.924501800004</v>
      </c>
      <c r="Y11" s="24">
        <v>30027.898822400006</v>
      </c>
      <c r="Z11" s="24">
        <v>25856.584730999999</v>
      </c>
      <c r="AA11" s="24">
        <v>24722.514073799997</v>
      </c>
    </row>
    <row r="12" spans="1:27" x14ac:dyDescent="0.25">
      <c r="A12" s="28" t="s">
        <v>40</v>
      </c>
      <c r="B12" s="28" t="s">
        <v>70</v>
      </c>
      <c r="C12" s="24">
        <v>69888.296369999996</v>
      </c>
      <c r="D12" s="24">
        <v>75667.84222047287</v>
      </c>
      <c r="E12" s="24">
        <v>67789.546888297613</v>
      </c>
      <c r="F12" s="24">
        <v>63636.94566848901</v>
      </c>
      <c r="G12" s="24">
        <v>65624.755977383102</v>
      </c>
      <c r="H12" s="24">
        <v>57845.311156258904</v>
      </c>
      <c r="I12" s="24">
        <v>53705.70999823579</v>
      </c>
      <c r="J12" s="24">
        <v>54606.04965821845</v>
      </c>
      <c r="K12" s="24">
        <v>51849.416483638037</v>
      </c>
      <c r="L12" s="24">
        <v>53942.546755159536</v>
      </c>
      <c r="M12" s="24">
        <v>43095.382881881305</v>
      </c>
      <c r="N12" s="24">
        <v>42607.477125739839</v>
      </c>
      <c r="O12" s="24">
        <v>39912.701607348587</v>
      </c>
      <c r="P12" s="24">
        <v>38058.586268114661</v>
      </c>
      <c r="Q12" s="24">
        <v>37766.513368719403</v>
      </c>
      <c r="R12" s="24">
        <v>35860.471575590651</v>
      </c>
      <c r="S12" s="24">
        <v>32570.748208408546</v>
      </c>
      <c r="T12" s="24">
        <v>28673.999270113971</v>
      </c>
      <c r="U12" s="24">
        <v>28183.989248203434</v>
      </c>
      <c r="V12" s="24">
        <v>23975.078489829128</v>
      </c>
      <c r="W12" s="24">
        <v>23344.764381347792</v>
      </c>
      <c r="X12" s="24">
        <v>21961.419484119058</v>
      </c>
      <c r="Y12" s="24">
        <v>20314.366792185752</v>
      </c>
      <c r="Z12" s="24">
        <v>20847.106620799175</v>
      </c>
      <c r="AA12" s="24">
        <v>32794.519990898807</v>
      </c>
    </row>
    <row r="13" spans="1:27" x14ac:dyDescent="0.25">
      <c r="A13" s="28" t="s">
        <v>40</v>
      </c>
      <c r="B13" s="28" t="s">
        <v>69</v>
      </c>
      <c r="C13" s="24">
        <v>13.191523194815955</v>
      </c>
      <c r="D13" s="24">
        <v>18.494389861797032</v>
      </c>
      <c r="E13" s="24">
        <v>19.130521622605769</v>
      </c>
      <c r="F13" s="24">
        <v>19.270293225860851</v>
      </c>
      <c r="G13" s="24">
        <v>18.626426782720408</v>
      </c>
      <c r="H13" s="24">
        <v>20.153953152898701</v>
      </c>
      <c r="I13" s="24">
        <v>19.943072298391591</v>
      </c>
      <c r="J13" s="24">
        <v>16.902530528892978</v>
      </c>
      <c r="K13" s="24">
        <v>17.552069276257235</v>
      </c>
      <c r="L13" s="24">
        <v>17.240154172339185</v>
      </c>
      <c r="M13" s="24">
        <v>20.275218725640563</v>
      </c>
      <c r="N13" s="24">
        <v>19.889705939906673</v>
      </c>
      <c r="O13" s="24">
        <v>18.178805449173623</v>
      </c>
      <c r="P13" s="24">
        <v>16.945486441934616</v>
      </c>
      <c r="Q13" s="24">
        <v>17.212077431127558</v>
      </c>
      <c r="R13" s="24">
        <v>16.145526064184025</v>
      </c>
      <c r="S13" s="24">
        <v>13.749408469034014</v>
      </c>
      <c r="T13" s="24">
        <v>13.433630636607569</v>
      </c>
      <c r="U13" s="24">
        <v>13.42608713116322</v>
      </c>
      <c r="V13" s="24">
        <v>12.960524021047904</v>
      </c>
      <c r="W13" s="24">
        <v>12.183952393879061</v>
      </c>
      <c r="X13" s="24">
        <v>11.043366504165318</v>
      </c>
      <c r="Y13" s="24">
        <v>9.9457446646075951</v>
      </c>
      <c r="Z13" s="24">
        <v>10.369211743119418</v>
      </c>
      <c r="AA13" s="24">
        <v>9.9586174428906986</v>
      </c>
    </row>
    <row r="14" spans="1:27" x14ac:dyDescent="0.25">
      <c r="A14" s="28" t="s">
        <v>40</v>
      </c>
      <c r="B14" s="28" t="s">
        <v>36</v>
      </c>
      <c r="C14" s="24">
        <v>0.12734729938919992</v>
      </c>
      <c r="D14" s="24">
        <v>0.19273671577529999</v>
      </c>
      <c r="E14" s="24">
        <v>0.20745331757770002</v>
      </c>
      <c r="F14" s="24">
        <v>0.23109223096440001</v>
      </c>
      <c r="G14" s="24">
        <v>0.22597565026829999</v>
      </c>
      <c r="H14" s="24">
        <v>0.20795207242679986</v>
      </c>
      <c r="I14" s="24">
        <v>0.19982057561039987</v>
      </c>
      <c r="J14" s="24">
        <v>0.1855237448624</v>
      </c>
      <c r="K14" s="24">
        <v>0.17328709590019997</v>
      </c>
      <c r="L14" s="24">
        <v>0.16361309643300001</v>
      </c>
      <c r="M14" s="24">
        <v>0.16220747108499992</v>
      </c>
      <c r="N14" s="24">
        <v>1.8082010138209998</v>
      </c>
      <c r="O14" s="24">
        <v>1.6924845503479999</v>
      </c>
      <c r="P14" s="24">
        <v>1.5632750492069998</v>
      </c>
      <c r="Q14" s="24">
        <v>1.8830505492365002</v>
      </c>
      <c r="R14" s="24">
        <v>1.779621263526</v>
      </c>
      <c r="S14" s="24">
        <v>2.2661282650540002</v>
      </c>
      <c r="T14" s="24">
        <v>2.1797813380739988</v>
      </c>
      <c r="U14" s="24">
        <v>2.880707028467</v>
      </c>
      <c r="V14" s="24">
        <v>2.6985645919579997</v>
      </c>
      <c r="W14" s="24">
        <v>3.4473659297719981</v>
      </c>
      <c r="X14" s="24">
        <v>3.4690065817855</v>
      </c>
      <c r="Y14" s="24">
        <v>3.9831889261495901</v>
      </c>
      <c r="Z14" s="24">
        <v>4.7593009801455004</v>
      </c>
      <c r="AA14" s="24">
        <v>4.7078354996672998</v>
      </c>
    </row>
    <row r="15" spans="1:27" x14ac:dyDescent="0.25">
      <c r="A15" s="28" t="s">
        <v>40</v>
      </c>
      <c r="B15" s="28" t="s">
        <v>74</v>
      </c>
      <c r="C15" s="24">
        <v>284.09291000000002</v>
      </c>
      <c r="D15" s="24">
        <v>1551.0467199999998</v>
      </c>
      <c r="E15" s="24">
        <v>2303.9384</v>
      </c>
      <c r="F15" s="24">
        <v>2953.1661734753638</v>
      </c>
      <c r="G15" s="24">
        <v>8386.2383467430373</v>
      </c>
      <c r="H15" s="24">
        <v>14440.516448265433</v>
      </c>
      <c r="I15" s="24">
        <v>12831.569148062281</v>
      </c>
      <c r="J15" s="24">
        <v>12568.975946601637</v>
      </c>
      <c r="K15" s="24">
        <v>9899.7553216167307</v>
      </c>
      <c r="L15" s="24">
        <v>13214.408095857838</v>
      </c>
      <c r="M15" s="24">
        <v>11785.131720641819</v>
      </c>
      <c r="N15" s="24">
        <v>14839.438080129419</v>
      </c>
      <c r="O15" s="24">
        <v>11946.756352789203</v>
      </c>
      <c r="P15" s="24">
        <v>11299.957111929536</v>
      </c>
      <c r="Q15" s="24">
        <v>11956.575874168269</v>
      </c>
      <c r="R15" s="24">
        <v>9611.9015269183546</v>
      </c>
      <c r="S15" s="24">
        <v>6573.3982944169175</v>
      </c>
      <c r="T15" s="24">
        <v>6982.3653609224557</v>
      </c>
      <c r="U15" s="24">
        <v>6900.7729638047495</v>
      </c>
      <c r="V15" s="24">
        <v>5770.3724698557407</v>
      </c>
      <c r="W15" s="24">
        <v>6480.9708817789506</v>
      </c>
      <c r="X15" s="24">
        <v>4672.072234157381</v>
      </c>
      <c r="Y15" s="24">
        <v>5451.9473555837321</v>
      </c>
      <c r="Z15" s="24">
        <v>4089.9811027057594</v>
      </c>
      <c r="AA15" s="24">
        <v>6059.5493236508355</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629224.70270408154</v>
      </c>
      <c r="D17" s="30">
        <v>572720.53378863423</v>
      </c>
      <c r="E17" s="30">
        <v>527421.48285599169</v>
      </c>
      <c r="F17" s="30">
        <v>500903.58986256516</v>
      </c>
      <c r="G17" s="30">
        <v>475559.66890280729</v>
      </c>
      <c r="H17" s="30">
        <v>424033.15856900887</v>
      </c>
      <c r="I17" s="30">
        <v>396076.00918252394</v>
      </c>
      <c r="J17" s="30">
        <v>385968.12385369261</v>
      </c>
      <c r="K17" s="30">
        <v>306415.70946572407</v>
      </c>
      <c r="L17" s="30">
        <v>277472.92723189335</v>
      </c>
      <c r="M17" s="30">
        <v>255513.3451086538</v>
      </c>
      <c r="N17" s="30">
        <v>231757.07140007656</v>
      </c>
      <c r="O17" s="30">
        <v>226072.79299125844</v>
      </c>
      <c r="P17" s="30">
        <v>219684.25125817608</v>
      </c>
      <c r="Q17" s="30">
        <v>199404.35859389685</v>
      </c>
      <c r="R17" s="30">
        <v>191281.61694536623</v>
      </c>
      <c r="S17" s="30">
        <v>195857.73116532559</v>
      </c>
      <c r="T17" s="30">
        <v>181716.01080978688</v>
      </c>
      <c r="U17" s="30">
        <v>166709.62698088642</v>
      </c>
      <c r="V17" s="30">
        <v>162208.27227251482</v>
      </c>
      <c r="W17" s="30">
        <v>152183.00769079948</v>
      </c>
      <c r="X17" s="30">
        <v>149020.96098675247</v>
      </c>
      <c r="Y17" s="30">
        <v>147757.58522755292</v>
      </c>
      <c r="Z17" s="30">
        <v>133121.78102010148</v>
      </c>
      <c r="AA17" s="30">
        <v>121234.9016571633</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179315.927</v>
      </c>
      <c r="D20" s="24">
        <v>143607.2225</v>
      </c>
      <c r="E20" s="24">
        <v>126151.243</v>
      </c>
      <c r="F20" s="24">
        <v>108422.10579999999</v>
      </c>
      <c r="G20" s="24">
        <v>95962.585500000001</v>
      </c>
      <c r="H20" s="24">
        <v>87885.377099999998</v>
      </c>
      <c r="I20" s="24">
        <v>85475.755700000009</v>
      </c>
      <c r="J20" s="24">
        <v>80383.650999999998</v>
      </c>
      <c r="K20" s="24">
        <v>54273.769966448002</v>
      </c>
      <c r="L20" s="24">
        <v>48320.596289324996</v>
      </c>
      <c r="M20" s="24">
        <v>40906.775088436996</v>
      </c>
      <c r="N20" s="24">
        <v>31608.896901520999</v>
      </c>
      <c r="O20" s="24">
        <v>31745.944113180005</v>
      </c>
      <c r="P20" s="24">
        <v>30684.484087651999</v>
      </c>
      <c r="Q20" s="24">
        <v>25981.840156404</v>
      </c>
      <c r="R20" s="24">
        <v>27427.837115922997</v>
      </c>
      <c r="S20" s="24">
        <v>30586.752616515001</v>
      </c>
      <c r="T20" s="24">
        <v>30489.226051018999</v>
      </c>
      <c r="U20" s="24">
        <v>29282.105133100999</v>
      </c>
      <c r="V20" s="24">
        <v>27289.227570324001</v>
      </c>
      <c r="W20" s="24">
        <v>29345.615965821002</v>
      </c>
      <c r="X20" s="24">
        <v>27639.605199999998</v>
      </c>
      <c r="Y20" s="24">
        <v>28649.536700000001</v>
      </c>
      <c r="Z20" s="24">
        <v>25438.596799999999</v>
      </c>
      <c r="AA20" s="24">
        <v>8593.3506999999991</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158.82756129190003</v>
      </c>
      <c r="D22" s="24">
        <v>225.00142385230004</v>
      </c>
      <c r="E22" s="24">
        <v>212.36498144900003</v>
      </c>
      <c r="F22" s="24">
        <v>380.446368302</v>
      </c>
      <c r="G22" s="24">
        <v>359.27508194000001</v>
      </c>
      <c r="H22" s="24">
        <v>338.51300997559997</v>
      </c>
      <c r="I22" s="24">
        <v>325.37011273420001</v>
      </c>
      <c r="J22" s="24">
        <v>303.99357710920003</v>
      </c>
      <c r="K22" s="24">
        <v>288.56087059200001</v>
      </c>
      <c r="L22" s="24">
        <v>281.07641898669999</v>
      </c>
      <c r="M22" s="24">
        <v>256.15526263500004</v>
      </c>
      <c r="N22" s="24">
        <v>240.55990249199999</v>
      </c>
      <c r="O22" s="24">
        <v>226.5900931713</v>
      </c>
      <c r="P22" s="24">
        <v>217.2684132057</v>
      </c>
      <c r="Q22" s="24">
        <v>203.58268847600002</v>
      </c>
      <c r="R22" s="24">
        <v>193.25785072399998</v>
      </c>
      <c r="S22" s="24">
        <v>185.04984675599999</v>
      </c>
      <c r="T22" s="24">
        <v>170.57493251699998</v>
      </c>
      <c r="U22" s="24">
        <v>161.30629738599998</v>
      </c>
      <c r="V22" s="24">
        <v>152.46197649300004</v>
      </c>
      <c r="W22" s="24">
        <v>144.41964652600001</v>
      </c>
      <c r="X22" s="24">
        <v>136.0863739147</v>
      </c>
      <c r="Y22" s="24">
        <v>8.6481443910000007</v>
      </c>
      <c r="Z22" s="24">
        <v>1.3808945E-2</v>
      </c>
      <c r="AA22" s="24">
        <v>2.77963299999999E-2</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1.4705883999999997E-2</v>
      </c>
      <c r="D24" s="24">
        <v>1.4051566200000001E-2</v>
      </c>
      <c r="E24" s="24">
        <v>17.85195017597</v>
      </c>
      <c r="F24" s="24">
        <v>1.3441204869999989E-2</v>
      </c>
      <c r="G24" s="24">
        <v>16.727546116300001</v>
      </c>
      <c r="H24" s="24">
        <v>10.268616760799999</v>
      </c>
      <c r="I24" s="24">
        <v>1.59978873586</v>
      </c>
      <c r="J24" s="24">
        <v>0.76007536009999999</v>
      </c>
      <c r="K24" s="24">
        <v>1.3126837399999989E-2</v>
      </c>
      <c r="L24" s="24">
        <v>1.285777715999999E-2</v>
      </c>
      <c r="M24" s="24">
        <v>1.7208854736599999</v>
      </c>
      <c r="N24" s="24">
        <v>14.4524565994</v>
      </c>
      <c r="O24" s="24">
        <v>0.80262525039999999</v>
      </c>
      <c r="P24" s="24">
        <v>3.1182607335700001</v>
      </c>
      <c r="Q24" s="24">
        <v>40.028723689299994</v>
      </c>
      <c r="R24" s="24">
        <v>22.279255234400001</v>
      </c>
      <c r="S24" s="24">
        <v>50.870519303999991</v>
      </c>
      <c r="T24" s="24">
        <v>9.2011651364000002</v>
      </c>
      <c r="U24" s="24">
        <v>34.215666378399995</v>
      </c>
      <c r="V24" s="24">
        <v>16.243785352099998</v>
      </c>
      <c r="W24" s="24">
        <v>31.824042306300001</v>
      </c>
      <c r="X24" s="24">
        <v>9.6773846007</v>
      </c>
      <c r="Y24" s="24">
        <v>50.419411112299997</v>
      </c>
      <c r="Z24" s="24">
        <v>16.601151738799999</v>
      </c>
      <c r="AA24" s="24">
        <v>594.42506125099999</v>
      </c>
    </row>
    <row r="25" spans="1:27" x14ac:dyDescent="0.25">
      <c r="A25" s="28" t="s">
        <v>131</v>
      </c>
      <c r="B25" s="28" t="s">
        <v>66</v>
      </c>
      <c r="C25" s="24">
        <v>14175.517100000001</v>
      </c>
      <c r="D25" s="24">
        <v>14604.746239999999</v>
      </c>
      <c r="E25" s="24">
        <v>13673.17655</v>
      </c>
      <c r="F25" s="24">
        <v>16033.95745</v>
      </c>
      <c r="G25" s="24">
        <v>16494.922259999999</v>
      </c>
      <c r="H25" s="24">
        <v>16513.5023</v>
      </c>
      <c r="I25" s="24">
        <v>15399.255620000002</v>
      </c>
      <c r="J25" s="24">
        <v>18435.386899999998</v>
      </c>
      <c r="K25" s="24">
        <v>13169.5065</v>
      </c>
      <c r="L25" s="24">
        <v>11728.01274</v>
      </c>
      <c r="M25" s="24">
        <v>10864.827670000001</v>
      </c>
      <c r="N25" s="24">
        <v>10416.2803</v>
      </c>
      <c r="O25" s="24">
        <v>10885.83095</v>
      </c>
      <c r="P25" s="24">
        <v>10741.787560000001</v>
      </c>
      <c r="Q25" s="24">
        <v>9941.6497600000002</v>
      </c>
      <c r="R25" s="24">
        <v>8899.7406499999997</v>
      </c>
      <c r="S25" s="24">
        <v>9873.2090399999997</v>
      </c>
      <c r="T25" s="24">
        <v>7916.8559599999999</v>
      </c>
      <c r="U25" s="24">
        <v>6669.2782500000003</v>
      </c>
      <c r="V25" s="24">
        <v>5980.8033100000002</v>
      </c>
      <c r="W25" s="24">
        <v>5525.7666500000005</v>
      </c>
      <c r="X25" s="24">
        <v>5678.4462699999995</v>
      </c>
      <c r="Y25" s="24">
        <v>5775.5657899999997</v>
      </c>
      <c r="Z25" s="24">
        <v>4930.5631199999989</v>
      </c>
      <c r="AA25" s="24">
        <v>4992.0135300000002</v>
      </c>
    </row>
    <row r="26" spans="1:27" x14ac:dyDescent="0.25">
      <c r="A26" s="28" t="s">
        <v>131</v>
      </c>
      <c r="B26" s="28" t="s">
        <v>70</v>
      </c>
      <c r="C26" s="24">
        <v>15848.345499999999</v>
      </c>
      <c r="D26" s="24">
        <v>18741.020148633692</v>
      </c>
      <c r="E26" s="24">
        <v>16287.664908869301</v>
      </c>
      <c r="F26" s="24">
        <v>14409.424373031998</v>
      </c>
      <c r="G26" s="24">
        <v>16619.580071566506</v>
      </c>
      <c r="H26" s="24">
        <v>15835.060600099401</v>
      </c>
      <c r="I26" s="24">
        <v>14910.969598551801</v>
      </c>
      <c r="J26" s="24">
        <v>18660.070930825899</v>
      </c>
      <c r="K26" s="24">
        <v>16241.0990738771</v>
      </c>
      <c r="L26" s="24">
        <v>19108.927776486296</v>
      </c>
      <c r="M26" s="24">
        <v>15150.166725949701</v>
      </c>
      <c r="N26" s="24">
        <v>15733.4704226865</v>
      </c>
      <c r="O26" s="24">
        <v>14726.581163088098</v>
      </c>
      <c r="P26" s="24">
        <v>14892.994394457502</v>
      </c>
      <c r="Q26" s="24">
        <v>14146.6388514913</v>
      </c>
      <c r="R26" s="24">
        <v>13209.8021223223</v>
      </c>
      <c r="S26" s="24">
        <v>12686.330817323398</v>
      </c>
      <c r="T26" s="24">
        <v>9799.2597410608978</v>
      </c>
      <c r="U26" s="24">
        <v>10018.064668717598</v>
      </c>
      <c r="V26" s="24">
        <v>8524.2934162986985</v>
      </c>
      <c r="W26" s="24">
        <v>8162.1941687417011</v>
      </c>
      <c r="X26" s="24">
        <v>7645.5395034602006</v>
      </c>
      <c r="Y26" s="24">
        <v>7257.5587385386989</v>
      </c>
      <c r="Z26" s="24">
        <v>6953.8840064350989</v>
      </c>
      <c r="AA26" s="24">
        <v>14523.387085243801</v>
      </c>
    </row>
    <row r="27" spans="1:27" x14ac:dyDescent="0.25">
      <c r="A27" s="28" t="s">
        <v>131</v>
      </c>
      <c r="B27" s="28" t="s">
        <v>69</v>
      </c>
      <c r="C27" s="24">
        <v>4.5150423053588078</v>
      </c>
      <c r="D27" s="24">
        <v>8.0290397548316097</v>
      </c>
      <c r="E27" s="24">
        <v>9.2364396505752318</v>
      </c>
      <c r="F27" s="24">
        <v>10.435458394693798</v>
      </c>
      <c r="G27" s="24">
        <v>10.375441197714061</v>
      </c>
      <c r="H27" s="24">
        <v>12.009024007347687</v>
      </c>
      <c r="I27" s="24">
        <v>12.371453020075297</v>
      </c>
      <c r="J27" s="24">
        <v>10.553172677063728</v>
      </c>
      <c r="K27" s="24">
        <v>11.175256865698044</v>
      </c>
      <c r="L27" s="24">
        <v>11.136637885495636</v>
      </c>
      <c r="M27" s="24">
        <v>14.981633316884094</v>
      </c>
      <c r="N27" s="24">
        <v>14.646730286285097</v>
      </c>
      <c r="O27" s="24">
        <v>13.436203249496399</v>
      </c>
      <c r="P27" s="24">
        <v>12.408063606849799</v>
      </c>
      <c r="Q27" s="24">
        <v>12.659098925760198</v>
      </c>
      <c r="R27" s="24">
        <v>11.966761851723957</v>
      </c>
      <c r="S27" s="24">
        <v>10.194704165430148</v>
      </c>
      <c r="T27" s="24">
        <v>9.8284669721336009</v>
      </c>
      <c r="U27" s="24">
        <v>9.8943242403393992</v>
      </c>
      <c r="V27" s="24">
        <v>9.5378948126508671</v>
      </c>
      <c r="W27" s="24">
        <v>8.8819354533973591</v>
      </c>
      <c r="X27" s="24">
        <v>8.129629404623099</v>
      </c>
      <c r="Y27" s="24">
        <v>7.4072814695078977</v>
      </c>
      <c r="Z27" s="24">
        <v>7.5323739173804993</v>
      </c>
      <c r="AA27" s="24">
        <v>7.1512737127609984</v>
      </c>
    </row>
    <row r="28" spans="1:27" x14ac:dyDescent="0.25">
      <c r="A28" s="28" t="s">
        <v>131</v>
      </c>
      <c r="B28" s="28" t="s">
        <v>36</v>
      </c>
      <c r="C28" s="24">
        <v>2.505165629999999E-5</v>
      </c>
      <c r="D28" s="24">
        <v>2.4472948599999995E-5</v>
      </c>
      <c r="E28" s="24">
        <v>2.3180415099999992E-5</v>
      </c>
      <c r="F28" s="24">
        <v>2.2120226400000003E-5</v>
      </c>
      <c r="G28" s="24">
        <v>2.2072753700000003E-5</v>
      </c>
      <c r="H28" s="24">
        <v>3.1615702899999993E-5</v>
      </c>
      <c r="I28" s="24">
        <v>3.97899334E-5</v>
      </c>
      <c r="J28" s="24">
        <v>3.9242117400000001E-5</v>
      </c>
      <c r="K28" s="24">
        <v>3.789266719999999E-5</v>
      </c>
      <c r="L28" s="24">
        <v>8.6907202000000019E-5</v>
      </c>
      <c r="M28" s="24">
        <v>9.47047049999999E-5</v>
      </c>
      <c r="N28" s="24">
        <v>1.6581363009509997</v>
      </c>
      <c r="O28" s="24">
        <v>1.566278326797</v>
      </c>
      <c r="P28" s="24">
        <v>1.4562999680669999</v>
      </c>
      <c r="Q28" s="24">
        <v>1.4247593190025001</v>
      </c>
      <c r="R28" s="24">
        <v>1.345210788655</v>
      </c>
      <c r="S28" s="24">
        <v>1.2177049962969999</v>
      </c>
      <c r="T28" s="24">
        <v>1.1616014120189997</v>
      </c>
      <c r="U28" s="24">
        <v>1.1037444862600001</v>
      </c>
      <c r="V28" s="24">
        <v>1.0449863750979997</v>
      </c>
      <c r="W28" s="24">
        <v>1.3848171066130002</v>
      </c>
      <c r="X28" s="24">
        <v>1.326110636376</v>
      </c>
      <c r="Y28" s="24">
        <v>1.9170125461455898</v>
      </c>
      <c r="Z28" s="24">
        <v>1.8737659978069998</v>
      </c>
      <c r="AA28" s="24">
        <v>2.0089886362752996</v>
      </c>
    </row>
    <row r="29" spans="1:27" x14ac:dyDescent="0.25">
      <c r="A29" s="28" t="s">
        <v>131</v>
      </c>
      <c r="B29" s="28" t="s">
        <v>74</v>
      </c>
      <c r="C29" s="24">
        <v>93.627960000000002</v>
      </c>
      <c r="D29" s="24">
        <v>580.40628000000004</v>
      </c>
      <c r="E29" s="24">
        <v>782.49</v>
      </c>
      <c r="F29" s="24">
        <v>1150.9811512222893</v>
      </c>
      <c r="G29" s="24">
        <v>6967.6227239007994</v>
      </c>
      <c r="H29" s="24">
        <v>11778.298423921578</v>
      </c>
      <c r="I29" s="24">
        <v>10182.596323687514</v>
      </c>
      <c r="J29" s="24">
        <v>11099.286422461408</v>
      </c>
      <c r="K29" s="24">
        <v>7797.7774975166894</v>
      </c>
      <c r="L29" s="24">
        <v>10624.269872164468</v>
      </c>
      <c r="M29" s="24">
        <v>9170.5021953462001</v>
      </c>
      <c r="N29" s="24">
        <v>12419.535855695742</v>
      </c>
      <c r="O29" s="24">
        <v>9726.1723283229148</v>
      </c>
      <c r="P29" s="24">
        <v>9295.7642872402848</v>
      </c>
      <c r="Q29" s="24">
        <v>9898.3216478005288</v>
      </c>
      <c r="R29" s="24">
        <v>7856.7605973220398</v>
      </c>
      <c r="S29" s="24">
        <v>5571.000820673521</v>
      </c>
      <c r="T29" s="24">
        <v>5934.85707836652</v>
      </c>
      <c r="U29" s="24">
        <v>5837.5213250413699</v>
      </c>
      <c r="V29" s="24">
        <v>4918.6905295781589</v>
      </c>
      <c r="W29" s="24">
        <v>5640.8618983422903</v>
      </c>
      <c r="X29" s="24">
        <v>3990.2193725009797</v>
      </c>
      <c r="Y29" s="24">
        <v>4557.1187375523605</v>
      </c>
      <c r="Z29" s="24">
        <v>3425.2074255561006</v>
      </c>
      <c r="AA29" s="24">
        <v>5185.3852509726676</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209503.14690948126</v>
      </c>
      <c r="D31" s="30">
        <v>177186.03340380703</v>
      </c>
      <c r="E31" s="30">
        <v>156351.53783014487</v>
      </c>
      <c r="F31" s="30">
        <v>139256.38289093354</v>
      </c>
      <c r="G31" s="30">
        <v>129463.46590082051</v>
      </c>
      <c r="H31" s="30">
        <v>120594.73065084315</v>
      </c>
      <c r="I31" s="30">
        <v>116125.32227304195</v>
      </c>
      <c r="J31" s="30">
        <v>117794.41565597225</v>
      </c>
      <c r="K31" s="30">
        <v>83984.124794620191</v>
      </c>
      <c r="L31" s="30">
        <v>79449.762720460654</v>
      </c>
      <c r="M31" s="30">
        <v>67194.627265812247</v>
      </c>
      <c r="N31" s="30">
        <v>58028.306713585189</v>
      </c>
      <c r="O31" s="30">
        <v>57599.185147939301</v>
      </c>
      <c r="P31" s="30">
        <v>56552.060779655621</v>
      </c>
      <c r="Q31" s="30">
        <v>50326.399278986355</v>
      </c>
      <c r="R31" s="30">
        <v>49764.883756055424</v>
      </c>
      <c r="S31" s="30">
        <v>53392.407544063826</v>
      </c>
      <c r="T31" s="30">
        <v>48394.946316705435</v>
      </c>
      <c r="U31" s="30">
        <v>46174.86433982334</v>
      </c>
      <c r="V31" s="30">
        <v>41972.567953280457</v>
      </c>
      <c r="W31" s="30">
        <v>43218.702408848396</v>
      </c>
      <c r="X31" s="30">
        <v>41117.48436138023</v>
      </c>
      <c r="Y31" s="30">
        <v>41749.136065511506</v>
      </c>
      <c r="Z31" s="30">
        <v>37347.191261036285</v>
      </c>
      <c r="AA31" s="30">
        <v>28710.35544653756</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171374.774</v>
      </c>
      <c r="D34" s="24">
        <v>149023.47990000001</v>
      </c>
      <c r="E34" s="24">
        <v>150626.35500000001</v>
      </c>
      <c r="F34" s="24">
        <v>138030.36569999999</v>
      </c>
      <c r="G34" s="24">
        <v>128695.379</v>
      </c>
      <c r="H34" s="24">
        <v>111772.2212</v>
      </c>
      <c r="I34" s="24">
        <v>101469.23450000001</v>
      </c>
      <c r="J34" s="24">
        <v>108665.79111183999</v>
      </c>
      <c r="K34" s="24">
        <v>79960.032502985996</v>
      </c>
      <c r="L34" s="24">
        <v>68853.76872012399</v>
      </c>
      <c r="M34" s="24">
        <v>59318.060144245013</v>
      </c>
      <c r="N34" s="24">
        <v>60841.532120532996</v>
      </c>
      <c r="O34" s="24">
        <v>58458.297504118993</v>
      </c>
      <c r="P34" s="24">
        <v>54906.334706720001</v>
      </c>
      <c r="Q34" s="24">
        <v>49418.900188314998</v>
      </c>
      <c r="R34" s="24">
        <v>46002.460302243002</v>
      </c>
      <c r="S34" s="24">
        <v>50625.126828695997</v>
      </c>
      <c r="T34" s="24">
        <v>50733.815634741004</v>
      </c>
      <c r="U34" s="24">
        <v>46993.298957724997</v>
      </c>
      <c r="V34" s="24">
        <v>43049.305411321002</v>
      </c>
      <c r="W34" s="24">
        <v>42124.914712423008</v>
      </c>
      <c r="X34" s="24">
        <v>42796.366661090004</v>
      </c>
      <c r="Y34" s="24">
        <v>41474.716657913996</v>
      </c>
      <c r="Z34" s="24">
        <v>35018.721434949999</v>
      </c>
      <c r="AA34" s="24">
        <v>29126.857238708999</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8154.2156500000001</v>
      </c>
      <c r="D36" s="24">
        <v>7875.9337710229993</v>
      </c>
      <c r="E36" s="24">
        <v>7444.9760103600001</v>
      </c>
      <c r="F36" s="24">
        <v>7799.6510161965998</v>
      </c>
      <c r="G36" s="24">
        <v>7387.9222943879986</v>
      </c>
      <c r="H36" s="24">
        <v>6957.9436095260007</v>
      </c>
      <c r="I36" s="24">
        <v>6583.8100440045</v>
      </c>
      <c r="J36" s="24">
        <v>6210.6379638942999</v>
      </c>
      <c r="K36" s="24">
        <v>5840.5884352979992</v>
      </c>
      <c r="L36" s="24">
        <v>5523.9022944400003</v>
      </c>
      <c r="M36" s="24">
        <v>5208.6681537309996</v>
      </c>
      <c r="N36" s="24">
        <v>4922.6040901636998</v>
      </c>
      <c r="O36" s="24">
        <v>4641.1838426783997</v>
      </c>
      <c r="P36" s="24">
        <v>4393.265408882</v>
      </c>
      <c r="Q36" s="24">
        <v>4142.6337171817004</v>
      </c>
      <c r="R36" s="24">
        <v>3765.9110719874998</v>
      </c>
      <c r="S36" s="24">
        <v>3564.0688823400001</v>
      </c>
      <c r="T36" s="24">
        <v>3362.8277621019997</v>
      </c>
      <c r="U36" s="24">
        <v>3141.1575833779998</v>
      </c>
      <c r="V36" s="24">
        <v>2958.3520222679995</v>
      </c>
      <c r="W36" s="24">
        <v>2795.8561575240001</v>
      </c>
      <c r="X36" s="24">
        <v>2639.4686391695004</v>
      </c>
      <c r="Y36" s="24">
        <v>2588.1141852400001</v>
      </c>
      <c r="Z36" s="24">
        <v>2609.2353251469995</v>
      </c>
      <c r="AA36" s="24">
        <v>2402.0773906869999</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1.7734926159999991E-2</v>
      </c>
      <c r="D38" s="24">
        <v>1.710192537E-2</v>
      </c>
      <c r="E38" s="24">
        <v>1.5382032851799998</v>
      </c>
      <c r="F38" s="24">
        <v>0.98707232254999999</v>
      </c>
      <c r="G38" s="24">
        <v>3.2440664351100001</v>
      </c>
      <c r="H38" s="24">
        <v>4.98667898255</v>
      </c>
      <c r="I38" s="24">
        <v>1.5547021580000001E-2</v>
      </c>
      <c r="J38" s="24">
        <v>2.6029774292300001</v>
      </c>
      <c r="K38" s="24">
        <v>1.534653753999999E-2</v>
      </c>
      <c r="L38" s="24">
        <v>1.521727939999998E-2</v>
      </c>
      <c r="M38" s="24">
        <v>1.4985486690000003E-2</v>
      </c>
      <c r="N38" s="24">
        <v>1.5201760309999991E-2</v>
      </c>
      <c r="O38" s="24">
        <v>1.5216525199999989E-2</v>
      </c>
      <c r="P38" s="24">
        <v>9.6119050999999896E-3</v>
      </c>
      <c r="Q38" s="24">
        <v>10.434003651439999</v>
      </c>
      <c r="R38" s="24">
        <v>16.998371131999999</v>
      </c>
      <c r="S38" s="24">
        <v>39.027986514999895</v>
      </c>
      <c r="T38" s="24">
        <v>17.209948910200001</v>
      </c>
      <c r="U38" s="24">
        <v>35.865968195800001</v>
      </c>
      <c r="V38" s="24">
        <v>2.59227199</v>
      </c>
      <c r="W38" s="24">
        <v>24.316658551969901</v>
      </c>
      <c r="X38" s="24">
        <v>19.237653107640003</v>
      </c>
      <c r="Y38" s="24">
        <v>25.298223204030002</v>
      </c>
      <c r="Z38" s="24">
        <v>30.991312434299999</v>
      </c>
      <c r="AA38" s="24">
        <v>177.46357354</v>
      </c>
    </row>
    <row r="39" spans="1:27" x14ac:dyDescent="0.25">
      <c r="A39" s="28" t="s">
        <v>132</v>
      </c>
      <c r="B39" s="28" t="s">
        <v>66</v>
      </c>
      <c r="C39" s="24">
        <v>4777.4436999999998</v>
      </c>
      <c r="D39" s="24">
        <v>4485.4004000000004</v>
      </c>
      <c r="E39" s="24">
        <v>4228.3152</v>
      </c>
      <c r="F39" s="24">
        <v>3959.2354</v>
      </c>
      <c r="G39" s="24">
        <v>3718.6979999999999</v>
      </c>
      <c r="H39" s="24">
        <v>3491.5065999999997</v>
      </c>
      <c r="I39" s="24">
        <v>3293.4574000000002</v>
      </c>
      <c r="J39" s="24">
        <v>3066.7297000000003</v>
      </c>
      <c r="K39" s="24">
        <v>2891.6599000000001</v>
      </c>
      <c r="L39" s="24">
        <v>2710.009</v>
      </c>
      <c r="M39" s="24">
        <v>2553.0379500000004</v>
      </c>
      <c r="N39" s="24">
        <v>2388.7820999999994</v>
      </c>
      <c r="O39" s="24">
        <v>2244.6053999999999</v>
      </c>
      <c r="P39" s="24">
        <v>2106.9488999999999</v>
      </c>
      <c r="Q39" s="24">
        <v>1980.2064</v>
      </c>
      <c r="R39" s="24">
        <v>1850.5709999999999</v>
      </c>
      <c r="S39" s="24">
        <v>658.029</v>
      </c>
      <c r="T39" s="24">
        <v>617.4846</v>
      </c>
      <c r="U39" s="24">
        <v>580.59159999999997</v>
      </c>
      <c r="V39" s="24">
        <v>543.45460000000003</v>
      </c>
      <c r="W39" s="24">
        <v>511.50562000000002</v>
      </c>
      <c r="X39" s="24">
        <v>0</v>
      </c>
      <c r="Y39" s="24">
        <v>0</v>
      </c>
      <c r="Z39" s="24">
        <v>0</v>
      </c>
      <c r="AA39" s="24">
        <v>0</v>
      </c>
    </row>
    <row r="40" spans="1:27" x14ac:dyDescent="0.25">
      <c r="A40" s="28" t="s">
        <v>132</v>
      </c>
      <c r="B40" s="28" t="s">
        <v>70</v>
      </c>
      <c r="C40" s="24">
        <v>5565.6660899999997</v>
      </c>
      <c r="D40" s="24">
        <v>8830.8391913303003</v>
      </c>
      <c r="E40" s="24">
        <v>8197.0085009526993</v>
      </c>
      <c r="F40" s="24">
        <v>6972.5551127983981</v>
      </c>
      <c r="G40" s="24">
        <v>8030.6875331683013</v>
      </c>
      <c r="H40" s="24">
        <v>7318.5224560052002</v>
      </c>
      <c r="I40" s="24">
        <v>7205.5471372219008</v>
      </c>
      <c r="J40" s="24">
        <v>7072.5729607455996</v>
      </c>
      <c r="K40" s="24">
        <v>5972.8677507816319</v>
      </c>
      <c r="L40" s="24">
        <v>5782.2842260954994</v>
      </c>
      <c r="M40" s="24">
        <v>4364.7685516429001</v>
      </c>
      <c r="N40" s="24">
        <v>4286.0703136179009</v>
      </c>
      <c r="O40" s="24">
        <v>3720.1325420040989</v>
      </c>
      <c r="P40" s="24">
        <v>4252.0893211551011</v>
      </c>
      <c r="Q40" s="24">
        <v>3911.0136278137006</v>
      </c>
      <c r="R40" s="24">
        <v>4137.0692310220002</v>
      </c>
      <c r="S40" s="24">
        <v>4093.3961274017006</v>
      </c>
      <c r="T40" s="24">
        <v>3605.9346287628</v>
      </c>
      <c r="U40" s="24">
        <v>3541.2959969934996</v>
      </c>
      <c r="V40" s="24">
        <v>2942.2103913672995</v>
      </c>
      <c r="W40" s="24">
        <v>2873.7842804216002</v>
      </c>
      <c r="X40" s="24">
        <v>2492.7547377246005</v>
      </c>
      <c r="Y40" s="24">
        <v>3205.3991065421005</v>
      </c>
      <c r="Z40" s="24">
        <v>3733.0855837393992</v>
      </c>
      <c r="AA40" s="24">
        <v>7366.9058654772989</v>
      </c>
    </row>
    <row r="41" spans="1:27" x14ac:dyDescent="0.25">
      <c r="A41" s="28" t="s">
        <v>132</v>
      </c>
      <c r="B41" s="28" t="s">
        <v>69</v>
      </c>
      <c r="C41" s="24">
        <v>5.0715828081874603</v>
      </c>
      <c r="D41" s="24">
        <v>6.9084615228308488</v>
      </c>
      <c r="E41" s="24">
        <v>6.5389233484560103</v>
      </c>
      <c r="F41" s="24">
        <v>5.8506186440143182</v>
      </c>
      <c r="G41" s="24">
        <v>5.474054252096388</v>
      </c>
      <c r="H41" s="24">
        <v>5.4900861471439217</v>
      </c>
      <c r="I41" s="24">
        <v>5.1075840196502948</v>
      </c>
      <c r="J41" s="24">
        <v>4.080736978932868</v>
      </c>
      <c r="K41" s="24">
        <v>4.1352940191371408</v>
      </c>
      <c r="L41" s="24">
        <v>4.0042829821547494</v>
      </c>
      <c r="M41" s="24">
        <v>3.5904018732324294</v>
      </c>
      <c r="N41" s="24">
        <v>3.45021441535319</v>
      </c>
      <c r="O41" s="24">
        <v>3.1162435063196781</v>
      </c>
      <c r="P41" s="24">
        <v>2.9804861705774686</v>
      </c>
      <c r="Q41" s="24">
        <v>3.0267093615674088</v>
      </c>
      <c r="R41" s="24">
        <v>2.7011195343599281</v>
      </c>
      <c r="S41" s="24">
        <v>2.2262841206836885</v>
      </c>
      <c r="T41" s="24">
        <v>2.2879917270656978</v>
      </c>
      <c r="U41" s="24">
        <v>2.2432739605359</v>
      </c>
      <c r="V41" s="24">
        <v>2.2065295972494385</v>
      </c>
      <c r="W41" s="24">
        <v>2.1186949663404806</v>
      </c>
      <c r="X41" s="24">
        <v>1.8328205680431198</v>
      </c>
      <c r="Y41" s="24">
        <v>1.6076713253566688</v>
      </c>
      <c r="Z41" s="24">
        <v>1.8691290878693398</v>
      </c>
      <c r="AA41" s="24">
        <v>1.7135648987105982</v>
      </c>
    </row>
    <row r="42" spans="1:27" x14ac:dyDescent="0.25">
      <c r="A42" s="28" t="s">
        <v>132</v>
      </c>
      <c r="B42" s="28" t="s">
        <v>36</v>
      </c>
      <c r="C42" s="24">
        <v>1.0624291151999999E-3</v>
      </c>
      <c r="D42" s="24">
        <v>2.1163082570999997E-2</v>
      </c>
      <c r="E42" s="24">
        <v>2.3400108143E-2</v>
      </c>
      <c r="F42" s="24">
        <v>2.2157868555000002E-2</v>
      </c>
      <c r="G42" s="24">
        <v>2.08050686745E-2</v>
      </c>
      <c r="H42" s="24">
        <v>2.102174398219989E-2</v>
      </c>
      <c r="I42" s="24">
        <v>2.0339321116000002E-2</v>
      </c>
      <c r="J42" s="24">
        <v>1.6222680497999999E-2</v>
      </c>
      <c r="K42" s="24">
        <v>1.7075196805999997E-2</v>
      </c>
      <c r="L42" s="24">
        <v>1.7020101919999999E-2</v>
      </c>
      <c r="M42" s="24">
        <v>1.7269141573999995E-2</v>
      </c>
      <c r="N42" s="24">
        <v>1.5980454235999999E-2</v>
      </c>
      <c r="O42" s="24">
        <v>1.4983638252999998E-2</v>
      </c>
      <c r="P42" s="24">
        <v>1.3906915699999899E-2</v>
      </c>
      <c r="Q42" s="24">
        <v>1.3396993356E-2</v>
      </c>
      <c r="R42" s="24">
        <v>1.2474136999000001E-2</v>
      </c>
      <c r="S42" s="24">
        <v>0.33697603896000006</v>
      </c>
      <c r="T42" s="24">
        <v>0.34699112123999903</v>
      </c>
      <c r="U42" s="24">
        <v>0.33515308497000001</v>
      </c>
      <c r="V42" s="24">
        <v>0.31916580840000003</v>
      </c>
      <c r="W42" s="24">
        <v>0.77931359146999901</v>
      </c>
      <c r="X42" s="24">
        <v>0.7319563859699999</v>
      </c>
      <c r="Y42" s="24">
        <v>0.70859936487000008</v>
      </c>
      <c r="Z42" s="24">
        <v>1.1873276720999999</v>
      </c>
      <c r="AA42" s="24">
        <v>1.14379612318</v>
      </c>
    </row>
    <row r="43" spans="1:27" x14ac:dyDescent="0.25">
      <c r="A43" s="28" t="s">
        <v>132</v>
      </c>
      <c r="B43" s="28" t="s">
        <v>74</v>
      </c>
      <c r="C43" s="24">
        <v>190.46495000000002</v>
      </c>
      <c r="D43" s="24">
        <v>970.6404399999999</v>
      </c>
      <c r="E43" s="24">
        <v>1521.4484</v>
      </c>
      <c r="F43" s="24">
        <v>1802.1850053661415</v>
      </c>
      <c r="G43" s="24">
        <v>1418.6156053404941</v>
      </c>
      <c r="H43" s="24">
        <v>2662.2180055283125</v>
      </c>
      <c r="I43" s="24">
        <v>2648.9728056076888</v>
      </c>
      <c r="J43" s="24">
        <v>1469.689505296855</v>
      </c>
      <c r="K43" s="24">
        <v>2101.9778056573523</v>
      </c>
      <c r="L43" s="24">
        <v>2590.1382057480755</v>
      </c>
      <c r="M43" s="24">
        <v>2614.6295059142526</v>
      </c>
      <c r="N43" s="24">
        <v>2419.9022059162985</v>
      </c>
      <c r="O43" s="24">
        <v>2220.5840058811996</v>
      </c>
      <c r="P43" s="24">
        <v>2004.192805883682</v>
      </c>
      <c r="Q43" s="24">
        <v>2058.2542063980968</v>
      </c>
      <c r="R43" s="24">
        <v>1755.1409079685038</v>
      </c>
      <c r="S43" s="24">
        <v>1002.3974502113609</v>
      </c>
      <c r="T43" s="24">
        <v>1047.508259938329</v>
      </c>
      <c r="U43" s="24">
        <v>1063.2516096763241</v>
      </c>
      <c r="V43" s="24">
        <v>851.68190917140896</v>
      </c>
      <c r="W43" s="24">
        <v>840.10895414047093</v>
      </c>
      <c r="X43" s="24">
        <v>681.85281336927812</v>
      </c>
      <c r="Y43" s="24">
        <v>894.82857306586709</v>
      </c>
      <c r="Z43" s="24">
        <v>664.77362566152999</v>
      </c>
      <c r="AA43" s="24">
        <v>874.16402499370304</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189877.18875773437</v>
      </c>
      <c r="D45" s="30">
        <v>170222.57882580152</v>
      </c>
      <c r="E45" s="30">
        <v>170504.73183794637</v>
      </c>
      <c r="F45" s="30">
        <v>156768.64491996157</v>
      </c>
      <c r="G45" s="30">
        <v>147841.40494824349</v>
      </c>
      <c r="H45" s="30">
        <v>129550.67063066088</v>
      </c>
      <c r="I45" s="30">
        <v>118557.17221226764</v>
      </c>
      <c r="J45" s="30">
        <v>125022.41545088806</v>
      </c>
      <c r="K45" s="30">
        <v>94669.299229622309</v>
      </c>
      <c r="L45" s="30">
        <v>82873.98374092106</v>
      </c>
      <c r="M45" s="30">
        <v>71448.140186978839</v>
      </c>
      <c r="N45" s="30">
        <v>72442.454040490265</v>
      </c>
      <c r="O45" s="30">
        <v>69067.350748833007</v>
      </c>
      <c r="P45" s="30">
        <v>65661.628434832775</v>
      </c>
      <c r="Q45" s="30">
        <v>59466.214646323409</v>
      </c>
      <c r="R45" s="30">
        <v>55775.711095918865</v>
      </c>
      <c r="S45" s="30">
        <v>58981.875109073379</v>
      </c>
      <c r="T45" s="30">
        <v>58339.560566243075</v>
      </c>
      <c r="U45" s="30">
        <v>54294.453380252831</v>
      </c>
      <c r="V45" s="30">
        <v>49498.121226543546</v>
      </c>
      <c r="W45" s="30">
        <v>48332.496123886922</v>
      </c>
      <c r="X45" s="30">
        <v>47949.660511659786</v>
      </c>
      <c r="Y45" s="30">
        <v>47295.135844225486</v>
      </c>
      <c r="Z45" s="30">
        <v>41393.902785358565</v>
      </c>
      <c r="AA45" s="30">
        <v>39075.017633312003</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102409.834</v>
      </c>
      <c r="D49" s="24">
        <v>80311.285499999998</v>
      </c>
      <c r="E49" s="24">
        <v>87715.879499999995</v>
      </c>
      <c r="F49" s="24">
        <v>94247.812999999995</v>
      </c>
      <c r="G49" s="24">
        <v>83546.048500000004</v>
      </c>
      <c r="H49" s="24">
        <v>75220.185500000007</v>
      </c>
      <c r="I49" s="24">
        <v>69072.044999999998</v>
      </c>
      <c r="J49" s="24">
        <v>48755.47</v>
      </c>
      <c r="K49" s="24">
        <v>43992.832000000002</v>
      </c>
      <c r="L49" s="24">
        <v>43972.330999999998</v>
      </c>
      <c r="M49" s="24">
        <v>39434.523999999998</v>
      </c>
      <c r="N49" s="24">
        <v>39136.652499999997</v>
      </c>
      <c r="O49" s="24">
        <v>38086.194499999998</v>
      </c>
      <c r="P49" s="24">
        <v>35510.991000000002</v>
      </c>
      <c r="Q49" s="24">
        <v>32184.135999999999</v>
      </c>
      <c r="R49" s="24">
        <v>31859.362499999999</v>
      </c>
      <c r="S49" s="24">
        <v>30521.318199999998</v>
      </c>
      <c r="T49" s="24">
        <v>29152.464</v>
      </c>
      <c r="U49" s="24">
        <v>27773.056</v>
      </c>
      <c r="V49" s="24">
        <v>27895.131000000001</v>
      </c>
      <c r="W49" s="24">
        <v>25882.2536</v>
      </c>
      <c r="X49" s="24">
        <v>25652.019199999999</v>
      </c>
      <c r="Y49" s="24">
        <v>23735.116300000002</v>
      </c>
      <c r="Z49" s="24">
        <v>22564.269700000001</v>
      </c>
      <c r="AA49" s="24">
        <v>21412.788199999999</v>
      </c>
    </row>
    <row r="50" spans="1:27" x14ac:dyDescent="0.25">
      <c r="A50" s="28" t="s">
        <v>133</v>
      </c>
      <c r="B50" s="28" t="s">
        <v>20</v>
      </c>
      <c r="C50" s="24">
        <v>0</v>
      </c>
      <c r="D50" s="24">
        <v>6.5965524000000005E-3</v>
      </c>
      <c r="E50" s="24">
        <v>6.666618E-3</v>
      </c>
      <c r="F50" s="24">
        <v>6.6443123999999996E-3</v>
      </c>
      <c r="G50" s="24">
        <v>6.5686606999999994E-3</v>
      </c>
      <c r="H50" s="24">
        <v>6.4287414999999997E-3</v>
      </c>
      <c r="I50" s="24">
        <v>6.435039E-3</v>
      </c>
      <c r="J50" s="24">
        <v>7.1173853999999996E-3</v>
      </c>
      <c r="K50" s="24">
        <v>6.9399369999999993E-3</v>
      </c>
      <c r="L50" s="24">
        <v>6.8164760000000001E-3</v>
      </c>
      <c r="M50" s="24">
        <v>6.5837016000000002E-3</v>
      </c>
      <c r="N50" s="24">
        <v>6.8540606000000006E-3</v>
      </c>
      <c r="O50" s="24">
        <v>7.0022219999999998E-3</v>
      </c>
      <c r="P50" s="24">
        <v>6.9467716000000002E-3</v>
      </c>
      <c r="Q50" s="24">
        <v>7.1917500000000002E-3</v>
      </c>
      <c r="R50" s="24">
        <v>7.4071306999999994E-3</v>
      </c>
      <c r="S50" s="24">
        <v>7.5078789999999899E-3</v>
      </c>
      <c r="T50" s="24">
        <v>7.7203850000000006E-3</v>
      </c>
      <c r="U50" s="24">
        <v>1.0308635999999999E-2</v>
      </c>
      <c r="V50" s="24">
        <v>9.7268839999999999E-3</v>
      </c>
      <c r="W50" s="24">
        <v>9.5621804999999893E-3</v>
      </c>
      <c r="X50" s="24">
        <v>1.3655057999999901E-2</v>
      </c>
      <c r="Y50" s="24">
        <v>1.42347355E-2</v>
      </c>
      <c r="Z50" s="24">
        <v>1.668234E-2</v>
      </c>
      <c r="AA50" s="24">
        <v>1.7398662999999998E-2</v>
      </c>
    </row>
    <row r="51" spans="1:27" x14ac:dyDescent="0.25">
      <c r="A51" s="28" t="s">
        <v>133</v>
      </c>
      <c r="B51" s="28" t="s">
        <v>32</v>
      </c>
      <c r="C51" s="24">
        <v>7.9892025999999996</v>
      </c>
      <c r="D51" s="24">
        <v>14.826623999999999</v>
      </c>
      <c r="E51" s="24">
        <v>6.7565479999999996</v>
      </c>
      <c r="F51" s="24">
        <v>0.17452053999999897</v>
      </c>
      <c r="G51" s="24">
        <v>0.90560160000000001</v>
      </c>
      <c r="H51" s="24">
        <v>1.2179019</v>
      </c>
      <c r="I51" s="24">
        <v>0.61347209999999996</v>
      </c>
      <c r="J51" s="24">
        <v>1.00149146</v>
      </c>
      <c r="K51" s="24">
        <v>3.0758220000000001</v>
      </c>
      <c r="L51" s="24">
        <v>3.2908525000000002</v>
      </c>
      <c r="M51" s="24">
        <v>7.1088480000000001</v>
      </c>
      <c r="N51" s="24">
        <v>5.3689390000000001</v>
      </c>
      <c r="O51" s="24">
        <v>3.2463289</v>
      </c>
      <c r="P51" s="24">
        <v>2.9682750000000002</v>
      </c>
      <c r="Q51" s="24">
        <v>21.698831999999999</v>
      </c>
      <c r="R51" s="24">
        <v>16.158228999999999</v>
      </c>
      <c r="S51" s="24">
        <v>25.118220000000001</v>
      </c>
      <c r="T51" s="24">
        <v>16.595261999999998</v>
      </c>
      <c r="U51" s="24">
        <v>0</v>
      </c>
      <c r="V51" s="24">
        <v>0</v>
      </c>
      <c r="W51" s="24">
        <v>0</v>
      </c>
      <c r="X51" s="24">
        <v>0</v>
      </c>
      <c r="Y51" s="24">
        <v>0</v>
      </c>
      <c r="Z51" s="24">
        <v>0</v>
      </c>
      <c r="AA51" s="24">
        <v>0</v>
      </c>
    </row>
    <row r="52" spans="1:27" x14ac:dyDescent="0.25">
      <c r="A52" s="28" t="s">
        <v>133</v>
      </c>
      <c r="B52" s="28" t="s">
        <v>67</v>
      </c>
      <c r="C52" s="24">
        <v>11.070193631</v>
      </c>
      <c r="D52" s="24">
        <v>33.156376938099996</v>
      </c>
      <c r="E52" s="24">
        <v>21.916688922900001</v>
      </c>
      <c r="F52" s="24">
        <v>1.9931219999999972E-2</v>
      </c>
      <c r="G52" s="24">
        <v>8.2969304308000016</v>
      </c>
      <c r="H52" s="24">
        <v>14.699981698199998</v>
      </c>
      <c r="I52" s="24">
        <v>1.7288615199999989E-2</v>
      </c>
      <c r="J52" s="24">
        <v>1.8818436699999989E-2</v>
      </c>
      <c r="K52" s="24">
        <v>1.8439850499999997E-2</v>
      </c>
      <c r="L52" s="24">
        <v>12.5284494236</v>
      </c>
      <c r="M52" s="24">
        <v>21.377568926200002</v>
      </c>
      <c r="N52" s="24">
        <v>54.586517612400002</v>
      </c>
      <c r="O52" s="24">
        <v>21.116215471700002</v>
      </c>
      <c r="P52" s="24">
        <v>2.5730245502</v>
      </c>
      <c r="Q52" s="24">
        <v>127.5830371422</v>
      </c>
      <c r="R52" s="24">
        <v>69.101747672899975</v>
      </c>
      <c r="S52" s="24">
        <v>62.844990815599999</v>
      </c>
      <c r="T52" s="24">
        <v>36.739782907399899</v>
      </c>
      <c r="U52" s="24">
        <v>135.03943631759998</v>
      </c>
      <c r="V52" s="24">
        <v>75.843823130700031</v>
      </c>
      <c r="W52" s="24">
        <v>87.596059746299801</v>
      </c>
      <c r="X52" s="24">
        <v>28.948388565299986</v>
      </c>
      <c r="Y52" s="24">
        <v>64.121070211299994</v>
      </c>
      <c r="Z52" s="24">
        <v>288.98658514929991</v>
      </c>
      <c r="AA52" s="24">
        <v>392.62728736470007</v>
      </c>
    </row>
    <row r="53" spans="1:27" x14ac:dyDescent="0.25">
      <c r="A53" s="28" t="s">
        <v>133</v>
      </c>
      <c r="B53" s="28" t="s">
        <v>66</v>
      </c>
      <c r="C53" s="24">
        <v>19247.559787000002</v>
      </c>
      <c r="D53" s="24">
        <v>17997.442469000001</v>
      </c>
      <c r="E53" s="24">
        <v>15491.20256</v>
      </c>
      <c r="F53" s="24">
        <v>18299.972699999998</v>
      </c>
      <c r="G53" s="24">
        <v>17704.814559999999</v>
      </c>
      <c r="H53" s="24">
        <v>15723.02189</v>
      </c>
      <c r="I53" s="24">
        <v>14930.836070000001</v>
      </c>
      <c r="J53" s="24">
        <v>18019.174870000003</v>
      </c>
      <c r="K53" s="24">
        <v>14008.939249999999</v>
      </c>
      <c r="L53" s="24">
        <v>11334.62047</v>
      </c>
      <c r="M53" s="24">
        <v>10635.198400000001</v>
      </c>
      <c r="N53" s="24">
        <v>9104.9691199999997</v>
      </c>
      <c r="O53" s="24">
        <v>10514.724299999998</v>
      </c>
      <c r="P53" s="24">
        <v>10188.45138</v>
      </c>
      <c r="Q53" s="24">
        <v>9137.717630000001</v>
      </c>
      <c r="R53" s="24">
        <v>8591.7159699999993</v>
      </c>
      <c r="S53" s="24">
        <v>10260.84216</v>
      </c>
      <c r="T53" s="24">
        <v>8063.66309</v>
      </c>
      <c r="U53" s="24">
        <v>6525.2904100000014</v>
      </c>
      <c r="V53" s="24">
        <v>6106.22145</v>
      </c>
      <c r="W53" s="24">
        <v>5265.8219200000012</v>
      </c>
      <c r="X53" s="24">
        <v>6081.0640300000005</v>
      </c>
      <c r="Y53" s="24">
        <v>5905.329670000001</v>
      </c>
      <c r="Z53" s="24">
        <v>5275.0261999999993</v>
      </c>
      <c r="AA53" s="24">
        <v>4954.8009959999999</v>
      </c>
    </row>
    <row r="54" spans="1:27" x14ac:dyDescent="0.25">
      <c r="A54" s="28" t="s">
        <v>133</v>
      </c>
      <c r="B54" s="28" t="s">
        <v>70</v>
      </c>
      <c r="C54" s="24">
        <v>28158.831339999997</v>
      </c>
      <c r="D54" s="24">
        <v>29384.557468335672</v>
      </c>
      <c r="E54" s="24">
        <v>25340.979071141803</v>
      </c>
      <c r="F54" s="24">
        <v>24715.072436089922</v>
      </c>
      <c r="G54" s="24">
        <v>24477.5902563255</v>
      </c>
      <c r="H54" s="24">
        <v>21948.132063670302</v>
      </c>
      <c r="I54" s="24">
        <v>20141.689248198083</v>
      </c>
      <c r="J54" s="24">
        <v>18567.412596666054</v>
      </c>
      <c r="K54" s="24">
        <v>18951.092461388904</v>
      </c>
      <c r="L54" s="24">
        <v>17512.082557064237</v>
      </c>
      <c r="M54" s="24">
        <v>15369.421169564097</v>
      </c>
      <c r="N54" s="24">
        <v>14195.622457444339</v>
      </c>
      <c r="O54" s="24">
        <v>13901.298502193051</v>
      </c>
      <c r="P54" s="24">
        <v>12983.696066395056</v>
      </c>
      <c r="Q54" s="24">
        <v>13389.882682675796</v>
      </c>
      <c r="R54" s="24">
        <v>12975.882781146047</v>
      </c>
      <c r="S54" s="24">
        <v>11195.308060437146</v>
      </c>
      <c r="T54" s="24">
        <v>10452.245156807176</v>
      </c>
      <c r="U54" s="24">
        <v>10033.375957116637</v>
      </c>
      <c r="V54" s="24">
        <v>9560.6906432632277</v>
      </c>
      <c r="W54" s="24">
        <v>8309.3841138947919</v>
      </c>
      <c r="X54" s="24">
        <v>7932.1030429254579</v>
      </c>
      <c r="Y54" s="24">
        <v>7175.4496503800528</v>
      </c>
      <c r="Z54" s="24">
        <v>6705.4018948465782</v>
      </c>
      <c r="AA54" s="24">
        <v>6833.9033896167057</v>
      </c>
    </row>
    <row r="55" spans="1:27" x14ac:dyDescent="0.25">
      <c r="A55" s="28" t="s">
        <v>133</v>
      </c>
      <c r="B55" s="28" t="s">
        <v>69</v>
      </c>
      <c r="C55" s="24">
        <v>2.6111457493323593</v>
      </c>
      <c r="D55" s="24">
        <v>2.4661434964708833</v>
      </c>
      <c r="E55" s="24">
        <v>2.3330290539768206</v>
      </c>
      <c r="F55" s="24">
        <v>2.0737398463884791</v>
      </c>
      <c r="G55" s="24">
        <v>1.9231118034109291</v>
      </c>
      <c r="H55" s="24">
        <v>1.8536257308610691</v>
      </c>
      <c r="I55" s="24">
        <v>1.7094945902387888</v>
      </c>
      <c r="J55" s="24">
        <v>1.5730114758657292</v>
      </c>
      <c r="K55" s="24">
        <v>1.5466168786257204</v>
      </c>
      <c r="L55" s="24">
        <v>1.4511512192349398</v>
      </c>
      <c r="M55" s="24">
        <v>1.1424599830033801</v>
      </c>
      <c r="N55" s="24">
        <v>1.2395648206911678</v>
      </c>
      <c r="O55" s="24">
        <v>1.126211311954108</v>
      </c>
      <c r="P55" s="24">
        <v>1.0729500439971678</v>
      </c>
      <c r="Q55" s="24">
        <v>1.05989127843514</v>
      </c>
      <c r="R55" s="24">
        <v>1.0223440585678192</v>
      </c>
      <c r="S55" s="24">
        <v>0.91635663561516878</v>
      </c>
      <c r="T55" s="24">
        <v>0.90711427860897897</v>
      </c>
      <c r="U55" s="24">
        <v>0.89323772431462978</v>
      </c>
      <c r="V55" s="24">
        <v>0.83838442327439999</v>
      </c>
      <c r="W55" s="24">
        <v>0.82417756749824977</v>
      </c>
      <c r="X55" s="24">
        <v>0.75424316317390006</v>
      </c>
      <c r="Y55" s="24">
        <v>0.69153939663809982</v>
      </c>
      <c r="Z55" s="24">
        <v>0.61734819156589982</v>
      </c>
      <c r="AA55" s="24">
        <v>0.57601760752899978</v>
      </c>
    </row>
    <row r="56" spans="1:27" x14ac:dyDescent="0.25">
      <c r="A56" s="28" t="s">
        <v>133</v>
      </c>
      <c r="B56" s="28" t="s">
        <v>36</v>
      </c>
      <c r="C56" s="24">
        <v>6.7200992360699902E-2</v>
      </c>
      <c r="D56" s="24">
        <v>0.1206177370827</v>
      </c>
      <c r="E56" s="24">
        <v>0.11429657371940001</v>
      </c>
      <c r="F56" s="24">
        <v>0.14357008689029999</v>
      </c>
      <c r="G56" s="24">
        <v>0.143585695608</v>
      </c>
      <c r="H56" s="24">
        <v>0.13115667423499999</v>
      </c>
      <c r="I56" s="24">
        <v>0.1260333029209999</v>
      </c>
      <c r="J56" s="24">
        <v>0.120553659732</v>
      </c>
      <c r="K56" s="24">
        <v>0.11146941609849997</v>
      </c>
      <c r="L56" s="24">
        <v>0.10576249719</v>
      </c>
      <c r="M56" s="24">
        <v>0.1043098507909999</v>
      </c>
      <c r="N56" s="24">
        <v>9.6319783831999989E-2</v>
      </c>
      <c r="O56" s="24">
        <v>7.5441839076999986E-2</v>
      </c>
      <c r="P56" s="24">
        <v>6.95403103429999E-2</v>
      </c>
      <c r="Q56" s="24">
        <v>6.9068280953999889E-2</v>
      </c>
      <c r="R56" s="24">
        <v>6.6315484029999996E-2</v>
      </c>
      <c r="S56" s="24">
        <v>5.9407449847999998E-2</v>
      </c>
      <c r="T56" s="24">
        <v>5.6571043293999992E-2</v>
      </c>
      <c r="U56" s="24">
        <v>0.86602849599999987</v>
      </c>
      <c r="V56" s="24">
        <v>0.80593663319999997</v>
      </c>
      <c r="W56" s="24">
        <v>0.76565329979999897</v>
      </c>
      <c r="X56" s="24">
        <v>0.91185695850000004</v>
      </c>
      <c r="Y56" s="24">
        <v>0.84295518069999997</v>
      </c>
      <c r="Z56" s="24">
        <v>1.1575617716</v>
      </c>
      <c r="AA56" s="24">
        <v>1.0460786502999999</v>
      </c>
    </row>
    <row r="57" spans="1:27" x14ac:dyDescent="0.25">
      <c r="A57" s="28" t="s">
        <v>133</v>
      </c>
      <c r="B57" s="28" t="s">
        <v>74</v>
      </c>
      <c r="C57" s="24">
        <v>0</v>
      </c>
      <c r="D57" s="24">
        <v>0</v>
      </c>
      <c r="E57" s="24">
        <v>0</v>
      </c>
      <c r="F57" s="24">
        <v>5.8103273999999995E-6</v>
      </c>
      <c r="G57" s="24">
        <v>5.84588199999999E-6</v>
      </c>
      <c r="H57" s="24">
        <v>6.1035539999999995E-6</v>
      </c>
      <c r="I57" s="24">
        <v>6.13227699999999E-6</v>
      </c>
      <c r="J57" s="24">
        <v>6.1760275000000001E-6</v>
      </c>
      <c r="K57" s="24">
        <v>6.0560275000000004E-6</v>
      </c>
      <c r="L57" s="24">
        <v>6.0166239999999999E-6</v>
      </c>
      <c r="M57" s="24">
        <v>6.1555915000000001E-6</v>
      </c>
      <c r="N57" s="24">
        <v>6.2358849999999997E-6</v>
      </c>
      <c r="O57" s="24">
        <v>6.4162209999999996E-6</v>
      </c>
      <c r="P57" s="24">
        <v>6.2537393999999997E-6</v>
      </c>
      <c r="Q57" s="24">
        <v>6.9901332999999995E-6</v>
      </c>
      <c r="R57" s="24">
        <v>7.2396933000000002E-6</v>
      </c>
      <c r="S57" s="24">
        <v>6.8946739999999999E-6</v>
      </c>
      <c r="T57" s="24">
        <v>6.7004539999999996E-6</v>
      </c>
      <c r="U57" s="24">
        <v>1.43545469999999E-5</v>
      </c>
      <c r="V57" s="24">
        <v>1.3680113E-5</v>
      </c>
      <c r="W57" s="24">
        <v>1.29653989999999E-5</v>
      </c>
      <c r="X57" s="24">
        <v>3.2443274000000004E-5</v>
      </c>
      <c r="Y57" s="24">
        <v>2.9245589E-5</v>
      </c>
      <c r="Z57" s="24">
        <v>3.5270195E-5</v>
      </c>
      <c r="AA57" s="24">
        <v>3.1923830000000003E-5</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149837.89566898035</v>
      </c>
      <c r="D59" s="30">
        <v>127743.74117832263</v>
      </c>
      <c r="E59" s="30">
        <v>128579.07406373668</v>
      </c>
      <c r="F59" s="30">
        <v>137265.13297200869</v>
      </c>
      <c r="G59" s="30">
        <v>125739.58552882042</v>
      </c>
      <c r="H59" s="30">
        <v>112909.11739174087</v>
      </c>
      <c r="I59" s="30">
        <v>104146.91700854251</v>
      </c>
      <c r="J59" s="30">
        <v>85344.657905424028</v>
      </c>
      <c r="K59" s="30">
        <v>76957.511530055024</v>
      </c>
      <c r="L59" s="30">
        <v>72836.311296683081</v>
      </c>
      <c r="M59" s="30">
        <v>65468.779030174905</v>
      </c>
      <c r="N59" s="30">
        <v>62498.445952938033</v>
      </c>
      <c r="O59" s="30">
        <v>62527.713060098708</v>
      </c>
      <c r="P59" s="30">
        <v>58689.759642760859</v>
      </c>
      <c r="Q59" s="30">
        <v>54862.085264846428</v>
      </c>
      <c r="R59" s="30">
        <v>53513.250979008211</v>
      </c>
      <c r="S59" s="30">
        <v>52066.355495767362</v>
      </c>
      <c r="T59" s="30">
        <v>47722.622126378192</v>
      </c>
      <c r="U59" s="30">
        <v>44467.665349794559</v>
      </c>
      <c r="V59" s="30">
        <v>43638.735027701201</v>
      </c>
      <c r="W59" s="30">
        <v>39545.889433389093</v>
      </c>
      <c r="X59" s="30">
        <v>39694.902559711933</v>
      </c>
      <c r="Y59" s="30">
        <v>36880.722464723498</v>
      </c>
      <c r="Z59" s="30">
        <v>34834.318410527449</v>
      </c>
      <c r="AA59" s="30">
        <v>33594.713289251929</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8974.2837</v>
      </c>
      <c r="D64" s="24">
        <v>7545.8191057719996</v>
      </c>
      <c r="E64" s="24">
        <v>3125.9161191190001</v>
      </c>
      <c r="F64" s="24">
        <v>2782.4106538820001</v>
      </c>
      <c r="G64" s="24">
        <v>2615.8267952045999</v>
      </c>
      <c r="H64" s="24">
        <v>2465.8518841936998</v>
      </c>
      <c r="I64" s="24">
        <v>2317.2090482725998</v>
      </c>
      <c r="J64" s="24">
        <v>2200.6210234656</v>
      </c>
      <c r="K64" s="24">
        <v>2069.6524834953002</v>
      </c>
      <c r="L64" s="24">
        <v>1958.6962818384</v>
      </c>
      <c r="M64" s="24">
        <v>1840.6065709289999</v>
      </c>
      <c r="N64" s="24">
        <v>1739.8763320599999</v>
      </c>
      <c r="O64" s="24">
        <v>1651.529540262</v>
      </c>
      <c r="P64" s="24">
        <v>1550.2120359410001</v>
      </c>
      <c r="Q64" s="24">
        <v>1463.1585916536001</v>
      </c>
      <c r="R64" s="24">
        <v>1379.8552519084001</v>
      </c>
      <c r="S64" s="24">
        <v>9.7365230000000004E-3</v>
      </c>
      <c r="T64" s="24">
        <v>9.3973929999999987E-3</v>
      </c>
      <c r="U64" s="24">
        <v>9.0761620000000005E-3</v>
      </c>
      <c r="V64" s="24">
        <v>9.9388640000000004E-3</v>
      </c>
      <c r="W64" s="24">
        <v>1.0512609500000001E-2</v>
      </c>
      <c r="X64" s="24">
        <v>1.1451226E-2</v>
      </c>
      <c r="Y64" s="24">
        <v>1.3322239E-2</v>
      </c>
      <c r="Z64" s="24">
        <v>1.4688485999999999E-2</v>
      </c>
      <c r="AA64" s="24">
        <v>1.6209420000000002E-2</v>
      </c>
    </row>
    <row r="65" spans="1:27" x14ac:dyDescent="0.25">
      <c r="A65" s="28" t="s">
        <v>134</v>
      </c>
      <c r="B65" s="28" t="s">
        <v>32</v>
      </c>
      <c r="C65" s="24">
        <v>1504.7131709999999</v>
      </c>
      <c r="D65" s="24">
        <v>1421.0815</v>
      </c>
      <c r="E65" s="24">
        <v>1364.2046</v>
      </c>
      <c r="F65" s="24">
        <v>154.83870000000002</v>
      </c>
      <c r="G65" s="24">
        <v>145.18857999999997</v>
      </c>
      <c r="H65" s="24">
        <v>136.57060000000001</v>
      </c>
      <c r="I65" s="24">
        <v>127.28655000000001</v>
      </c>
      <c r="J65" s="24">
        <v>122.38933</v>
      </c>
      <c r="K65" s="24">
        <v>114.19511999999999</v>
      </c>
      <c r="L65" s="24">
        <v>108.62768</v>
      </c>
      <c r="M65" s="24">
        <v>102.392195</v>
      </c>
      <c r="N65" s="24">
        <v>95.865734000000003</v>
      </c>
      <c r="O65" s="24">
        <v>91.39855</v>
      </c>
      <c r="P65" s="24">
        <v>85.682029999999997</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158.33945621644</v>
      </c>
      <c r="D66" s="24">
        <v>149.17790693683006</v>
      </c>
      <c r="E66" s="24">
        <v>495.32851545609009</v>
      </c>
      <c r="F66" s="24">
        <v>1.6082144115999999</v>
      </c>
      <c r="G66" s="24">
        <v>4.6179163360400004</v>
      </c>
      <c r="H66" s="24">
        <v>9.3321653250799983</v>
      </c>
      <c r="I66" s="24">
        <v>2.9098815286099997</v>
      </c>
      <c r="J66" s="24">
        <v>10.033012492640001</v>
      </c>
      <c r="K66" s="24">
        <v>0.47021169891999998</v>
      </c>
      <c r="L66" s="24">
        <v>2.88344746289</v>
      </c>
      <c r="M66" s="24">
        <v>10.28766012546</v>
      </c>
      <c r="N66" s="24">
        <v>20.826272097399901</v>
      </c>
      <c r="O66" s="24">
        <v>7.4853979013999998</v>
      </c>
      <c r="P66" s="24">
        <v>6.5352616664399994</v>
      </c>
      <c r="Q66" s="24">
        <v>110.6673040364</v>
      </c>
      <c r="R66" s="24">
        <v>84.665006144000003</v>
      </c>
      <c r="S66" s="24">
        <v>378.80075560000006</v>
      </c>
      <c r="T66" s="24">
        <v>229.19370982999999</v>
      </c>
      <c r="U66" s="24">
        <v>258.00897409999999</v>
      </c>
      <c r="V66" s="24">
        <v>203.39361864</v>
      </c>
      <c r="W66" s="24">
        <v>362.71020390000001</v>
      </c>
      <c r="X66" s="24">
        <v>217.12848839999998</v>
      </c>
      <c r="Y66" s="24">
        <v>809.36523654000007</v>
      </c>
      <c r="Z66" s="24">
        <v>440.2624505</v>
      </c>
      <c r="AA66" s="24">
        <v>1008.2475734</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15596.089900000001</v>
      </c>
      <c r="D68" s="24">
        <v>15351.062084561701</v>
      </c>
      <c r="E68" s="24">
        <v>13520.146751106597</v>
      </c>
      <c r="F68" s="24">
        <v>13462.499492590203</v>
      </c>
      <c r="G68" s="24">
        <v>12261.154164201198</v>
      </c>
      <c r="H68" s="24">
        <v>12121.663589586802</v>
      </c>
      <c r="I68" s="24">
        <v>11176.854881269302</v>
      </c>
      <c r="J68" s="24">
        <v>10305.0315688919</v>
      </c>
      <c r="K68" s="24">
        <v>9701.6116813564986</v>
      </c>
      <c r="L68" s="24">
        <v>9063.3622059950012</v>
      </c>
      <c r="M68" s="24">
        <v>8210.946521367403</v>
      </c>
      <c r="N68" s="24">
        <v>7352.4460088131982</v>
      </c>
      <c r="O68" s="24">
        <v>6584.9810338286425</v>
      </c>
      <c r="P68" s="24">
        <v>5929.1477970945989</v>
      </c>
      <c r="Q68" s="24">
        <v>5916.7322125092014</v>
      </c>
      <c r="R68" s="24">
        <v>5057.0644914051009</v>
      </c>
      <c r="S68" s="24">
        <v>4521.6174043847996</v>
      </c>
      <c r="T68" s="24">
        <v>4056.9847339727999</v>
      </c>
      <c r="U68" s="24">
        <v>3067.0257993247005</v>
      </c>
      <c r="V68" s="24">
        <v>2947.7930597794002</v>
      </c>
      <c r="W68" s="24">
        <v>2565.1868762640997</v>
      </c>
      <c r="X68" s="24">
        <v>2539.7560132186991</v>
      </c>
      <c r="Y68" s="24">
        <v>2145.0473681783005</v>
      </c>
      <c r="Z68" s="24">
        <v>2436.4627036318002</v>
      </c>
      <c r="AA68" s="24">
        <v>3160.3254378601991</v>
      </c>
    </row>
    <row r="69" spans="1:27" x14ac:dyDescent="0.25">
      <c r="A69" s="28" t="s">
        <v>134</v>
      </c>
      <c r="B69" s="28" t="s">
        <v>69</v>
      </c>
      <c r="C69" s="24">
        <v>0.99375208762024803</v>
      </c>
      <c r="D69" s="24">
        <v>1.0907448874337693</v>
      </c>
      <c r="E69" s="24">
        <v>1.0221293293460698</v>
      </c>
      <c r="F69" s="24">
        <v>0.91047608369209998</v>
      </c>
      <c r="G69" s="24">
        <v>0.85381932085777013</v>
      </c>
      <c r="H69" s="24">
        <v>0.8012170678380699</v>
      </c>
      <c r="I69" s="24">
        <v>0.75454048497830895</v>
      </c>
      <c r="J69" s="24">
        <v>0.69560922326605001</v>
      </c>
      <c r="K69" s="24">
        <v>0.69490133483226912</v>
      </c>
      <c r="L69" s="24">
        <v>0.64808191548720884</v>
      </c>
      <c r="M69" s="24">
        <v>0.56072336453843885</v>
      </c>
      <c r="N69" s="24">
        <v>0.55319617549185895</v>
      </c>
      <c r="O69" s="24">
        <v>0.50014711953991886</v>
      </c>
      <c r="P69" s="24">
        <v>0.48398639469404903</v>
      </c>
      <c r="Q69" s="24">
        <v>0.46637761029558</v>
      </c>
      <c r="R69" s="24">
        <v>0.45530036044981886</v>
      </c>
      <c r="S69" s="24">
        <v>0.41206327919982899</v>
      </c>
      <c r="T69" s="24">
        <v>0.41005735180353003</v>
      </c>
      <c r="U69" s="24">
        <v>0.39525085598774007</v>
      </c>
      <c r="V69" s="24">
        <v>0.37771491830809889</v>
      </c>
      <c r="W69" s="24">
        <v>0.35914406486879996</v>
      </c>
      <c r="X69" s="24">
        <v>0.32667299625167012</v>
      </c>
      <c r="Y69" s="24">
        <v>0.23925216485415002</v>
      </c>
      <c r="Z69" s="24">
        <v>0.35036017738690001</v>
      </c>
      <c r="AA69" s="24">
        <v>0.51776086607169991</v>
      </c>
    </row>
    <row r="70" spans="1:27" x14ac:dyDescent="0.25">
      <c r="A70" s="28" t="s">
        <v>134</v>
      </c>
      <c r="B70" s="28" t="s">
        <v>36</v>
      </c>
      <c r="C70" s="24">
        <v>5.9053422872999993E-2</v>
      </c>
      <c r="D70" s="24">
        <v>5.0925679424999995E-2</v>
      </c>
      <c r="E70" s="24">
        <v>6.9728294602500004E-2</v>
      </c>
      <c r="F70" s="24">
        <v>6.5337342172000004E-2</v>
      </c>
      <c r="G70" s="24">
        <v>6.1558120499700004E-2</v>
      </c>
      <c r="H70" s="24">
        <v>5.57345816713E-2</v>
      </c>
      <c r="I70" s="24">
        <v>5.3398371319999978E-2</v>
      </c>
      <c r="J70" s="24">
        <v>4.8697695242000003E-2</v>
      </c>
      <c r="K70" s="24">
        <v>4.4694883224999989E-2</v>
      </c>
      <c r="L70" s="24">
        <v>4.0724040280000005E-2</v>
      </c>
      <c r="M70" s="24">
        <v>4.0510003975E-2</v>
      </c>
      <c r="N70" s="24">
        <v>3.7745272763E-2</v>
      </c>
      <c r="O70" s="24">
        <v>3.5762472230999993E-2</v>
      </c>
      <c r="P70" s="24">
        <v>2.3509618717000001E-2</v>
      </c>
      <c r="Q70" s="24">
        <v>0.37580900210000001</v>
      </c>
      <c r="R70" s="24">
        <v>0.35560482050000003</v>
      </c>
      <c r="S70" s="24">
        <v>0.652024308</v>
      </c>
      <c r="T70" s="24">
        <v>0.61460352200000001</v>
      </c>
      <c r="U70" s="24">
        <v>0.57576893359999992</v>
      </c>
      <c r="V70" s="24">
        <v>0.52846162009999997</v>
      </c>
      <c r="W70" s="24">
        <v>0.51757022659999996</v>
      </c>
      <c r="X70" s="24">
        <v>0.49907091819999999</v>
      </c>
      <c r="Y70" s="24">
        <v>0.5146092552</v>
      </c>
      <c r="Z70" s="24">
        <v>0.54063352114999996</v>
      </c>
      <c r="AA70" s="24">
        <v>0.50895990700000004</v>
      </c>
    </row>
    <row r="71" spans="1:27" x14ac:dyDescent="0.25">
      <c r="A71" s="28" t="s">
        <v>134</v>
      </c>
      <c r="B71" s="28" t="s">
        <v>74</v>
      </c>
      <c r="C71" s="24">
        <v>0</v>
      </c>
      <c r="D71" s="24">
        <v>0</v>
      </c>
      <c r="E71" s="24">
        <v>0</v>
      </c>
      <c r="F71" s="24">
        <v>3.9564096E-6</v>
      </c>
      <c r="G71" s="24">
        <v>3.9807385999999899E-6</v>
      </c>
      <c r="H71" s="24">
        <v>4.0716299999999997E-6</v>
      </c>
      <c r="I71" s="24">
        <v>4.0947609999999993E-6</v>
      </c>
      <c r="J71" s="24">
        <v>4.0725004000000002E-6</v>
      </c>
      <c r="K71" s="24">
        <v>4.0442374999999994E-6</v>
      </c>
      <c r="L71" s="24">
        <v>4.0199496000000006E-6</v>
      </c>
      <c r="M71" s="24">
        <v>4.1027916999999897E-6</v>
      </c>
      <c r="N71" s="24">
        <v>4.1284915000000005E-6</v>
      </c>
      <c r="O71" s="24">
        <v>4.0974359999999899E-6</v>
      </c>
      <c r="P71" s="24">
        <v>4.0906676999999998E-6</v>
      </c>
      <c r="Q71" s="24">
        <v>4.6583520000000005E-6</v>
      </c>
      <c r="R71" s="24">
        <v>6.0393135000000002E-6</v>
      </c>
      <c r="S71" s="24">
        <v>8.0254990000000003E-6</v>
      </c>
      <c r="T71" s="24">
        <v>7.5633353999999997E-6</v>
      </c>
      <c r="U71" s="24">
        <v>7.1674290000000004E-6</v>
      </c>
      <c r="V71" s="24">
        <v>8.0765499999999998E-6</v>
      </c>
      <c r="W71" s="24">
        <v>8.0031710000000006E-6</v>
      </c>
      <c r="X71" s="24">
        <v>7.5890272999999992E-6</v>
      </c>
      <c r="Y71" s="24">
        <v>6.8856840000000004E-6</v>
      </c>
      <c r="Z71" s="24">
        <v>7.7657999999999994E-6</v>
      </c>
      <c r="AA71" s="24">
        <v>7.230873E-6</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26234.419979304061</v>
      </c>
      <c r="D73" s="30">
        <v>24468.231342157967</v>
      </c>
      <c r="E73" s="30">
        <v>18506.618115011035</v>
      </c>
      <c r="F73" s="30">
        <v>16402.267536967494</v>
      </c>
      <c r="G73" s="30">
        <v>15027.641275062695</v>
      </c>
      <c r="H73" s="30">
        <v>14734.21945617342</v>
      </c>
      <c r="I73" s="30">
        <v>13625.014901555491</v>
      </c>
      <c r="J73" s="30">
        <v>12638.770544073406</v>
      </c>
      <c r="K73" s="30">
        <v>11886.624397885551</v>
      </c>
      <c r="L73" s="30">
        <v>11134.21769721178</v>
      </c>
      <c r="M73" s="30">
        <v>10164.793670786401</v>
      </c>
      <c r="N73" s="30">
        <v>9209.5675431460895</v>
      </c>
      <c r="O73" s="30">
        <v>8335.8946691115816</v>
      </c>
      <c r="P73" s="30">
        <v>7572.061111096732</v>
      </c>
      <c r="Q73" s="30">
        <v>7491.0244858094966</v>
      </c>
      <c r="R73" s="30">
        <v>6522.0400498179506</v>
      </c>
      <c r="S73" s="30">
        <v>4900.8399597869993</v>
      </c>
      <c r="T73" s="30">
        <v>4286.5978985476031</v>
      </c>
      <c r="U73" s="30">
        <v>3325.4391004426884</v>
      </c>
      <c r="V73" s="30">
        <v>3151.5743322017079</v>
      </c>
      <c r="W73" s="30">
        <v>2928.2667368384687</v>
      </c>
      <c r="X73" s="30">
        <v>2757.2226258409505</v>
      </c>
      <c r="Y73" s="30">
        <v>2954.6651791221543</v>
      </c>
      <c r="Z73" s="30">
        <v>2877.090202795187</v>
      </c>
      <c r="AA73" s="30">
        <v>4169.1069815462706</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6.1911730000000003E-3</v>
      </c>
      <c r="E78" s="24">
        <v>6.7048673999999895E-3</v>
      </c>
      <c r="F78" s="24">
        <v>6.6122002999999992E-3</v>
      </c>
      <c r="G78" s="24">
        <v>6.2767750000000001E-3</v>
      </c>
      <c r="H78" s="24">
        <v>6.0235669999999996E-3</v>
      </c>
      <c r="I78" s="24">
        <v>5.9967946999999995E-3</v>
      </c>
      <c r="J78" s="24">
        <v>5.9363523000000003E-3</v>
      </c>
      <c r="K78" s="24">
        <v>5.9865546E-3</v>
      </c>
      <c r="L78" s="24">
        <v>6.0478864000000007E-3</v>
      </c>
      <c r="M78" s="24">
        <v>5.7830075999999895E-3</v>
      </c>
      <c r="N78" s="24">
        <v>6.0851064E-3</v>
      </c>
      <c r="O78" s="24">
        <v>6.0695853000000003E-3</v>
      </c>
      <c r="P78" s="24">
        <v>5.990914E-3</v>
      </c>
      <c r="Q78" s="24">
        <v>6.0416975000000001E-3</v>
      </c>
      <c r="R78" s="24">
        <v>6.0193576999999993E-3</v>
      </c>
      <c r="S78" s="24">
        <v>5.9738727000000005E-3</v>
      </c>
      <c r="T78" s="24">
        <v>6.0506496000000002E-3</v>
      </c>
      <c r="U78" s="24">
        <v>6.4154777999999996E-3</v>
      </c>
      <c r="V78" s="24">
        <v>5.9217085999999997E-3</v>
      </c>
      <c r="W78" s="24">
        <v>6.165528E-3</v>
      </c>
      <c r="X78" s="24">
        <v>6.1368627999999897E-3</v>
      </c>
      <c r="Y78" s="24">
        <v>6.0432897000000001E-3</v>
      </c>
      <c r="Z78" s="24">
        <v>6.13290449999999E-3</v>
      </c>
      <c r="AA78" s="24">
        <v>6.1081079999999992E-3</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7.5011371999999903E-3</v>
      </c>
      <c r="D80" s="24">
        <v>6.9561603000000008E-3</v>
      </c>
      <c r="E80" s="24">
        <v>7.3548179000000003E-3</v>
      </c>
      <c r="F80" s="24">
        <v>7.2106579999999896E-3</v>
      </c>
      <c r="G80" s="24">
        <v>6.8857548999999895E-3</v>
      </c>
      <c r="H80" s="24">
        <v>6.5500265999999903E-3</v>
      </c>
      <c r="I80" s="24">
        <v>6.5593435000000011E-3</v>
      </c>
      <c r="J80" s="24">
        <v>6.5217197999999999E-3</v>
      </c>
      <c r="K80" s="24">
        <v>6.5729744999999803E-3</v>
      </c>
      <c r="L80" s="24">
        <v>6.6939419000000009E-3</v>
      </c>
      <c r="M80" s="24">
        <v>6.2583485999999798E-3</v>
      </c>
      <c r="N80" s="24">
        <v>6.6731906000000001E-3</v>
      </c>
      <c r="O80" s="24">
        <v>6.6000939999999895E-3</v>
      </c>
      <c r="P80" s="24">
        <v>6.4716778999999803E-3</v>
      </c>
      <c r="Q80" s="24">
        <v>6.6288492000000001E-3</v>
      </c>
      <c r="R80" s="24">
        <v>6.5826538000000011E-3</v>
      </c>
      <c r="S80" s="24">
        <v>6.5195316999999897E-3</v>
      </c>
      <c r="T80" s="24">
        <v>6.4844456999999999E-3</v>
      </c>
      <c r="U80" s="24">
        <v>6.9645441999999901E-3</v>
      </c>
      <c r="V80" s="24">
        <v>4.2616892999999796E-3</v>
      </c>
      <c r="W80" s="24">
        <v>4.5068412000000002E-3</v>
      </c>
      <c r="X80" s="24">
        <v>4.4023345999999897E-3</v>
      </c>
      <c r="Y80" s="24">
        <v>4.3394256999999999E-3</v>
      </c>
      <c r="Z80" s="24">
        <v>4.3839642999999994E-3</v>
      </c>
      <c r="AA80" s="24">
        <v>4.4375488999999994E-3</v>
      </c>
    </row>
    <row r="81" spans="1:27" x14ac:dyDescent="0.25">
      <c r="A81" s="28" t="s">
        <v>135</v>
      </c>
      <c r="B81" s="28" t="s">
        <v>66</v>
      </c>
      <c r="C81" s="24">
        <v>49052.680347199996</v>
      </c>
      <c r="D81" s="24">
        <v>69739.572563399997</v>
      </c>
      <c r="E81" s="24">
        <v>49035.759293000003</v>
      </c>
      <c r="F81" s="24">
        <v>47133.753465599999</v>
      </c>
      <c r="G81" s="24">
        <v>53251.814135000001</v>
      </c>
      <c r="H81" s="24">
        <v>45622.475418900009</v>
      </c>
      <c r="I81" s="24">
        <v>43350.921097800012</v>
      </c>
      <c r="J81" s="24">
        <v>45166.890238000007</v>
      </c>
      <c r="K81" s="24">
        <v>37935.39143760001</v>
      </c>
      <c r="L81" s="24">
        <v>28702.749045100001</v>
      </c>
      <c r="M81" s="24">
        <v>41236.913</v>
      </c>
      <c r="N81" s="24">
        <v>28538.416468199994</v>
      </c>
      <c r="O81" s="24">
        <v>27562.928329100003</v>
      </c>
      <c r="P81" s="24">
        <v>31208.070137999995</v>
      </c>
      <c r="Q81" s="24">
        <v>26856.376252899998</v>
      </c>
      <c r="R81" s="24">
        <v>25225.065512600002</v>
      </c>
      <c r="S81" s="24">
        <v>26442.144764100005</v>
      </c>
      <c r="T81" s="24">
        <v>22212.696357000004</v>
      </c>
      <c r="U81" s="24">
        <v>16922.964604150002</v>
      </c>
      <c r="V81" s="24">
        <v>23947.172569999995</v>
      </c>
      <c r="W81" s="24">
        <v>16723.427373100003</v>
      </c>
      <c r="X81" s="24">
        <v>16150.414201800004</v>
      </c>
      <c r="Y81" s="24">
        <v>18347.003362400006</v>
      </c>
      <c r="Z81" s="24">
        <v>15650.995411</v>
      </c>
      <c r="AA81" s="24">
        <v>14775.699547799999</v>
      </c>
    </row>
    <row r="82" spans="1:27" x14ac:dyDescent="0.25">
      <c r="A82" s="28" t="s">
        <v>135</v>
      </c>
      <c r="B82" s="28" t="s">
        <v>70</v>
      </c>
      <c r="C82" s="24">
        <v>4719.3635400000003</v>
      </c>
      <c r="D82" s="24">
        <v>3360.3633276114992</v>
      </c>
      <c r="E82" s="24">
        <v>4443.7476562272004</v>
      </c>
      <c r="F82" s="24">
        <v>4077.3942539785003</v>
      </c>
      <c r="G82" s="24">
        <v>4235.7439521215992</v>
      </c>
      <c r="H82" s="24">
        <v>621.93244689719995</v>
      </c>
      <c r="I82" s="24">
        <v>270.64913299469998</v>
      </c>
      <c r="J82" s="24">
        <v>0.96160108899999897</v>
      </c>
      <c r="K82" s="24">
        <v>982.74551623389982</v>
      </c>
      <c r="L82" s="24">
        <v>2475.8899895185</v>
      </c>
      <c r="M82" s="24">
        <v>7.9913357199999965E-2</v>
      </c>
      <c r="N82" s="24">
        <v>1039.8679231779001</v>
      </c>
      <c r="O82" s="24">
        <v>979.70836623469995</v>
      </c>
      <c r="P82" s="24">
        <v>0.65868901240000022</v>
      </c>
      <c r="Q82" s="24">
        <v>402.24599422940008</v>
      </c>
      <c r="R82" s="24">
        <v>480.65294969519999</v>
      </c>
      <c r="S82" s="24">
        <v>74.0957988615</v>
      </c>
      <c r="T82" s="24">
        <v>759.57500951029999</v>
      </c>
      <c r="U82" s="24">
        <v>1524.226826051</v>
      </c>
      <c r="V82" s="24">
        <v>9.0979120499999983E-2</v>
      </c>
      <c r="W82" s="24">
        <v>1434.2149420256003</v>
      </c>
      <c r="X82" s="24">
        <v>1351.2661867901002</v>
      </c>
      <c r="Y82" s="24">
        <v>530.91192854659994</v>
      </c>
      <c r="Z82" s="24">
        <v>1018.2724321462998</v>
      </c>
      <c r="AA82" s="24">
        <v>909.99821270080008</v>
      </c>
    </row>
    <row r="83" spans="1:27" x14ac:dyDescent="0.25">
      <c r="A83" s="28" t="s">
        <v>135</v>
      </c>
      <c r="B83" s="28" t="s">
        <v>69</v>
      </c>
      <c r="C83" s="24">
        <v>2.4431708E-7</v>
      </c>
      <c r="D83" s="24">
        <v>2.0022991999999999E-7</v>
      </c>
      <c r="E83" s="24">
        <v>2.4025164000000002E-7</v>
      </c>
      <c r="F83" s="24">
        <v>2.5707216000000001E-7</v>
      </c>
      <c r="G83" s="24">
        <v>2.0864125999999999E-7</v>
      </c>
      <c r="H83" s="24">
        <v>1.99707949999999E-7</v>
      </c>
      <c r="I83" s="24">
        <v>1.834489E-7</v>
      </c>
      <c r="J83" s="24">
        <v>1.7376459999999902E-7</v>
      </c>
      <c r="K83" s="24">
        <v>1.7796406E-7</v>
      </c>
      <c r="L83" s="24">
        <v>1.6996665E-7</v>
      </c>
      <c r="M83" s="24">
        <v>1.8798222E-7</v>
      </c>
      <c r="N83" s="24">
        <v>2.4208536000000002E-7</v>
      </c>
      <c r="O83" s="24">
        <v>2.6186352E-7</v>
      </c>
      <c r="P83" s="24">
        <v>2.2581612999999898E-7</v>
      </c>
      <c r="Q83" s="24">
        <v>2.5506922999999897E-7</v>
      </c>
      <c r="R83" s="24">
        <v>2.5908250000000003E-7</v>
      </c>
      <c r="S83" s="24">
        <v>2.6810517999999902E-7</v>
      </c>
      <c r="T83" s="24">
        <v>3.0699576000000001E-7</v>
      </c>
      <c r="U83" s="24">
        <v>3.4998554999999998E-7</v>
      </c>
      <c r="V83" s="24">
        <v>2.69565099999999E-7</v>
      </c>
      <c r="W83" s="24">
        <v>3.4177417000000001E-7</v>
      </c>
      <c r="X83" s="24">
        <v>3.7207352999999901E-7</v>
      </c>
      <c r="Y83" s="24">
        <v>3.0825077999999899E-7</v>
      </c>
      <c r="Z83" s="24">
        <v>3.6891677999999996E-7</v>
      </c>
      <c r="AA83" s="24">
        <v>3.5781839999999897E-7</v>
      </c>
    </row>
    <row r="84" spans="1:27" x14ac:dyDescent="0.25">
      <c r="A84" s="28" t="s">
        <v>135</v>
      </c>
      <c r="B84" s="28" t="s">
        <v>36</v>
      </c>
      <c r="C84" s="24">
        <v>5.4033840000000002E-6</v>
      </c>
      <c r="D84" s="24">
        <v>5.7437480000000002E-6</v>
      </c>
      <c r="E84" s="24">
        <v>5.1606977000000001E-6</v>
      </c>
      <c r="F84" s="24">
        <v>4.8131207000000007E-6</v>
      </c>
      <c r="G84" s="24">
        <v>4.6927323999999998E-6</v>
      </c>
      <c r="H84" s="24">
        <v>7.4568354E-6</v>
      </c>
      <c r="I84" s="24">
        <v>9.7903199999999998E-6</v>
      </c>
      <c r="J84" s="24">
        <v>1.0467272999999998E-5</v>
      </c>
      <c r="K84" s="24">
        <v>9.7071035000000002E-6</v>
      </c>
      <c r="L84" s="24">
        <v>1.9549840999999999E-5</v>
      </c>
      <c r="M84" s="24">
        <v>2.3770040000000001E-5</v>
      </c>
      <c r="N84" s="24">
        <v>1.9202039E-5</v>
      </c>
      <c r="O84" s="24">
        <v>1.8273990000000001E-5</v>
      </c>
      <c r="P84" s="24">
        <v>1.8236379999999999E-5</v>
      </c>
      <c r="Q84" s="24">
        <v>1.6953823999999999E-5</v>
      </c>
      <c r="R84" s="24">
        <v>1.6033341999999999E-5</v>
      </c>
      <c r="S84" s="24">
        <v>1.5471948999999899E-5</v>
      </c>
      <c r="T84" s="24">
        <v>1.4239521000000001E-5</v>
      </c>
      <c r="U84" s="24">
        <v>1.2027636999999899E-5</v>
      </c>
      <c r="V84" s="24">
        <v>1.415516E-5</v>
      </c>
      <c r="W84" s="24">
        <v>1.17052889999999E-5</v>
      </c>
      <c r="X84" s="24">
        <v>1.1682739499999901E-5</v>
      </c>
      <c r="Y84" s="24">
        <v>1.2579233999999999E-5</v>
      </c>
      <c r="Z84" s="24">
        <v>1.20174885E-5</v>
      </c>
      <c r="AA84" s="24">
        <v>1.2182911999999899E-5</v>
      </c>
    </row>
    <row r="85" spans="1:27" x14ac:dyDescent="0.25">
      <c r="A85" s="28" t="s">
        <v>135</v>
      </c>
      <c r="B85" s="28" t="s">
        <v>74</v>
      </c>
      <c r="C85" s="24">
        <v>0</v>
      </c>
      <c r="D85" s="24">
        <v>0</v>
      </c>
      <c r="E85" s="24">
        <v>0</v>
      </c>
      <c r="F85" s="24">
        <v>7.1201961999999998E-6</v>
      </c>
      <c r="G85" s="24">
        <v>7.675123E-6</v>
      </c>
      <c r="H85" s="24">
        <v>8.6403600000000001E-6</v>
      </c>
      <c r="I85" s="24">
        <v>8.5400380000000002E-6</v>
      </c>
      <c r="J85" s="24">
        <v>8.5948450000000009E-6</v>
      </c>
      <c r="K85" s="24">
        <v>8.3424229999999995E-6</v>
      </c>
      <c r="L85" s="24">
        <v>7.9087210000000001E-6</v>
      </c>
      <c r="M85" s="24">
        <v>9.122982999999999E-6</v>
      </c>
      <c r="N85" s="24">
        <v>8.1530040000000007E-6</v>
      </c>
      <c r="O85" s="24">
        <v>8.0714319999999995E-6</v>
      </c>
      <c r="P85" s="24">
        <v>8.4611619999999989E-6</v>
      </c>
      <c r="Q85" s="24">
        <v>8.3211599999999998E-6</v>
      </c>
      <c r="R85" s="24">
        <v>8.3488039999999997E-6</v>
      </c>
      <c r="S85" s="24">
        <v>8.6118634999999998E-6</v>
      </c>
      <c r="T85" s="24">
        <v>8.3538169999999994E-6</v>
      </c>
      <c r="U85" s="24">
        <v>7.5650793000000005E-6</v>
      </c>
      <c r="V85" s="24">
        <v>9.3495099999999999E-6</v>
      </c>
      <c r="W85" s="24">
        <v>8.327619E-6</v>
      </c>
      <c r="X85" s="24">
        <v>8.2548209999999899E-6</v>
      </c>
      <c r="Y85" s="24">
        <v>8.834230999999999E-6</v>
      </c>
      <c r="Z85" s="24">
        <v>8.4521339999999996E-6</v>
      </c>
      <c r="AA85" s="24">
        <v>8.5297620000000003E-6</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53772.051388581516</v>
      </c>
      <c r="D87" s="30">
        <v>73099.949038545034</v>
      </c>
      <c r="E87" s="30">
        <v>53479.521009152755</v>
      </c>
      <c r="F87" s="30">
        <v>51211.161542693873</v>
      </c>
      <c r="G87" s="30">
        <v>57487.571249860142</v>
      </c>
      <c r="H87" s="30">
        <v>46244.420439590518</v>
      </c>
      <c r="I87" s="30">
        <v>43621.582787116364</v>
      </c>
      <c r="J87" s="30">
        <v>45167.864297334876</v>
      </c>
      <c r="K87" s="30">
        <v>38918.149513540979</v>
      </c>
      <c r="L87" s="30">
        <v>31178.651776616767</v>
      </c>
      <c r="M87" s="30">
        <v>41237.004954901386</v>
      </c>
      <c r="N87" s="30">
        <v>29578.29714991698</v>
      </c>
      <c r="O87" s="30">
        <v>28542.649365275865</v>
      </c>
      <c r="P87" s="30">
        <v>31208.741289830115</v>
      </c>
      <c r="Q87" s="30">
        <v>27258.634917931169</v>
      </c>
      <c r="R87" s="30">
        <v>25705.731064565782</v>
      </c>
      <c r="S87" s="30">
        <v>26516.25305663401</v>
      </c>
      <c r="T87" s="30">
        <v>22972.283901912597</v>
      </c>
      <c r="U87" s="30">
        <v>18447.204810572985</v>
      </c>
      <c r="V87" s="30">
        <v>23947.273732787959</v>
      </c>
      <c r="W87" s="30">
        <v>18157.652987836576</v>
      </c>
      <c r="X87" s="30">
        <v>17501.690928159576</v>
      </c>
      <c r="Y87" s="30">
        <v>18877.925673970258</v>
      </c>
      <c r="Z87" s="30">
        <v>16669.278360384018</v>
      </c>
      <c r="AA87" s="30">
        <v>15685.708306515518</v>
      </c>
    </row>
    <row r="90" spans="1:27" collapsed="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x14ac:dyDescent="0.25">
      <c r="A92" s="28" t="s">
        <v>40</v>
      </c>
      <c r="B92" s="28" t="s">
        <v>71</v>
      </c>
      <c r="C92" s="34">
        <v>0.15648367839999999</v>
      </c>
      <c r="D92" s="34">
        <v>0.23856782609999988</v>
      </c>
      <c r="E92" s="34">
        <v>0.25566664299999992</v>
      </c>
      <c r="F92" s="34">
        <v>0.28505397850000003</v>
      </c>
      <c r="G92" s="34">
        <v>0.2789093664999997</v>
      </c>
      <c r="H92" s="34">
        <v>0.25658346319999903</v>
      </c>
      <c r="I92" s="34">
        <v>0.2471882698999999</v>
      </c>
      <c r="J92" s="34">
        <v>0.22838321480000001</v>
      </c>
      <c r="K92" s="34">
        <v>0.21423654609999987</v>
      </c>
      <c r="L92" s="34">
        <v>0.20141201459999999</v>
      </c>
      <c r="M92" s="34">
        <v>0.20053359979999988</v>
      </c>
      <c r="N92" s="34">
        <v>0.18503941879999991</v>
      </c>
      <c r="O92" s="34">
        <v>0.15543318039999998</v>
      </c>
      <c r="P92" s="34">
        <v>0.13191122639999991</v>
      </c>
      <c r="Q92" s="34">
        <v>0.12870490479999999</v>
      </c>
      <c r="R92" s="34">
        <v>0.12267672055999999</v>
      </c>
      <c r="S92" s="34">
        <v>0.10759136763999999</v>
      </c>
      <c r="T92" s="34">
        <v>0.10323932149999999</v>
      </c>
      <c r="U92" s="34">
        <v>9.2747370599999976E-2</v>
      </c>
      <c r="V92" s="34">
        <v>8.6804396039999981E-2</v>
      </c>
      <c r="W92" s="34">
        <v>5.3704747499999997E-2</v>
      </c>
      <c r="X92" s="34">
        <v>3.080621293E-2</v>
      </c>
      <c r="Y92" s="34">
        <v>2.6812720769999999E-2</v>
      </c>
      <c r="Z92" s="34">
        <v>2.5967350520000002E-2</v>
      </c>
      <c r="AA92" s="34">
        <v>2.2624770699999998E-2</v>
      </c>
    </row>
    <row r="93" spans="1:27" x14ac:dyDescent="0.25">
      <c r="A93" s="28" t="s">
        <v>40</v>
      </c>
      <c r="B93" s="28" t="s">
        <v>122</v>
      </c>
      <c r="C93" s="24">
        <v>808.762877</v>
      </c>
      <c r="D93" s="24">
        <v>5118.79331</v>
      </c>
      <c r="E93" s="24">
        <v>6915.0455300000003</v>
      </c>
      <c r="F93" s="24">
        <v>8695.5335999999988</v>
      </c>
      <c r="G93" s="24">
        <v>16572.143220000002</v>
      </c>
      <c r="H93" s="24">
        <v>26412.2461</v>
      </c>
      <c r="I93" s="24">
        <v>26359.215199999999</v>
      </c>
      <c r="J93" s="24">
        <v>20666.72625</v>
      </c>
      <c r="K93" s="24">
        <v>18740.39086</v>
      </c>
      <c r="L93" s="24">
        <v>22533.009899999997</v>
      </c>
      <c r="M93" s="24">
        <v>23474.263019999999</v>
      </c>
      <c r="N93" s="24">
        <v>24382.263139999995</v>
      </c>
      <c r="O93" s="24">
        <v>21537.978430000003</v>
      </c>
      <c r="P93" s="24">
        <v>19019.467700000001</v>
      </c>
      <c r="Q93" s="24">
        <v>20691.972670000003</v>
      </c>
      <c r="R93" s="24">
        <v>18260.155500000001</v>
      </c>
      <c r="S93" s="24">
        <v>11920.424000000001</v>
      </c>
      <c r="T93" s="24">
        <v>11815.728169999998</v>
      </c>
      <c r="U93" s="24">
        <v>12274.45592</v>
      </c>
      <c r="V93" s="24">
        <v>11134.018770000001</v>
      </c>
      <c r="W93" s="24">
        <v>10992.261270000001</v>
      </c>
      <c r="X93" s="24">
        <v>9065.9992199999997</v>
      </c>
      <c r="Y93" s="24">
        <v>8547.3312659999992</v>
      </c>
      <c r="Z93" s="24">
        <v>7972.45039</v>
      </c>
      <c r="AA93" s="24">
        <v>9636.5890099999997</v>
      </c>
    </row>
    <row r="94" spans="1:27" x14ac:dyDescent="0.25">
      <c r="A94" s="28" t="s">
        <v>40</v>
      </c>
      <c r="B94" s="28" t="s">
        <v>76</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row>
    <row r="95" spans="1:27"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4">
        <v>0</v>
      </c>
      <c r="AA97" s="24">
        <v>0</v>
      </c>
    </row>
    <row r="98" spans="1:27" x14ac:dyDescent="0.25">
      <c r="A98" s="28" t="s">
        <v>131</v>
      </c>
      <c r="B98" s="28" t="s">
        <v>122</v>
      </c>
      <c r="C98" s="24">
        <v>546.05597699999998</v>
      </c>
      <c r="D98" s="24">
        <v>3714.86051</v>
      </c>
      <c r="E98" s="24">
        <v>4757.8580300000003</v>
      </c>
      <c r="F98" s="24">
        <v>6106.8505999999998</v>
      </c>
      <c r="G98" s="24">
        <v>14541.65012</v>
      </c>
      <c r="H98" s="24">
        <v>22625.858899999999</v>
      </c>
      <c r="I98" s="24">
        <v>22569.590700000001</v>
      </c>
      <c r="J98" s="24">
        <v>18571.85845</v>
      </c>
      <c r="K98" s="24">
        <v>15735.89206</v>
      </c>
      <c r="L98" s="24">
        <v>18833.901699999999</v>
      </c>
      <c r="M98" s="24">
        <v>19728.46602</v>
      </c>
      <c r="N98" s="24">
        <v>20935.383939999996</v>
      </c>
      <c r="O98" s="24">
        <v>18364.461930000001</v>
      </c>
      <c r="P98" s="24">
        <v>16150.2305</v>
      </c>
      <c r="Q98" s="24">
        <v>17758.334170000002</v>
      </c>
      <c r="R98" s="24">
        <v>15749.178</v>
      </c>
      <c r="S98" s="24">
        <v>10483.075800000001</v>
      </c>
      <c r="T98" s="24">
        <v>10327.66527</v>
      </c>
      <c r="U98" s="24">
        <v>10755.33402</v>
      </c>
      <c r="V98" s="24">
        <v>9909.8983700000008</v>
      </c>
      <c r="W98" s="24">
        <v>9797.9976700000007</v>
      </c>
      <c r="X98" s="24">
        <v>8092.9492199999995</v>
      </c>
      <c r="Y98" s="24">
        <v>7268.8594659999999</v>
      </c>
      <c r="Z98" s="24">
        <v>7022.6254900000004</v>
      </c>
      <c r="AA98" s="24">
        <v>8387.6409100000001</v>
      </c>
    </row>
    <row r="99" spans="1:27" x14ac:dyDescent="0.25">
      <c r="A99" s="28" t="s">
        <v>131</v>
      </c>
      <c r="B99" s="28" t="s">
        <v>76</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4">
        <v>0</v>
      </c>
      <c r="AA99" s="24">
        <v>0</v>
      </c>
    </row>
    <row r="100" spans="1:27"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1.3006207E-3</v>
      </c>
      <c r="D102" s="24">
        <v>2.60299092E-2</v>
      </c>
      <c r="E102" s="24">
        <v>2.8884885399999997E-2</v>
      </c>
      <c r="F102" s="24">
        <v>2.73607378E-2</v>
      </c>
      <c r="G102" s="24">
        <v>2.5749955899999989E-2</v>
      </c>
      <c r="H102" s="24">
        <v>2.5868894E-2</v>
      </c>
      <c r="I102" s="24">
        <v>2.5113376999999999E-2</v>
      </c>
      <c r="J102" s="24">
        <v>2.0007180399999998E-2</v>
      </c>
      <c r="K102" s="24">
        <v>2.10715439E-2</v>
      </c>
      <c r="L102" s="24">
        <v>2.098854889999999E-2</v>
      </c>
      <c r="M102" s="24">
        <v>2.1347705999999998E-2</v>
      </c>
      <c r="N102" s="24">
        <v>1.9648835199999902E-2</v>
      </c>
      <c r="O102" s="24">
        <v>1.8472853600000002E-2</v>
      </c>
      <c r="P102" s="24">
        <v>1.7167117000000003E-2</v>
      </c>
      <c r="Q102" s="24">
        <v>1.6486045300000002E-2</v>
      </c>
      <c r="R102" s="24">
        <v>1.5370950560000001E-2</v>
      </c>
      <c r="S102" s="24">
        <v>1.2057948740000001E-2</v>
      </c>
      <c r="T102" s="24">
        <v>1.22101221E-2</v>
      </c>
      <c r="U102" s="24">
        <v>1.26092181E-2</v>
      </c>
      <c r="V102" s="24">
        <v>1.175135444E-2</v>
      </c>
      <c r="W102" s="24">
        <v>1.10101894E-2</v>
      </c>
      <c r="X102" s="24">
        <v>1.0555690829999999E-2</v>
      </c>
      <c r="Y102" s="24">
        <v>9.8036537700000002E-3</v>
      </c>
      <c r="Z102" s="24">
        <v>8.6592391200000004E-3</v>
      </c>
      <c r="AA102" s="24">
        <v>8.3285246999999993E-3</v>
      </c>
    </row>
    <row r="103" spans="1:27" x14ac:dyDescent="0.25">
      <c r="A103" s="28" t="s">
        <v>132</v>
      </c>
      <c r="B103" s="28" t="s">
        <v>122</v>
      </c>
      <c r="C103" s="24">
        <v>262.70690000000002</v>
      </c>
      <c r="D103" s="24">
        <v>1403.9328</v>
      </c>
      <c r="E103" s="24">
        <v>2157.1875</v>
      </c>
      <c r="F103" s="24">
        <v>2588.683</v>
      </c>
      <c r="G103" s="24">
        <v>2030.4931000000001</v>
      </c>
      <c r="H103" s="24">
        <v>3786.3872000000001</v>
      </c>
      <c r="I103" s="24">
        <v>3789.6244999999999</v>
      </c>
      <c r="J103" s="24">
        <v>2094.8678</v>
      </c>
      <c r="K103" s="24">
        <v>3004.4987999999998</v>
      </c>
      <c r="L103" s="24">
        <v>3699.1082000000001</v>
      </c>
      <c r="M103" s="24">
        <v>3745.797</v>
      </c>
      <c r="N103" s="24">
        <v>3446.8792000000003</v>
      </c>
      <c r="O103" s="24">
        <v>3173.5165000000002</v>
      </c>
      <c r="P103" s="24">
        <v>2869.2372</v>
      </c>
      <c r="Q103" s="24">
        <v>2933.6385</v>
      </c>
      <c r="R103" s="24">
        <v>2510.9775</v>
      </c>
      <c r="S103" s="24">
        <v>1437.3481999999999</v>
      </c>
      <c r="T103" s="24">
        <v>1488.0628999999999</v>
      </c>
      <c r="U103" s="24">
        <v>1519.1218999999999</v>
      </c>
      <c r="V103" s="24">
        <v>1224.1204</v>
      </c>
      <c r="W103" s="24">
        <v>1194.2636</v>
      </c>
      <c r="X103" s="24">
        <v>973.05</v>
      </c>
      <c r="Y103" s="24">
        <v>1278.4718</v>
      </c>
      <c r="Z103" s="24">
        <v>949.82490000000007</v>
      </c>
      <c r="AA103" s="24">
        <v>1248.9481000000001</v>
      </c>
    </row>
    <row r="104" spans="1:27" x14ac:dyDescent="0.25">
      <c r="A104" s="28" t="s">
        <v>132</v>
      </c>
      <c r="B104" s="28" t="s">
        <v>76</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4">
        <v>0</v>
      </c>
      <c r="AA104" s="24">
        <v>0</v>
      </c>
    </row>
    <row r="105" spans="1:27"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8.2515789999999992E-2</v>
      </c>
      <c r="D107" s="24">
        <v>0.14945709199999999</v>
      </c>
      <c r="E107" s="24">
        <v>0.14091039399999991</v>
      </c>
      <c r="F107" s="24">
        <v>0.176913759</v>
      </c>
      <c r="G107" s="24">
        <v>0.17728170999999981</v>
      </c>
      <c r="H107" s="24">
        <v>0.16191120999999903</v>
      </c>
      <c r="I107" s="24">
        <v>0.1559998739999999</v>
      </c>
      <c r="J107" s="24">
        <v>0.148422253</v>
      </c>
      <c r="K107" s="24">
        <v>0.13785839399999988</v>
      </c>
      <c r="L107" s="24">
        <v>0.130306481</v>
      </c>
      <c r="M107" s="24">
        <v>0.12907879899999988</v>
      </c>
      <c r="N107" s="24">
        <v>0.118824863</v>
      </c>
      <c r="O107" s="24">
        <v>9.2872113999999992E-2</v>
      </c>
      <c r="P107" s="24">
        <v>8.5823229999999903E-2</v>
      </c>
      <c r="Q107" s="24">
        <v>8.5250125499999996E-2</v>
      </c>
      <c r="R107" s="24">
        <v>8.1852634999999993E-2</v>
      </c>
      <c r="S107" s="24">
        <v>7.3325996000000004E-2</v>
      </c>
      <c r="T107" s="24">
        <v>7.0006337400000007E-2</v>
      </c>
      <c r="U107" s="24">
        <v>6.0181481599999989E-2</v>
      </c>
      <c r="V107" s="24">
        <v>5.7299497999999983E-2</v>
      </c>
      <c r="W107" s="24">
        <v>2.4930673E-2</v>
      </c>
      <c r="X107" s="24">
        <v>4.0904790000000002E-3</v>
      </c>
      <c r="Y107" s="24">
        <v>3.5115382999999999E-3</v>
      </c>
      <c r="Z107" s="24">
        <v>3.3775243999999999E-3</v>
      </c>
      <c r="AA107" s="24">
        <v>3.0167150000000001E-3</v>
      </c>
    </row>
    <row r="108" spans="1:27" x14ac:dyDescent="0.25">
      <c r="A108" s="28" t="s">
        <v>133</v>
      </c>
      <c r="B108" s="28" t="s">
        <v>122</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row>
    <row r="109" spans="1:27" x14ac:dyDescent="0.25">
      <c r="A109" s="28" t="s">
        <v>133</v>
      </c>
      <c r="B109" s="28" t="s">
        <v>76</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row>
    <row r="110" spans="1:27"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7.2667267699999982E-2</v>
      </c>
      <c r="D112" s="24">
        <v>6.3080824899999888E-2</v>
      </c>
      <c r="E112" s="24">
        <v>8.58713636E-2</v>
      </c>
      <c r="F112" s="24">
        <v>8.0779481700000003E-2</v>
      </c>
      <c r="G112" s="24">
        <v>7.5877700599999903E-2</v>
      </c>
      <c r="H112" s="24">
        <v>6.8803359199999997E-2</v>
      </c>
      <c r="I112" s="24">
        <v>6.6075018900000004E-2</v>
      </c>
      <c r="J112" s="24">
        <v>5.9953781400000003E-2</v>
      </c>
      <c r="K112" s="24">
        <v>5.5306608200000003E-2</v>
      </c>
      <c r="L112" s="24">
        <v>5.0116984700000006E-2</v>
      </c>
      <c r="M112" s="24">
        <v>5.0107094800000002E-2</v>
      </c>
      <c r="N112" s="24">
        <v>4.6565720599999999E-2</v>
      </c>
      <c r="O112" s="24">
        <v>4.4088212799999985E-2</v>
      </c>
      <c r="P112" s="24">
        <v>2.8920879400000002E-2</v>
      </c>
      <c r="Q112" s="24">
        <v>2.6968733999999998E-2</v>
      </c>
      <c r="R112" s="24">
        <v>2.5453134999999998E-2</v>
      </c>
      <c r="S112" s="24">
        <v>2.2207422899999989E-2</v>
      </c>
      <c r="T112" s="24">
        <v>2.1022861999999989E-2</v>
      </c>
      <c r="U112" s="24">
        <v>1.9956670899999987E-2</v>
      </c>
      <c r="V112" s="24">
        <v>1.7753543600000001E-2</v>
      </c>
      <c r="W112" s="24">
        <v>1.7763885099999998E-2</v>
      </c>
      <c r="X112" s="24">
        <v>1.61600431E-2</v>
      </c>
      <c r="Y112" s="24">
        <v>1.3497528700000001E-2</v>
      </c>
      <c r="Z112" s="24">
        <v>1.3930586999999999E-2</v>
      </c>
      <c r="AA112" s="24">
        <v>1.1279531000000001E-2</v>
      </c>
    </row>
    <row r="113" spans="1:27" x14ac:dyDescent="0.25">
      <c r="A113" s="28" t="s">
        <v>134</v>
      </c>
      <c r="B113" s="28" t="s">
        <v>122</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row>
    <row r="114" spans="1:27" x14ac:dyDescent="0.25">
      <c r="A114" s="28" t="s">
        <v>134</v>
      </c>
      <c r="B114" s="28" t="s">
        <v>76</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row>
    <row r="118" spans="1:27" x14ac:dyDescent="0.25">
      <c r="A118" s="28" t="s">
        <v>135</v>
      </c>
      <c r="B118" s="28" t="s">
        <v>122</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row>
    <row r="119" spans="1:27" x14ac:dyDescent="0.25">
      <c r="A119" s="28" t="s">
        <v>135</v>
      </c>
      <c r="B119" s="28" t="s">
        <v>76</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row>
    <row r="121" spans="1:27" collapsed="1" x14ac:dyDescent="0.25"/>
  </sheetData>
  <sheetProtection algorithmName="SHA-512" hashValue="KNNELCw1Rft+QkvA69d0NMh20wm6rnbjGh4mcgKrGt8/vIuwRWPV+Vft6ZqakjgNP/bzG363tHZSFsecEh61iw==" saltValue="8SguqLZkutULWv9rbuTagA=="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03F8D-59FC-4F07-A313-60DF3543EA21}">
  <sheetPr codeName="Sheet10">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143</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30</v>
      </c>
      <c r="B2" s="35" t="s">
        <v>144</v>
      </c>
      <c r="C2" s="35"/>
      <c r="D2" s="35"/>
      <c r="E2" s="35"/>
      <c r="F2" s="35"/>
      <c r="G2" s="35"/>
      <c r="H2" s="35"/>
      <c r="I2" s="35"/>
      <c r="J2" s="35"/>
      <c r="K2" s="35"/>
      <c r="L2" s="35"/>
      <c r="M2" s="35"/>
      <c r="N2" s="35"/>
      <c r="O2" s="35"/>
      <c r="P2" s="35"/>
      <c r="Q2" s="35"/>
      <c r="R2" s="35"/>
      <c r="S2" s="35"/>
      <c r="T2" s="35"/>
      <c r="U2" s="35"/>
      <c r="V2" s="35"/>
    </row>
    <row r="3" spans="1:27" x14ac:dyDescent="0.25">
      <c r="B3" s="35"/>
      <c r="C3" s="35"/>
      <c r="D3" s="35"/>
      <c r="E3" s="35"/>
      <c r="F3" s="35"/>
      <c r="G3" s="35"/>
      <c r="H3" s="35"/>
      <c r="I3" s="35"/>
      <c r="J3" s="35"/>
      <c r="K3" s="35"/>
      <c r="L3" s="35"/>
      <c r="M3" s="35"/>
      <c r="N3" s="35"/>
      <c r="O3" s="35"/>
      <c r="P3" s="35"/>
      <c r="Q3" s="35"/>
      <c r="R3" s="35"/>
      <c r="S3" s="35"/>
      <c r="T3" s="35"/>
      <c r="U3" s="35"/>
      <c r="V3" s="35"/>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-187327.45312987489</v>
      </c>
      <c r="K6" s="24">
        <v>-333566.7658887768</v>
      </c>
      <c r="L6" s="24">
        <v>0</v>
      </c>
      <c r="M6" s="24">
        <v>0</v>
      </c>
      <c r="N6" s="24">
        <v>-612695.28272061632</v>
      </c>
      <c r="O6" s="24">
        <v>0</v>
      </c>
      <c r="P6" s="24">
        <v>0</v>
      </c>
      <c r="Q6" s="24">
        <v>278274.61741406651</v>
      </c>
      <c r="R6" s="24">
        <v>-28026.315248149942</v>
      </c>
      <c r="S6" s="24">
        <v>149763.81184347713</v>
      </c>
      <c r="T6" s="24">
        <v>-3.7187807472593537E-4</v>
      </c>
      <c r="U6" s="24">
        <v>-8.8305169943070998E-5</v>
      </c>
      <c r="V6" s="24">
        <v>-9.9621553300623014E-6</v>
      </c>
      <c r="W6" s="24">
        <v>0</v>
      </c>
      <c r="X6" s="24">
        <v>224518.6072856203</v>
      </c>
      <c r="Y6" s="24">
        <v>5593.4722124012096</v>
      </c>
      <c r="Z6" s="24">
        <v>-9680.7076457934363</v>
      </c>
      <c r="AA6" s="24">
        <v>-4701.8003512444511</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0.12739885572698181</v>
      </c>
      <c r="E8" s="24">
        <v>1.2746159231429183E-2</v>
      </c>
      <c r="F8" s="24">
        <v>3.4324472642481819E-3</v>
      </c>
      <c r="G8" s="24">
        <v>6.2771557112235813E-3</v>
      </c>
      <c r="H8" s="24">
        <v>3.117572707749297E-3</v>
      </c>
      <c r="I8" s="24">
        <v>3.9801943181843264E-3</v>
      </c>
      <c r="J8" s="24">
        <v>9.8469610109208731E-3</v>
      </c>
      <c r="K8" s="24">
        <v>3.5646764951218698E-3</v>
      </c>
      <c r="L8" s="24">
        <v>4.2849467460623295E-3</v>
      </c>
      <c r="M8" s="24">
        <v>2.4717250472981352E-3</v>
      </c>
      <c r="N8" s="24">
        <v>1.1380882226124029E-2</v>
      </c>
      <c r="O8" s="24">
        <v>4.3018080900135555E-3</v>
      </c>
      <c r="P8" s="24">
        <v>3.5939978022102954E-3</v>
      </c>
      <c r="Q8" s="24">
        <v>1.1915991031792066E-2</v>
      </c>
      <c r="R8" s="24">
        <v>7.7890669299642079E-3</v>
      </c>
      <c r="S8" s="24">
        <v>1.4455261829150592E-2</v>
      </c>
      <c r="T8" s="24">
        <v>2.1412205159529333E-3</v>
      </c>
      <c r="U8" s="24">
        <v>6.7246050141816236E-3</v>
      </c>
      <c r="V8" s="24">
        <v>2.6169110718279264E-3</v>
      </c>
      <c r="W8" s="24">
        <v>9.3562034197565737E-3</v>
      </c>
      <c r="X8" s="24">
        <v>7.868775645329177E-3</v>
      </c>
      <c r="Y8" s="24">
        <v>4.7739241374678753E-3</v>
      </c>
      <c r="Z8" s="24">
        <v>6.3257679305624452E-3</v>
      </c>
      <c r="AA8" s="24">
        <v>4.3633363542785308E-3</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9.0803533341840284E-2</v>
      </c>
      <c r="D10" s="24">
        <v>4.415366830858484E-3</v>
      </c>
      <c r="E10" s="24">
        <v>9.8279797237499252E-3</v>
      </c>
      <c r="F10" s="24">
        <v>3.2493868290514949E-3</v>
      </c>
      <c r="G10" s="24">
        <v>6.5309372441836756E-3</v>
      </c>
      <c r="H10" s="24">
        <v>3.6941005091763292E-3</v>
      </c>
      <c r="I10" s="24">
        <v>3.6317242800695806E-3</v>
      </c>
      <c r="J10" s="24">
        <v>3.9752679977834255E-3</v>
      </c>
      <c r="K10" s="24">
        <v>3.4824712301454166E-3</v>
      </c>
      <c r="L10" s="24">
        <v>3.5350086820928502E-3</v>
      </c>
      <c r="M10" s="24">
        <v>3.5790393465694099E-3</v>
      </c>
      <c r="N10" s="24">
        <v>1.0980440697935006E-2</v>
      </c>
      <c r="O10" s="24">
        <v>3.0538917577330859E-3</v>
      </c>
      <c r="P10" s="24">
        <v>2.7256104398937992E-3</v>
      </c>
      <c r="Q10" s="24">
        <v>3.1177997105875405E-2</v>
      </c>
      <c r="R10" s="24">
        <v>2.9200425136079344E-2</v>
      </c>
      <c r="S10" s="24">
        <v>804.39999418763705</v>
      </c>
      <c r="T10" s="24">
        <v>1.0887157395871249E-3</v>
      </c>
      <c r="U10" s="24">
        <v>1.7103630604742025E-2</v>
      </c>
      <c r="V10" s="24">
        <v>1466.6582488693039</v>
      </c>
      <c r="W10" s="24">
        <v>4.3994205814576186E-2</v>
      </c>
      <c r="X10" s="24">
        <v>0.12053390766145552</v>
      </c>
      <c r="Y10" s="24">
        <v>1.196818314856037E-3</v>
      </c>
      <c r="Z10" s="24">
        <v>1506.8685794886896</v>
      </c>
      <c r="AA10" s="24">
        <v>569.41403962986431</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11.722502930889384</v>
      </c>
      <c r="E12" s="24">
        <v>5.1225937815681091</v>
      </c>
      <c r="F12" s="24">
        <v>1.2439295422341043</v>
      </c>
      <c r="G12" s="24">
        <v>117024.30327040899</v>
      </c>
      <c r="H12" s="24">
        <v>1.3384558809861073</v>
      </c>
      <c r="I12" s="24">
        <v>47224.818418138064</v>
      </c>
      <c r="J12" s="24">
        <v>184136.97549982308</v>
      </c>
      <c r="K12" s="24">
        <v>37865.920329514876</v>
      </c>
      <c r="L12" s="24">
        <v>153159.10400132462</v>
      </c>
      <c r="M12" s="24">
        <v>0.14810024959653501</v>
      </c>
      <c r="N12" s="24">
        <v>0.23492193255623167</v>
      </c>
      <c r="O12" s="24">
        <v>5.4043792922062323E-2</v>
      </c>
      <c r="P12" s="24">
        <v>0.61948350578997502</v>
      </c>
      <c r="Q12" s="24">
        <v>0.37056238629499483</v>
      </c>
      <c r="R12" s="24">
        <v>0.84499942146817419</v>
      </c>
      <c r="S12" s="24">
        <v>0.76573692324704901</v>
      </c>
      <c r="T12" s="24">
        <v>0.59016401279734376</v>
      </c>
      <c r="U12" s="24">
        <v>0.30181909254156869</v>
      </c>
      <c r="V12" s="24">
        <v>0.19114082625623269</v>
      </c>
      <c r="W12" s="24">
        <v>0.65442008517864081</v>
      </c>
      <c r="X12" s="24">
        <v>0.61167547615341744</v>
      </c>
      <c r="Y12" s="24">
        <v>6966.2183486207841</v>
      </c>
      <c r="Z12" s="24">
        <v>15875.936394924409</v>
      </c>
      <c r="AA12" s="24">
        <v>59366.375381835831</v>
      </c>
    </row>
    <row r="13" spans="1:27" x14ac:dyDescent="0.25">
      <c r="A13" s="28" t="s">
        <v>40</v>
      </c>
      <c r="B13" s="28" t="s">
        <v>69</v>
      </c>
      <c r="C13" s="24">
        <v>1.2395019123280129</v>
      </c>
      <c r="D13" s="24">
        <v>162119.84763590255</v>
      </c>
      <c r="E13" s="24">
        <v>150038.53771333228</v>
      </c>
      <c r="F13" s="24">
        <v>138601.52989879937</v>
      </c>
      <c r="G13" s="24">
        <v>64938.150371302916</v>
      </c>
      <c r="H13" s="24">
        <v>112036.72161369956</v>
      </c>
      <c r="I13" s="24">
        <v>78724.31126876385</v>
      </c>
      <c r="J13" s="24">
        <v>1.0168108286459664E-2</v>
      </c>
      <c r="K13" s="24">
        <v>66700.982272031077</v>
      </c>
      <c r="L13" s="24">
        <v>6.814390491213404E-4</v>
      </c>
      <c r="M13" s="24">
        <v>355590.53233089071</v>
      </c>
      <c r="N13" s="24">
        <v>0.12064306492682231</v>
      </c>
      <c r="O13" s="24">
        <v>9.2142977678112276E-2</v>
      </c>
      <c r="P13" s="24">
        <v>4.6250940365087055E-2</v>
      </c>
      <c r="Q13" s="24">
        <v>6.1164058741541107E-2</v>
      </c>
      <c r="R13" s="24">
        <v>0.12029266694531776</v>
      </c>
      <c r="S13" s="24">
        <v>0.43002342245004793</v>
      </c>
      <c r="T13" s="24">
        <v>3.8331953088825158E-2</v>
      </c>
      <c r="U13" s="24">
        <v>5.4128326228418552E-2</v>
      </c>
      <c r="V13" s="24">
        <v>0.11000105372091225</v>
      </c>
      <c r="W13" s="24">
        <v>0.22571795118221882</v>
      </c>
      <c r="X13" s="24">
        <v>0.18466864990937343</v>
      </c>
      <c r="Y13" s="24">
        <v>436.39856430721301</v>
      </c>
      <c r="Z13" s="24">
        <v>5923.7798347157886</v>
      </c>
      <c r="AA13" s="24">
        <v>992.69330125814122</v>
      </c>
    </row>
    <row r="14" spans="1:27" x14ac:dyDescent="0.25">
      <c r="A14" s="28" t="s">
        <v>40</v>
      </c>
      <c r="B14" s="28" t="s">
        <v>36</v>
      </c>
      <c r="C14" s="24">
        <v>0.73303083983989714</v>
      </c>
      <c r="D14" s="24">
        <v>1.8025835362866136E-3</v>
      </c>
      <c r="E14" s="24">
        <v>2.6379709975011601E-5</v>
      </c>
      <c r="F14" s="24">
        <v>0</v>
      </c>
      <c r="G14" s="24">
        <v>1.794898323732165E-2</v>
      </c>
      <c r="H14" s="24">
        <v>0.28984555015484031</v>
      </c>
      <c r="I14" s="24">
        <v>0.27615876505334547</v>
      </c>
      <c r="J14" s="24">
        <v>0.10562711884242899</v>
      </c>
      <c r="K14" s="24">
        <v>1.263594686338136E-4</v>
      </c>
      <c r="L14" s="24">
        <v>1.6437759258742699</v>
      </c>
      <c r="M14" s="24">
        <v>0.1492329620089301</v>
      </c>
      <c r="N14" s="24">
        <v>57192.858393261798</v>
      </c>
      <c r="O14" s="24">
        <v>2.7804179137712697E-2</v>
      </c>
      <c r="P14" s="24">
        <v>8.7616234008980384E-3</v>
      </c>
      <c r="Q14" s="24">
        <v>8803.5599422063115</v>
      </c>
      <c r="R14" s="24">
        <v>4.0499153903561351E-4</v>
      </c>
      <c r="S14" s="24">
        <v>15647.52257015696</v>
      </c>
      <c r="T14" s="24">
        <v>2.9492706987963122E-5</v>
      </c>
      <c r="U14" s="24">
        <v>14998.632424575264</v>
      </c>
      <c r="V14" s="24">
        <v>2.8776201566479257E-2</v>
      </c>
      <c r="W14" s="24">
        <v>12822.041524041706</v>
      </c>
      <c r="X14" s="24">
        <v>2498.3063421380916</v>
      </c>
      <c r="Y14" s="24">
        <v>7727.2647476181419</v>
      </c>
      <c r="Z14" s="24">
        <v>6183.5034081517861</v>
      </c>
      <c r="AA14" s="24">
        <v>930.60860772503315</v>
      </c>
    </row>
    <row r="15" spans="1:27" x14ac:dyDescent="0.25">
      <c r="A15" s="28" t="s">
        <v>40</v>
      </c>
      <c r="B15" s="28" t="s">
        <v>74</v>
      </c>
      <c r="C15" s="24">
        <v>0</v>
      </c>
      <c r="D15" s="24">
        <v>0</v>
      </c>
      <c r="E15" s="24">
        <v>0</v>
      </c>
      <c r="F15" s="24">
        <v>1.230585791548833</v>
      </c>
      <c r="G15" s="24">
        <v>0.15964618411080642</v>
      </c>
      <c r="H15" s="24">
        <v>7.6303196605880572E-2</v>
      </c>
      <c r="I15" s="24">
        <v>5.3036800586446164E-2</v>
      </c>
      <c r="J15" s="24">
        <v>5.5683290492507496E-2</v>
      </c>
      <c r="K15" s="24">
        <v>245018.73933719381</v>
      </c>
      <c r="L15" s="24">
        <v>2.7364740781302355E-2</v>
      </c>
      <c r="M15" s="24">
        <v>3.8951381440219861E-2</v>
      </c>
      <c r="N15" s="24">
        <v>3.0107778898922098E-2</v>
      </c>
      <c r="O15" s="24">
        <v>2.7784196239397624E-2</v>
      </c>
      <c r="P15" s="24">
        <v>2.6315260368350329E-2</v>
      </c>
      <c r="Q15" s="24">
        <v>5.3129647284542288E-2</v>
      </c>
      <c r="R15" s="24">
        <v>8.2751100346259293E-2</v>
      </c>
      <c r="S15" s="24">
        <v>0.10604605821217876</v>
      </c>
      <c r="T15" s="24">
        <v>1.0844441876533039E-2</v>
      </c>
      <c r="U15" s="24">
        <v>0.11392932308368579</v>
      </c>
      <c r="V15" s="24">
        <v>2.8388440916395245E-2</v>
      </c>
      <c r="W15" s="24">
        <v>6.9062487291998292E-2</v>
      </c>
      <c r="X15" s="24">
        <v>0.19268132917564668</v>
      </c>
      <c r="Y15" s="24">
        <v>5.374298847915111E-3</v>
      </c>
      <c r="Z15" s="24">
        <v>0.11331363682620936</v>
      </c>
      <c r="AA15" s="24">
        <v>2.4689110032734413E-3</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1.3303054456698531</v>
      </c>
      <c r="D17" s="30">
        <v>162131.70195305601</v>
      </c>
      <c r="E17" s="30">
        <v>150043.68288125281</v>
      </c>
      <c r="F17" s="30">
        <v>138602.78051017571</v>
      </c>
      <c r="G17" s="30">
        <v>181962.46644980487</v>
      </c>
      <c r="H17" s="30">
        <v>112038.06688125376</v>
      </c>
      <c r="I17" s="30">
        <v>125949.13729882051</v>
      </c>
      <c r="J17" s="30">
        <v>-3190.4536397145298</v>
      </c>
      <c r="K17" s="30">
        <v>-228999.85624008311</v>
      </c>
      <c r="L17" s="30">
        <v>153159.1125027191</v>
      </c>
      <c r="M17" s="30">
        <v>355590.6864819047</v>
      </c>
      <c r="N17" s="30">
        <v>-612694.9047942959</v>
      </c>
      <c r="O17" s="30">
        <v>0.15354247044792124</v>
      </c>
      <c r="P17" s="30">
        <v>0.67205405439716615</v>
      </c>
      <c r="Q17" s="30">
        <v>278275.09223449969</v>
      </c>
      <c r="R17" s="30">
        <v>-28025.312966569461</v>
      </c>
      <c r="S17" s="30">
        <v>150569.42205327225</v>
      </c>
      <c r="T17" s="30">
        <v>0.63135402406698304</v>
      </c>
      <c r="U17" s="30">
        <v>0.37968734921896785</v>
      </c>
      <c r="V17" s="30">
        <v>1466.9619976981976</v>
      </c>
      <c r="W17" s="30">
        <v>0.9334884455951924</v>
      </c>
      <c r="X17" s="30">
        <v>224519.53203242968</v>
      </c>
      <c r="Y17" s="30">
        <v>12996.09509607166</v>
      </c>
      <c r="Z17" s="30">
        <v>13625.88348910338</v>
      </c>
      <c r="AA17" s="30">
        <v>56226.686734815739</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-333566.94971502433</v>
      </c>
      <c r="L20" s="24">
        <v>0</v>
      </c>
      <c r="M20" s="24">
        <v>0</v>
      </c>
      <c r="N20" s="24">
        <v>-612695.28272061632</v>
      </c>
      <c r="O20" s="24">
        <v>0</v>
      </c>
      <c r="P20" s="24">
        <v>0</v>
      </c>
      <c r="Q20" s="24">
        <v>383352.51258181786</v>
      </c>
      <c r="R20" s="24">
        <v>0</v>
      </c>
      <c r="S20" s="24">
        <v>0</v>
      </c>
      <c r="T20" s="24">
        <v>0</v>
      </c>
      <c r="U20" s="24">
        <v>0</v>
      </c>
      <c r="V20" s="24">
        <v>0</v>
      </c>
      <c r="W20" s="24">
        <v>0</v>
      </c>
      <c r="X20" s="24">
        <v>139539.68623677231</v>
      </c>
      <c r="Y20" s="24">
        <v>0</v>
      </c>
      <c r="Z20" s="24">
        <v>-3.0212621904332803E-6</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3.0770281569937399E-2</v>
      </c>
      <c r="E22" s="24">
        <v>3.7797711184687998E-3</v>
      </c>
      <c r="F22" s="24">
        <v>1.2763783081423799E-4</v>
      </c>
      <c r="G22" s="24">
        <v>3.0492970600847504E-3</v>
      </c>
      <c r="H22" s="24">
        <v>5.4110812120703994E-5</v>
      </c>
      <c r="I22" s="24">
        <v>8.7236934813117001E-5</v>
      </c>
      <c r="J22" s="24">
        <v>1.3974470262256801E-3</v>
      </c>
      <c r="K22" s="24">
        <v>6.3169700414034006E-4</v>
      </c>
      <c r="L22" s="24">
        <v>7.1576804531992997E-4</v>
      </c>
      <c r="M22" s="24">
        <v>4.6135884957370201E-4</v>
      </c>
      <c r="N22" s="24">
        <v>5.17912395704106E-3</v>
      </c>
      <c r="O22" s="24">
        <v>8.014479260879E-5</v>
      </c>
      <c r="P22" s="24">
        <v>1.3630455119777602E-4</v>
      </c>
      <c r="Q22" s="24">
        <v>6.45272623443717E-3</v>
      </c>
      <c r="R22" s="24">
        <v>2.4560232787303199E-5</v>
      </c>
      <c r="S22" s="24">
        <v>3.0023580165859797E-3</v>
      </c>
      <c r="T22" s="24">
        <v>1.38107444011055E-4</v>
      </c>
      <c r="U22" s="24">
        <v>6.2044664224383995E-5</v>
      </c>
      <c r="V22" s="24">
        <v>4.8876251729138E-5</v>
      </c>
      <c r="W22" s="24">
        <v>4.1153902522874999E-3</v>
      </c>
      <c r="X22" s="24">
        <v>3.8705713346168996E-5</v>
      </c>
      <c r="Y22" s="24">
        <v>2.7738013846589997E-3</v>
      </c>
      <c r="Z22" s="24">
        <v>3.5163097128429498E-4</v>
      </c>
      <c r="AA22" s="24">
        <v>3.8662286740975497E-3</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3.1723791098696996E-2</v>
      </c>
      <c r="D24" s="24">
        <v>1.6222366121284399E-3</v>
      </c>
      <c r="E24" s="24">
        <v>6.1803461007934098E-3</v>
      </c>
      <c r="F24" s="24">
        <v>5.5001737019037247E-4</v>
      </c>
      <c r="G24" s="24">
        <v>3.540678946031849E-3</v>
      </c>
      <c r="H24" s="24">
        <v>7.4640553786852121E-4</v>
      </c>
      <c r="I24" s="24">
        <v>7.6377035845132102E-4</v>
      </c>
      <c r="J24" s="24">
        <v>9.015996445404167E-4</v>
      </c>
      <c r="K24" s="24">
        <v>8.0485515640262842E-4</v>
      </c>
      <c r="L24" s="24">
        <v>8.8494483138581504E-4</v>
      </c>
      <c r="M24" s="24">
        <v>1.1582159892655319E-3</v>
      </c>
      <c r="N24" s="24">
        <v>8.1326587337468698E-3</v>
      </c>
      <c r="O24" s="24">
        <v>3.5260867667746197E-4</v>
      </c>
      <c r="P24" s="24">
        <v>6.3166434200504819E-4</v>
      </c>
      <c r="Q24" s="24">
        <v>2.481465532980209E-2</v>
      </c>
      <c r="R24" s="24">
        <v>2.2600709084562119E-4</v>
      </c>
      <c r="S24" s="24">
        <v>7.7501400563513047E-4</v>
      </c>
      <c r="T24" s="24">
        <v>2.3289483315530002E-4</v>
      </c>
      <c r="U24" s="24">
        <v>5.5409311007309395E-4</v>
      </c>
      <c r="V24" s="24">
        <v>2.816604949722787E-4</v>
      </c>
      <c r="W24" s="24">
        <v>1.2740729423258582E-2</v>
      </c>
      <c r="X24" s="24">
        <v>3.0468239182188599E-4</v>
      </c>
      <c r="Y24" s="24">
        <v>8.7897503747708908E-4</v>
      </c>
      <c r="Z24" s="24">
        <v>346.26862022319011</v>
      </c>
      <c r="AA24" s="24">
        <v>569.41392927975414</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5.199321031246078</v>
      </c>
      <c r="E26" s="24">
        <v>4.6108634323384807</v>
      </c>
      <c r="F26" s="24">
        <v>0.94465416078497844</v>
      </c>
      <c r="G26" s="24">
        <v>117024.01327235649</v>
      </c>
      <c r="H26" s="24">
        <v>1.0512358448221033</v>
      </c>
      <c r="I26" s="24">
        <v>47224.486835131684</v>
      </c>
      <c r="J26" s="24">
        <v>184136.52198339449</v>
      </c>
      <c r="K26" s="24">
        <v>37865.673284502656</v>
      </c>
      <c r="L26" s="24">
        <v>153158.90050381751</v>
      </c>
      <c r="M26" s="24">
        <v>7.5482591194371007E-3</v>
      </c>
      <c r="N26" s="24">
        <v>1.2877919716415768E-3</v>
      </c>
      <c r="O26" s="24">
        <v>4.9997972985750799E-4</v>
      </c>
      <c r="P26" s="24">
        <v>1.7684820800833909E-3</v>
      </c>
      <c r="Q26" s="24">
        <v>1.4161656043936951E-3</v>
      </c>
      <c r="R26" s="24">
        <v>1.500047762253293E-3</v>
      </c>
      <c r="S26" s="24">
        <v>1.259422555106713E-3</v>
      </c>
      <c r="T26" s="24">
        <v>2.4113841282633595E-3</v>
      </c>
      <c r="U26" s="24">
        <v>2.07235350932808E-3</v>
      </c>
      <c r="V26" s="24">
        <v>2.3540465711843531E-3</v>
      </c>
      <c r="W26" s="24">
        <v>2.5060268261389109E-3</v>
      </c>
      <c r="X26" s="24">
        <v>9.4004398415095444E-3</v>
      </c>
      <c r="Y26" s="24">
        <v>1.6118635008732687E-2</v>
      </c>
      <c r="Z26" s="24">
        <v>0.10960076609046013</v>
      </c>
      <c r="AA26" s="24">
        <v>31917.888447005589</v>
      </c>
    </row>
    <row r="27" spans="1:27" x14ac:dyDescent="0.25">
      <c r="A27" s="28" t="s">
        <v>131</v>
      </c>
      <c r="B27" s="28" t="s">
        <v>69</v>
      </c>
      <c r="C27" s="24">
        <v>0.30382507341032527</v>
      </c>
      <c r="D27" s="24">
        <v>162119.82431052637</v>
      </c>
      <c r="E27" s="24">
        <v>150038.47694250909</v>
      </c>
      <c r="F27" s="24">
        <v>138601.44602767657</v>
      </c>
      <c r="G27" s="24">
        <v>64938.107263250102</v>
      </c>
      <c r="H27" s="24">
        <v>112036.70965775185</v>
      </c>
      <c r="I27" s="24">
        <v>78724.303368901194</v>
      </c>
      <c r="J27" s="24">
        <v>7.0284065013935439E-3</v>
      </c>
      <c r="K27" s="24">
        <v>66700.981555780134</v>
      </c>
      <c r="L27" s="24">
        <v>4.1436097869707007E-4</v>
      </c>
      <c r="M27" s="24">
        <v>355590.36430157413</v>
      </c>
      <c r="N27" s="24">
        <v>1.0417552476819131E-3</v>
      </c>
      <c r="O27" s="24">
        <v>4.3268686367448642E-4</v>
      </c>
      <c r="P27" s="24">
        <v>2.8372095982272445E-4</v>
      </c>
      <c r="Q27" s="24">
        <v>4.5382878249350519E-4</v>
      </c>
      <c r="R27" s="24">
        <v>6.3917731581376739E-4</v>
      </c>
      <c r="S27" s="24">
        <v>1.0890749248432022E-3</v>
      </c>
      <c r="T27" s="24">
        <v>8.0859809976487919E-4</v>
      </c>
      <c r="U27" s="24">
        <v>1.3287216659979733E-3</v>
      </c>
      <c r="V27" s="24">
        <v>3.4833233327277859E-4</v>
      </c>
      <c r="W27" s="24">
        <v>7.2017996818324185E-4</v>
      </c>
      <c r="X27" s="24">
        <v>4.4564562075162118E-3</v>
      </c>
      <c r="Y27" s="24">
        <v>8.7836857258855017E-4</v>
      </c>
      <c r="Z27" s="24">
        <v>2.9966944638196169E-4</v>
      </c>
      <c r="AA27" s="24">
        <v>1.1698743394322924E-2</v>
      </c>
    </row>
    <row r="28" spans="1:27" x14ac:dyDescent="0.25">
      <c r="A28" s="28" t="s">
        <v>131</v>
      </c>
      <c r="B28" s="28" t="s">
        <v>36</v>
      </c>
      <c r="C28" s="24">
        <v>0.41609830054863117</v>
      </c>
      <c r="D28" s="24">
        <v>5.0393721617981297E-4</v>
      </c>
      <c r="E28" s="24">
        <v>2.6379709975011601E-5</v>
      </c>
      <c r="F28" s="24">
        <v>0</v>
      </c>
      <c r="G28" s="24">
        <v>1.7829789139432738E-2</v>
      </c>
      <c r="H28" s="24">
        <v>0.1622203534366681</v>
      </c>
      <c r="I28" s="24">
        <v>0.14853371118760969</v>
      </c>
      <c r="J28" s="24">
        <v>5.2033229846883994E-2</v>
      </c>
      <c r="K28" s="24">
        <v>5.4512452064194397E-5</v>
      </c>
      <c r="L28" s="24">
        <v>0.900304977902597</v>
      </c>
      <c r="M28" s="24">
        <v>8.8231672432735109E-2</v>
      </c>
      <c r="N28" s="24">
        <v>57192.758776169838</v>
      </c>
      <c r="O28" s="24">
        <v>6.2153383617133203E-5</v>
      </c>
      <c r="P28" s="24">
        <v>3.3095935117471515E-5</v>
      </c>
      <c r="Q28" s="24">
        <v>2.7356916044017059E-5</v>
      </c>
      <c r="R28" s="24">
        <v>3.1164927457285101E-6</v>
      </c>
      <c r="S28" s="24">
        <v>5.9806643944261495E-6</v>
      </c>
      <c r="T28" s="24">
        <v>1.25286565571712E-5</v>
      </c>
      <c r="U28" s="24">
        <v>3.1844649717324307E-2</v>
      </c>
      <c r="V28" s="24">
        <v>6.6509737488623082E-3</v>
      </c>
      <c r="W28" s="24">
        <v>6178.7556974801428</v>
      </c>
      <c r="X28" s="24">
        <v>1.7845568798161141E-2</v>
      </c>
      <c r="Y28" s="24">
        <v>7111.3475354571674</v>
      </c>
      <c r="Z28" s="24">
        <v>108.81891712226405</v>
      </c>
      <c r="AA28" s="24">
        <v>930.60545909701705</v>
      </c>
    </row>
    <row r="29" spans="1:27" x14ac:dyDescent="0.25">
      <c r="A29" s="28" t="s">
        <v>131</v>
      </c>
      <c r="B29" s="28" t="s">
        <v>74</v>
      </c>
      <c r="C29" s="24">
        <v>0</v>
      </c>
      <c r="D29" s="24">
        <v>0</v>
      </c>
      <c r="E29" s="24">
        <v>0</v>
      </c>
      <c r="F29" s="24">
        <v>0.6390438836185619</v>
      </c>
      <c r="G29" s="24">
        <v>0.12235011690884579</v>
      </c>
      <c r="H29" s="24">
        <v>2.3194442911203875E-2</v>
      </c>
      <c r="I29" s="24">
        <v>2.2522676714214439E-2</v>
      </c>
      <c r="J29" s="24">
        <v>1.9235087893535039E-2</v>
      </c>
      <c r="K29" s="24">
        <v>245018.71046002285</v>
      </c>
      <c r="L29" s="24">
        <v>8.2740943266616904E-4</v>
      </c>
      <c r="M29" s="24">
        <v>7.2638380912807437E-4</v>
      </c>
      <c r="N29" s="24">
        <v>3.986248806658105E-4</v>
      </c>
      <c r="O29" s="24">
        <v>4.662607156868232E-4</v>
      </c>
      <c r="P29" s="24">
        <v>5.1873126622393995E-4</v>
      </c>
      <c r="Q29" s="24">
        <v>5.7814574501058595E-4</v>
      </c>
      <c r="R29" s="24">
        <v>5.3657129647045486E-4</v>
      </c>
      <c r="S29" s="24">
        <v>4.9480334643608678E-4</v>
      </c>
      <c r="T29" s="24">
        <v>5.1574903776289798E-4</v>
      </c>
      <c r="U29" s="24">
        <v>5.2811312926498411E-4</v>
      </c>
      <c r="V29" s="24">
        <v>4.6572110747510569E-4</v>
      </c>
      <c r="W29" s="24">
        <v>4.9827401882061048E-4</v>
      </c>
      <c r="X29" s="24">
        <v>5.2539326982220806E-4</v>
      </c>
      <c r="Y29" s="24">
        <v>2.9744861497446237E-4</v>
      </c>
      <c r="Z29" s="24">
        <v>1.9664703890825668E-4</v>
      </c>
      <c r="AA29" s="24">
        <v>6.5527656463931273E-4</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0.33554886450902227</v>
      </c>
      <c r="D31" s="30">
        <v>162125.05602407581</v>
      </c>
      <c r="E31" s="30">
        <v>150043.09776605864</v>
      </c>
      <c r="F31" s="30">
        <v>138602.39135949255</v>
      </c>
      <c r="G31" s="30">
        <v>181962.1271255826</v>
      </c>
      <c r="H31" s="30">
        <v>112037.76169411303</v>
      </c>
      <c r="I31" s="30">
        <v>125948.79105504017</v>
      </c>
      <c r="J31" s="30">
        <v>184136.53131084767</v>
      </c>
      <c r="K31" s="30">
        <v>-229000.2934381894</v>
      </c>
      <c r="L31" s="30">
        <v>153158.90251889138</v>
      </c>
      <c r="M31" s="30">
        <v>355590.37346940808</v>
      </c>
      <c r="N31" s="30">
        <v>-612695.26707928639</v>
      </c>
      <c r="O31" s="30">
        <v>1.3654200628182463E-3</v>
      </c>
      <c r="P31" s="30">
        <v>2.8201719331089397E-3</v>
      </c>
      <c r="Q31" s="30">
        <v>383352.54571919382</v>
      </c>
      <c r="R31" s="30">
        <v>2.3897924016999849E-3</v>
      </c>
      <c r="S31" s="30">
        <v>6.125869502171026E-3</v>
      </c>
      <c r="T31" s="30">
        <v>3.5909845051945938E-3</v>
      </c>
      <c r="U31" s="30">
        <v>4.0172129496235309E-3</v>
      </c>
      <c r="V31" s="30">
        <v>3.0329156511585483E-3</v>
      </c>
      <c r="W31" s="30">
        <v>2.0082326469868236E-2</v>
      </c>
      <c r="X31" s="30">
        <v>139539.70043705642</v>
      </c>
      <c r="Y31" s="30">
        <v>2.0649780003457328E-2</v>
      </c>
      <c r="Z31" s="30">
        <v>346.37886926843606</v>
      </c>
      <c r="AA31" s="30">
        <v>32487.31794125741</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-187327.45312987489</v>
      </c>
      <c r="K34" s="24">
        <v>0.18382624752002494</v>
      </c>
      <c r="L34" s="24">
        <v>0</v>
      </c>
      <c r="M34" s="24">
        <v>0</v>
      </c>
      <c r="N34" s="24">
        <v>0</v>
      </c>
      <c r="O34" s="24">
        <v>0</v>
      </c>
      <c r="P34" s="24">
        <v>0</v>
      </c>
      <c r="Q34" s="24">
        <v>-105077.89516775137</v>
      </c>
      <c r="R34" s="24">
        <v>-28026.315248149942</v>
      </c>
      <c r="S34" s="24">
        <v>149763.81184347713</v>
      </c>
      <c r="T34" s="24">
        <v>-3.7187807472593537E-4</v>
      </c>
      <c r="U34" s="24">
        <v>-8.8305169943070998E-5</v>
      </c>
      <c r="V34" s="24">
        <v>-9.9621553300623014E-6</v>
      </c>
      <c r="W34" s="24">
        <v>0</v>
      </c>
      <c r="X34" s="24">
        <v>84978.921048847988</v>
      </c>
      <c r="Y34" s="24">
        <v>5593.4722124012096</v>
      </c>
      <c r="Z34" s="24">
        <v>-9680.7076427721749</v>
      </c>
      <c r="AA34" s="24">
        <v>-4701.8003512444511</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2.7375081053108E-2</v>
      </c>
      <c r="E36" s="24">
        <v>9.1746073648339504E-4</v>
      </c>
      <c r="F36" s="24">
        <v>8.0056669214478003E-4</v>
      </c>
      <c r="G36" s="24">
        <v>1.3741903401990401E-3</v>
      </c>
      <c r="H36" s="24">
        <v>1.2173584520679399E-3</v>
      </c>
      <c r="I36" s="24">
        <v>8.9026772678765993E-4</v>
      </c>
      <c r="J36" s="24">
        <v>1.9099002430195999E-3</v>
      </c>
      <c r="K36" s="24">
        <v>3.5525183588534998E-4</v>
      </c>
      <c r="L36" s="24">
        <v>9.0126411965347998E-4</v>
      </c>
      <c r="M36" s="24">
        <v>7.8218949463772507E-4</v>
      </c>
      <c r="N36" s="24">
        <v>1.26908405063665E-3</v>
      </c>
      <c r="O36" s="24">
        <v>1.04109365064681E-3</v>
      </c>
      <c r="P36" s="24">
        <v>9.8154991225772007E-4</v>
      </c>
      <c r="Q36" s="24">
        <v>1.3751101534333501E-3</v>
      </c>
      <c r="R36" s="24">
        <v>2.4704879255567401E-3</v>
      </c>
      <c r="S36" s="24">
        <v>4.4711201304951896E-3</v>
      </c>
      <c r="T36" s="24">
        <v>1.3694372121705601E-4</v>
      </c>
      <c r="U36" s="24">
        <v>4.1006962549792699E-5</v>
      </c>
      <c r="V36" s="24">
        <v>4.47544798692891E-5</v>
      </c>
      <c r="W36" s="24">
        <v>3.3986315083804502E-3</v>
      </c>
      <c r="X36" s="24">
        <v>5.2704778360518903E-5</v>
      </c>
      <c r="Y36" s="24">
        <v>3.7868766187472604E-4</v>
      </c>
      <c r="Z36" s="24">
        <v>1.7817614954637598E-3</v>
      </c>
      <c r="AA36" s="24">
        <v>2.635161830602E-5</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1.5189414730297199E-2</v>
      </c>
      <c r="D38" s="24">
        <v>7.6121800323986598E-4</v>
      </c>
      <c r="E38" s="24">
        <v>7.8516433310977499E-4</v>
      </c>
      <c r="F38" s="24">
        <v>7.6796493634959996E-4</v>
      </c>
      <c r="G38" s="24">
        <v>7.95655599187151E-4</v>
      </c>
      <c r="H38" s="24">
        <v>7.6945872851300599E-4</v>
      </c>
      <c r="I38" s="24">
        <v>7.4129816609624997E-4</v>
      </c>
      <c r="J38" s="24">
        <v>7.6945697591787902E-4</v>
      </c>
      <c r="K38" s="24">
        <v>6.6154377626720493E-4</v>
      </c>
      <c r="L38" s="24">
        <v>6.7528602523773593E-4</v>
      </c>
      <c r="M38" s="24">
        <v>6.4464729456016796E-4</v>
      </c>
      <c r="N38" s="24">
        <v>6.4211783069737405E-4</v>
      </c>
      <c r="O38" s="24">
        <v>6.0246870352991997E-4</v>
      </c>
      <c r="P38" s="24">
        <v>5.8128030409595999E-4</v>
      </c>
      <c r="Q38" s="24">
        <v>1.4641710296299799E-3</v>
      </c>
      <c r="R38" s="24">
        <v>5.8062369638808E-3</v>
      </c>
      <c r="S38" s="24">
        <v>1.6918397899999198E-2</v>
      </c>
      <c r="T38" s="24">
        <v>2.8815772597224796E-4</v>
      </c>
      <c r="U38" s="24">
        <v>5.4380909770209997E-5</v>
      </c>
      <c r="V38" s="24">
        <v>2.7196214170392299E-5</v>
      </c>
      <c r="W38" s="24">
        <v>3.08419626525086E-2</v>
      </c>
      <c r="X38" s="24">
        <v>2.60849874301254E-5</v>
      </c>
      <c r="Y38" s="24">
        <v>4.5954255802156998E-5</v>
      </c>
      <c r="Z38" s="24">
        <v>480.72523702318404</v>
      </c>
      <c r="AA38" s="24">
        <v>1.35262595314087E-5</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2.3146568846456472</v>
      </c>
      <c r="E40" s="24">
        <v>7.743279982836998E-2</v>
      </c>
      <c r="F40" s="24">
        <v>5.9848606470099548E-2</v>
      </c>
      <c r="G40" s="24">
        <v>0.16751961620336089</v>
      </c>
      <c r="H40" s="24">
        <v>9.1768100575490757E-2</v>
      </c>
      <c r="I40" s="24">
        <v>0.12378447148785278</v>
      </c>
      <c r="J40" s="24">
        <v>0.12855703228406795</v>
      </c>
      <c r="K40" s="24">
        <v>2.862510124500188E-2</v>
      </c>
      <c r="L40" s="24">
        <v>6.0329398488605905E-2</v>
      </c>
      <c r="M40" s="24">
        <v>3.618448885198261E-2</v>
      </c>
      <c r="N40" s="24">
        <v>5.8026523215544218E-2</v>
      </c>
      <c r="O40" s="24">
        <v>8.6757359028611439E-3</v>
      </c>
      <c r="P40" s="24">
        <v>0.2392221314884527</v>
      </c>
      <c r="Q40" s="24">
        <v>0.10217195374720195</v>
      </c>
      <c r="R40" s="24">
        <v>0.42523196457743534</v>
      </c>
      <c r="S40" s="24">
        <v>0.20648593331200646</v>
      </c>
      <c r="T40" s="24">
        <v>0.23792335514700791</v>
      </c>
      <c r="U40" s="24">
        <v>7.2935973528071565E-3</v>
      </c>
      <c r="V40" s="24">
        <v>2.1604829102964504E-2</v>
      </c>
      <c r="W40" s="24">
        <v>0.57825936097452391</v>
      </c>
      <c r="X40" s="24">
        <v>1.3716131636246257E-2</v>
      </c>
      <c r="Y40" s="24">
        <v>6965.6053959033334</v>
      </c>
      <c r="Z40" s="24">
        <v>12767.509306926628</v>
      </c>
      <c r="AA40" s="24">
        <v>11065.4604772491</v>
      </c>
    </row>
    <row r="41" spans="1:27" x14ac:dyDescent="0.25">
      <c r="A41" s="28" t="s">
        <v>132</v>
      </c>
      <c r="B41" s="28" t="s">
        <v>69</v>
      </c>
      <c r="C41" s="24">
        <v>0.42962151382097313</v>
      </c>
      <c r="D41" s="24">
        <v>5.6466516220997917E-3</v>
      </c>
      <c r="E41" s="24">
        <v>1.0765474075776939E-2</v>
      </c>
      <c r="F41" s="24">
        <v>2.349610659266449E-2</v>
      </c>
      <c r="G41" s="24">
        <v>1.7803814057793549E-2</v>
      </c>
      <c r="H41" s="24">
        <v>2.9412147056953591E-3</v>
      </c>
      <c r="I41" s="24">
        <v>2.3315627576916162E-3</v>
      </c>
      <c r="J41" s="24">
        <v>3.9359628650154771E-4</v>
      </c>
      <c r="K41" s="24">
        <v>2.0197928336916388E-4</v>
      </c>
      <c r="L41" s="24">
        <v>9.8910484407827896E-5</v>
      </c>
      <c r="M41" s="24">
        <v>6.692011093899429E-2</v>
      </c>
      <c r="N41" s="24">
        <v>4.6910227543660768E-2</v>
      </c>
      <c r="O41" s="24">
        <v>3.5533127939449176E-2</v>
      </c>
      <c r="P41" s="24">
        <v>1.8045540098787352E-2</v>
      </c>
      <c r="Q41" s="24">
        <v>2.2110384018539549E-2</v>
      </c>
      <c r="R41" s="24">
        <v>3.5922613951254644E-2</v>
      </c>
      <c r="S41" s="24">
        <v>8.0616946628760067E-2</v>
      </c>
      <c r="T41" s="24">
        <v>2.0123283972418578E-2</v>
      </c>
      <c r="U41" s="24">
        <v>5.1445893936244201E-3</v>
      </c>
      <c r="V41" s="24">
        <v>1.3335987236544713E-2</v>
      </c>
      <c r="W41" s="24">
        <v>9.6282258587964825E-2</v>
      </c>
      <c r="X41" s="24">
        <v>8.6458467232757106E-3</v>
      </c>
      <c r="Y41" s="24">
        <v>4.1369285047952863E-2</v>
      </c>
      <c r="Z41" s="24">
        <v>3522.0913512246707</v>
      </c>
      <c r="AA41" s="24">
        <v>2.0756542980159111E-3</v>
      </c>
    </row>
    <row r="42" spans="1:27" x14ac:dyDescent="0.25">
      <c r="A42" s="28" t="s">
        <v>132</v>
      </c>
      <c r="B42" s="28" t="s">
        <v>36</v>
      </c>
      <c r="C42" s="24">
        <v>7.8631497929432498E-2</v>
      </c>
      <c r="D42" s="24">
        <v>2.5030179587433998E-4</v>
      </c>
      <c r="E42" s="24">
        <v>0</v>
      </c>
      <c r="F42" s="24">
        <v>0</v>
      </c>
      <c r="G42" s="24">
        <v>3.1906910691359396E-5</v>
      </c>
      <c r="H42" s="24">
        <v>3.2706252705737598E-2</v>
      </c>
      <c r="I42" s="24">
        <v>3.3469616913061995E-2</v>
      </c>
      <c r="J42" s="24">
        <v>1.11345016828731E-2</v>
      </c>
      <c r="K42" s="24">
        <v>3.3421652226907896E-5</v>
      </c>
      <c r="L42" s="24">
        <v>0.21433906001360001</v>
      </c>
      <c r="M42" s="24">
        <v>2.6291068365004801E-2</v>
      </c>
      <c r="N42" s="24">
        <v>2.0667220966516901E-2</v>
      </c>
      <c r="O42" s="24">
        <v>1.90662204900733E-2</v>
      </c>
      <c r="P42" s="24">
        <v>5.9359440766751999E-4</v>
      </c>
      <c r="Q42" s="24">
        <v>9.7591256676219998E-2</v>
      </c>
      <c r="R42" s="24">
        <v>1.6421481891563201E-4</v>
      </c>
      <c r="S42" s="24">
        <v>8395.9654416304802</v>
      </c>
      <c r="T42" s="24">
        <v>3.9641295799635598E-6</v>
      </c>
      <c r="U42" s="24">
        <v>2.2694725444117499E-6</v>
      </c>
      <c r="V42" s="24">
        <v>9.9529637157156895E-6</v>
      </c>
      <c r="W42" s="24">
        <v>6643.27627429733</v>
      </c>
      <c r="X42" s="24">
        <v>6.37482033023779E-4</v>
      </c>
      <c r="Y42" s="24">
        <v>1.4809280614822399E-3</v>
      </c>
      <c r="Z42" s="24">
        <v>3547.9909782641998</v>
      </c>
      <c r="AA42" s="24">
        <v>5.1542783328743997E-4</v>
      </c>
    </row>
    <row r="43" spans="1:27" x14ac:dyDescent="0.25">
      <c r="A43" s="28" t="s">
        <v>132</v>
      </c>
      <c r="B43" s="28" t="s">
        <v>74</v>
      </c>
      <c r="C43" s="24">
        <v>0</v>
      </c>
      <c r="D43" s="24">
        <v>0</v>
      </c>
      <c r="E43" s="24">
        <v>0</v>
      </c>
      <c r="F43" s="24">
        <v>0.15077950038129101</v>
      </c>
      <c r="G43" s="24">
        <v>7.73127622683279E-3</v>
      </c>
      <c r="H43" s="24">
        <v>1.2447537102897E-2</v>
      </c>
      <c r="I43" s="24">
        <v>8.5712350059062997E-3</v>
      </c>
      <c r="J43" s="24">
        <v>3.3707987556565603E-3</v>
      </c>
      <c r="K43" s="24">
        <v>1.22294805976515E-2</v>
      </c>
      <c r="L43" s="24">
        <v>9.0401197059615992E-3</v>
      </c>
      <c r="M43" s="24">
        <v>9.0080306942591989E-3</v>
      </c>
      <c r="N43" s="24">
        <v>8.4143477125064488E-3</v>
      </c>
      <c r="O43" s="24">
        <v>6.2594591825162497E-3</v>
      </c>
      <c r="P43" s="24">
        <v>6.4696611175668996E-3</v>
      </c>
      <c r="Q43" s="24">
        <v>1.53172158237747E-2</v>
      </c>
      <c r="R43" s="24">
        <v>3.6607707882787603E-2</v>
      </c>
      <c r="S43" s="24">
        <v>5.6124638663288005E-2</v>
      </c>
      <c r="T43" s="24">
        <v>1.7046690407439E-3</v>
      </c>
      <c r="U43" s="24">
        <v>7.4143592002286001E-4</v>
      </c>
      <c r="V43" s="24">
        <v>4.7888430889353603E-4</v>
      </c>
      <c r="W43" s="24">
        <v>6.2320705446502402E-2</v>
      </c>
      <c r="X43" s="24">
        <v>4.3343097124864499E-4</v>
      </c>
      <c r="Y43" s="24">
        <v>5.8437220239721096E-4</v>
      </c>
      <c r="Z43" s="24">
        <v>7.0766541944867992E-2</v>
      </c>
      <c r="AA43" s="24">
        <v>3.6708040247169398E-4</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0.44481092855127036</v>
      </c>
      <c r="D45" s="30">
        <v>2.3484398353240952</v>
      </c>
      <c r="E45" s="30">
        <v>8.9900898973740082E-2</v>
      </c>
      <c r="F45" s="30">
        <v>8.491324469125841E-2</v>
      </c>
      <c r="G45" s="30">
        <v>0.18749327620054063</v>
      </c>
      <c r="H45" s="30">
        <v>9.6696132461767059E-2</v>
      </c>
      <c r="I45" s="30">
        <v>0.12774760013842831</v>
      </c>
      <c r="J45" s="30">
        <v>-187327.32149988911</v>
      </c>
      <c r="K45" s="30">
        <v>0.21367012366054852</v>
      </c>
      <c r="L45" s="30">
        <v>6.2004859117904945E-2</v>
      </c>
      <c r="M45" s="30">
        <v>0.1045314365801748</v>
      </c>
      <c r="N45" s="30">
        <v>0.10684795264053901</v>
      </c>
      <c r="O45" s="30">
        <v>4.5852426196487051E-2</v>
      </c>
      <c r="P45" s="30">
        <v>0.25883050180359374</v>
      </c>
      <c r="Q45" s="30">
        <v>-105077.76804613242</v>
      </c>
      <c r="R45" s="30">
        <v>-28025.845816846522</v>
      </c>
      <c r="S45" s="30">
        <v>149764.12033587508</v>
      </c>
      <c r="T45" s="30">
        <v>0.25809986249188982</v>
      </c>
      <c r="U45" s="30">
        <v>1.244526944880851E-2</v>
      </c>
      <c r="V45" s="30">
        <v>3.5002804878218836E-2</v>
      </c>
      <c r="W45" s="30">
        <v>0.7087822137233778</v>
      </c>
      <c r="X45" s="30">
        <v>84978.943489616126</v>
      </c>
      <c r="Y45" s="30">
        <v>12559.11940223151</v>
      </c>
      <c r="Z45" s="30">
        <v>7089.6200341638023</v>
      </c>
      <c r="AA45" s="30">
        <v>6363.6622415368256</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2.4063967782724401E-2</v>
      </c>
      <c r="E50" s="24">
        <v>1.4857937202479902E-3</v>
      </c>
      <c r="F50" s="24">
        <v>1.2886214914642799E-3</v>
      </c>
      <c r="G50" s="24">
        <v>1.0188953779245399E-3</v>
      </c>
      <c r="H50" s="24">
        <v>8.1763242162731498E-4</v>
      </c>
      <c r="I50" s="24">
        <v>1.12839998055705E-3</v>
      </c>
      <c r="J50" s="24">
        <v>3.1265365451022E-3</v>
      </c>
      <c r="K50" s="24">
        <v>7.1592726364574997E-4</v>
      </c>
      <c r="L50" s="24">
        <v>8.0129131607182505E-4</v>
      </c>
      <c r="M50" s="24">
        <v>4.4192973593472801E-4</v>
      </c>
      <c r="N50" s="24">
        <v>1.70261959450747E-3</v>
      </c>
      <c r="O50" s="24">
        <v>1.4242384770491701E-3</v>
      </c>
      <c r="P50" s="24">
        <v>7.2845496214400001E-4</v>
      </c>
      <c r="Q50" s="24">
        <v>1.48613881466279E-3</v>
      </c>
      <c r="R50" s="24">
        <v>1.45029707170651E-3</v>
      </c>
      <c r="S50" s="24">
        <v>7.7751407772436794E-4</v>
      </c>
      <c r="T50" s="24">
        <v>1.0703619200121599E-3</v>
      </c>
      <c r="U50" s="24">
        <v>5.5594558399999997E-3</v>
      </c>
      <c r="V50" s="24">
        <v>1.3633813366385499E-5</v>
      </c>
      <c r="W50" s="24">
        <v>8.6136648288499804E-5</v>
      </c>
      <c r="X50" s="24">
        <v>5.6623526665144997E-3</v>
      </c>
      <c r="Y50" s="24">
        <v>7.7092571267809899E-5</v>
      </c>
      <c r="Z50" s="24">
        <v>2.33972232521317E-3</v>
      </c>
      <c r="AA50" s="24">
        <v>3.68233999463928E-5</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1.4151533119868701E-2</v>
      </c>
      <c r="D52" s="24">
        <v>7.2136670911713999E-4</v>
      </c>
      <c r="E52" s="24">
        <v>7.6617665869273201E-4</v>
      </c>
      <c r="F52" s="24">
        <v>7.4723379619942196E-4</v>
      </c>
      <c r="G52" s="24">
        <v>7.4271397616590797E-4</v>
      </c>
      <c r="H52" s="24">
        <v>7.1661088468547994E-4</v>
      </c>
      <c r="I52" s="24">
        <v>7.0653903354102993E-4</v>
      </c>
      <c r="J52" s="24">
        <v>7.7576445884657496E-4</v>
      </c>
      <c r="K52" s="24">
        <v>6.5172148200684E-4</v>
      </c>
      <c r="L52" s="24">
        <v>6.2977218907710793E-4</v>
      </c>
      <c r="M52" s="24">
        <v>5.9925186930027995E-4</v>
      </c>
      <c r="N52" s="24">
        <v>7.3360153640207408E-4</v>
      </c>
      <c r="O52" s="24">
        <v>1.03343663525381E-3</v>
      </c>
      <c r="P52" s="24">
        <v>3.7442639094087101E-4</v>
      </c>
      <c r="Q52" s="24">
        <v>1.3293686929748301E-3</v>
      </c>
      <c r="R52" s="24">
        <v>7.4706995621324698E-4</v>
      </c>
      <c r="S52" s="24">
        <v>8.1158994824999991E-5</v>
      </c>
      <c r="T52" s="24">
        <v>8.5945316755855992E-5</v>
      </c>
      <c r="U52" s="24">
        <v>1.59873788873027E-2</v>
      </c>
      <c r="V52" s="24">
        <v>3.6386153140608301E-5</v>
      </c>
      <c r="W52" s="24">
        <v>2.9344954922883899E-5</v>
      </c>
      <c r="X52" s="24">
        <v>0.119942286433683</v>
      </c>
      <c r="Y52" s="24">
        <v>1.9654326070680001E-5</v>
      </c>
      <c r="Z52" s="24">
        <v>2.0354267425862398E-5</v>
      </c>
      <c r="AA52" s="24">
        <v>8.0010549137343011E-6</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1.3066060101363468</v>
      </c>
      <c r="E54" s="24">
        <v>6.7510664878266555E-2</v>
      </c>
      <c r="F54" s="24">
        <v>8.5836235952440831E-2</v>
      </c>
      <c r="G54" s="24">
        <v>4.744518335806628E-2</v>
      </c>
      <c r="H54" s="24">
        <v>6.9234027235385465E-2</v>
      </c>
      <c r="I54" s="24">
        <v>6.5348018321106247E-2</v>
      </c>
      <c r="J54" s="24">
        <v>0.10609474538799848</v>
      </c>
      <c r="K54" s="24">
        <v>7.0857001321119453E-2</v>
      </c>
      <c r="L54" s="24">
        <v>4.0532689741705354E-2</v>
      </c>
      <c r="M54" s="24">
        <v>5.5510951254854973E-2</v>
      </c>
      <c r="N54" s="24">
        <v>4.1972419395770039E-2</v>
      </c>
      <c r="O54" s="24">
        <v>1.4063219361274984E-2</v>
      </c>
      <c r="P54" s="24">
        <v>0.10878438435376847</v>
      </c>
      <c r="Q54" s="24">
        <v>8.0733230092966388E-2</v>
      </c>
      <c r="R54" s="24">
        <v>9.1874936064348586E-2</v>
      </c>
      <c r="S54" s="24">
        <v>4.0266163279371499E-2</v>
      </c>
      <c r="T54" s="24">
        <v>0.12808656065435248</v>
      </c>
      <c r="U54" s="24">
        <v>0.1600540344756273</v>
      </c>
      <c r="V54" s="24">
        <v>5.3015062331931803E-2</v>
      </c>
      <c r="W54" s="24">
        <v>1.1059717452029477E-2</v>
      </c>
      <c r="X54" s="24">
        <v>0.2846632315548519</v>
      </c>
      <c r="Y54" s="24">
        <v>0.13952596646774942</v>
      </c>
      <c r="Z54" s="24">
        <v>1497.9836841713727</v>
      </c>
      <c r="AA54" s="24">
        <v>10778.644255111058</v>
      </c>
    </row>
    <row r="55" spans="1:27" x14ac:dyDescent="0.25">
      <c r="A55" s="28" t="s">
        <v>133</v>
      </c>
      <c r="B55" s="28" t="s">
        <v>69</v>
      </c>
      <c r="C55" s="24">
        <v>0.1065355705906408</v>
      </c>
      <c r="D55" s="24">
        <v>2.8654255229618899E-3</v>
      </c>
      <c r="E55" s="24">
        <v>6.9523374047572696E-3</v>
      </c>
      <c r="F55" s="24">
        <v>3.7701489259963646E-2</v>
      </c>
      <c r="G55" s="24">
        <v>6.5509396055208795E-3</v>
      </c>
      <c r="H55" s="24">
        <v>2.481709861699208E-3</v>
      </c>
      <c r="I55" s="24">
        <v>7.7050607082541195E-4</v>
      </c>
      <c r="J55" s="24">
        <v>2.0413015133190459E-4</v>
      </c>
      <c r="K55" s="24">
        <v>9.4341483012715501E-5</v>
      </c>
      <c r="L55" s="24">
        <v>3.5532028770823998E-5</v>
      </c>
      <c r="M55" s="24">
        <v>2.6114890806623228E-2</v>
      </c>
      <c r="N55" s="24">
        <v>1.9256869308646538E-2</v>
      </c>
      <c r="O55" s="24">
        <v>1.5674263389129899E-2</v>
      </c>
      <c r="P55" s="24">
        <v>6.3298543291918797E-3</v>
      </c>
      <c r="Q55" s="24">
        <v>9.1428321630348808E-3</v>
      </c>
      <c r="R55" s="24">
        <v>1.2584913141148849E-2</v>
      </c>
      <c r="S55" s="24">
        <v>1.404875640630983E-2</v>
      </c>
      <c r="T55" s="24">
        <v>1.153621049813003E-2</v>
      </c>
      <c r="U55" s="24">
        <v>4.1418072481064827E-2</v>
      </c>
      <c r="V55" s="24">
        <v>1.2303528312652861E-3</v>
      </c>
      <c r="W55" s="24">
        <v>5.3539715665235701E-3</v>
      </c>
      <c r="X55" s="24">
        <v>5.77643711093139E-2</v>
      </c>
      <c r="Y55" s="24">
        <v>3.5521030426684539E-3</v>
      </c>
      <c r="Z55" s="24">
        <v>0.17314362268703506</v>
      </c>
      <c r="AA55" s="24">
        <v>2.4209739379643983E-3</v>
      </c>
    </row>
    <row r="56" spans="1:27" x14ac:dyDescent="0.25">
      <c r="A56" s="28" t="s">
        <v>133</v>
      </c>
      <c r="B56" s="28" t="s">
        <v>36</v>
      </c>
      <c r="C56" s="24">
        <v>7.8687767438348905E-2</v>
      </c>
      <c r="D56" s="24">
        <v>2.3853697413553701E-4</v>
      </c>
      <c r="E56" s="24">
        <v>0</v>
      </c>
      <c r="F56" s="24">
        <v>0</v>
      </c>
      <c r="G56" s="24">
        <v>4.1691529128466795E-5</v>
      </c>
      <c r="H56" s="24">
        <v>3.0639598602668901E-2</v>
      </c>
      <c r="I56" s="24">
        <v>3.0809178361705901E-2</v>
      </c>
      <c r="J56" s="24">
        <v>1.45298185375572E-2</v>
      </c>
      <c r="K56" s="24">
        <v>1.2838853281773601E-5</v>
      </c>
      <c r="L56" s="24">
        <v>0.190941120113442</v>
      </c>
      <c r="M56" s="24">
        <v>1.0373332400660299E-2</v>
      </c>
      <c r="N56" s="24">
        <v>2.4662524394550002E-2</v>
      </c>
      <c r="O56" s="24">
        <v>7.40896901119074E-5</v>
      </c>
      <c r="P56" s="24">
        <v>9.8679828747390004E-6</v>
      </c>
      <c r="Q56" s="24">
        <v>6.5186883971660897E-6</v>
      </c>
      <c r="R56" s="24">
        <v>2.8496961514970001E-6</v>
      </c>
      <c r="S56" s="24">
        <v>3.0153543349720098E-6</v>
      </c>
      <c r="T56" s="24">
        <v>5.4617105860585205E-6</v>
      </c>
      <c r="U56" s="24">
        <v>14998.599801022499</v>
      </c>
      <c r="V56" s="24">
        <v>1.30452184803434E-5</v>
      </c>
      <c r="W56" s="24">
        <v>5.8968060313120002E-4</v>
      </c>
      <c r="X56" s="24">
        <v>2339.8919004209297</v>
      </c>
      <c r="Y56" s="24">
        <v>1.8338394730052198E-4</v>
      </c>
      <c r="Z56" s="24">
        <v>2276.1948583874696</v>
      </c>
      <c r="AA56" s="24">
        <v>1.7808352176868999E-4</v>
      </c>
    </row>
    <row r="57" spans="1:27" x14ac:dyDescent="0.25">
      <c r="A57" s="28" t="s">
        <v>133</v>
      </c>
      <c r="B57" s="28" t="s">
        <v>74</v>
      </c>
      <c r="C57" s="24">
        <v>0</v>
      </c>
      <c r="D57" s="24">
        <v>0</v>
      </c>
      <c r="E57" s="24">
        <v>0</v>
      </c>
      <c r="F57" s="24">
        <v>0.14682251550822301</v>
      </c>
      <c r="G57" s="24">
        <v>8.0707639556959997E-3</v>
      </c>
      <c r="H57" s="24">
        <v>1.2238351526642899E-2</v>
      </c>
      <c r="I57" s="24">
        <v>8.0164135075786406E-3</v>
      </c>
      <c r="J57" s="24">
        <v>1.5022399186509E-2</v>
      </c>
      <c r="K57" s="24">
        <v>4.2407979447187999E-3</v>
      </c>
      <c r="L57" s="24">
        <v>5.9369139755080002E-3</v>
      </c>
      <c r="M57" s="24">
        <v>7.1301744163259993E-3</v>
      </c>
      <c r="N57" s="24">
        <v>1.0485388982571299E-2</v>
      </c>
      <c r="O57" s="24">
        <v>1.04806403908764E-2</v>
      </c>
      <c r="P57" s="24">
        <v>3.91883334589249E-3</v>
      </c>
      <c r="Q57" s="24">
        <v>1.77437295428476E-2</v>
      </c>
      <c r="R57" s="24">
        <v>1.0703570133381201E-2</v>
      </c>
      <c r="S57" s="24">
        <v>2.6284918976341599E-3</v>
      </c>
      <c r="T57" s="24">
        <v>3.3760493586630302E-3</v>
      </c>
      <c r="U57" s="24">
        <v>0.10948396443738299</v>
      </c>
      <c r="V57" s="24">
        <v>6.02691803389E-4</v>
      </c>
      <c r="W57" s="24">
        <v>8.8888510700559998E-4</v>
      </c>
      <c r="X57" s="24">
        <v>0.18787619684224</v>
      </c>
      <c r="Y57" s="24">
        <v>2.2675811969941401E-4</v>
      </c>
      <c r="Z57" s="24">
        <v>3.6139422835679495E-2</v>
      </c>
      <c r="AA57" s="24">
        <v>2.20743312075205E-4</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0.1206871037105095</v>
      </c>
      <c r="D59" s="30">
        <v>1.3342567701511503</v>
      </c>
      <c r="E59" s="30">
        <v>7.6714972661964545E-2</v>
      </c>
      <c r="F59" s="30">
        <v>0.12557358050006817</v>
      </c>
      <c r="G59" s="30">
        <v>5.5757732317677611E-2</v>
      </c>
      <c r="H59" s="30">
        <v>7.3249980403397474E-2</v>
      </c>
      <c r="I59" s="30">
        <v>6.7953463406029729E-2</v>
      </c>
      <c r="J59" s="30">
        <v>0.11020117654327916</v>
      </c>
      <c r="K59" s="30">
        <v>7.2318991549784759E-2</v>
      </c>
      <c r="L59" s="30">
        <v>4.199928527562511E-2</v>
      </c>
      <c r="M59" s="30">
        <v>8.2667023666713219E-2</v>
      </c>
      <c r="N59" s="30">
        <v>6.3665509835326123E-2</v>
      </c>
      <c r="O59" s="30">
        <v>3.2195157862707866E-2</v>
      </c>
      <c r="P59" s="30">
        <v>0.11621712003604522</v>
      </c>
      <c r="Q59" s="30">
        <v>9.269156976363889E-2</v>
      </c>
      <c r="R59" s="30">
        <v>0.10665721623341719</v>
      </c>
      <c r="S59" s="30">
        <v>5.5173592758230694E-2</v>
      </c>
      <c r="T59" s="30">
        <v>0.14077907838925052</v>
      </c>
      <c r="U59" s="30">
        <v>0.22301894168399483</v>
      </c>
      <c r="V59" s="30">
        <v>5.4295435129704077E-2</v>
      </c>
      <c r="W59" s="30">
        <v>1.6529170621764431E-2</v>
      </c>
      <c r="X59" s="30">
        <v>0.46803224176436331</v>
      </c>
      <c r="Y59" s="30">
        <v>0.14317481640775637</v>
      </c>
      <c r="Z59" s="30">
        <v>1498.1591878706524</v>
      </c>
      <c r="AA59" s="30">
        <v>10778.646720909452</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2.2421003995854002E-2</v>
      </c>
      <c r="E64" s="24">
        <v>3.6969831164414E-3</v>
      </c>
      <c r="F64" s="24">
        <v>1.6819881750031402E-4</v>
      </c>
      <c r="G64" s="24">
        <v>6.04860845300768E-4</v>
      </c>
      <c r="H64" s="24">
        <v>5.4939284846574699E-4</v>
      </c>
      <c r="I64" s="24">
        <v>9.4850407015500005E-4</v>
      </c>
      <c r="J64" s="24">
        <v>2.4793195334732497E-3</v>
      </c>
      <c r="K64" s="24">
        <v>7.2098829452403005E-4</v>
      </c>
      <c r="L64" s="24">
        <v>7.7448094995771495E-4</v>
      </c>
      <c r="M64" s="24">
        <v>4.1409872010491402E-4</v>
      </c>
      <c r="N64" s="24">
        <v>1.61533118673674E-3</v>
      </c>
      <c r="O64" s="24">
        <v>9.2016787511610594E-4</v>
      </c>
      <c r="P64" s="24">
        <v>1.0758097237835999E-3</v>
      </c>
      <c r="Q64" s="24">
        <v>1.7626548697762402E-3</v>
      </c>
      <c r="R64" s="24">
        <v>3.1319550185246602E-3</v>
      </c>
      <c r="S64" s="24">
        <v>5.6145853525264803E-3</v>
      </c>
      <c r="T64" s="24">
        <v>5.9674491895477202E-5</v>
      </c>
      <c r="U64" s="24">
        <v>7.1235929013207107E-5</v>
      </c>
      <c r="V64" s="24">
        <v>2.4912550260469198E-3</v>
      </c>
      <c r="W64" s="24">
        <v>1.1252151636161601E-3</v>
      </c>
      <c r="X64" s="24">
        <v>1.7979222927935901E-3</v>
      </c>
      <c r="Y64" s="24">
        <v>1.3467069333849598E-3</v>
      </c>
      <c r="Z64" s="24">
        <v>1.6227224046350699E-3</v>
      </c>
      <c r="AA64" s="24">
        <v>3.4550732940151903E-4</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1.46618855518575E-2</v>
      </c>
      <c r="D66" s="24">
        <v>6.7797820606780798E-4</v>
      </c>
      <c r="E66" s="24">
        <v>1.2165613468119502E-3</v>
      </c>
      <c r="F66" s="24">
        <v>4.0080403664138697E-4</v>
      </c>
      <c r="G66" s="24">
        <v>7.3280991950199902E-4</v>
      </c>
      <c r="H66" s="24">
        <v>7.1384379273122303E-4</v>
      </c>
      <c r="I66" s="24">
        <v>7.0131198727057999E-4</v>
      </c>
      <c r="J66" s="24">
        <v>8.1827524485001898E-4</v>
      </c>
      <c r="K66" s="24">
        <v>6.5528755150934303E-4</v>
      </c>
      <c r="L66" s="24">
        <v>6.4069982977280006E-4</v>
      </c>
      <c r="M66" s="24">
        <v>5.9631268359387204E-4</v>
      </c>
      <c r="N66" s="24">
        <v>7.9739908765468707E-4</v>
      </c>
      <c r="O66" s="24">
        <v>4.6714639095661597E-4</v>
      </c>
      <c r="P66" s="24">
        <v>5.8310423622939995E-4</v>
      </c>
      <c r="Q66" s="24">
        <v>3.02865978665952E-3</v>
      </c>
      <c r="R66" s="24">
        <v>2.1929672459916803E-2</v>
      </c>
      <c r="S66" s="24">
        <v>804.38176118655895</v>
      </c>
      <c r="T66" s="24">
        <v>4.7744167857455998E-5</v>
      </c>
      <c r="U66" s="24">
        <v>6.2794094833718009E-5</v>
      </c>
      <c r="V66" s="24">
        <v>1466.65762968378</v>
      </c>
      <c r="W66" s="24">
        <v>6.966143265686301E-5</v>
      </c>
      <c r="X66" s="24">
        <v>2.2958485278983999E-5</v>
      </c>
      <c r="Y66" s="24">
        <v>7.1247512349098996E-5</v>
      </c>
      <c r="Z66" s="24">
        <v>679.87457182127901</v>
      </c>
      <c r="AA66" s="24">
        <v>2.1789500694066199E-5</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2.1218442123912125</v>
      </c>
      <c r="E68" s="24">
        <v>0.25554608703599951</v>
      </c>
      <c r="F68" s="24">
        <v>0.10139697230941015</v>
      </c>
      <c r="G68" s="24">
        <v>6.0203895259627882E-2</v>
      </c>
      <c r="H68" s="24">
        <v>0.11451454157664234</v>
      </c>
      <c r="I68" s="24">
        <v>0.10937349809889067</v>
      </c>
      <c r="J68" s="24">
        <v>0.19505750819399634</v>
      </c>
      <c r="K68" s="24">
        <v>0.10787290651187263</v>
      </c>
      <c r="L68" s="24">
        <v>6.7094323372934542E-2</v>
      </c>
      <c r="M68" s="24">
        <v>4.0303278624665727E-2</v>
      </c>
      <c r="N68" s="24">
        <v>9.2708553830010212E-2</v>
      </c>
      <c r="O68" s="24">
        <v>2.2041337278699474E-2</v>
      </c>
      <c r="P68" s="24">
        <v>0.19901035264995851</v>
      </c>
      <c r="Q68" s="24">
        <v>0.15964358108295781</v>
      </c>
      <c r="R68" s="24">
        <v>0.28851532744543529</v>
      </c>
      <c r="S68" s="24">
        <v>0.50538167439037807</v>
      </c>
      <c r="T68" s="24">
        <v>0.1721827060823401</v>
      </c>
      <c r="U68" s="24">
        <v>0.10255062227216297</v>
      </c>
      <c r="V68" s="24">
        <v>0.10837333034344329</v>
      </c>
      <c r="W68" s="24">
        <v>4.4238102444324454E-2</v>
      </c>
      <c r="X68" s="24">
        <v>0.28213336948846546</v>
      </c>
      <c r="Y68" s="24">
        <v>0.44773411876387964</v>
      </c>
      <c r="Z68" s="24">
        <v>1610.3224034115315</v>
      </c>
      <c r="AA68" s="24">
        <v>5604.3774573071105</v>
      </c>
    </row>
    <row r="69" spans="1:27" x14ac:dyDescent="0.25">
      <c r="A69" s="28" t="s">
        <v>134</v>
      </c>
      <c r="B69" s="28" t="s">
        <v>69</v>
      </c>
      <c r="C69" s="24">
        <v>0.35312253882272338</v>
      </c>
      <c r="D69" s="24">
        <v>1.4474756276519668E-2</v>
      </c>
      <c r="E69" s="24">
        <v>3.7749026964195326E-2</v>
      </c>
      <c r="F69" s="24">
        <v>1.8218000765734349E-2</v>
      </c>
      <c r="G69" s="24">
        <v>1.8002941250830042E-2</v>
      </c>
      <c r="H69" s="24">
        <v>6.2614385930805858E-3</v>
      </c>
      <c r="I69" s="24">
        <v>4.6639620002322793E-3</v>
      </c>
      <c r="J69" s="24">
        <v>2.4941766313952697E-3</v>
      </c>
      <c r="K69" s="24">
        <v>3.6678704279143309E-4</v>
      </c>
      <c r="L69" s="24">
        <v>1.1361028485350269E-4</v>
      </c>
      <c r="M69" s="24">
        <v>6.7141329728126781E-2</v>
      </c>
      <c r="N69" s="24">
        <v>4.6123020242270003E-2</v>
      </c>
      <c r="O69" s="24">
        <v>3.5845997664564699E-2</v>
      </c>
      <c r="P69" s="24">
        <v>1.9992802961938408E-2</v>
      </c>
      <c r="Q69" s="24">
        <v>2.643519336394895E-2</v>
      </c>
      <c r="R69" s="24">
        <v>6.7782633151036151E-2</v>
      </c>
      <c r="S69" s="24">
        <v>0.33121918700040109</v>
      </c>
      <c r="T69" s="24">
        <v>2.8067694310018399E-3</v>
      </c>
      <c r="U69" s="24">
        <v>3.3245415238584929E-3</v>
      </c>
      <c r="V69" s="24">
        <v>9.4966177796248927E-2</v>
      </c>
      <c r="W69" s="24">
        <v>0.120040242242231</v>
      </c>
      <c r="X69" s="24">
        <v>0.11127281075750454</v>
      </c>
      <c r="Y69" s="24">
        <v>436.35234079028055</v>
      </c>
      <c r="Z69" s="24">
        <v>2401.5138151569422</v>
      </c>
      <c r="AA69" s="24">
        <v>992.67673855629153</v>
      </c>
    </row>
    <row r="70" spans="1:27" x14ac:dyDescent="0.25">
      <c r="A70" s="28" t="s">
        <v>134</v>
      </c>
      <c r="B70" s="28" t="s">
        <v>36</v>
      </c>
      <c r="C70" s="24">
        <v>8.0826599790960005E-2</v>
      </c>
      <c r="D70" s="24">
        <v>3.3092263360971601E-4</v>
      </c>
      <c r="E70" s="24">
        <v>0</v>
      </c>
      <c r="F70" s="24">
        <v>0</v>
      </c>
      <c r="G70" s="24">
        <v>1.93838368074584E-5</v>
      </c>
      <c r="H70" s="24">
        <v>3.0865616557814699E-2</v>
      </c>
      <c r="I70" s="24">
        <v>3.2343023468147006E-2</v>
      </c>
      <c r="J70" s="24">
        <v>1.5233340334153899E-2</v>
      </c>
      <c r="K70" s="24">
        <v>1.5112131603362101E-5</v>
      </c>
      <c r="L70" s="24">
        <v>0.20910662750935699</v>
      </c>
      <c r="M70" s="24">
        <v>1.07224688600954E-2</v>
      </c>
      <c r="N70" s="24">
        <v>5.4254614643423106E-2</v>
      </c>
      <c r="O70" s="24">
        <v>8.5867489390587786E-3</v>
      </c>
      <c r="P70" s="24">
        <v>8.1185395956002403E-3</v>
      </c>
      <c r="Q70" s="24">
        <v>8803.4623135809998</v>
      </c>
      <c r="R70" s="24">
        <v>2.3481053122275601E-4</v>
      </c>
      <c r="S70" s="24">
        <v>7251.5571165948904</v>
      </c>
      <c r="T70" s="24">
        <v>3.3084928342923503E-6</v>
      </c>
      <c r="U70" s="24">
        <v>7.6876789235886004E-4</v>
      </c>
      <c r="V70" s="24">
        <v>2.0258339651728002E-2</v>
      </c>
      <c r="W70" s="24">
        <v>2.3415799864643597E-3</v>
      </c>
      <c r="X70" s="24">
        <v>158.39377530543598</v>
      </c>
      <c r="Y70" s="24">
        <v>615.91268217024003</v>
      </c>
      <c r="Z70" s="24">
        <v>250.49767556376003</v>
      </c>
      <c r="AA70" s="24">
        <v>1.68930411936392E-3</v>
      </c>
    </row>
    <row r="71" spans="1:27" x14ac:dyDescent="0.25">
      <c r="A71" s="28" t="s">
        <v>134</v>
      </c>
      <c r="B71" s="28" t="s">
        <v>74</v>
      </c>
      <c r="C71" s="24">
        <v>0</v>
      </c>
      <c r="D71" s="24">
        <v>0</v>
      </c>
      <c r="E71" s="24">
        <v>0</v>
      </c>
      <c r="F71" s="24">
        <v>0.10101878191355701</v>
      </c>
      <c r="G71" s="24">
        <v>6.0652372838648399E-3</v>
      </c>
      <c r="H71" s="24">
        <v>6.2533635519599999E-3</v>
      </c>
      <c r="I71" s="24">
        <v>5.2959627046443901E-3</v>
      </c>
      <c r="J71" s="24">
        <v>7.2823326831574003E-3</v>
      </c>
      <c r="K71" s="24">
        <v>4.0105787246712005E-3</v>
      </c>
      <c r="L71" s="24">
        <v>4.1094490323369893E-3</v>
      </c>
      <c r="M71" s="24">
        <v>4.8705115378277902E-3</v>
      </c>
      <c r="N71" s="24">
        <v>6.2422661610986498E-3</v>
      </c>
      <c r="O71" s="24">
        <v>3.9466879152751499E-3</v>
      </c>
      <c r="P71" s="24">
        <v>4.2982206963409998E-3</v>
      </c>
      <c r="Q71" s="24">
        <v>1.31499213228239E-2</v>
      </c>
      <c r="R71" s="24">
        <v>2.7357223774511902E-2</v>
      </c>
      <c r="S71" s="24">
        <v>3.8323316005073202E-2</v>
      </c>
      <c r="T71" s="24">
        <v>5.1759447366120002E-4</v>
      </c>
      <c r="U71" s="24">
        <v>3.55240932606482E-4</v>
      </c>
      <c r="V71" s="24">
        <v>1.5816754344566201E-2</v>
      </c>
      <c r="W71" s="24">
        <v>3.521910394392E-3</v>
      </c>
      <c r="X71" s="24">
        <v>1.2670854045659901E-3</v>
      </c>
      <c r="Y71" s="24">
        <v>2.6287503464547402E-4</v>
      </c>
      <c r="Z71" s="24">
        <v>4.9262761838304E-3</v>
      </c>
      <c r="AA71" s="24">
        <v>2.1339830108283001E-4</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0.36778442437458087</v>
      </c>
      <c r="D73" s="30">
        <v>2.1594179508696536</v>
      </c>
      <c r="E73" s="30">
        <v>0.29820865846344824</v>
      </c>
      <c r="F73" s="30">
        <v>0.1201839759292862</v>
      </c>
      <c r="G73" s="30">
        <v>7.954450727526069E-2</v>
      </c>
      <c r="H73" s="30">
        <v>0.12203921681091989</v>
      </c>
      <c r="I73" s="30">
        <v>0.11568727615654853</v>
      </c>
      <c r="J73" s="30">
        <v>0.20084927960371488</v>
      </c>
      <c r="K73" s="30">
        <v>0.10961596940069744</v>
      </c>
      <c r="L73" s="30">
        <v>6.8623114437518562E-2</v>
      </c>
      <c r="M73" s="30">
        <v>0.1084550197564913</v>
      </c>
      <c r="N73" s="30">
        <v>0.14124430434667165</v>
      </c>
      <c r="O73" s="30">
        <v>5.9274649209336894E-2</v>
      </c>
      <c r="P73" s="30">
        <v>0.22066206957190992</v>
      </c>
      <c r="Q73" s="30">
        <v>0.19087008910334252</v>
      </c>
      <c r="R73" s="30">
        <v>0.38135958807491294</v>
      </c>
      <c r="S73" s="30">
        <v>805.2239766333023</v>
      </c>
      <c r="T73" s="30">
        <v>0.17509689417309487</v>
      </c>
      <c r="U73" s="30">
        <v>0.1060091938198684</v>
      </c>
      <c r="V73" s="30">
        <v>1466.863460446946</v>
      </c>
      <c r="W73" s="30">
        <v>0.16547322128282849</v>
      </c>
      <c r="X73" s="30">
        <v>0.39522706102404259</v>
      </c>
      <c r="Y73" s="30">
        <v>436.80149286349018</v>
      </c>
      <c r="Z73" s="30">
        <v>4691.7124131121573</v>
      </c>
      <c r="AA73" s="30">
        <v>6597.0545631602326</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collapsed="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2.2768521325358001E-2</v>
      </c>
      <c r="E78" s="24">
        <v>2.8661505397876001E-3</v>
      </c>
      <c r="F78" s="24">
        <v>1.0474224323245699E-3</v>
      </c>
      <c r="G78" s="24">
        <v>2.2991208771448298E-4</v>
      </c>
      <c r="H78" s="24">
        <v>4.7907817346759101E-4</v>
      </c>
      <c r="I78" s="24">
        <v>9.2578560587149906E-4</v>
      </c>
      <c r="J78" s="24">
        <v>9.3375766310014392E-4</v>
      </c>
      <c r="K78" s="24">
        <v>1.1408120969264E-3</v>
      </c>
      <c r="L78" s="24">
        <v>1.09214231505938E-3</v>
      </c>
      <c r="M78" s="24">
        <v>3.7214824704706601E-4</v>
      </c>
      <c r="N78" s="24">
        <v>1.61472343720211E-3</v>
      </c>
      <c r="O78" s="24">
        <v>8.3616329459268001E-4</v>
      </c>
      <c r="P78" s="24">
        <v>6.7187865282719909E-4</v>
      </c>
      <c r="Q78" s="24">
        <v>8.3936095948251594E-4</v>
      </c>
      <c r="R78" s="24">
        <v>7.1176668138899402E-4</v>
      </c>
      <c r="S78" s="24">
        <v>5.8968425181857493E-4</v>
      </c>
      <c r="T78" s="24">
        <v>7.3613293881718504E-4</v>
      </c>
      <c r="U78" s="24">
        <v>9.9086161839424011E-4</v>
      </c>
      <c r="V78" s="24">
        <v>1.8391500816194001E-5</v>
      </c>
      <c r="W78" s="24">
        <v>6.30829847183964E-4</v>
      </c>
      <c r="X78" s="24">
        <v>3.17090194314399E-4</v>
      </c>
      <c r="Y78" s="24">
        <v>1.9763558628138001E-4</v>
      </c>
      <c r="Z78" s="24">
        <v>2.29930733966151E-4</v>
      </c>
      <c r="AA78" s="24">
        <v>8.8425332527048995E-5</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1.5076908841119901E-2</v>
      </c>
      <c r="D80" s="24">
        <v>6.3256730030523001E-4</v>
      </c>
      <c r="E80" s="24">
        <v>8.7973128434205904E-4</v>
      </c>
      <c r="F80" s="24">
        <v>7.8336668967071395E-4</v>
      </c>
      <c r="G80" s="24">
        <v>7.1907880329676803E-4</v>
      </c>
      <c r="H80" s="24">
        <v>7.4778156537809904E-4</v>
      </c>
      <c r="I80" s="24">
        <v>7.1880473471039991E-4</v>
      </c>
      <c r="J80" s="24">
        <v>7.1017167362853598E-4</v>
      </c>
      <c r="K80" s="24">
        <v>7.0906326395940003E-4</v>
      </c>
      <c r="L80" s="24">
        <v>7.0430580661939098E-4</v>
      </c>
      <c r="M80" s="24">
        <v>5.8061150984955805E-4</v>
      </c>
      <c r="N80" s="24">
        <v>6.7466350943400002E-4</v>
      </c>
      <c r="O80" s="24">
        <v>5.9823135131527804E-4</v>
      </c>
      <c r="P80" s="24">
        <v>5.5513516662252004E-4</v>
      </c>
      <c r="Q80" s="24">
        <v>5.4114226680898505E-4</v>
      </c>
      <c r="R80" s="24">
        <v>4.9143866522287198E-4</v>
      </c>
      <c r="S80" s="24">
        <v>4.5843017769937498E-4</v>
      </c>
      <c r="T80" s="24">
        <v>4.3397369584626498E-4</v>
      </c>
      <c r="U80" s="24">
        <v>4.4498360276229996E-4</v>
      </c>
      <c r="V80" s="24">
        <v>2.7394266164617199E-4</v>
      </c>
      <c r="W80" s="24">
        <v>3.12507351229255E-4</v>
      </c>
      <c r="X80" s="24">
        <v>2.3789536324151899E-4</v>
      </c>
      <c r="Y80" s="24">
        <v>1.8098718315701201E-4</v>
      </c>
      <c r="Z80" s="24">
        <v>1.3006676911626698E-4</v>
      </c>
      <c r="AA80" s="24">
        <v>6.7033295055832001E-5</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0.78007479247009903</v>
      </c>
      <c r="E82" s="24">
        <v>0.1112407974869927</v>
      </c>
      <c r="F82" s="24">
        <v>5.2193566717175434E-2</v>
      </c>
      <c r="G82" s="24">
        <v>1.4829357666580409E-2</v>
      </c>
      <c r="H82" s="24">
        <v>1.1703366776485509E-2</v>
      </c>
      <c r="I82" s="24">
        <v>3.3077018474624596E-2</v>
      </c>
      <c r="J82" s="24">
        <v>2.3807142724960366E-2</v>
      </c>
      <c r="K82" s="24">
        <v>3.9690003138756577E-2</v>
      </c>
      <c r="L82" s="24">
        <v>3.554109550241364E-2</v>
      </c>
      <c r="M82" s="24">
        <v>8.5532717455945942E-3</v>
      </c>
      <c r="N82" s="24">
        <v>4.0926644143265634E-2</v>
      </c>
      <c r="O82" s="24">
        <v>8.7635206493692098E-3</v>
      </c>
      <c r="P82" s="24">
        <v>7.0698155217711903E-2</v>
      </c>
      <c r="Q82" s="24">
        <v>2.6597455767474947E-2</v>
      </c>
      <c r="R82" s="24">
        <v>3.7877145618701757E-2</v>
      </c>
      <c r="S82" s="24">
        <v>1.234372971018625E-2</v>
      </c>
      <c r="T82" s="24">
        <v>4.9560006785379869E-2</v>
      </c>
      <c r="U82" s="24">
        <v>2.9848484931643153E-2</v>
      </c>
      <c r="V82" s="24">
        <v>5.7935579067087397E-3</v>
      </c>
      <c r="W82" s="24">
        <v>1.8356877481624099E-2</v>
      </c>
      <c r="X82" s="24">
        <v>2.1762303632344309E-2</v>
      </c>
      <c r="Y82" s="24">
        <v>9.5739972100176204E-3</v>
      </c>
      <c r="Z82" s="24">
        <v>1.139964878519349E-2</v>
      </c>
      <c r="AA82" s="24">
        <v>4.7451629630603839E-3</v>
      </c>
    </row>
    <row r="83" spans="1:27" x14ac:dyDescent="0.25">
      <c r="A83" s="28" t="s">
        <v>135</v>
      </c>
      <c r="B83" s="28" t="s">
        <v>69</v>
      </c>
      <c r="C83" s="24">
        <v>4.6397215683350403E-2</v>
      </c>
      <c r="D83" s="24">
        <v>3.3854277622454997E-4</v>
      </c>
      <c r="E83" s="24">
        <v>5.3039847467062397E-3</v>
      </c>
      <c r="F83" s="24">
        <v>4.4555261861181899E-3</v>
      </c>
      <c r="G83" s="24">
        <v>7.5035789360618395E-4</v>
      </c>
      <c r="H83" s="24">
        <v>2.7158452583151598E-4</v>
      </c>
      <c r="I83" s="24">
        <v>1.3383183248742001E-4</v>
      </c>
      <c r="J83" s="24">
        <v>4.7798715837398396E-5</v>
      </c>
      <c r="K83" s="24">
        <v>5.3143126006686696E-5</v>
      </c>
      <c r="L83" s="24">
        <v>1.9025272392115803E-5</v>
      </c>
      <c r="M83" s="24">
        <v>7.8529850298191903E-3</v>
      </c>
      <c r="N83" s="24">
        <v>7.3111925845630796E-3</v>
      </c>
      <c r="O83" s="24">
        <v>4.65690182129401E-3</v>
      </c>
      <c r="P83" s="24">
        <v>1.5990220153466901E-3</v>
      </c>
      <c r="Q83" s="24">
        <v>3.0218204135242202E-3</v>
      </c>
      <c r="R83" s="24">
        <v>3.3633293860643502E-3</v>
      </c>
      <c r="S83" s="24">
        <v>3.0494574897337499E-3</v>
      </c>
      <c r="T83" s="24">
        <v>3.0570910875098297E-3</v>
      </c>
      <c r="U83" s="24">
        <v>2.91240116387284E-3</v>
      </c>
      <c r="V83" s="24">
        <v>1.20203523580545E-4</v>
      </c>
      <c r="W83" s="24">
        <v>3.3212988173162003E-3</v>
      </c>
      <c r="X83" s="24">
        <v>2.5291651117630497E-3</v>
      </c>
      <c r="Y83" s="24">
        <v>4.2376026924139998E-4</v>
      </c>
      <c r="Z83" s="24">
        <v>1.22504204196108E-3</v>
      </c>
      <c r="AA83" s="24">
        <v>3.6733021947606598E-4</v>
      </c>
    </row>
    <row r="84" spans="1:27" x14ac:dyDescent="0.25">
      <c r="A84" s="28" t="s">
        <v>135</v>
      </c>
      <c r="B84" s="28" t="s">
        <v>36</v>
      </c>
      <c r="C84" s="24">
        <v>7.878667413252459E-2</v>
      </c>
      <c r="D84" s="24">
        <v>4.7888491648720802E-4</v>
      </c>
      <c r="E84" s="24">
        <v>0</v>
      </c>
      <c r="F84" s="24">
        <v>0</v>
      </c>
      <c r="G84" s="24">
        <v>2.6211821261627101E-5</v>
      </c>
      <c r="H84" s="24">
        <v>3.3413728851951E-2</v>
      </c>
      <c r="I84" s="24">
        <v>3.10032351228209E-2</v>
      </c>
      <c r="J84" s="24">
        <v>1.2696228440960799E-2</v>
      </c>
      <c r="K84" s="24">
        <v>1.0474379457575599E-5</v>
      </c>
      <c r="L84" s="24">
        <v>0.12908414033527399</v>
      </c>
      <c r="M84" s="24">
        <v>1.3614419950434501E-2</v>
      </c>
      <c r="N84" s="24">
        <v>3.2731948541837194E-5</v>
      </c>
      <c r="O84" s="24">
        <v>1.4966634851574199E-5</v>
      </c>
      <c r="P84" s="24">
        <v>6.5254796380680003E-6</v>
      </c>
      <c r="Q84" s="24">
        <v>3.4930310547648899E-6</v>
      </c>
      <c r="R84" s="24">
        <v>0</v>
      </c>
      <c r="S84" s="24">
        <v>2.9355710514604404E-6</v>
      </c>
      <c r="T84" s="24">
        <v>4.2297174304774897E-6</v>
      </c>
      <c r="U84" s="24">
        <v>7.8656823692260805E-6</v>
      </c>
      <c r="V84" s="24">
        <v>1.84388998369289E-3</v>
      </c>
      <c r="W84" s="24">
        <v>6.6210036437264995E-3</v>
      </c>
      <c r="X84" s="24">
        <v>2.1833608947824002E-3</v>
      </c>
      <c r="Y84" s="24">
        <v>2.8656787263104003E-3</v>
      </c>
      <c r="Z84" s="24">
        <v>9.7881409240289886E-4</v>
      </c>
      <c r="AA84" s="24">
        <v>7.6581254166160993E-4</v>
      </c>
    </row>
    <row r="85" spans="1:27" x14ac:dyDescent="0.25">
      <c r="A85" s="28" t="s">
        <v>135</v>
      </c>
      <c r="B85" s="28" t="s">
        <v>74</v>
      </c>
      <c r="C85" s="24">
        <v>0</v>
      </c>
      <c r="D85" s="24">
        <v>0</v>
      </c>
      <c r="E85" s="24">
        <v>0</v>
      </c>
      <c r="F85" s="24">
        <v>0.19292111012720001</v>
      </c>
      <c r="G85" s="24">
        <v>1.5428789735567E-2</v>
      </c>
      <c r="H85" s="24">
        <v>2.2169501513176801E-2</v>
      </c>
      <c r="I85" s="24">
        <v>8.6305126541023902E-3</v>
      </c>
      <c r="J85" s="24">
        <v>1.0772671973649499E-2</v>
      </c>
      <c r="K85" s="24">
        <v>8.3963136632356807E-3</v>
      </c>
      <c r="L85" s="24">
        <v>7.4508486348295998E-3</v>
      </c>
      <c r="M85" s="24">
        <v>1.72162809826788E-2</v>
      </c>
      <c r="N85" s="24">
        <v>4.5671511620798896E-3</v>
      </c>
      <c r="O85" s="24">
        <v>6.6311480350430005E-3</v>
      </c>
      <c r="P85" s="24">
        <v>1.1109813942326E-2</v>
      </c>
      <c r="Q85" s="24">
        <v>6.3406348500855006E-3</v>
      </c>
      <c r="R85" s="24">
        <v>7.5460272591081397E-3</v>
      </c>
      <c r="S85" s="24">
        <v>8.4748082997473002E-3</v>
      </c>
      <c r="T85" s="24">
        <v>4.7303799657020104E-3</v>
      </c>
      <c r="U85" s="24">
        <v>2.8205686644084704E-3</v>
      </c>
      <c r="V85" s="24">
        <v>1.1024389352071401E-2</v>
      </c>
      <c r="W85" s="24">
        <v>1.83271232527768E-3</v>
      </c>
      <c r="X85" s="24">
        <v>2.5792226877698302E-3</v>
      </c>
      <c r="Y85" s="24">
        <v>4.0028448761985497E-3</v>
      </c>
      <c r="Z85" s="24">
        <v>1.2847488229232201E-3</v>
      </c>
      <c r="AA85" s="24">
        <v>1.0124124230044E-3</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6.1474124524470306E-2</v>
      </c>
      <c r="D87" s="30">
        <v>0.80381442387198687</v>
      </c>
      <c r="E87" s="30">
        <v>0.12029066405782859</v>
      </c>
      <c r="F87" s="30">
        <v>5.8479882025288907E-2</v>
      </c>
      <c r="G87" s="30">
        <v>1.652870645119784E-2</v>
      </c>
      <c r="H87" s="30">
        <v>1.3201811041162715E-2</v>
      </c>
      <c r="I87" s="30">
        <v>3.4855440647693914E-2</v>
      </c>
      <c r="J87" s="30">
        <v>2.5498870777526442E-2</v>
      </c>
      <c r="K87" s="30">
        <v>4.1593021625649068E-2</v>
      </c>
      <c r="L87" s="30">
        <v>3.7356568896484525E-2</v>
      </c>
      <c r="M87" s="30">
        <v>1.7359016532310409E-2</v>
      </c>
      <c r="N87" s="30">
        <v>5.052722367446482E-2</v>
      </c>
      <c r="O87" s="30">
        <v>1.4854817116571177E-2</v>
      </c>
      <c r="P87" s="30">
        <v>7.3524191052508306E-2</v>
      </c>
      <c r="Q87" s="30">
        <v>3.0999779407290668E-2</v>
      </c>
      <c r="R87" s="30">
        <v>4.2443680351377973E-2</v>
      </c>
      <c r="S87" s="30">
        <v>1.6441301629437948E-2</v>
      </c>
      <c r="T87" s="30">
        <v>5.378720450755315E-2</v>
      </c>
      <c r="U87" s="30">
        <v>3.4196731316672536E-2</v>
      </c>
      <c r="V87" s="30">
        <v>6.2060955927516507E-3</v>
      </c>
      <c r="W87" s="30">
        <v>2.2621513497353519E-2</v>
      </c>
      <c r="X87" s="30">
        <v>2.4846454301663278E-2</v>
      </c>
      <c r="Y87" s="30">
        <v>1.0376380248697413E-2</v>
      </c>
      <c r="Z87" s="30">
        <v>1.2984688330236988E-2</v>
      </c>
      <c r="AA87" s="30">
        <v>5.2679518101193309E-3</v>
      </c>
    </row>
  </sheetData>
  <sheetProtection algorithmName="SHA-512" hashValue="oFq0lbn4Nlh/QiMWfM9OUOPRfrIEfxQUsmKRBM7RuUOTISljiKClVDlgUVvOKYJGRENbi92zHnKS7NqIyQfo3w==" saltValue="6wMr6wdT6dl1+F/VMPxOng=="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4584E-0152-430B-8D1B-061867B56C79}">
  <sheetPr codeName="Sheet11">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80</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1580581.0380000002</v>
      </c>
      <c r="D6" s="24">
        <v>1312847.2220000001</v>
      </c>
      <c r="E6" s="24">
        <v>1279403.2340000002</v>
      </c>
      <c r="F6" s="24">
        <v>1118310.1099999999</v>
      </c>
      <c r="G6" s="24">
        <v>1020220.938</v>
      </c>
      <c r="H6" s="24">
        <v>928369.56400000001</v>
      </c>
      <c r="I6" s="24">
        <v>877759.01799999992</v>
      </c>
      <c r="J6" s="24">
        <v>899400.05094396998</v>
      </c>
      <c r="K6" s="24">
        <v>622893.41491278005</v>
      </c>
      <c r="L6" s="24">
        <v>551193.47587909503</v>
      </c>
      <c r="M6" s="24">
        <v>485618.38211727398</v>
      </c>
      <c r="N6" s="24">
        <v>416340.42820788501</v>
      </c>
      <c r="O6" s="24">
        <v>409979.19968161499</v>
      </c>
      <c r="P6" s="24">
        <v>391148.09640988999</v>
      </c>
      <c r="Q6" s="24">
        <v>342197.59018112894</v>
      </c>
      <c r="R6" s="24">
        <v>332091.249228667</v>
      </c>
      <c r="S6" s="24">
        <v>366530.56872975099</v>
      </c>
      <c r="T6" s="24">
        <v>368785.29826121393</v>
      </c>
      <c r="U6" s="24">
        <v>345765.89599787001</v>
      </c>
      <c r="V6" s="24">
        <v>316297.703200655</v>
      </c>
      <c r="W6" s="24">
        <v>330473.79670464597</v>
      </c>
      <c r="X6" s="24">
        <v>321295.19718308002</v>
      </c>
      <c r="Y6" s="24">
        <v>325333.32471790002</v>
      </c>
      <c r="Z6" s="24">
        <v>279277.90801986004</v>
      </c>
      <c r="AA6" s="24">
        <v>180658.07988735399</v>
      </c>
    </row>
    <row r="7" spans="1:27" x14ac:dyDescent="0.25">
      <c r="A7" s="28" t="s">
        <v>40</v>
      </c>
      <c r="B7" s="28" t="s">
        <v>72</v>
      </c>
      <c r="C7" s="24">
        <v>194435.69899999999</v>
      </c>
      <c r="D7" s="24">
        <v>152515.64600000001</v>
      </c>
      <c r="E7" s="24">
        <v>166963.92600000001</v>
      </c>
      <c r="F7" s="24">
        <v>179916.17199999999</v>
      </c>
      <c r="G7" s="24">
        <v>159389.88399999999</v>
      </c>
      <c r="H7" s="24">
        <v>143577.52100000001</v>
      </c>
      <c r="I7" s="24">
        <v>132115.054</v>
      </c>
      <c r="J7" s="24">
        <v>89580.232000000004</v>
      </c>
      <c r="K7" s="24">
        <v>80869.266000000003</v>
      </c>
      <c r="L7" s="24">
        <v>80776.638000000006</v>
      </c>
      <c r="M7" s="24">
        <v>72390.785000000003</v>
      </c>
      <c r="N7" s="24">
        <v>71885.936000000002</v>
      </c>
      <c r="O7" s="24">
        <v>69949.319000000003</v>
      </c>
      <c r="P7" s="24">
        <v>65223.222000000002</v>
      </c>
      <c r="Q7" s="24">
        <v>59068.381000000001</v>
      </c>
      <c r="R7" s="24">
        <v>58506.103000000003</v>
      </c>
      <c r="S7" s="24">
        <v>55979.915500000003</v>
      </c>
      <c r="T7" s="24">
        <v>53570.341500000002</v>
      </c>
      <c r="U7" s="24">
        <v>51037.940499999997</v>
      </c>
      <c r="V7" s="24">
        <v>51231.822999999997</v>
      </c>
      <c r="W7" s="24">
        <v>47567.470999999998</v>
      </c>
      <c r="X7" s="24">
        <v>47111.980499999998</v>
      </c>
      <c r="Y7" s="24">
        <v>43607.9185</v>
      </c>
      <c r="Z7" s="24">
        <v>41466.993499999997</v>
      </c>
      <c r="AA7" s="24">
        <v>39339.050000000003</v>
      </c>
    </row>
    <row r="8" spans="1:27" x14ac:dyDescent="0.25">
      <c r="A8" s="28" t="s">
        <v>40</v>
      </c>
      <c r="B8" s="28" t="s">
        <v>20</v>
      </c>
      <c r="C8" s="24">
        <v>146700.73980130203</v>
      </c>
      <c r="D8" s="24">
        <v>132562.72967501602</v>
      </c>
      <c r="E8" s="24">
        <v>91977.528714474989</v>
      </c>
      <c r="F8" s="24">
        <v>95102.639865798992</v>
      </c>
      <c r="G8" s="24">
        <v>89905.989041959008</v>
      </c>
      <c r="H8" s="24">
        <v>84695.758857224006</v>
      </c>
      <c r="I8" s="24">
        <v>80039.20670693701</v>
      </c>
      <c r="J8" s="24">
        <v>75611.72316316099</v>
      </c>
      <c r="K8" s="24">
        <v>71125.408884417004</v>
      </c>
      <c r="L8" s="24">
        <v>67353.175350716003</v>
      </c>
      <c r="M8" s="24">
        <v>63373.496081392004</v>
      </c>
      <c r="N8" s="24">
        <v>59884.808766010006</v>
      </c>
      <c r="O8" s="24">
        <v>56556.114092073003</v>
      </c>
      <c r="P8" s="24">
        <v>53444.576549961013</v>
      </c>
      <c r="Q8" s="24">
        <v>50398.201440410005</v>
      </c>
      <c r="R8" s="24">
        <v>46288.149855367999</v>
      </c>
      <c r="S8" s="24">
        <v>32430.171401348001</v>
      </c>
      <c r="T8" s="24">
        <v>30563.787682908001</v>
      </c>
      <c r="U8" s="24">
        <v>28572.752569002001</v>
      </c>
      <c r="V8" s="24">
        <v>26914.528692707001</v>
      </c>
      <c r="W8" s="24">
        <v>25442.362428621</v>
      </c>
      <c r="X8" s="24">
        <v>24015.511762599999</v>
      </c>
      <c r="Y8" s="24">
        <v>22437.761163457995</v>
      </c>
      <c r="Z8" s="24">
        <v>22436.785484331005</v>
      </c>
      <c r="AA8" s="24">
        <v>20982.937267186004</v>
      </c>
    </row>
    <row r="9" spans="1:27" x14ac:dyDescent="0.25">
      <c r="A9" s="28" t="s">
        <v>40</v>
      </c>
      <c r="B9" s="28" t="s">
        <v>32</v>
      </c>
      <c r="C9" s="24">
        <v>60893.371030000002</v>
      </c>
      <c r="D9" s="24">
        <v>57738.434000000001</v>
      </c>
      <c r="E9" s="24">
        <v>56755.408879999995</v>
      </c>
      <c r="F9" s="24">
        <v>6593.93642</v>
      </c>
      <c r="G9" s="24">
        <v>6212.6989649999996</v>
      </c>
      <c r="H9" s="24">
        <v>5858.5940469999996</v>
      </c>
      <c r="I9" s="24">
        <v>5439.4318830000002</v>
      </c>
      <c r="J9" s="24">
        <v>5246.6441100000002</v>
      </c>
      <c r="K9" s="24">
        <v>4981.1498600000004</v>
      </c>
      <c r="L9" s="24">
        <v>4752.9210299999995</v>
      </c>
      <c r="M9" s="24">
        <v>4640.5997799999996</v>
      </c>
      <c r="N9" s="24">
        <v>4293.2627199999997</v>
      </c>
      <c r="O9" s="24">
        <v>4018.19821</v>
      </c>
      <c r="P9" s="24">
        <v>3763.87556</v>
      </c>
      <c r="Q9" s="24">
        <v>869.20889999999997</v>
      </c>
      <c r="R9" s="24">
        <v>647.26409999999998</v>
      </c>
      <c r="S9" s="24">
        <v>1006.18225</v>
      </c>
      <c r="T9" s="24">
        <v>664.77075000000002</v>
      </c>
      <c r="U9" s="24">
        <v>0</v>
      </c>
      <c r="V9" s="24">
        <v>0</v>
      </c>
      <c r="W9" s="24">
        <v>0</v>
      </c>
      <c r="X9" s="24">
        <v>0</v>
      </c>
      <c r="Y9" s="24">
        <v>0</v>
      </c>
      <c r="Z9" s="24">
        <v>0</v>
      </c>
      <c r="AA9" s="24">
        <v>0</v>
      </c>
    </row>
    <row r="10" spans="1:27" x14ac:dyDescent="0.25">
      <c r="A10" s="28" t="s">
        <v>40</v>
      </c>
      <c r="B10" s="28" t="s">
        <v>67</v>
      </c>
      <c r="C10" s="24">
        <v>1165.7456827570004</v>
      </c>
      <c r="D10" s="24">
        <v>1298.9067721305</v>
      </c>
      <c r="E10" s="24">
        <v>3831.3169626189997</v>
      </c>
      <c r="F10" s="24">
        <v>21.101907289000003</v>
      </c>
      <c r="G10" s="24">
        <v>271.6815263879999</v>
      </c>
      <c r="H10" s="24">
        <v>374.8133291195</v>
      </c>
      <c r="I10" s="24">
        <v>33.332892195499909</v>
      </c>
      <c r="J10" s="24">
        <v>103.37217191249999</v>
      </c>
      <c r="K10" s="24">
        <v>4.0785261460000006</v>
      </c>
      <c r="L10" s="24">
        <v>132.30858242300002</v>
      </c>
      <c r="M10" s="24">
        <v>279.56407821499994</v>
      </c>
      <c r="N10" s="24">
        <v>891.00193169599982</v>
      </c>
      <c r="O10" s="24">
        <v>265.94822781899984</v>
      </c>
      <c r="P10" s="24">
        <v>96.953857103999994</v>
      </c>
      <c r="Q10" s="24">
        <v>2605.3466965440002</v>
      </c>
      <c r="R10" s="24">
        <v>1748.927231206</v>
      </c>
      <c r="S10" s="24">
        <v>4475.5183272809991</v>
      </c>
      <c r="T10" s="24">
        <v>2360.3123049189994</v>
      </c>
      <c r="U10" s="24">
        <v>3962.6703341829998</v>
      </c>
      <c r="V10" s="24">
        <v>2609.4270316679999</v>
      </c>
      <c r="W10" s="24">
        <v>4331.9079466430003</v>
      </c>
      <c r="X10" s="24">
        <v>2312.3929435350005</v>
      </c>
      <c r="Y10" s="24">
        <v>7503.0217640619994</v>
      </c>
      <c r="Z10" s="24">
        <v>7365.5909666349999</v>
      </c>
      <c r="AA10" s="24">
        <v>20503.193721421998</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1983776.5935140594</v>
      </c>
      <c r="D17" s="30">
        <v>1656962.9384471464</v>
      </c>
      <c r="E17" s="30">
        <v>1598931.4145570942</v>
      </c>
      <c r="F17" s="30">
        <v>1399943.9601930878</v>
      </c>
      <c r="G17" s="30">
        <v>1276001.1915333469</v>
      </c>
      <c r="H17" s="30">
        <v>1162876.2512333433</v>
      </c>
      <c r="I17" s="30">
        <v>1095386.0434821325</v>
      </c>
      <c r="J17" s="30">
        <v>1069942.0223890436</v>
      </c>
      <c r="K17" s="30">
        <v>779873.31818334316</v>
      </c>
      <c r="L17" s="30">
        <v>704208.51884223404</v>
      </c>
      <c r="M17" s="30">
        <v>626302.82705688116</v>
      </c>
      <c r="N17" s="30">
        <v>553295.43762559094</v>
      </c>
      <c r="O17" s="30">
        <v>540768.77921150706</v>
      </c>
      <c r="P17" s="30">
        <v>513676.72437695501</v>
      </c>
      <c r="Q17" s="30">
        <v>455138.72821808292</v>
      </c>
      <c r="R17" s="30">
        <v>439281.69341524097</v>
      </c>
      <c r="S17" s="30">
        <v>460422.35620838002</v>
      </c>
      <c r="T17" s="30">
        <v>455944.51049904095</v>
      </c>
      <c r="U17" s="30">
        <v>429339.25940105505</v>
      </c>
      <c r="V17" s="30">
        <v>397053.48192503001</v>
      </c>
      <c r="W17" s="30">
        <v>407815.53807990998</v>
      </c>
      <c r="X17" s="30">
        <v>394735.08238921501</v>
      </c>
      <c r="Y17" s="30">
        <v>398882.02614542004</v>
      </c>
      <c r="Z17" s="30">
        <v>350547.27797082602</v>
      </c>
      <c r="AA17" s="30">
        <v>261483.26087596198</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824344.76800000004</v>
      </c>
      <c r="D20" s="24">
        <v>671036.37199999997</v>
      </c>
      <c r="E20" s="24">
        <v>635691.75600000005</v>
      </c>
      <c r="F20" s="24">
        <v>529287.51</v>
      </c>
      <c r="G20" s="24">
        <v>474863.446</v>
      </c>
      <c r="H20" s="24">
        <v>453267.97</v>
      </c>
      <c r="I20" s="24">
        <v>461390.62400000001</v>
      </c>
      <c r="J20" s="24">
        <v>455940.08799999999</v>
      </c>
      <c r="K20" s="24">
        <v>303672.55102139997</v>
      </c>
      <c r="L20" s="24">
        <v>272473.93794911006</v>
      </c>
      <c r="M20" s="24">
        <v>244629.95547098</v>
      </c>
      <c r="N20" s="24">
        <v>164377.88942901601</v>
      </c>
      <c r="O20" s="24">
        <v>170270.36397882501</v>
      </c>
      <c r="P20" s="24">
        <v>165051.99698858996</v>
      </c>
      <c r="Q20" s="24">
        <v>142095.61784750895</v>
      </c>
      <c r="R20" s="24">
        <v>147384.043897569</v>
      </c>
      <c r="S20" s="24">
        <v>160373.31645263499</v>
      </c>
      <c r="T20" s="24">
        <v>159275.37968254398</v>
      </c>
      <c r="U20" s="24">
        <v>152681.47125520001</v>
      </c>
      <c r="V20" s="24">
        <v>141407.25384446501</v>
      </c>
      <c r="W20" s="24">
        <v>155478.91321684598</v>
      </c>
      <c r="X20" s="24">
        <v>145520.67199999999</v>
      </c>
      <c r="Y20" s="24">
        <v>154702.00200000001</v>
      </c>
      <c r="Z20" s="24">
        <v>136136.49400000001</v>
      </c>
      <c r="AA20" s="24">
        <v>62370.597999999998</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1295.5476613020001</v>
      </c>
      <c r="D22" s="24">
        <v>1835.3191654499999</v>
      </c>
      <c r="E22" s="24">
        <v>1781.7942047949998</v>
      </c>
      <c r="F22" s="24">
        <v>3284.3495551749998</v>
      </c>
      <c r="G22" s="24">
        <v>3101.5803462450003</v>
      </c>
      <c r="H22" s="24">
        <v>2922.3442453399994</v>
      </c>
      <c r="I22" s="24">
        <v>2808.8831073629999</v>
      </c>
      <c r="J22" s="24">
        <v>2624.3424899040001</v>
      </c>
      <c r="K22" s="24">
        <v>2491.1137160450003</v>
      </c>
      <c r="L22" s="24">
        <v>2426.5013299689999</v>
      </c>
      <c r="M22" s="24">
        <v>2211.3600697840002</v>
      </c>
      <c r="N22" s="24">
        <v>2077.4025961699999</v>
      </c>
      <c r="O22" s="24">
        <v>1956.127767386</v>
      </c>
      <c r="P22" s="24">
        <v>1875.6552028700003</v>
      </c>
      <c r="Q22" s="24">
        <v>1758.2431031100002</v>
      </c>
      <c r="R22" s="24">
        <v>1669.99844618</v>
      </c>
      <c r="S22" s="24">
        <v>1599.9969948699998</v>
      </c>
      <c r="T22" s="24">
        <v>1472.5568529670002</v>
      </c>
      <c r="U22" s="24">
        <v>1392.9336900399999</v>
      </c>
      <c r="V22" s="24">
        <v>1316.1902348499998</v>
      </c>
      <c r="W22" s="24">
        <v>1248.1836575459999</v>
      </c>
      <c r="X22" s="24">
        <v>1174.822614572</v>
      </c>
      <c r="Y22" s="24">
        <v>94.092546869999993</v>
      </c>
      <c r="Z22" s="24">
        <v>0.11667335500000001</v>
      </c>
      <c r="AA22" s="24">
        <v>0.23485436999999998</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0.15248199900000001</v>
      </c>
      <c r="D24" s="24">
        <v>0.14683321699999971</v>
      </c>
      <c r="E24" s="24">
        <v>133.55802272299997</v>
      </c>
      <c r="F24" s="24">
        <v>0.145407798</v>
      </c>
      <c r="G24" s="24">
        <v>125.14942032</v>
      </c>
      <c r="H24" s="24">
        <v>76.842426520000004</v>
      </c>
      <c r="I24" s="24">
        <v>12.008276863999901</v>
      </c>
      <c r="J24" s="24">
        <v>5.7287889740000004</v>
      </c>
      <c r="K24" s="24">
        <v>0.141798375</v>
      </c>
      <c r="L24" s="24">
        <v>0.139221499</v>
      </c>
      <c r="M24" s="24">
        <v>12.912606245000001</v>
      </c>
      <c r="N24" s="24">
        <v>108.13247090400002</v>
      </c>
      <c r="O24" s="24">
        <v>6.0459115660000009</v>
      </c>
      <c r="P24" s="24">
        <v>23.364581928</v>
      </c>
      <c r="Q24" s="24">
        <v>299.39456385300008</v>
      </c>
      <c r="R24" s="24">
        <v>173.41587735699991</v>
      </c>
      <c r="S24" s="24">
        <v>388.96325274399999</v>
      </c>
      <c r="T24" s="24">
        <v>68.838207174999994</v>
      </c>
      <c r="U24" s="24">
        <v>255.92058675300001</v>
      </c>
      <c r="V24" s="24">
        <v>121.509565248</v>
      </c>
      <c r="W24" s="24">
        <v>242.43960416100001</v>
      </c>
      <c r="X24" s="24">
        <v>72.401984536000001</v>
      </c>
      <c r="Y24" s="24">
        <v>391.37054700800007</v>
      </c>
      <c r="Z24" s="24">
        <v>168.69332601000002</v>
      </c>
      <c r="AA24" s="24">
        <v>6034.8271439459995</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825640.46814330108</v>
      </c>
      <c r="D31" s="30">
        <v>672871.83799866703</v>
      </c>
      <c r="E31" s="30">
        <v>637607.10822751804</v>
      </c>
      <c r="F31" s="30">
        <v>532572.00496297306</v>
      </c>
      <c r="G31" s="30">
        <v>478090.17576656502</v>
      </c>
      <c r="H31" s="30">
        <v>456267.15667185996</v>
      </c>
      <c r="I31" s="30">
        <v>464211.51538422704</v>
      </c>
      <c r="J31" s="30">
        <v>458570.15927887801</v>
      </c>
      <c r="K31" s="30">
        <v>306163.80653581995</v>
      </c>
      <c r="L31" s="30">
        <v>274900.57850057801</v>
      </c>
      <c r="M31" s="30">
        <v>246854.22814700898</v>
      </c>
      <c r="N31" s="30">
        <v>166563.42449609001</v>
      </c>
      <c r="O31" s="30">
        <v>172232.53765777702</v>
      </c>
      <c r="P31" s="30">
        <v>166951.01677338796</v>
      </c>
      <c r="Q31" s="30">
        <v>144153.25551447197</v>
      </c>
      <c r="R31" s="30">
        <v>149227.458221106</v>
      </c>
      <c r="S31" s="30">
        <v>162362.27670024897</v>
      </c>
      <c r="T31" s="30">
        <v>160816.77474268599</v>
      </c>
      <c r="U31" s="30">
        <v>154330.325531993</v>
      </c>
      <c r="V31" s="30">
        <v>142844.95364456301</v>
      </c>
      <c r="W31" s="30">
        <v>156969.53647855297</v>
      </c>
      <c r="X31" s="30">
        <v>146767.896599108</v>
      </c>
      <c r="Y31" s="30">
        <v>155187.46509387801</v>
      </c>
      <c r="Z31" s="30">
        <v>136305.30399936499</v>
      </c>
      <c r="AA31" s="30">
        <v>68405.659998315998</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756236.27</v>
      </c>
      <c r="D34" s="24">
        <v>641810.85</v>
      </c>
      <c r="E34" s="24">
        <v>643711.478</v>
      </c>
      <c r="F34" s="24">
        <v>589022.6</v>
      </c>
      <c r="G34" s="24">
        <v>545357.49199999997</v>
      </c>
      <c r="H34" s="24">
        <v>475101.59399999998</v>
      </c>
      <c r="I34" s="24">
        <v>416368.39399999997</v>
      </c>
      <c r="J34" s="24">
        <v>443459.96294396999</v>
      </c>
      <c r="K34" s="24">
        <v>319220.86389138002</v>
      </c>
      <c r="L34" s="24">
        <v>278719.53792998497</v>
      </c>
      <c r="M34" s="24">
        <v>240988.42664629398</v>
      </c>
      <c r="N34" s="24">
        <v>251962.538778869</v>
      </c>
      <c r="O34" s="24">
        <v>239708.83570279001</v>
      </c>
      <c r="P34" s="24">
        <v>226096.09942129999</v>
      </c>
      <c r="Q34" s="24">
        <v>200101.97233362001</v>
      </c>
      <c r="R34" s="24">
        <v>184707.205331098</v>
      </c>
      <c r="S34" s="24">
        <v>206157.252277116</v>
      </c>
      <c r="T34" s="24">
        <v>209509.91857866998</v>
      </c>
      <c r="U34" s="24">
        <v>193084.42474267</v>
      </c>
      <c r="V34" s="24">
        <v>174890.44935618999</v>
      </c>
      <c r="W34" s="24">
        <v>174994.88348779999</v>
      </c>
      <c r="X34" s="24">
        <v>175774.52518308003</v>
      </c>
      <c r="Y34" s="24">
        <v>170631.32271790001</v>
      </c>
      <c r="Z34" s="24">
        <v>143141.41401986001</v>
      </c>
      <c r="AA34" s="24">
        <v>118287.48188735401</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69573.126140000008</v>
      </c>
      <c r="D36" s="24">
        <v>67078.487166050007</v>
      </c>
      <c r="E36" s="24">
        <v>63703.551253109996</v>
      </c>
      <c r="F36" s="24">
        <v>67527.697668053996</v>
      </c>
      <c r="G36" s="24">
        <v>63968.099343469999</v>
      </c>
      <c r="H36" s="24">
        <v>60246.39093044</v>
      </c>
      <c r="I36" s="24">
        <v>57000.952466884999</v>
      </c>
      <c r="J36" s="24">
        <v>53775.817083379996</v>
      </c>
      <c r="K36" s="24">
        <v>50566.090158139996</v>
      </c>
      <c r="L36" s="24">
        <v>47827.116613714003</v>
      </c>
      <c r="M36" s="24">
        <v>45093.508214150002</v>
      </c>
      <c r="N36" s="24">
        <v>42618.148579900007</v>
      </c>
      <c r="O36" s="24">
        <v>40181.994455597</v>
      </c>
      <c r="P36" s="24">
        <v>38035.433700807007</v>
      </c>
      <c r="Q36" s="24">
        <v>35866.445400120007</v>
      </c>
      <c r="R36" s="24">
        <v>32571.8739456</v>
      </c>
      <c r="S36" s="24">
        <v>30829.954148846002</v>
      </c>
      <c r="T36" s="24">
        <v>29091.011439279999</v>
      </c>
      <c r="U36" s="24">
        <v>27179.576220949999</v>
      </c>
      <c r="V36" s="24">
        <v>25598.096624140002</v>
      </c>
      <c r="W36" s="24">
        <v>24193.93038722</v>
      </c>
      <c r="X36" s="24">
        <v>22840.394590849999</v>
      </c>
      <c r="Y36" s="24">
        <v>22343.350564549997</v>
      </c>
      <c r="Z36" s="24">
        <v>22436.313973650002</v>
      </c>
      <c r="AA36" s="24">
        <v>20982.325813576001</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0.18385847499999988</v>
      </c>
      <c r="D38" s="24">
        <v>0.1776415719999998</v>
      </c>
      <c r="E38" s="24">
        <v>13.668528040000002</v>
      </c>
      <c r="F38" s="24">
        <v>9.0440159930000004</v>
      </c>
      <c r="G38" s="24">
        <v>29.655281274</v>
      </c>
      <c r="H38" s="24">
        <v>46.179282099000005</v>
      </c>
      <c r="I38" s="24">
        <v>0.17138585500000003</v>
      </c>
      <c r="J38" s="24">
        <v>23.889938654999998</v>
      </c>
      <c r="K38" s="24">
        <v>0.16916146799999998</v>
      </c>
      <c r="L38" s="24">
        <v>0.16779457249999979</v>
      </c>
      <c r="M38" s="24">
        <v>0.16544413799999994</v>
      </c>
      <c r="N38" s="24">
        <v>0.16749387699999982</v>
      </c>
      <c r="O38" s="24">
        <v>0.1666347169999999</v>
      </c>
      <c r="P38" s="24">
        <v>0.11121275599999998</v>
      </c>
      <c r="Q38" s="24">
        <v>96.46207904100001</v>
      </c>
      <c r="R38" s="24">
        <v>157.25218011600001</v>
      </c>
      <c r="S38" s="24">
        <v>360.58096842400005</v>
      </c>
      <c r="T38" s="24">
        <v>159.08099822400001</v>
      </c>
      <c r="U38" s="24">
        <v>331.09321338400008</v>
      </c>
      <c r="V38" s="24">
        <v>23.696849490999998</v>
      </c>
      <c r="W38" s="24">
        <v>224.39436045299999</v>
      </c>
      <c r="X38" s="24">
        <v>177.15728275100003</v>
      </c>
      <c r="Y38" s="24">
        <v>233.56214708400003</v>
      </c>
      <c r="Z38" s="24">
        <v>286.45524060599996</v>
      </c>
      <c r="AA38" s="24">
        <v>1630.7975719999999</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825809.57999847503</v>
      </c>
      <c r="D45" s="30">
        <v>708889.51480762195</v>
      </c>
      <c r="E45" s="30">
        <v>707428.69778115011</v>
      </c>
      <c r="F45" s="30">
        <v>656559.34168404702</v>
      </c>
      <c r="G45" s="30">
        <v>609355.24662474392</v>
      </c>
      <c r="H45" s="30">
        <v>535394.16421253898</v>
      </c>
      <c r="I45" s="30">
        <v>473369.51785273995</v>
      </c>
      <c r="J45" s="30">
        <v>497259.66996600502</v>
      </c>
      <c r="K45" s="30">
        <v>369787.12321098801</v>
      </c>
      <c r="L45" s="30">
        <v>326546.82233827148</v>
      </c>
      <c r="M45" s="30">
        <v>286082.10030458198</v>
      </c>
      <c r="N45" s="30">
        <v>294580.85485264601</v>
      </c>
      <c r="O45" s="30">
        <v>279890.99679310404</v>
      </c>
      <c r="P45" s="30">
        <v>264131.644334863</v>
      </c>
      <c r="Q45" s="30">
        <v>236064.879812781</v>
      </c>
      <c r="R45" s="30">
        <v>217436.33145681399</v>
      </c>
      <c r="S45" s="30">
        <v>237347.78739438602</v>
      </c>
      <c r="T45" s="30">
        <v>238760.01101617399</v>
      </c>
      <c r="U45" s="30">
        <v>220595.09417700401</v>
      </c>
      <c r="V45" s="30">
        <v>200512.24282982099</v>
      </c>
      <c r="W45" s="30">
        <v>199413.20823547299</v>
      </c>
      <c r="X45" s="30">
        <v>198792.07705668101</v>
      </c>
      <c r="Y45" s="30">
        <v>193208.23542953402</v>
      </c>
      <c r="Z45" s="30">
        <v>165864.18323411603</v>
      </c>
      <c r="AA45" s="30">
        <v>140900.60527293003</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194435.69899999999</v>
      </c>
      <c r="D49" s="24">
        <v>152515.64600000001</v>
      </c>
      <c r="E49" s="24">
        <v>166963.92600000001</v>
      </c>
      <c r="F49" s="24">
        <v>179916.17199999999</v>
      </c>
      <c r="G49" s="24">
        <v>159389.88399999999</v>
      </c>
      <c r="H49" s="24">
        <v>143577.52100000001</v>
      </c>
      <c r="I49" s="24">
        <v>132115.054</v>
      </c>
      <c r="J49" s="24">
        <v>89580.232000000004</v>
      </c>
      <c r="K49" s="24">
        <v>80869.266000000003</v>
      </c>
      <c r="L49" s="24">
        <v>80776.638000000006</v>
      </c>
      <c r="M49" s="24">
        <v>72390.785000000003</v>
      </c>
      <c r="N49" s="24">
        <v>71885.936000000002</v>
      </c>
      <c r="O49" s="24">
        <v>69949.319000000003</v>
      </c>
      <c r="P49" s="24">
        <v>65223.222000000002</v>
      </c>
      <c r="Q49" s="24">
        <v>59068.381000000001</v>
      </c>
      <c r="R49" s="24">
        <v>58506.103000000003</v>
      </c>
      <c r="S49" s="24">
        <v>55979.915500000003</v>
      </c>
      <c r="T49" s="24">
        <v>53570.341500000002</v>
      </c>
      <c r="U49" s="24">
        <v>51037.940499999997</v>
      </c>
      <c r="V49" s="24">
        <v>51231.822999999997</v>
      </c>
      <c r="W49" s="24">
        <v>47567.470999999998</v>
      </c>
      <c r="X49" s="24">
        <v>47111.980499999998</v>
      </c>
      <c r="Y49" s="24">
        <v>43607.9185</v>
      </c>
      <c r="Z49" s="24">
        <v>41466.993499999997</v>
      </c>
      <c r="AA49" s="24">
        <v>39339.050000000003</v>
      </c>
    </row>
    <row r="50" spans="1:27" x14ac:dyDescent="0.25">
      <c r="A50" s="28" t="s">
        <v>133</v>
      </c>
      <c r="B50" s="28" t="s">
        <v>20</v>
      </c>
      <c r="C50" s="24">
        <v>0</v>
      </c>
      <c r="D50" s="24">
        <v>5.59756E-2</v>
      </c>
      <c r="E50" s="24">
        <v>5.8255789999999995E-2</v>
      </c>
      <c r="F50" s="24">
        <v>5.9808069999999901E-2</v>
      </c>
      <c r="G50" s="24">
        <v>5.9127100000000002E-2</v>
      </c>
      <c r="H50" s="24">
        <v>5.7867629999999996E-2</v>
      </c>
      <c r="I50" s="24">
        <v>5.7924315999999997E-2</v>
      </c>
      <c r="J50" s="24">
        <v>6.4066379999999992E-2</v>
      </c>
      <c r="K50" s="24">
        <v>6.2469104999999997E-2</v>
      </c>
      <c r="L50" s="24">
        <v>6.1357780000000001E-2</v>
      </c>
      <c r="M50" s="24">
        <v>5.9262490000000001E-2</v>
      </c>
      <c r="N50" s="24">
        <v>6.1696100000000004E-2</v>
      </c>
      <c r="O50" s="24">
        <v>6.3029759999999893E-2</v>
      </c>
      <c r="P50" s="24">
        <v>6.2530623999999896E-2</v>
      </c>
      <c r="Q50" s="24">
        <v>6.4735769999999998E-2</v>
      </c>
      <c r="R50" s="24">
        <v>6.6674499999999998E-2</v>
      </c>
      <c r="S50" s="24">
        <v>6.7581369999999891E-2</v>
      </c>
      <c r="T50" s="24">
        <v>6.9494225000000007E-2</v>
      </c>
      <c r="U50" s="24">
        <v>9.2792079999999999E-2</v>
      </c>
      <c r="V50" s="24">
        <v>8.7555503999999992E-2</v>
      </c>
      <c r="W50" s="24">
        <v>8.6072944999999901E-2</v>
      </c>
      <c r="X50" s="24">
        <v>0.12291455000000001</v>
      </c>
      <c r="Y50" s="24">
        <v>0.12813246</v>
      </c>
      <c r="Z50" s="24">
        <v>0.1501643</v>
      </c>
      <c r="AA50" s="24">
        <v>0.15661221</v>
      </c>
    </row>
    <row r="51" spans="1:27" x14ac:dyDescent="0.25">
      <c r="A51" s="28" t="s">
        <v>133</v>
      </c>
      <c r="B51" s="28" t="s">
        <v>32</v>
      </c>
      <c r="C51" s="24">
        <v>302.34728000000001</v>
      </c>
      <c r="D51" s="24">
        <v>561.10599999999999</v>
      </c>
      <c r="E51" s="24">
        <v>263.02888000000002</v>
      </c>
      <c r="F51" s="24">
        <v>6.99092</v>
      </c>
      <c r="G51" s="24">
        <v>36.276464999999995</v>
      </c>
      <c r="H51" s="24">
        <v>48.786546999999999</v>
      </c>
      <c r="I51" s="24">
        <v>24.574382999999902</v>
      </c>
      <c r="J51" s="24">
        <v>40.117609999999999</v>
      </c>
      <c r="K51" s="24">
        <v>123.21086</v>
      </c>
      <c r="L51" s="24">
        <v>131.82453000000001</v>
      </c>
      <c r="M51" s="24">
        <v>284.76528000000002</v>
      </c>
      <c r="N51" s="24">
        <v>215.06822</v>
      </c>
      <c r="O51" s="24">
        <v>130.04101</v>
      </c>
      <c r="P51" s="24">
        <v>118.90276</v>
      </c>
      <c r="Q51" s="24">
        <v>869.20889999999997</v>
      </c>
      <c r="R51" s="24">
        <v>647.26409999999998</v>
      </c>
      <c r="S51" s="24">
        <v>1006.18225</v>
      </c>
      <c r="T51" s="24">
        <v>664.77075000000002</v>
      </c>
      <c r="U51" s="24">
        <v>0</v>
      </c>
      <c r="V51" s="24">
        <v>0</v>
      </c>
      <c r="W51" s="24">
        <v>0</v>
      </c>
      <c r="X51" s="24">
        <v>0</v>
      </c>
      <c r="Y51" s="24">
        <v>0</v>
      </c>
      <c r="Z51" s="24">
        <v>0</v>
      </c>
      <c r="AA51" s="24">
        <v>0</v>
      </c>
    </row>
    <row r="52" spans="1:27" x14ac:dyDescent="0.25">
      <c r="A52" s="28" t="s">
        <v>133</v>
      </c>
      <c r="B52" s="28" t="s">
        <v>67</v>
      </c>
      <c r="C52" s="24">
        <v>92.292124988999987</v>
      </c>
      <c r="D52" s="24">
        <v>277.46439179499998</v>
      </c>
      <c r="E52" s="24">
        <v>188.38345644799998</v>
      </c>
      <c r="F52" s="24">
        <v>0.21902663199999989</v>
      </c>
      <c r="G52" s="24">
        <v>76.571294754999911</v>
      </c>
      <c r="H52" s="24">
        <v>161.03250713299997</v>
      </c>
      <c r="I52" s="24">
        <v>0.18691656199999976</v>
      </c>
      <c r="J52" s="24">
        <v>0.20292810249999957</v>
      </c>
      <c r="K52" s="24">
        <v>0.198901988</v>
      </c>
      <c r="L52" s="24">
        <v>111.287703364</v>
      </c>
      <c r="M52" s="24">
        <v>192.44646355299997</v>
      </c>
      <c r="N52" s="24">
        <v>571.74704737699994</v>
      </c>
      <c r="O52" s="24">
        <v>205.6484911259999</v>
      </c>
      <c r="P52" s="24">
        <v>22.835203400999998</v>
      </c>
      <c r="Q52" s="24">
        <v>1272.0099000900002</v>
      </c>
      <c r="R52" s="24">
        <v>690.68635862500003</v>
      </c>
      <c r="S52" s="24">
        <v>634.70523706400002</v>
      </c>
      <c r="T52" s="24">
        <v>341.56562751000001</v>
      </c>
      <c r="U52" s="24">
        <v>1300.0858702679998</v>
      </c>
      <c r="V52" s="24">
        <v>730.39820562599994</v>
      </c>
      <c r="W52" s="24">
        <v>840.84236522000003</v>
      </c>
      <c r="X52" s="24">
        <v>283.40157722000004</v>
      </c>
      <c r="Y52" s="24">
        <v>599.88970067799994</v>
      </c>
      <c r="Z52" s="24">
        <v>2716.2884920650004</v>
      </c>
      <c r="AA52" s="24">
        <v>3541.9706670399996</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194830.33840498899</v>
      </c>
      <c r="D59" s="30">
        <v>153354.27236739499</v>
      </c>
      <c r="E59" s="30">
        <v>167415.39659223802</v>
      </c>
      <c r="F59" s="30">
        <v>179923.44175470198</v>
      </c>
      <c r="G59" s="30">
        <v>159502.79088685499</v>
      </c>
      <c r="H59" s="30">
        <v>143787.39792176301</v>
      </c>
      <c r="I59" s="30">
        <v>132139.87322387801</v>
      </c>
      <c r="J59" s="30">
        <v>89620.616604482508</v>
      </c>
      <c r="K59" s="30">
        <v>80992.738231093012</v>
      </c>
      <c r="L59" s="30">
        <v>81019.811591143996</v>
      </c>
      <c r="M59" s="30">
        <v>72868.056006043014</v>
      </c>
      <c r="N59" s="30">
        <v>72672.812963477001</v>
      </c>
      <c r="O59" s="30">
        <v>70285.071530886009</v>
      </c>
      <c r="P59" s="30">
        <v>65365.022494025005</v>
      </c>
      <c r="Q59" s="30">
        <v>61209.66453586</v>
      </c>
      <c r="R59" s="30">
        <v>59844.120133124998</v>
      </c>
      <c r="S59" s="30">
        <v>57620.870568434002</v>
      </c>
      <c r="T59" s="30">
        <v>54576.747371735</v>
      </c>
      <c r="U59" s="30">
        <v>52338.119162347997</v>
      </c>
      <c r="V59" s="30">
        <v>51962.308761129992</v>
      </c>
      <c r="W59" s="30">
        <v>48408.399438164997</v>
      </c>
      <c r="X59" s="30">
        <v>47395.504991769994</v>
      </c>
      <c r="Y59" s="30">
        <v>44207.936333138001</v>
      </c>
      <c r="Z59" s="30">
        <v>44183.432156365001</v>
      </c>
      <c r="AA59" s="30">
        <v>42881.177279249998</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75832.066000000006</v>
      </c>
      <c r="D64" s="24">
        <v>63648.815246662001</v>
      </c>
      <c r="E64" s="24">
        <v>26492.066940340002</v>
      </c>
      <c r="F64" s="24">
        <v>24290.47392054</v>
      </c>
      <c r="G64" s="24">
        <v>22836.194299789997</v>
      </c>
      <c r="H64" s="24">
        <v>21526.912144510003</v>
      </c>
      <c r="I64" s="24">
        <v>20229.259777610001</v>
      </c>
      <c r="J64" s="24">
        <v>19211.446631269999</v>
      </c>
      <c r="K64" s="24">
        <v>18068.0892016</v>
      </c>
      <c r="L64" s="24">
        <v>17099.44216327</v>
      </c>
      <c r="M64" s="24">
        <v>16068.517009020001</v>
      </c>
      <c r="N64" s="24">
        <v>15189.14167623</v>
      </c>
      <c r="O64" s="24">
        <v>14417.87476001</v>
      </c>
      <c r="P64" s="24">
        <v>13533.371737290001</v>
      </c>
      <c r="Q64" s="24">
        <v>12773.39437057</v>
      </c>
      <c r="R64" s="24">
        <v>12046.157157290001</v>
      </c>
      <c r="S64" s="24">
        <v>9.944973E-2</v>
      </c>
      <c r="T64" s="24">
        <v>9.5985830000000008E-2</v>
      </c>
      <c r="U64" s="24">
        <v>9.2704750000000002E-2</v>
      </c>
      <c r="V64" s="24">
        <v>0.10151645999999999</v>
      </c>
      <c r="W64" s="24">
        <v>0.107376755</v>
      </c>
      <c r="X64" s="24">
        <v>0.11696387499999999</v>
      </c>
      <c r="Y64" s="24">
        <v>0.13607454999999999</v>
      </c>
      <c r="Z64" s="24">
        <v>0.15002953999999999</v>
      </c>
      <c r="AA64" s="24">
        <v>0.16556448000000001</v>
      </c>
    </row>
    <row r="65" spans="1:27" x14ac:dyDescent="0.25">
      <c r="A65" s="28" t="s">
        <v>134</v>
      </c>
      <c r="B65" s="28" t="s">
        <v>32</v>
      </c>
      <c r="C65" s="24">
        <v>60591.02375</v>
      </c>
      <c r="D65" s="24">
        <v>57177.328000000001</v>
      </c>
      <c r="E65" s="24">
        <v>56492.38</v>
      </c>
      <c r="F65" s="24">
        <v>6586.9454999999998</v>
      </c>
      <c r="G65" s="24">
        <v>6176.4224999999997</v>
      </c>
      <c r="H65" s="24">
        <v>5809.8074999999999</v>
      </c>
      <c r="I65" s="24">
        <v>5414.8575000000001</v>
      </c>
      <c r="J65" s="24">
        <v>5206.5264999999999</v>
      </c>
      <c r="K65" s="24">
        <v>4857.9390000000003</v>
      </c>
      <c r="L65" s="24">
        <v>4621.0964999999997</v>
      </c>
      <c r="M65" s="24">
        <v>4355.8344999999999</v>
      </c>
      <c r="N65" s="24">
        <v>4078.1945000000001</v>
      </c>
      <c r="O65" s="24">
        <v>3888.1572000000001</v>
      </c>
      <c r="P65" s="24">
        <v>3644.9728</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1073.0409407610005</v>
      </c>
      <c r="D66" s="24">
        <v>1021.0466348615</v>
      </c>
      <c r="E66" s="24">
        <v>3495.6295119169999</v>
      </c>
      <c r="F66" s="24">
        <v>11.615512007000001</v>
      </c>
      <c r="G66" s="24">
        <v>40.231095920000008</v>
      </c>
      <c r="H66" s="24">
        <v>90.688330521499992</v>
      </c>
      <c r="I66" s="24">
        <v>20.895452034500007</v>
      </c>
      <c r="J66" s="24">
        <v>73.480027052999986</v>
      </c>
      <c r="K66" s="24">
        <v>3.4976465860000001</v>
      </c>
      <c r="L66" s="24">
        <v>20.641568733500005</v>
      </c>
      <c r="M66" s="24">
        <v>73.971973309999996</v>
      </c>
      <c r="N66" s="24">
        <v>210.88278018599991</v>
      </c>
      <c r="O66" s="24">
        <v>54.01592815799998</v>
      </c>
      <c r="P66" s="24">
        <v>50.573021538999996</v>
      </c>
      <c r="Q66" s="24">
        <v>937.40849150700001</v>
      </c>
      <c r="R66" s="24">
        <v>727.50168332599992</v>
      </c>
      <c r="S66" s="24">
        <v>3091.1984329999991</v>
      </c>
      <c r="T66" s="24">
        <v>1790.7575559999998</v>
      </c>
      <c r="U66" s="24">
        <v>2075.495602</v>
      </c>
      <c r="V66" s="24">
        <v>1733.77773</v>
      </c>
      <c r="W66" s="24">
        <v>3024.184381</v>
      </c>
      <c r="X66" s="24">
        <v>1779.3861160000001</v>
      </c>
      <c r="Y66" s="24">
        <v>6278.1540109999996</v>
      </c>
      <c r="Z66" s="24">
        <v>4194.1081169999998</v>
      </c>
      <c r="AA66" s="24">
        <v>9295.5518670000001</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137496.13069076103</v>
      </c>
      <c r="D73" s="30">
        <v>121847.1898815235</v>
      </c>
      <c r="E73" s="30">
        <v>86480.076452256995</v>
      </c>
      <c r="F73" s="30">
        <v>30889.034932546998</v>
      </c>
      <c r="G73" s="30">
        <v>29052.847895709998</v>
      </c>
      <c r="H73" s="30">
        <v>27427.407975031503</v>
      </c>
      <c r="I73" s="30">
        <v>25665.012729644499</v>
      </c>
      <c r="J73" s="30">
        <v>24491.453158322998</v>
      </c>
      <c r="K73" s="30">
        <v>22929.525848186</v>
      </c>
      <c r="L73" s="30">
        <v>21741.180232003499</v>
      </c>
      <c r="M73" s="30">
        <v>20498.323482330001</v>
      </c>
      <c r="N73" s="30">
        <v>19478.218956416</v>
      </c>
      <c r="O73" s="30">
        <v>18360.047888168003</v>
      </c>
      <c r="P73" s="30">
        <v>17228.917558829002</v>
      </c>
      <c r="Q73" s="30">
        <v>13710.802862077</v>
      </c>
      <c r="R73" s="30">
        <v>12773.658840616001</v>
      </c>
      <c r="S73" s="30">
        <v>3091.2978827299989</v>
      </c>
      <c r="T73" s="30">
        <v>1790.8535418299998</v>
      </c>
      <c r="U73" s="30">
        <v>2075.5883067499999</v>
      </c>
      <c r="V73" s="30">
        <v>1733.8792464600001</v>
      </c>
      <c r="W73" s="30">
        <v>3024.2917577550002</v>
      </c>
      <c r="X73" s="30">
        <v>1779.5030798750001</v>
      </c>
      <c r="Y73" s="30">
        <v>6278.2900855499993</v>
      </c>
      <c r="Z73" s="30">
        <v>4194.2581465399999</v>
      </c>
      <c r="AA73" s="30">
        <v>9295.7174314799995</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5.2121253999999999E-2</v>
      </c>
      <c r="E78" s="24">
        <v>5.8060439999999998E-2</v>
      </c>
      <c r="F78" s="24">
        <v>5.8913959999999904E-2</v>
      </c>
      <c r="G78" s="24">
        <v>5.5925353999999997E-2</v>
      </c>
      <c r="H78" s="24">
        <v>5.3669303999999994E-2</v>
      </c>
      <c r="I78" s="24">
        <v>5.3430762999999999E-2</v>
      </c>
      <c r="J78" s="24">
        <v>5.2892227E-2</v>
      </c>
      <c r="K78" s="24">
        <v>5.3339526999999998E-2</v>
      </c>
      <c r="L78" s="24">
        <v>5.3885982999999894E-2</v>
      </c>
      <c r="M78" s="24">
        <v>5.1525948000000002E-2</v>
      </c>
      <c r="N78" s="24">
        <v>5.4217609999999999E-2</v>
      </c>
      <c r="O78" s="24">
        <v>5.4079319999999903E-2</v>
      </c>
      <c r="P78" s="24">
        <v>5.3378369999999994E-2</v>
      </c>
      <c r="Q78" s="24">
        <v>5.3830840000000005E-2</v>
      </c>
      <c r="R78" s="24">
        <v>5.3631797999999897E-2</v>
      </c>
      <c r="S78" s="24">
        <v>5.3226531999999896E-2</v>
      </c>
      <c r="T78" s="24">
        <v>5.3910606E-2</v>
      </c>
      <c r="U78" s="24">
        <v>5.7161181999999998E-2</v>
      </c>
      <c r="V78" s="24">
        <v>5.2761753000000002E-2</v>
      </c>
      <c r="W78" s="24">
        <v>5.4934154999999998E-2</v>
      </c>
      <c r="X78" s="24">
        <v>5.4678753000000004E-2</v>
      </c>
      <c r="Y78" s="24">
        <v>5.3845027999999996E-2</v>
      </c>
      <c r="Z78" s="24">
        <v>5.4643485999999901E-2</v>
      </c>
      <c r="AA78" s="24">
        <v>5.442255E-2</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7.6276532999999883E-2</v>
      </c>
      <c r="D80" s="24">
        <v>7.1270685E-2</v>
      </c>
      <c r="E80" s="24">
        <v>7.7443491000000003E-2</v>
      </c>
      <c r="F80" s="24">
        <v>7.7944858999999991E-2</v>
      </c>
      <c r="G80" s="24">
        <v>7.4434118999999799E-2</v>
      </c>
      <c r="H80" s="24">
        <v>7.0782845999999913E-2</v>
      </c>
      <c r="I80" s="24">
        <v>7.0860880000000015E-2</v>
      </c>
      <c r="J80" s="24">
        <v>7.0489127999999901E-2</v>
      </c>
      <c r="K80" s="24">
        <v>7.1017729000000002E-2</v>
      </c>
      <c r="L80" s="24">
        <v>7.2294253999999988E-2</v>
      </c>
      <c r="M80" s="24">
        <v>6.7590969000000001E-2</v>
      </c>
      <c r="N80" s="24">
        <v>7.2139351999999893E-2</v>
      </c>
      <c r="O80" s="24">
        <v>7.1262251999999984E-2</v>
      </c>
      <c r="P80" s="24">
        <v>6.9837479999999993E-2</v>
      </c>
      <c r="Q80" s="24">
        <v>7.1662053000000003E-2</v>
      </c>
      <c r="R80" s="24">
        <v>7.1131781999999907E-2</v>
      </c>
      <c r="S80" s="24">
        <v>7.0436049000000001E-2</v>
      </c>
      <c r="T80" s="24">
        <v>6.9916010000000001E-2</v>
      </c>
      <c r="U80" s="24">
        <v>7.5061777999999899E-2</v>
      </c>
      <c r="V80" s="24">
        <v>4.4681302999999999E-2</v>
      </c>
      <c r="W80" s="24">
        <v>4.7235809000000004E-2</v>
      </c>
      <c r="X80" s="24">
        <v>4.5983028000000002E-2</v>
      </c>
      <c r="Y80" s="24">
        <v>4.5358292000000008E-2</v>
      </c>
      <c r="Z80" s="24">
        <v>4.5790954000000002E-2</v>
      </c>
      <c r="AA80" s="24">
        <v>4.6471435999999901E-2</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7.6276532999999883E-2</v>
      </c>
      <c r="D87" s="30">
        <v>0.12339193900000001</v>
      </c>
      <c r="E87" s="30">
        <v>0.13550393099999999</v>
      </c>
      <c r="F87" s="30">
        <v>0.13685881899999991</v>
      </c>
      <c r="G87" s="30">
        <v>0.13035947299999978</v>
      </c>
      <c r="H87" s="30">
        <v>0.1244521499999999</v>
      </c>
      <c r="I87" s="30">
        <v>0.12429164300000001</v>
      </c>
      <c r="J87" s="30">
        <v>0.1233813549999999</v>
      </c>
      <c r="K87" s="30">
        <v>0.124357256</v>
      </c>
      <c r="L87" s="30">
        <v>0.12618023699999989</v>
      </c>
      <c r="M87" s="30">
        <v>0.119116917</v>
      </c>
      <c r="N87" s="30">
        <v>0.12635696199999991</v>
      </c>
      <c r="O87" s="30">
        <v>0.1253415719999999</v>
      </c>
      <c r="P87" s="30">
        <v>0.12321584999999999</v>
      </c>
      <c r="Q87" s="30">
        <v>0.12549289299999999</v>
      </c>
      <c r="R87" s="30">
        <v>0.1247635799999998</v>
      </c>
      <c r="S87" s="30">
        <v>0.1236625809999999</v>
      </c>
      <c r="T87" s="30">
        <v>0.123826616</v>
      </c>
      <c r="U87" s="30">
        <v>0.13222295999999989</v>
      </c>
      <c r="V87" s="30">
        <v>9.7443056E-2</v>
      </c>
      <c r="W87" s="30">
        <v>0.102169964</v>
      </c>
      <c r="X87" s="30">
        <v>0.10066178100000001</v>
      </c>
      <c r="Y87" s="30">
        <v>9.9203320000000011E-2</v>
      </c>
      <c r="Z87" s="30">
        <v>0.1004344399999999</v>
      </c>
      <c r="AA87" s="30">
        <v>0.10089398599999991</v>
      </c>
    </row>
  </sheetData>
  <sheetProtection algorithmName="SHA-512" hashValue="K3WDbvfJ4k6r9Uf2N5YZzz8fqE9rdIhuFpx+My3pk7Okm9sWV/ww3mqEKjXJkjK5RUX1B8hOLM9OXX1jcfkvNg==" saltValue="eSMvUIsYTz3nWlOv6bNx9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FA9DE-6BA2-43C0-9EAE-8A916DB3606F}">
  <sheetPr codeName="Sheet12">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146</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147</v>
      </c>
      <c r="B2" s="17" t="s">
        <v>148</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1.7000366267519462</v>
      </c>
      <c r="E8" s="24">
        <v>0.16982670419185289</v>
      </c>
      <c r="F8" s="24">
        <v>4.6336249523735169E-2</v>
      </c>
      <c r="G8" s="24">
        <v>8.1829361262898609E-2</v>
      </c>
      <c r="H8" s="24">
        <v>4.1931364916741848E-2</v>
      </c>
      <c r="I8" s="24">
        <v>5.3729849944890704E-2</v>
      </c>
      <c r="J8" s="24">
        <v>0.1321455661856526</v>
      </c>
      <c r="K8" s="24">
        <v>4.7376837473360085E-2</v>
      </c>
      <c r="L8" s="24">
        <v>5.6734800329614705E-2</v>
      </c>
      <c r="M8" s="24">
        <v>3.2568852265067581E-2</v>
      </c>
      <c r="N8" s="24">
        <v>0.14743638543902829</v>
      </c>
      <c r="O8" s="24">
        <v>5.7603304516271103E-2</v>
      </c>
      <c r="P8" s="24">
        <v>4.7874732694019428E-2</v>
      </c>
      <c r="Q8" s="24">
        <v>0.152744621682185</v>
      </c>
      <c r="R8" s="24">
        <v>0.10394634594628972</v>
      </c>
      <c r="S8" s="24">
        <v>0.18917886919304971</v>
      </c>
      <c r="T8" s="24">
        <v>2.8437457690701523E-2</v>
      </c>
      <c r="U8" s="24">
        <v>9.0743209872732225E-2</v>
      </c>
      <c r="V8" s="24">
        <v>3.5298212411787364E-2</v>
      </c>
      <c r="W8" s="24">
        <v>0.11841315945835335</v>
      </c>
      <c r="X8" s="24">
        <v>0.10614677449339623</v>
      </c>
      <c r="Y8" s="24">
        <v>6.0378573810887265E-2</v>
      </c>
      <c r="Z8" s="24">
        <v>8.3367946749095589E-2</v>
      </c>
      <c r="AA8" s="24">
        <v>5.3590360117857914E-2</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2.4592749683152948</v>
      </c>
      <c r="D10" s="24">
        <v>0.11930769395907148</v>
      </c>
      <c r="E10" s="24">
        <v>0.26007009727834268</v>
      </c>
      <c r="F10" s="24">
        <v>8.8623935612722998E-2</v>
      </c>
      <c r="G10" s="24">
        <v>0.17329428759972468</v>
      </c>
      <c r="H10" s="24">
        <v>0.10042644452954864</v>
      </c>
      <c r="I10" s="24">
        <v>9.8541541485182432E-2</v>
      </c>
      <c r="J10" s="24">
        <v>0.10767307044521446</v>
      </c>
      <c r="K10" s="24">
        <v>9.4057743783431708E-2</v>
      </c>
      <c r="L10" s="24">
        <v>9.5159452884156462E-2</v>
      </c>
      <c r="M10" s="24">
        <v>9.570219609583161E-2</v>
      </c>
      <c r="N10" s="24">
        <v>0.28403869112204194</v>
      </c>
      <c r="O10" s="24">
        <v>8.2959447543085887E-2</v>
      </c>
      <c r="P10" s="24">
        <v>7.2952073392790723E-2</v>
      </c>
      <c r="Q10" s="24">
        <v>0.80029761608729022</v>
      </c>
      <c r="R10" s="24">
        <v>0.80315782316834194</v>
      </c>
      <c r="S10" s="24">
        <v>22352.184187129809</v>
      </c>
      <c r="T10" s="24">
        <v>2.8687916946287549E-2</v>
      </c>
      <c r="U10" s="24">
        <v>0.47306101702111447</v>
      </c>
      <c r="V10" s="24">
        <v>40570.205036904656</v>
      </c>
      <c r="W10" s="24">
        <v>1.1370120921798801</v>
      </c>
      <c r="X10" s="24">
        <v>3.3324683599825455</v>
      </c>
      <c r="Y10" s="24">
        <v>3.0376149688558146E-2</v>
      </c>
      <c r="Z10" s="24">
        <v>39837.160089755118</v>
      </c>
      <c r="AA10" s="24">
        <v>14139.785239422912</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46.202671507543137</v>
      </c>
      <c r="E12" s="24">
        <v>19.490036473939583</v>
      </c>
      <c r="F12" s="24">
        <v>4.6936926086624267</v>
      </c>
      <c r="G12" s="24">
        <v>445197.16339046054</v>
      </c>
      <c r="H12" s="24">
        <v>5.166262124568286</v>
      </c>
      <c r="I12" s="24">
        <v>179227.53152842243</v>
      </c>
      <c r="J12" s="24">
        <v>697996.33463179239</v>
      </c>
      <c r="K12" s="24">
        <v>142746.91109429626</v>
      </c>
      <c r="L12" s="24">
        <v>574235.08671970537</v>
      </c>
      <c r="M12" s="24">
        <v>0.60415646219583385</v>
      </c>
      <c r="N12" s="24">
        <v>0.93132674713023544</v>
      </c>
      <c r="O12" s="24">
        <v>0.21433279816815945</v>
      </c>
      <c r="P12" s="24">
        <v>2.3888714543498746</v>
      </c>
      <c r="Q12" s="24">
        <v>1.4331722411833363</v>
      </c>
      <c r="R12" s="24">
        <v>3.1988223558660529</v>
      </c>
      <c r="S12" s="24">
        <v>2.909354947311086</v>
      </c>
      <c r="T12" s="24">
        <v>2.1986511378021891</v>
      </c>
      <c r="U12" s="24">
        <v>1.1501624838538904</v>
      </c>
      <c r="V12" s="24">
        <v>0.70638906492033637</v>
      </c>
      <c r="W12" s="24">
        <v>2.3327564816081647</v>
      </c>
      <c r="X12" s="24">
        <v>2.2467055129122859</v>
      </c>
      <c r="Y12" s="24">
        <v>24271.161493200205</v>
      </c>
      <c r="Z12" s="24">
        <v>55337.43349741221</v>
      </c>
      <c r="AA12" s="24">
        <v>198419.65466455283</v>
      </c>
    </row>
    <row r="13" spans="1:27" x14ac:dyDescent="0.25">
      <c r="A13" s="28" t="s">
        <v>40</v>
      </c>
      <c r="B13" s="28" t="s">
        <v>69</v>
      </c>
      <c r="C13" s="24">
        <v>8.5278708109962356</v>
      </c>
      <c r="D13" s="24">
        <v>1021218.6037689414</v>
      </c>
      <c r="E13" s="24">
        <v>934472.1182509989</v>
      </c>
      <c r="F13" s="24">
        <v>853406.93483164848</v>
      </c>
      <c r="G13" s="24">
        <v>395234.70543274365</v>
      </c>
      <c r="H13" s="24">
        <v>694582.74836556381</v>
      </c>
      <c r="I13" s="24">
        <v>482321.9368508833</v>
      </c>
      <c r="J13" s="24">
        <v>6.2559290622858338E-2</v>
      </c>
      <c r="K13" s="24">
        <v>394180.60319882719</v>
      </c>
      <c r="L13" s="24">
        <v>3.9790012684426937E-3</v>
      </c>
      <c r="M13" s="24">
        <v>1784062.2640577895</v>
      </c>
      <c r="N13" s="24">
        <v>0.64781759684603812</v>
      </c>
      <c r="O13" s="24">
        <v>0.48367589647279791</v>
      </c>
      <c r="P13" s="24">
        <v>0.23704689813834603</v>
      </c>
      <c r="Q13" s="24">
        <v>0.30502859619309136</v>
      </c>
      <c r="R13" s="24">
        <v>0.58298543922251989</v>
      </c>
      <c r="S13" s="24">
        <v>2.0300908004666112</v>
      </c>
      <c r="T13" s="24">
        <v>0.17817694988880278</v>
      </c>
      <c r="U13" s="24">
        <v>0.25465716091495544</v>
      </c>
      <c r="V13" s="24">
        <v>0.4954580052018282</v>
      </c>
      <c r="W13" s="24">
        <v>0.98111644557147815</v>
      </c>
      <c r="X13" s="24">
        <v>0.79632870807763467</v>
      </c>
      <c r="Y13" s="24">
        <v>1838.4102578881061</v>
      </c>
      <c r="Z13" s="24">
        <v>24433.238176974533</v>
      </c>
      <c r="AA13" s="24">
        <v>4345.7987237869411</v>
      </c>
    </row>
    <row r="14" spans="1:27" x14ac:dyDescent="0.25">
      <c r="A14" s="28" t="s">
        <v>40</v>
      </c>
      <c r="B14" s="28" t="s">
        <v>36</v>
      </c>
      <c r="C14" s="24">
        <v>12.332771379267193</v>
      </c>
      <c r="D14" s="24">
        <v>3.079313636939305E-2</v>
      </c>
      <c r="E14" s="24">
        <v>4.3433419318174798E-4</v>
      </c>
      <c r="F14" s="24">
        <v>0</v>
      </c>
      <c r="G14" s="24">
        <v>0.24675656141404659</v>
      </c>
      <c r="H14" s="24">
        <v>3.625315596667865</v>
      </c>
      <c r="I14" s="24">
        <v>3.2040561581268157</v>
      </c>
      <c r="J14" s="24">
        <v>1.1753817039279268</v>
      </c>
      <c r="K14" s="24">
        <v>1.381927684467921E-3</v>
      </c>
      <c r="L14" s="24">
        <v>16.347917974119309</v>
      </c>
      <c r="M14" s="24">
        <v>1.5276964591127129</v>
      </c>
      <c r="N14" s="24">
        <v>595256.36559317668</v>
      </c>
      <c r="O14" s="24">
        <v>0.31753470566777003</v>
      </c>
      <c r="P14" s="24">
        <v>0.10798639667382082</v>
      </c>
      <c r="Q14" s="24">
        <v>115093.84738770912</v>
      </c>
      <c r="R14" s="24">
        <v>5.5543074519381281E-3</v>
      </c>
      <c r="S14" s="24">
        <v>213115.45448535917</v>
      </c>
      <c r="T14" s="24">
        <v>3.9303563272253037E-4</v>
      </c>
      <c r="U14" s="24">
        <v>208026.41514194655</v>
      </c>
      <c r="V14" s="24">
        <v>0.38743152641050854</v>
      </c>
      <c r="W14" s="24">
        <v>166169.48889842664</v>
      </c>
      <c r="X14" s="24">
        <v>34354.808341577489</v>
      </c>
      <c r="Y14" s="24">
        <v>98316.630454070313</v>
      </c>
      <c r="Z14" s="24">
        <v>82326.03497958243</v>
      </c>
      <c r="AA14" s="24">
        <v>11701.083410355177</v>
      </c>
    </row>
    <row r="15" spans="1:27" x14ac:dyDescent="0.25">
      <c r="A15" s="28" t="s">
        <v>40</v>
      </c>
      <c r="B15" s="28" t="s">
        <v>74</v>
      </c>
      <c r="C15" s="24">
        <v>0</v>
      </c>
      <c r="D15" s="24">
        <v>0</v>
      </c>
      <c r="E15" s="24">
        <v>0</v>
      </c>
      <c r="F15" s="24">
        <v>15.71763092222006</v>
      </c>
      <c r="G15" s="24">
        <v>1.9859437529959432</v>
      </c>
      <c r="H15" s="24">
        <v>0.94843584480055254</v>
      </c>
      <c r="I15" s="24">
        <v>0.68485170738600931</v>
      </c>
      <c r="J15" s="24">
        <v>0.72936883802922092</v>
      </c>
      <c r="K15" s="24">
        <v>3002743.2416061708</v>
      </c>
      <c r="L15" s="24">
        <v>0.36001891955493315</v>
      </c>
      <c r="M15" s="24">
        <v>0.48013376997437318</v>
      </c>
      <c r="N15" s="24">
        <v>0.42216769346478117</v>
      </c>
      <c r="O15" s="24">
        <v>0.36765328878183989</v>
      </c>
      <c r="P15" s="24">
        <v>0.33163806491390391</v>
      </c>
      <c r="Q15" s="24">
        <v>0.76290074918710349</v>
      </c>
      <c r="R15" s="24">
        <v>1.2377181727650044</v>
      </c>
      <c r="S15" s="24">
        <v>1.6076381556825792</v>
      </c>
      <c r="T15" s="24">
        <v>0.12704424238385598</v>
      </c>
      <c r="U15" s="24">
        <v>1.4987780447806704</v>
      </c>
      <c r="V15" s="24">
        <v>0.43373375689808924</v>
      </c>
      <c r="W15" s="24">
        <v>0.90837313172074363</v>
      </c>
      <c r="X15" s="24">
        <v>2.5381893790094265</v>
      </c>
      <c r="Y15" s="24">
        <v>5.5976219170118441E-2</v>
      </c>
      <c r="Z15" s="24">
        <v>1.4957592466270415</v>
      </c>
      <c r="AA15" s="24">
        <v>2.8916192071957676E-2</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10.987145779311531</v>
      </c>
      <c r="D17" s="30">
        <v>1021266.6257847697</v>
      </c>
      <c r="E17" s="30">
        <v>934492.03818427434</v>
      </c>
      <c r="F17" s="30">
        <v>853411.76348444226</v>
      </c>
      <c r="G17" s="30">
        <v>840432.12394685298</v>
      </c>
      <c r="H17" s="30">
        <v>694588.05698549782</v>
      </c>
      <c r="I17" s="30">
        <v>661549.62065069715</v>
      </c>
      <c r="J17" s="30">
        <v>697996.63700971974</v>
      </c>
      <c r="K17" s="30">
        <v>536927.65572770475</v>
      </c>
      <c r="L17" s="30">
        <v>574235.2425929599</v>
      </c>
      <c r="M17" s="30">
        <v>1784062.9964853001</v>
      </c>
      <c r="N17" s="30">
        <v>2.0106194205373438</v>
      </c>
      <c r="O17" s="30">
        <v>0.83857144670031425</v>
      </c>
      <c r="P17" s="30">
        <v>2.7467451585750311</v>
      </c>
      <c r="Q17" s="30">
        <v>2.6912430751459029</v>
      </c>
      <c r="R17" s="30">
        <v>4.6889119642032044</v>
      </c>
      <c r="S17" s="30">
        <v>22357.312811746782</v>
      </c>
      <c r="T17" s="30">
        <v>2.433953462327981</v>
      </c>
      <c r="U17" s="30">
        <v>1.9686238716626927</v>
      </c>
      <c r="V17" s="30">
        <v>40571.442182187187</v>
      </c>
      <c r="W17" s="30">
        <v>4.5692981788178768</v>
      </c>
      <c r="X17" s="30">
        <v>6.4816493554658621</v>
      </c>
      <c r="Y17" s="30">
        <v>26109.662505811812</v>
      </c>
      <c r="Z17" s="30">
        <v>119607.91513208862</v>
      </c>
      <c r="AA17" s="30">
        <v>216905.29221812281</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0.38724041964809996</v>
      </c>
      <c r="E22" s="24">
        <v>4.7495494045063195E-2</v>
      </c>
      <c r="F22" s="24">
        <v>1.6014155438817E-3</v>
      </c>
      <c r="G22" s="24">
        <v>3.8199891501465202E-2</v>
      </c>
      <c r="H22" s="24">
        <v>6.7683726293292002E-4</v>
      </c>
      <c r="I22" s="24">
        <v>1.08952817458111E-3</v>
      </c>
      <c r="J22" s="24">
        <v>1.7426548329500399E-2</v>
      </c>
      <c r="K22" s="24">
        <v>7.8654358426787901E-3</v>
      </c>
      <c r="L22" s="24">
        <v>8.8986539532191003E-3</v>
      </c>
      <c r="M22" s="24">
        <v>5.7270238406017197E-3</v>
      </c>
      <c r="N22" s="24">
        <v>6.4192541720742E-2</v>
      </c>
      <c r="O22" s="24">
        <v>9.9184024312099915E-4</v>
      </c>
      <c r="P22" s="24">
        <v>1.68428284743264E-3</v>
      </c>
      <c r="Q22" s="24">
        <v>7.9613405875296001E-2</v>
      </c>
      <c r="R22" s="24">
        <v>3.0256152246007202E-4</v>
      </c>
      <c r="S22" s="24">
        <v>3.6930237511863702E-2</v>
      </c>
      <c r="T22" s="24">
        <v>1.6961925025281599E-3</v>
      </c>
      <c r="U22" s="24">
        <v>7.6085350510015899E-4</v>
      </c>
      <c r="V22" s="24">
        <v>5.9845712336745909E-4</v>
      </c>
      <c r="W22" s="24">
        <v>5.0313525387867999E-2</v>
      </c>
      <c r="X22" s="24">
        <v>4.7248435736559004E-4</v>
      </c>
      <c r="Y22" s="24">
        <v>3.3808541220957604E-2</v>
      </c>
      <c r="Z22" s="24">
        <v>4.2793411095199997E-3</v>
      </c>
      <c r="AA22" s="24">
        <v>4.6980338750030999E-2</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0.81658781762156996</v>
      </c>
      <c r="D24" s="24">
        <v>4.1706519966619095E-2</v>
      </c>
      <c r="E24" s="24">
        <v>0.15865233388358618</v>
      </c>
      <c r="F24" s="24">
        <v>1.4097888668804598E-2</v>
      </c>
      <c r="G24" s="24">
        <v>9.0616700521199897E-2</v>
      </c>
      <c r="H24" s="24">
        <v>1.9073947689416851E-2</v>
      </c>
      <c r="I24" s="24">
        <v>1.9488242963100148E-2</v>
      </c>
      <c r="J24" s="24">
        <v>2.297036006709216E-2</v>
      </c>
      <c r="K24" s="24">
        <v>2.0474629479638601E-2</v>
      </c>
      <c r="L24" s="24">
        <v>2.2478061448258368E-2</v>
      </c>
      <c r="M24" s="24">
        <v>2.9374913721398003E-2</v>
      </c>
      <c r="N24" s="24">
        <v>0.20595105329570798</v>
      </c>
      <c r="O24" s="24">
        <v>8.9159779586730804E-3</v>
      </c>
      <c r="P24" s="24">
        <v>1.5948024263879621E-2</v>
      </c>
      <c r="Q24" s="24">
        <v>0.62556630790449008</v>
      </c>
      <c r="R24" s="24">
        <v>5.6889472078175277E-3</v>
      </c>
      <c r="S24" s="24">
        <v>1.9478885677056784E-2</v>
      </c>
      <c r="T24" s="24">
        <v>5.8446588382720004E-3</v>
      </c>
      <c r="U24" s="24">
        <v>1.3884394959783998E-2</v>
      </c>
      <c r="V24" s="24">
        <v>7.0471753922005543E-3</v>
      </c>
      <c r="W24" s="24">
        <v>0.31829398694165589</v>
      </c>
      <c r="X24" s="24">
        <v>7.6002267233410891E-3</v>
      </c>
      <c r="Y24" s="24">
        <v>2.18927742886211E-2</v>
      </c>
      <c r="Z24" s="24">
        <v>8611.574552952361</v>
      </c>
      <c r="AA24" s="24">
        <v>14139.78230424689</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19.450970363151306</v>
      </c>
      <c r="E26" s="24">
        <v>17.396734999439566</v>
      </c>
      <c r="F26" s="24">
        <v>3.4580114529437727</v>
      </c>
      <c r="G26" s="24">
        <v>445195.98553470708</v>
      </c>
      <c r="H26" s="24">
        <v>3.9898043080986518</v>
      </c>
      <c r="I26" s="24">
        <v>179226.18148314889</v>
      </c>
      <c r="J26" s="24">
        <v>697994.48677863856</v>
      </c>
      <c r="K26" s="24">
        <v>142745.89876351092</v>
      </c>
      <c r="L26" s="24">
        <v>574234.26752949238</v>
      </c>
      <c r="M26" s="24">
        <v>2.7481346129152085E-2</v>
      </c>
      <c r="N26" s="24">
        <v>4.6309273690987654E-3</v>
      </c>
      <c r="O26" s="24">
        <v>1.7790144498833146E-3</v>
      </c>
      <c r="P26" s="24">
        <v>6.2130343792005669E-3</v>
      </c>
      <c r="Q26" s="24">
        <v>4.9338784405344362E-3</v>
      </c>
      <c r="R26" s="24">
        <v>5.1927506565017951E-3</v>
      </c>
      <c r="S26" s="24">
        <v>4.3302421573914217E-3</v>
      </c>
      <c r="T26" s="24">
        <v>8.1756115442324084E-3</v>
      </c>
      <c r="U26" s="24">
        <v>7.004646715523693E-3</v>
      </c>
      <c r="V26" s="24">
        <v>7.7847612110221532E-3</v>
      </c>
      <c r="W26" s="24">
        <v>8.2636391323225537E-3</v>
      </c>
      <c r="X26" s="24">
        <v>3.0833068441201851E-2</v>
      </c>
      <c r="Y26" s="24">
        <v>5.2170691905741612E-2</v>
      </c>
      <c r="Z26" s="24">
        <v>0.34873102519328081</v>
      </c>
      <c r="AA26" s="24">
        <v>101632.9683215227</v>
      </c>
    </row>
    <row r="27" spans="1:27" x14ac:dyDescent="0.25">
      <c r="A27" s="28" t="s">
        <v>131</v>
      </c>
      <c r="B27" s="28" t="s">
        <v>69</v>
      </c>
      <c r="C27" s="24">
        <v>1.9373889769471531</v>
      </c>
      <c r="D27" s="24">
        <v>1021218.4402163321</v>
      </c>
      <c r="E27" s="24">
        <v>934471.69778547657</v>
      </c>
      <c r="F27" s="24">
        <v>853406.35202734696</v>
      </c>
      <c r="G27" s="24">
        <v>395234.41455578728</v>
      </c>
      <c r="H27" s="24">
        <v>694582.66804409144</v>
      </c>
      <c r="I27" s="24">
        <v>482321.8849868066</v>
      </c>
      <c r="J27" s="24">
        <v>4.2180150616195504E-2</v>
      </c>
      <c r="K27" s="24">
        <v>394180.59862860717</v>
      </c>
      <c r="L27" s="24">
        <v>2.3164438339027429E-3</v>
      </c>
      <c r="M27" s="24">
        <v>1784061.3300153576</v>
      </c>
      <c r="N27" s="24">
        <v>5.0484573069999534E-3</v>
      </c>
      <c r="O27" s="24">
        <v>2.0262927523773009E-3</v>
      </c>
      <c r="P27" s="24">
        <v>1.3008990485796229E-3</v>
      </c>
      <c r="Q27" s="24">
        <v>2.0365578748417351E-3</v>
      </c>
      <c r="R27" s="24">
        <v>2.777453572901485E-3</v>
      </c>
      <c r="S27" s="24">
        <v>4.6267166232952092E-3</v>
      </c>
      <c r="T27" s="24">
        <v>3.3989164698954E-3</v>
      </c>
      <c r="U27" s="24">
        <v>5.514970623605793E-3</v>
      </c>
      <c r="V27" s="24">
        <v>1.4024846893469802E-3</v>
      </c>
      <c r="W27" s="24">
        <v>2.8149233373678298E-3</v>
      </c>
      <c r="X27" s="24">
        <v>1.718489906074103E-2</v>
      </c>
      <c r="Y27" s="24">
        <v>3.3382327217154361E-3</v>
      </c>
      <c r="Z27" s="24">
        <v>1.1139953427981354E-3</v>
      </c>
      <c r="AA27" s="24">
        <v>4.3294700334484328E-2</v>
      </c>
    </row>
    <row r="28" spans="1:27" x14ac:dyDescent="0.25">
      <c r="A28" s="28" t="s">
        <v>131</v>
      </c>
      <c r="B28" s="28" t="s">
        <v>36</v>
      </c>
      <c r="C28" s="24">
        <v>6.8156238987533602</v>
      </c>
      <c r="D28" s="24">
        <v>8.2450694904485401E-3</v>
      </c>
      <c r="E28" s="24">
        <v>4.3433419318174798E-4</v>
      </c>
      <c r="F28" s="24">
        <v>0</v>
      </c>
      <c r="G28" s="24">
        <v>0.24501472640472824</v>
      </c>
      <c r="H28" s="24">
        <v>1.975021008618256</v>
      </c>
      <c r="I28" s="24">
        <v>1.6750017575922829</v>
      </c>
      <c r="J28" s="24">
        <v>0.5605028311465019</v>
      </c>
      <c r="K28" s="24">
        <v>5.7763205348180906E-4</v>
      </c>
      <c r="L28" s="24">
        <v>8.7037457881421503</v>
      </c>
      <c r="M28" s="24">
        <v>0.88314850324634409</v>
      </c>
      <c r="N28" s="24">
        <v>595255.25422438618</v>
      </c>
      <c r="O28" s="24">
        <v>6.7580485253185881E-4</v>
      </c>
      <c r="P28" s="24">
        <v>3.7908455395075893E-4</v>
      </c>
      <c r="Q28" s="24">
        <v>3.31412514826469E-4</v>
      </c>
      <c r="R28" s="24">
        <v>4.0259263780872398E-5</v>
      </c>
      <c r="S28" s="24">
        <v>7.7081155706412E-5</v>
      </c>
      <c r="T28" s="24">
        <v>1.6103600123596801E-4</v>
      </c>
      <c r="U28" s="24">
        <v>0.40708468435371481</v>
      </c>
      <c r="V28" s="24">
        <v>8.4557129668218864E-2</v>
      </c>
      <c r="W28" s="24">
        <v>78553.589151336229</v>
      </c>
      <c r="X28" s="24">
        <v>0.22625535519055417</v>
      </c>
      <c r="Y28" s="24">
        <v>89912.584850389729</v>
      </c>
      <c r="Z28" s="24">
        <v>1372.0497050804329</v>
      </c>
      <c r="AA28" s="24">
        <v>11701.041224896337</v>
      </c>
    </row>
    <row r="29" spans="1:27" x14ac:dyDescent="0.25">
      <c r="A29" s="28" t="s">
        <v>131</v>
      </c>
      <c r="B29" s="28" t="s">
        <v>74</v>
      </c>
      <c r="C29" s="24">
        <v>0</v>
      </c>
      <c r="D29" s="24">
        <v>0</v>
      </c>
      <c r="E29" s="24">
        <v>0</v>
      </c>
      <c r="F29" s="24">
        <v>7.8854478120547098</v>
      </c>
      <c r="G29" s="24">
        <v>1.5076634482431399</v>
      </c>
      <c r="H29" s="24">
        <v>0.28542270661415364</v>
      </c>
      <c r="I29" s="24">
        <v>0.27677646348190937</v>
      </c>
      <c r="J29" s="24">
        <v>0.2360522712556116</v>
      </c>
      <c r="K29" s="24">
        <v>3002742.8653010759</v>
      </c>
      <c r="L29" s="24">
        <v>1.0126150939991339E-2</v>
      </c>
      <c r="M29" s="24">
        <v>8.877594247183096E-3</v>
      </c>
      <c r="N29" s="24">
        <v>4.865179667186751E-3</v>
      </c>
      <c r="O29" s="24">
        <v>5.6828845862354075E-3</v>
      </c>
      <c r="P29" s="24">
        <v>6.3137590953108499E-3</v>
      </c>
      <c r="Q29" s="24">
        <v>7.0273027133382557E-3</v>
      </c>
      <c r="R29" s="24">
        <v>6.5130534366574224E-3</v>
      </c>
      <c r="S29" s="24">
        <v>5.9978538726218238E-3</v>
      </c>
      <c r="T29" s="24">
        <v>6.2432084833944652E-3</v>
      </c>
      <c r="U29" s="24">
        <v>6.3841441902010897E-3</v>
      </c>
      <c r="V29" s="24">
        <v>5.6222225620305225E-3</v>
      </c>
      <c r="W29" s="24">
        <v>6.0069908629955893E-3</v>
      </c>
      <c r="X29" s="24">
        <v>6.3252829183245499E-3</v>
      </c>
      <c r="Y29" s="24">
        <v>3.5761378230816797E-3</v>
      </c>
      <c r="Z29" s="24">
        <v>2.3610037315302448E-3</v>
      </c>
      <c r="AA29" s="24">
        <v>7.8567163993721774E-3</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2.753976794568723</v>
      </c>
      <c r="D31" s="30">
        <v>1021238.3201336348</v>
      </c>
      <c r="E31" s="30">
        <v>934489.30066830397</v>
      </c>
      <c r="F31" s="30">
        <v>853409.82573810418</v>
      </c>
      <c r="G31" s="30">
        <v>840430.52890708647</v>
      </c>
      <c r="H31" s="30">
        <v>694586.67759918445</v>
      </c>
      <c r="I31" s="30">
        <v>661548.08704772661</v>
      </c>
      <c r="J31" s="30">
        <v>697994.5693556976</v>
      </c>
      <c r="K31" s="30">
        <v>536926.52573218336</v>
      </c>
      <c r="L31" s="30">
        <v>574234.30122265161</v>
      </c>
      <c r="M31" s="30">
        <v>1784061.3925986413</v>
      </c>
      <c r="N31" s="30">
        <v>0.27982297969254866</v>
      </c>
      <c r="O31" s="30">
        <v>1.3713125404054696E-2</v>
      </c>
      <c r="P31" s="30">
        <v>2.5146240539092451E-2</v>
      </c>
      <c r="Q31" s="30">
        <v>0.71215015009516214</v>
      </c>
      <c r="R31" s="30">
        <v>1.3961712959680881E-2</v>
      </c>
      <c r="S31" s="30">
        <v>6.5366081969607109E-2</v>
      </c>
      <c r="T31" s="30">
        <v>1.9115379354927967E-2</v>
      </c>
      <c r="U31" s="30">
        <v>2.7164865804013644E-2</v>
      </c>
      <c r="V31" s="30">
        <v>1.6832878415937148E-2</v>
      </c>
      <c r="W31" s="30">
        <v>0.37968607479921423</v>
      </c>
      <c r="X31" s="30">
        <v>5.6090678582649559E-2</v>
      </c>
      <c r="Y31" s="30">
        <v>0.11121024013703575</v>
      </c>
      <c r="Z31" s="30">
        <v>8611.9286773140066</v>
      </c>
      <c r="AA31" s="30">
        <v>115772.84090080866</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0.36112991076573203</v>
      </c>
      <c r="E36" s="24">
        <v>1.20845872830442E-2</v>
      </c>
      <c r="F36" s="24">
        <v>1.05287818515924E-2</v>
      </c>
      <c r="G36" s="24">
        <v>1.80452882829856E-2</v>
      </c>
      <c r="H36" s="24">
        <v>1.5961428671059902E-2</v>
      </c>
      <c r="I36" s="24">
        <v>1.16549480772192E-2</v>
      </c>
      <c r="J36" s="24">
        <v>2.4965308216991999E-2</v>
      </c>
      <c r="K36" s="24">
        <v>4.6365936387104999E-3</v>
      </c>
      <c r="L36" s="24">
        <v>1.1744956890390399E-2</v>
      </c>
      <c r="M36" s="24">
        <v>1.01776596267753E-2</v>
      </c>
      <c r="N36" s="24">
        <v>1.64878108604136E-2</v>
      </c>
      <c r="O36" s="24">
        <v>1.35051430053861E-2</v>
      </c>
      <c r="P36" s="24">
        <v>1.2713306087264E-2</v>
      </c>
      <c r="Q36" s="24">
        <v>1.77836311251869E-2</v>
      </c>
      <c r="R36" s="24">
        <v>3.1900873867667802E-2</v>
      </c>
      <c r="S36" s="24">
        <v>5.7646518127623995E-2</v>
      </c>
      <c r="T36" s="24">
        <v>1.7629332104601501E-3</v>
      </c>
      <c r="U36" s="24">
        <v>5.2709433414167199E-4</v>
      </c>
      <c r="V36" s="24">
        <v>5.7438663482038297E-4</v>
      </c>
      <c r="W36" s="24">
        <v>4.3552092104786E-2</v>
      </c>
      <c r="X36" s="24">
        <v>6.7436041774166097E-4</v>
      </c>
      <c r="Y36" s="24">
        <v>4.8379400624073698E-3</v>
      </c>
      <c r="Z36" s="24">
        <v>2.2728260110903602E-2</v>
      </c>
      <c r="AA36" s="24">
        <v>3.356303193444E-4</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0.40989234933155899</v>
      </c>
      <c r="D38" s="24">
        <v>2.05167278291075E-2</v>
      </c>
      <c r="E38" s="24">
        <v>2.1130109622440902E-2</v>
      </c>
      <c r="F38" s="24">
        <v>2.0635968505359502E-2</v>
      </c>
      <c r="G38" s="24">
        <v>2.1347687459383799E-2</v>
      </c>
      <c r="H38" s="24">
        <v>2.0613582752688101E-2</v>
      </c>
      <c r="I38" s="24">
        <v>1.9829121948719903E-2</v>
      </c>
      <c r="J38" s="24">
        <v>2.0551210134616797E-2</v>
      </c>
      <c r="K38" s="24">
        <v>1.76422569741457E-2</v>
      </c>
      <c r="L38" s="24">
        <v>1.7981499309567599E-2</v>
      </c>
      <c r="M38" s="24">
        <v>1.7139691159149598E-2</v>
      </c>
      <c r="N38" s="24">
        <v>1.70466193078237E-2</v>
      </c>
      <c r="O38" s="24">
        <v>1.5969847180888799E-2</v>
      </c>
      <c r="P38" s="24">
        <v>1.5384901849704001E-2</v>
      </c>
      <c r="Q38" s="24">
        <v>3.8694015832732805E-2</v>
      </c>
      <c r="R38" s="24">
        <v>0.15321089654411402</v>
      </c>
      <c r="S38" s="24">
        <v>0.44575593859764001</v>
      </c>
      <c r="T38" s="24">
        <v>7.5807342197497492E-3</v>
      </c>
      <c r="U38" s="24">
        <v>1.42846822556809E-3</v>
      </c>
      <c r="V38" s="24">
        <v>7.1330573241099103E-4</v>
      </c>
      <c r="W38" s="24">
        <v>0.80770449879367201</v>
      </c>
      <c r="X38" s="24">
        <v>6.8209424645739307E-4</v>
      </c>
      <c r="Y38" s="24">
        <v>1.1998387623722E-3</v>
      </c>
      <c r="Z38" s="24">
        <v>12532.492839495599</v>
      </c>
      <c r="AA38" s="24">
        <v>3.5209652563821902E-4</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9.2527023487364861</v>
      </c>
      <c r="E40" s="24">
        <v>0.3074651087111282</v>
      </c>
      <c r="F40" s="24">
        <v>0.2376908743665222</v>
      </c>
      <c r="G40" s="24">
        <v>0.66699976874235167</v>
      </c>
      <c r="H40" s="24">
        <v>0.36480394862894716</v>
      </c>
      <c r="I40" s="24">
        <v>0.49222263518073478</v>
      </c>
      <c r="J40" s="24">
        <v>0.51145702463668685</v>
      </c>
      <c r="K40" s="24">
        <v>0.11315620490360656</v>
      </c>
      <c r="L40" s="24">
        <v>0.23603885305014405</v>
      </c>
      <c r="M40" s="24">
        <v>0.14099730126677601</v>
      </c>
      <c r="N40" s="24">
        <v>0.22360158688620557</v>
      </c>
      <c r="O40" s="24">
        <v>3.3208553827882507E-2</v>
      </c>
      <c r="P40" s="24">
        <v>0.90223182006791192</v>
      </c>
      <c r="Q40" s="24">
        <v>0.38329649964278278</v>
      </c>
      <c r="R40" s="24">
        <v>1.5836289220442754</v>
      </c>
      <c r="S40" s="24">
        <v>0.76724883372562103</v>
      </c>
      <c r="T40" s="24">
        <v>0.86672215002953523</v>
      </c>
      <c r="U40" s="24">
        <v>2.6433005308974758E-2</v>
      </c>
      <c r="V40" s="24">
        <v>7.7323577632546284E-2</v>
      </c>
      <c r="W40" s="24">
        <v>2.0564624004952683</v>
      </c>
      <c r="X40" s="24">
        <v>4.7323067826194942E-2</v>
      </c>
      <c r="Y40" s="24">
        <v>24268.946142968456</v>
      </c>
      <c r="Z40" s="24">
        <v>44070.8930320785</v>
      </c>
      <c r="AA40" s="24">
        <v>38004.055683675193</v>
      </c>
    </row>
    <row r="41" spans="1:27" x14ac:dyDescent="0.25">
      <c r="A41" s="28" t="s">
        <v>132</v>
      </c>
      <c r="B41" s="28" t="s">
        <v>69</v>
      </c>
      <c r="C41" s="24">
        <v>2.977930490314169</v>
      </c>
      <c r="D41" s="24">
        <v>3.8574564096708785E-2</v>
      </c>
      <c r="E41" s="24">
        <v>7.286413634481817E-2</v>
      </c>
      <c r="F41" s="24">
        <v>0.1575707833361108</v>
      </c>
      <c r="G41" s="24">
        <v>0.11782606893133181</v>
      </c>
      <c r="H41" s="24">
        <v>1.9152149805607924E-2</v>
      </c>
      <c r="I41" s="24">
        <v>1.4917380613131593E-2</v>
      </c>
      <c r="J41" s="24">
        <v>2.5003441476043001E-3</v>
      </c>
      <c r="K41" s="24">
        <v>1.2614638971116341E-3</v>
      </c>
      <c r="L41" s="24">
        <v>6.0310515101071028E-4</v>
      </c>
      <c r="M41" s="24">
        <v>0.36474924631496286</v>
      </c>
      <c r="N41" s="24">
        <v>0.24724959901538324</v>
      </c>
      <c r="O41" s="24">
        <v>0.18285569265574919</v>
      </c>
      <c r="P41" s="24">
        <v>9.0763290678937222E-2</v>
      </c>
      <c r="Q41" s="24">
        <v>0.10818565649346625</v>
      </c>
      <c r="R41" s="24">
        <v>0.17077811376532412</v>
      </c>
      <c r="S41" s="24">
        <v>0.3733934828247355</v>
      </c>
      <c r="T41" s="24">
        <v>9.1804408223210676E-2</v>
      </c>
      <c r="U41" s="24">
        <v>2.3059454923646167E-2</v>
      </c>
      <c r="V41" s="24">
        <v>5.8849625095096954E-2</v>
      </c>
      <c r="W41" s="24">
        <v>0.41368851029841341</v>
      </c>
      <c r="X41" s="24">
        <v>3.6509804396248784E-2</v>
      </c>
      <c r="Y41" s="24">
        <v>0.17360416957654404</v>
      </c>
      <c r="Z41" s="24">
        <v>14512.129718896111</v>
      </c>
      <c r="AA41" s="24">
        <v>8.3443966895889055E-3</v>
      </c>
    </row>
    <row r="42" spans="1:27" x14ac:dyDescent="0.25">
      <c r="A42" s="28" t="s">
        <v>132</v>
      </c>
      <c r="B42" s="28" t="s">
        <v>36</v>
      </c>
      <c r="C42" s="24">
        <v>1.33594063472225</v>
      </c>
      <c r="D42" s="24">
        <v>4.2477962953902E-3</v>
      </c>
      <c r="E42" s="24">
        <v>0</v>
      </c>
      <c r="F42" s="24">
        <v>0</v>
      </c>
      <c r="G42" s="24">
        <v>4.5480424043480797E-4</v>
      </c>
      <c r="H42" s="24">
        <v>0.41304735145940102</v>
      </c>
      <c r="I42" s="24">
        <v>0.39151706595548802</v>
      </c>
      <c r="J42" s="24">
        <v>0.12441801705848199</v>
      </c>
      <c r="K42" s="24">
        <v>3.6736939867308899E-4</v>
      </c>
      <c r="L42" s="24">
        <v>2.1495542905779996</v>
      </c>
      <c r="M42" s="24">
        <v>0.27299113403787301</v>
      </c>
      <c r="N42" s="24">
        <v>0.22313920253783601</v>
      </c>
      <c r="O42" s="24">
        <v>0.21505683756729801</v>
      </c>
      <c r="P42" s="24">
        <v>7.0531576803936E-3</v>
      </c>
      <c r="Q42" s="24">
        <v>1.2264378862068799</v>
      </c>
      <c r="R42" s="24">
        <v>2.20062178647704E-3</v>
      </c>
      <c r="S42" s="24">
        <v>112254.32890291201</v>
      </c>
      <c r="T42" s="24">
        <v>5.2856715324643998E-5</v>
      </c>
      <c r="U42" s="24">
        <v>3.00959190150925E-5</v>
      </c>
      <c r="V42" s="24">
        <v>1.3126603704234001E-4</v>
      </c>
      <c r="W42" s="24">
        <v>87615.771102406798</v>
      </c>
      <c r="X42" s="24">
        <v>8.3843917266264011E-3</v>
      </c>
      <c r="Y42" s="24">
        <v>1.9423971388025599E-2</v>
      </c>
      <c r="Z42" s="24">
        <v>46407.018648034995</v>
      </c>
      <c r="AA42" s="24">
        <v>6.7229958311531999E-3</v>
      </c>
    </row>
    <row r="43" spans="1:27" x14ac:dyDescent="0.25">
      <c r="A43" s="28" t="s">
        <v>132</v>
      </c>
      <c r="B43" s="28" t="s">
        <v>74</v>
      </c>
      <c r="C43" s="24">
        <v>0</v>
      </c>
      <c r="D43" s="24">
        <v>0</v>
      </c>
      <c r="E43" s="24">
        <v>0</v>
      </c>
      <c r="F43" s="24">
        <v>1.9917543715874202</v>
      </c>
      <c r="G43" s="24">
        <v>0.10198799211073001</v>
      </c>
      <c r="H43" s="24">
        <v>0.163978072779522</v>
      </c>
      <c r="I43" s="24">
        <v>0.112758778488111</v>
      </c>
      <c r="J43" s="24">
        <v>4.4283771502762401E-2</v>
      </c>
      <c r="K43" s="24">
        <v>0.160444449730235</v>
      </c>
      <c r="L43" s="24">
        <v>0.11843932904115201</v>
      </c>
      <c r="M43" s="24">
        <v>0.117857381582016</v>
      </c>
      <c r="N43" s="24">
        <v>0.109939245480212</v>
      </c>
      <c r="O43" s="24">
        <v>8.1672254986990003E-2</v>
      </c>
      <c r="P43" s="24">
        <v>8.4299479618177992E-2</v>
      </c>
      <c r="Q43" s="24">
        <v>0.19930993663222699</v>
      </c>
      <c r="R43" s="24">
        <v>0.47569384533189996</v>
      </c>
      <c r="S43" s="24">
        <v>0.728307182170425</v>
      </c>
      <c r="T43" s="24">
        <v>2.2090588620018899E-2</v>
      </c>
      <c r="U43" s="24">
        <v>9.5950472903920288E-3</v>
      </c>
      <c r="V43" s="24">
        <v>6.1888583876227501E-3</v>
      </c>
      <c r="W43" s="24">
        <v>0.80430156522225005</v>
      </c>
      <c r="X43" s="24">
        <v>5.5861574792868598E-3</v>
      </c>
      <c r="Y43" s="24">
        <v>7.5212435956059703E-3</v>
      </c>
      <c r="Z43" s="24">
        <v>0.90956771607009002</v>
      </c>
      <c r="AA43" s="24">
        <v>4.7116761115891005E-3</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3.3878228396457279</v>
      </c>
      <c r="D45" s="30">
        <v>9.6729235514280347</v>
      </c>
      <c r="E45" s="30">
        <v>0.41354394196143152</v>
      </c>
      <c r="F45" s="30">
        <v>0.42642640805958493</v>
      </c>
      <c r="G45" s="30">
        <v>0.82421881341605296</v>
      </c>
      <c r="H45" s="30">
        <v>0.42053110985830305</v>
      </c>
      <c r="I45" s="30">
        <v>0.53862408581980548</v>
      </c>
      <c r="J45" s="30">
        <v>0.55947388713589985</v>
      </c>
      <c r="K45" s="30">
        <v>0.13669651941357439</v>
      </c>
      <c r="L45" s="30">
        <v>0.26636841440111275</v>
      </c>
      <c r="M45" s="30">
        <v>0.53306389836766377</v>
      </c>
      <c r="N45" s="30">
        <v>0.50438561606982613</v>
      </c>
      <c r="O45" s="30">
        <v>0.2455392366699066</v>
      </c>
      <c r="P45" s="30">
        <v>1.0210933186838171</v>
      </c>
      <c r="Q45" s="30">
        <v>0.5479598030941687</v>
      </c>
      <c r="R45" s="30">
        <v>1.9395188062213813</v>
      </c>
      <c r="S45" s="30">
        <v>1.6440447732756205</v>
      </c>
      <c r="T45" s="30">
        <v>0.96787022568295578</v>
      </c>
      <c r="U45" s="30">
        <v>5.1448022792330683E-2</v>
      </c>
      <c r="V45" s="30">
        <v>0.13746089509487461</v>
      </c>
      <c r="W45" s="30">
        <v>3.3214075016921396</v>
      </c>
      <c r="X45" s="30">
        <v>8.5189326886642783E-2</v>
      </c>
      <c r="Y45" s="30">
        <v>24269.125784916858</v>
      </c>
      <c r="Z45" s="30">
        <v>71115.538318730323</v>
      </c>
      <c r="AA45" s="30">
        <v>38004.064715798726</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0.33588232680177799</v>
      </c>
      <c r="E50" s="24">
        <v>2.0706732556739903E-2</v>
      </c>
      <c r="F50" s="24">
        <v>1.7931296950604001E-2</v>
      </c>
      <c r="G50" s="24">
        <v>1.4156282570479201E-2</v>
      </c>
      <c r="H50" s="24">
        <v>1.1342557885402799E-2</v>
      </c>
      <c r="I50" s="24">
        <v>1.5629654327888098E-2</v>
      </c>
      <c r="J50" s="24">
        <v>4.3239753209996998E-2</v>
      </c>
      <c r="K50" s="24">
        <v>9.8860332538920001E-3</v>
      </c>
      <c r="L50" s="24">
        <v>1.1047833448548899E-2</v>
      </c>
      <c r="M50" s="24">
        <v>6.0837792161822796E-3</v>
      </c>
      <c r="N50" s="24">
        <v>2.3402996685661901E-2</v>
      </c>
      <c r="O50" s="24">
        <v>1.9546551721781998E-2</v>
      </c>
      <c r="P50" s="24">
        <v>9.9821450222087986E-3</v>
      </c>
      <c r="Q50" s="24">
        <v>2.0333598115173501E-2</v>
      </c>
      <c r="R50" s="24">
        <v>1.9812787877000002E-2</v>
      </c>
      <c r="S50" s="24">
        <v>1.06054890726246E-2</v>
      </c>
      <c r="T50" s="24">
        <v>1.4577631861163899E-2</v>
      </c>
      <c r="U50" s="24">
        <v>7.5600125013760011E-2</v>
      </c>
      <c r="V50" s="24">
        <v>1.85114968884753E-4</v>
      </c>
      <c r="W50" s="24">
        <v>1.1677400172357001E-3</v>
      </c>
      <c r="X50" s="24">
        <v>7.6645939017784992E-2</v>
      </c>
      <c r="Y50" s="24">
        <v>1.0419307267958899E-3</v>
      </c>
      <c r="Z50" s="24">
        <v>3.1573647582627401E-2</v>
      </c>
      <c r="AA50" s="24">
        <v>4.9615629849988799E-4</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0.40398257484582001</v>
      </c>
      <c r="D52" s="24">
        <v>2.05675178898195E-2</v>
      </c>
      <c r="E52" s="24">
        <v>2.1811890115801799E-2</v>
      </c>
      <c r="F52" s="24">
        <v>2.1240245626599302E-2</v>
      </c>
      <c r="G52" s="24">
        <v>2.1079645607816999E-2</v>
      </c>
      <c r="H52" s="24">
        <v>2.0307845178489502E-2</v>
      </c>
      <c r="I52" s="24">
        <v>1.9991960407789399E-2</v>
      </c>
      <c r="J52" s="24">
        <v>2.1917345838357503E-2</v>
      </c>
      <c r="K52" s="24">
        <v>1.8384805189038001E-2</v>
      </c>
      <c r="L52" s="24">
        <v>1.77386030191145E-2</v>
      </c>
      <c r="M52" s="24">
        <v>1.6853276725118001E-2</v>
      </c>
      <c r="N52" s="24">
        <v>2.0600331225480301E-2</v>
      </c>
      <c r="O52" s="24">
        <v>2.8975898320403003E-2</v>
      </c>
      <c r="P52" s="24">
        <v>1.0482351062086699E-2</v>
      </c>
      <c r="Q52" s="24">
        <v>3.7160104706563897E-2</v>
      </c>
      <c r="R52" s="24">
        <v>2.08512450940876E-2</v>
      </c>
      <c r="S52" s="24">
        <v>2.2617610523790002E-3</v>
      </c>
      <c r="T52" s="24">
        <v>2.39150676938944E-3</v>
      </c>
      <c r="U52" s="24">
        <v>0.44418727066979197</v>
      </c>
      <c r="V52" s="24">
        <v>1.0094026665046301E-3</v>
      </c>
      <c r="W52" s="24">
        <v>8.1283294901927905E-4</v>
      </c>
      <c r="X52" s="24">
        <v>3.3172618224813499</v>
      </c>
      <c r="Y52" s="24">
        <v>5.4275676781199999E-4</v>
      </c>
      <c r="Z52" s="24">
        <v>5.6123171861876793E-4</v>
      </c>
      <c r="AA52" s="24">
        <v>2.2027933013916002E-4</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5.6226377938907612</v>
      </c>
      <c r="E54" s="24">
        <v>0.28946760715307734</v>
      </c>
      <c r="F54" s="24">
        <v>0.36723560395516258</v>
      </c>
      <c r="G54" s="24">
        <v>0.2046586708552009</v>
      </c>
      <c r="H54" s="24">
        <v>0.2960734836309602</v>
      </c>
      <c r="I54" s="24">
        <v>0.27891866210948441</v>
      </c>
      <c r="J54" s="24">
        <v>0.44831909759939392</v>
      </c>
      <c r="K54" s="24">
        <v>0.30234037041429845</v>
      </c>
      <c r="L54" s="24">
        <v>0.1699580698155497</v>
      </c>
      <c r="M54" s="24">
        <v>0.23908681258368988</v>
      </c>
      <c r="N54" s="24">
        <v>0.17292605873340849</v>
      </c>
      <c r="O54" s="24">
        <v>5.7762315374816658E-2</v>
      </c>
      <c r="P54" s="24">
        <v>0.4374112949144271</v>
      </c>
      <c r="Q54" s="24">
        <v>0.32886940322218589</v>
      </c>
      <c r="R54" s="24">
        <v>0.36556782459202147</v>
      </c>
      <c r="S54" s="24">
        <v>0.16207021325108403</v>
      </c>
      <c r="T54" s="24">
        <v>0.49848110915699478</v>
      </c>
      <c r="U54" s="24">
        <v>0.62591604781525345</v>
      </c>
      <c r="V54" s="24">
        <v>0.20031880306667993</v>
      </c>
      <c r="W54" s="24">
        <v>4.1753370212344168E-2</v>
      </c>
      <c r="X54" s="24">
        <v>1.0589598367502373</v>
      </c>
      <c r="Y54" s="24">
        <v>0.50679381709578541</v>
      </c>
      <c r="Z54" s="24">
        <v>5440.9151651074671</v>
      </c>
      <c r="AA54" s="24">
        <v>38595.465536889067</v>
      </c>
    </row>
    <row r="55" spans="1:27" x14ac:dyDescent="0.25">
      <c r="A55" s="28" t="s">
        <v>133</v>
      </c>
      <c r="B55" s="28" t="s">
        <v>69</v>
      </c>
      <c r="C55" s="24">
        <v>0.78608970394698507</v>
      </c>
      <c r="D55" s="24">
        <v>2.0913453505089004E-2</v>
      </c>
      <c r="E55" s="24">
        <v>5.0170735058737502E-2</v>
      </c>
      <c r="F55" s="24">
        <v>0.26928949844362199</v>
      </c>
      <c r="G55" s="24">
        <v>4.6229880752391296E-2</v>
      </c>
      <c r="H55" s="24">
        <v>1.7314126614168E-2</v>
      </c>
      <c r="I55" s="24">
        <v>5.3136049314108395E-3</v>
      </c>
      <c r="J55" s="24">
        <v>1.3912520943345709E-3</v>
      </c>
      <c r="K55" s="24">
        <v>6.2779636843639393E-4</v>
      </c>
      <c r="L55" s="24">
        <v>2.3130477450290942E-4</v>
      </c>
      <c r="M55" s="24">
        <v>0.15144144447807623</v>
      </c>
      <c r="N55" s="24">
        <v>0.10791431665300229</v>
      </c>
      <c r="O55" s="24">
        <v>8.5751487460956302E-2</v>
      </c>
      <c r="P55" s="24">
        <v>3.3884861102819304E-2</v>
      </c>
      <c r="Q55" s="24">
        <v>4.7592466657199295E-2</v>
      </c>
      <c r="R55" s="24">
        <v>6.36018218155283E-2</v>
      </c>
      <c r="S55" s="24">
        <v>6.9078398757335402E-2</v>
      </c>
      <c r="T55" s="24">
        <v>5.5943978049681993E-2</v>
      </c>
      <c r="U55" s="24">
        <v>0.19780434871604249</v>
      </c>
      <c r="V55" s="24">
        <v>5.7824291091118328E-3</v>
      </c>
      <c r="W55" s="24">
        <v>2.4441813638826602E-2</v>
      </c>
      <c r="X55" s="24">
        <v>0.2588366589205276</v>
      </c>
      <c r="Y55" s="24">
        <v>1.5833609953341612E-2</v>
      </c>
      <c r="Z55" s="24">
        <v>0.75658823493452887</v>
      </c>
      <c r="AA55" s="24">
        <v>1.0479726991024854E-2</v>
      </c>
    </row>
    <row r="56" spans="1:27" x14ac:dyDescent="0.25">
      <c r="A56" s="28" t="s">
        <v>133</v>
      </c>
      <c r="B56" s="28" t="s">
        <v>36</v>
      </c>
      <c r="C56" s="24">
        <v>1.3980173901419901</v>
      </c>
      <c r="D56" s="24">
        <v>4.23322379879455E-3</v>
      </c>
      <c r="E56" s="24">
        <v>0</v>
      </c>
      <c r="F56" s="24">
        <v>0</v>
      </c>
      <c r="G56" s="24">
        <v>6.2146834988436E-4</v>
      </c>
      <c r="H56" s="24">
        <v>0.40466439830282902</v>
      </c>
      <c r="I56" s="24">
        <v>0.37690538347767499</v>
      </c>
      <c r="J56" s="24">
        <v>0.16979790344824799</v>
      </c>
      <c r="K56" s="24">
        <v>1.4759310563292199E-4</v>
      </c>
      <c r="L56" s="24">
        <v>2.0027461370033701</v>
      </c>
      <c r="M56" s="24">
        <v>0.112651920211635</v>
      </c>
      <c r="N56" s="24">
        <v>0.27849150094456199</v>
      </c>
      <c r="O56" s="24">
        <v>8.7403271598510005E-4</v>
      </c>
      <c r="P56" s="24">
        <v>1.2263199417091199E-4</v>
      </c>
      <c r="Q56" s="24">
        <v>8.5679531558100004E-5</v>
      </c>
      <c r="R56" s="24">
        <v>3.9940596128875999E-5</v>
      </c>
      <c r="S56" s="24">
        <v>4.2165184188480603E-5</v>
      </c>
      <c r="T56" s="24">
        <v>7.6166621261204389E-5</v>
      </c>
      <c r="U56" s="24">
        <v>208025.99731590302</v>
      </c>
      <c r="V56" s="24">
        <v>1.7994353677106901E-4</v>
      </c>
      <c r="W56" s="24">
        <v>8.1339544581119985E-3</v>
      </c>
      <c r="X56" s="24">
        <v>32187.321790999202</v>
      </c>
      <c r="Y56" s="24">
        <v>2.5156550487500802E-3</v>
      </c>
      <c r="Z56" s="24">
        <v>31138.422737697001</v>
      </c>
      <c r="AA56" s="24">
        <v>2.4294338584070498E-3</v>
      </c>
    </row>
    <row r="57" spans="1:27" x14ac:dyDescent="0.25">
      <c r="A57" s="28" t="s">
        <v>133</v>
      </c>
      <c r="B57" s="28" t="s">
        <v>74</v>
      </c>
      <c r="C57" s="24">
        <v>0</v>
      </c>
      <c r="D57" s="24">
        <v>0</v>
      </c>
      <c r="E57" s="24">
        <v>0</v>
      </c>
      <c r="F57" s="24">
        <v>1.98452627908725</v>
      </c>
      <c r="G57" s="24">
        <v>0.10893896324390499</v>
      </c>
      <c r="H57" s="24">
        <v>0.16496658927765198</v>
      </c>
      <c r="I57" s="24">
        <v>0.107909037575131</v>
      </c>
      <c r="J57" s="24">
        <v>0.20193974570126499</v>
      </c>
      <c r="K57" s="24">
        <v>5.6929190783296099E-2</v>
      </c>
      <c r="L57" s="24">
        <v>7.9589026293660797E-2</v>
      </c>
      <c r="M57" s="24">
        <v>9.5454809588249895E-2</v>
      </c>
      <c r="N57" s="24">
        <v>0.14018048048295001</v>
      </c>
      <c r="O57" s="24">
        <v>0.13992531310111</v>
      </c>
      <c r="P57" s="24">
        <v>5.2248148267915198E-2</v>
      </c>
      <c r="Q57" s="24">
        <v>0.23624616088503397</v>
      </c>
      <c r="R57" s="24">
        <v>0.14231621073120498</v>
      </c>
      <c r="S57" s="24">
        <v>3.4901040449407901E-2</v>
      </c>
      <c r="T57" s="24">
        <v>4.4765834466539901E-2</v>
      </c>
      <c r="U57" s="24">
        <v>1.4497554172593401</v>
      </c>
      <c r="V57" s="24">
        <v>7.9697729334600002E-3</v>
      </c>
      <c r="W57" s="24">
        <v>1.1738237353788102E-2</v>
      </c>
      <c r="X57" s="24">
        <v>2.4776258349212799</v>
      </c>
      <c r="Y57" s="24">
        <v>2.9863015642476597E-3</v>
      </c>
      <c r="Z57" s="24">
        <v>0.47529038657480399</v>
      </c>
      <c r="AA57" s="24">
        <v>2.8991622649232802E-3</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1.1900722787928051</v>
      </c>
      <c r="D59" s="30">
        <v>6.0000010920874471</v>
      </c>
      <c r="E59" s="30">
        <v>0.38215696488435652</v>
      </c>
      <c r="F59" s="30">
        <v>0.6756966449759878</v>
      </c>
      <c r="G59" s="30">
        <v>0.2861244797858884</v>
      </c>
      <c r="H59" s="30">
        <v>0.34503801330902051</v>
      </c>
      <c r="I59" s="30">
        <v>0.31985388177657276</v>
      </c>
      <c r="J59" s="30">
        <v>0.51486744874208301</v>
      </c>
      <c r="K59" s="30">
        <v>0.33123900522566485</v>
      </c>
      <c r="L59" s="30">
        <v>0.19897581105771603</v>
      </c>
      <c r="M59" s="30">
        <v>0.41346531300306638</v>
      </c>
      <c r="N59" s="30">
        <v>0.32484370329755297</v>
      </c>
      <c r="O59" s="30">
        <v>0.19203625287795795</v>
      </c>
      <c r="P59" s="30">
        <v>0.49176065210154191</v>
      </c>
      <c r="Q59" s="30">
        <v>0.43395557270112256</v>
      </c>
      <c r="R59" s="30">
        <v>0.4698336793786374</v>
      </c>
      <c r="S59" s="30">
        <v>0.24401586213342302</v>
      </c>
      <c r="T59" s="30">
        <v>0.5713942258372301</v>
      </c>
      <c r="U59" s="30">
        <v>1.343507792214848</v>
      </c>
      <c r="V59" s="30">
        <v>0.20729574981118115</v>
      </c>
      <c r="W59" s="30">
        <v>6.8175756817425742E-2</v>
      </c>
      <c r="X59" s="30">
        <v>4.7117042571698997</v>
      </c>
      <c r="Y59" s="30">
        <v>0.52421211454373495</v>
      </c>
      <c r="Z59" s="30">
        <v>5441.703888221703</v>
      </c>
      <c r="AA59" s="30">
        <v>38595.476733051684</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0.31176096626204997</v>
      </c>
      <c r="E64" s="24">
        <v>5.1327550010391999E-2</v>
      </c>
      <c r="F64" s="24">
        <v>2.3316452545861701E-3</v>
      </c>
      <c r="G64" s="24">
        <v>8.3720437891143008E-3</v>
      </c>
      <c r="H64" s="24">
        <v>7.5926880732159795E-3</v>
      </c>
      <c r="I64" s="24">
        <v>1.30884524333E-2</v>
      </c>
      <c r="J64" s="24">
        <v>3.41600344202952E-2</v>
      </c>
      <c r="K64" s="24">
        <v>9.9186068159628007E-3</v>
      </c>
      <c r="L64" s="24">
        <v>1.06382453070662E-2</v>
      </c>
      <c r="M64" s="24">
        <v>5.6793666189203602E-3</v>
      </c>
      <c r="N64" s="24">
        <v>2.2120475327252601E-2</v>
      </c>
      <c r="O64" s="24">
        <v>1.25816272947913E-2</v>
      </c>
      <c r="P64" s="24">
        <v>1.4687306245487999E-2</v>
      </c>
      <c r="Q64" s="24">
        <v>2.4027631036946398E-2</v>
      </c>
      <c r="R64" s="24">
        <v>4.2628125253446003E-2</v>
      </c>
      <c r="S64" s="24">
        <v>7.6301922751526405E-2</v>
      </c>
      <c r="T64" s="24">
        <v>8.0973641764545503E-4</v>
      </c>
      <c r="U64" s="24">
        <v>9.6514195167917902E-4</v>
      </c>
      <c r="V64" s="24">
        <v>3.3701367659761096E-2</v>
      </c>
      <c r="W64" s="24">
        <v>1.51985521304989E-2</v>
      </c>
      <c r="X64" s="24">
        <v>2.4247941800599998E-2</v>
      </c>
      <c r="Y64" s="24">
        <v>1.8134870030838399E-2</v>
      </c>
      <c r="Z64" s="24">
        <v>2.1818407694157202E-2</v>
      </c>
      <c r="AA64" s="24">
        <v>4.6384572317368896E-3</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0.41727886091134597</v>
      </c>
      <c r="D66" s="24">
        <v>1.9271816946028801E-2</v>
      </c>
      <c r="E66" s="24">
        <v>3.4528948847890803E-2</v>
      </c>
      <c r="F66" s="24">
        <v>1.13585749673355E-2</v>
      </c>
      <c r="G66" s="24">
        <v>2.0736030209916E-2</v>
      </c>
      <c r="H66" s="24">
        <v>2.0168795107327199E-2</v>
      </c>
      <c r="I66" s="24">
        <v>1.9784752952549202E-2</v>
      </c>
      <c r="J66" s="24">
        <v>2.3049495201850401E-2</v>
      </c>
      <c r="K66" s="24">
        <v>1.8430478223144E-2</v>
      </c>
      <c r="L66" s="24">
        <v>1.7992936672591997E-2</v>
      </c>
      <c r="M66" s="24">
        <v>1.6721080843545601E-2</v>
      </c>
      <c r="N66" s="24">
        <v>2.2325897919342499E-2</v>
      </c>
      <c r="O66" s="24">
        <v>1.30595750704776E-2</v>
      </c>
      <c r="P66" s="24">
        <v>1.62766596597884E-2</v>
      </c>
      <c r="Q66" s="24">
        <v>8.4413646313401605E-2</v>
      </c>
      <c r="R66" s="24">
        <v>0.61029163340977899</v>
      </c>
      <c r="S66" s="24">
        <v>22351.704474947099</v>
      </c>
      <c r="T66" s="24">
        <v>1.3246829876313599E-3</v>
      </c>
      <c r="U66" s="24">
        <v>1.7396175264774302E-3</v>
      </c>
      <c r="V66" s="24">
        <v>40570.189000626</v>
      </c>
      <c r="W66" s="24">
        <v>1.9240402071369301E-3</v>
      </c>
      <c r="X66" s="24">
        <v>6.3315257879127597E-4</v>
      </c>
      <c r="Y66" s="24">
        <v>1.9619069757340498E-3</v>
      </c>
      <c r="Z66" s="24">
        <v>18693.088706948398</v>
      </c>
      <c r="AA66" s="24">
        <v>5.9819557202600007E-4</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8.7264001229792427</v>
      </c>
      <c r="E68" s="24">
        <v>1.0467575827505418</v>
      </c>
      <c r="F68" s="24">
        <v>0.42049464906526979</v>
      </c>
      <c r="G68" s="24">
        <v>0.24666086406332108</v>
      </c>
      <c r="H68" s="24">
        <v>0.46854520568851932</v>
      </c>
      <c r="I68" s="24">
        <v>0.44650413349662671</v>
      </c>
      <c r="J68" s="24">
        <v>0.79307511109624984</v>
      </c>
      <c r="K68" s="24">
        <v>0.43870370811223347</v>
      </c>
      <c r="L68" s="24">
        <v>0.27195416150208401</v>
      </c>
      <c r="M68" s="24">
        <v>0.16287334132923378</v>
      </c>
      <c r="N68" s="24">
        <v>0.36958847468837741</v>
      </c>
      <c r="O68" s="24">
        <v>8.7510976018996142E-2</v>
      </c>
      <c r="P68" s="24">
        <v>0.77351404863302142</v>
      </c>
      <c r="Q68" s="24">
        <v>0.61523535367179238</v>
      </c>
      <c r="R68" s="24">
        <v>1.1022767040346184</v>
      </c>
      <c r="S68" s="24">
        <v>1.9298283271138723</v>
      </c>
      <c r="T68" s="24">
        <v>0.64310178591830103</v>
      </c>
      <c r="U68" s="24">
        <v>0.38155133328450064</v>
      </c>
      <c r="V68" s="24">
        <v>0.40009461821715481</v>
      </c>
      <c r="W68" s="24">
        <v>0.16042938664425438</v>
      </c>
      <c r="X68" s="24">
        <v>1.03294158998737</v>
      </c>
      <c r="Y68" s="24">
        <v>1.6228031680792852</v>
      </c>
      <c r="Z68" s="24">
        <v>5825.2369817089848</v>
      </c>
      <c r="AA68" s="24">
        <v>20187.148738275042</v>
      </c>
    </row>
    <row r="69" spans="1:27" x14ac:dyDescent="0.25">
      <c r="A69" s="28" t="s">
        <v>134</v>
      </c>
      <c r="B69" s="28" t="s">
        <v>69</v>
      </c>
      <c r="C69" s="24">
        <v>2.5091966359336646</v>
      </c>
      <c r="D69" s="24">
        <v>0.10177445926360168</v>
      </c>
      <c r="E69" s="24">
        <v>0.2619506089366555</v>
      </c>
      <c r="F69" s="24">
        <v>0.12647535198048518</v>
      </c>
      <c r="G69" s="24">
        <v>0.12191471592482839</v>
      </c>
      <c r="H69" s="24">
        <v>4.2099879806951825E-2</v>
      </c>
      <c r="I69" s="24">
        <v>3.0778189130339102E-2</v>
      </c>
      <c r="J69" s="24">
        <v>1.6185813234932792E-2</v>
      </c>
      <c r="K69" s="24">
        <v>2.3534154418320447E-3</v>
      </c>
      <c r="L69" s="24">
        <v>7.1342862901156538E-4</v>
      </c>
      <c r="M69" s="24">
        <v>0.37567492198398561</v>
      </c>
      <c r="N69" s="24">
        <v>0.2496590353071087</v>
      </c>
      <c r="O69" s="24">
        <v>0.1894474665540121</v>
      </c>
      <c r="P69" s="24">
        <v>0.10317168701012749</v>
      </c>
      <c r="Q69" s="24">
        <v>0.1326482719010009</v>
      </c>
      <c r="R69" s="24">
        <v>0.33009006544292491</v>
      </c>
      <c r="S69" s="24">
        <v>1.5691100207347455</v>
      </c>
      <c r="T69" s="24">
        <v>1.3304141702427599E-2</v>
      </c>
      <c r="U69" s="24">
        <v>1.5393488782044593E-2</v>
      </c>
      <c r="V69" s="24">
        <v>0.42890081743564967</v>
      </c>
      <c r="W69" s="24">
        <v>0.52614503323359252</v>
      </c>
      <c r="X69" s="24">
        <v>0.47331013756216905</v>
      </c>
      <c r="Y69" s="24">
        <v>1838.2157345372752</v>
      </c>
      <c r="Z69" s="24">
        <v>9920.3458038668214</v>
      </c>
      <c r="AA69" s="24">
        <v>4345.7351338467497</v>
      </c>
    </row>
    <row r="70" spans="1:27" x14ac:dyDescent="0.25">
      <c r="A70" s="28" t="s">
        <v>134</v>
      </c>
      <c r="B70" s="28" t="s">
        <v>36</v>
      </c>
      <c r="C70" s="24">
        <v>1.42840224626288</v>
      </c>
      <c r="D70" s="24">
        <v>5.84161088813916E-3</v>
      </c>
      <c r="E70" s="24">
        <v>0</v>
      </c>
      <c r="F70" s="24">
        <v>0</v>
      </c>
      <c r="G70" s="24">
        <v>2.8740764846247902E-4</v>
      </c>
      <c r="H70" s="24">
        <v>0.40548238963729499</v>
      </c>
      <c r="I70" s="24">
        <v>0.39356457860929001</v>
      </c>
      <c r="J70" s="24">
        <v>0.17707163057462902</v>
      </c>
      <c r="K70" s="24">
        <v>1.7280096775798302E-4</v>
      </c>
      <c r="L70" s="24">
        <v>2.1815837901783897</v>
      </c>
      <c r="M70" s="24">
        <v>0.115822419699219</v>
      </c>
      <c r="N70" s="24">
        <v>0.60938039199597593</v>
      </c>
      <c r="O70" s="24">
        <v>0.10075716276032599</v>
      </c>
      <c r="P70" s="24">
        <v>0.10035304340208999</v>
      </c>
      <c r="Q70" s="24">
        <v>115092.6204883</v>
      </c>
      <c r="R70" s="24">
        <v>3.2734858055513396E-3</v>
      </c>
      <c r="S70" s="24">
        <v>100861.12542347499</v>
      </c>
      <c r="T70" s="24">
        <v>4.5892636173911402E-5</v>
      </c>
      <c r="U70" s="24">
        <v>1.0605686755267801E-2</v>
      </c>
      <c r="V70" s="24">
        <v>0.27794912204614397</v>
      </c>
      <c r="W70" s="24">
        <v>3.2127018663794998E-2</v>
      </c>
      <c r="X70" s="24">
        <v>2167.2228453354596</v>
      </c>
      <c r="Y70" s="24">
        <v>8403.9856205760007</v>
      </c>
      <c r="Z70" s="24">
        <v>3408.5309304062398</v>
      </c>
      <c r="AA70" s="24">
        <v>2.29226780446595E-2</v>
      </c>
    </row>
    <row r="71" spans="1:27" x14ac:dyDescent="0.25">
      <c r="A71" s="28" t="s">
        <v>134</v>
      </c>
      <c r="B71" s="28" t="s">
        <v>74</v>
      </c>
      <c r="C71" s="24">
        <v>0</v>
      </c>
      <c r="D71" s="24">
        <v>0</v>
      </c>
      <c r="E71" s="24">
        <v>0</v>
      </c>
      <c r="F71" s="24">
        <v>2.0394394209784799</v>
      </c>
      <c r="G71" s="24">
        <v>0.122281527211383</v>
      </c>
      <c r="H71" s="24">
        <v>0.12590160499115</v>
      </c>
      <c r="I71" s="24">
        <v>0.106479779291776</v>
      </c>
      <c r="J71" s="24">
        <v>0.146216892286366</v>
      </c>
      <c r="K71" s="24">
        <v>8.0415356290830006E-2</v>
      </c>
      <c r="L71" s="24">
        <v>8.2284984842610001E-2</v>
      </c>
      <c r="M71" s="24">
        <v>9.7390534794379202E-2</v>
      </c>
      <c r="N71" s="24">
        <v>0.12464929956738501</v>
      </c>
      <c r="O71" s="24">
        <v>7.8702000984161996E-2</v>
      </c>
      <c r="P71" s="24">
        <v>8.5594785768699888E-2</v>
      </c>
      <c r="Q71" s="24">
        <v>0.26150951318034399</v>
      </c>
      <c r="R71" s="24">
        <v>0.54330318330724003</v>
      </c>
      <c r="S71" s="24">
        <v>0.76004503990469596</v>
      </c>
      <c r="T71" s="24">
        <v>1.0251137659327201E-2</v>
      </c>
      <c r="U71" s="24">
        <v>7.0260581410207497E-3</v>
      </c>
      <c r="V71" s="24">
        <v>0.31240105776787497</v>
      </c>
      <c r="W71" s="24">
        <v>6.9467246882092798E-2</v>
      </c>
      <c r="X71" s="24">
        <v>2.4958266067007902E-2</v>
      </c>
      <c r="Y71" s="24">
        <v>5.1708827846878302E-3</v>
      </c>
      <c r="Z71" s="24">
        <v>9.6770080034704997E-2</v>
      </c>
      <c r="AA71" s="24">
        <v>4.1862047053975197E-3</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2.9264754968450104</v>
      </c>
      <c r="D73" s="30">
        <v>9.1592073654509232</v>
      </c>
      <c r="E73" s="30">
        <v>1.39456469054548</v>
      </c>
      <c r="F73" s="30">
        <v>0.56066022126767667</v>
      </c>
      <c r="G73" s="30">
        <v>0.39768365398717975</v>
      </c>
      <c r="H73" s="30">
        <v>0.53840656867601433</v>
      </c>
      <c r="I73" s="30">
        <v>0.51015552801281505</v>
      </c>
      <c r="J73" s="30">
        <v>0.86647045395332833</v>
      </c>
      <c r="K73" s="30">
        <v>0.46940620859317234</v>
      </c>
      <c r="L73" s="30">
        <v>0.30129877211075379</v>
      </c>
      <c r="M73" s="30">
        <v>0.56094871077568542</v>
      </c>
      <c r="N73" s="30">
        <v>0.66369388324208123</v>
      </c>
      <c r="O73" s="30">
        <v>0.30259964493827712</v>
      </c>
      <c r="P73" s="30">
        <v>0.90764970154842528</v>
      </c>
      <c r="Q73" s="30">
        <v>0.85632490292314134</v>
      </c>
      <c r="R73" s="30">
        <v>2.0852865281407684</v>
      </c>
      <c r="S73" s="30">
        <v>22355.279715217697</v>
      </c>
      <c r="T73" s="30">
        <v>0.65854034702600539</v>
      </c>
      <c r="U73" s="30">
        <v>0.39964958154470187</v>
      </c>
      <c r="V73" s="30">
        <v>40571.05169742932</v>
      </c>
      <c r="W73" s="30">
        <v>0.70369701221548275</v>
      </c>
      <c r="X73" s="30">
        <v>1.5311328219289304</v>
      </c>
      <c r="Y73" s="30">
        <v>1839.8586344823611</v>
      </c>
      <c r="Z73" s="30">
        <v>34438.6933109319</v>
      </c>
      <c r="AA73" s="30">
        <v>24532.889108774594</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0.304023003274286</v>
      </c>
      <c r="E78" s="24">
        <v>3.8212340296613599E-2</v>
      </c>
      <c r="F78" s="24">
        <v>1.39431099230709E-2</v>
      </c>
      <c r="G78" s="24">
        <v>3.0558551188543102E-3</v>
      </c>
      <c r="H78" s="24">
        <v>6.3578530241302396E-3</v>
      </c>
      <c r="I78" s="24">
        <v>1.2267266931902301E-2</v>
      </c>
      <c r="J78" s="24">
        <v>1.2353922008868E-2</v>
      </c>
      <c r="K78" s="24">
        <v>1.5070167922115999E-2</v>
      </c>
      <c r="L78" s="24">
        <v>1.44051107303901E-2</v>
      </c>
      <c r="M78" s="24">
        <v>4.9010229625879196E-3</v>
      </c>
      <c r="N78" s="24">
        <v>2.1232560844958202E-2</v>
      </c>
      <c r="O78" s="24">
        <v>1.09781422511907E-2</v>
      </c>
      <c r="P78" s="24">
        <v>8.8076924916259992E-3</v>
      </c>
      <c r="Q78" s="24">
        <v>1.0986355529582201E-2</v>
      </c>
      <c r="R78" s="24">
        <v>9.3019974257158404E-3</v>
      </c>
      <c r="S78" s="24">
        <v>7.6947017294109899E-3</v>
      </c>
      <c r="T78" s="24">
        <v>9.5909636989038594E-3</v>
      </c>
      <c r="U78" s="24">
        <v>1.28899950680512E-2</v>
      </c>
      <c r="V78" s="24">
        <v>2.3888602495367002E-4</v>
      </c>
      <c r="W78" s="24">
        <v>8.18124981796476E-3</v>
      </c>
      <c r="X78" s="24">
        <v>4.10604889990399E-3</v>
      </c>
      <c r="Y78" s="24">
        <v>2.555291769888E-3</v>
      </c>
      <c r="Z78" s="24">
        <v>2.96829025188738E-3</v>
      </c>
      <c r="AA78" s="24">
        <v>1.13977751824573E-3</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0.41153336560499998</v>
      </c>
      <c r="D80" s="24">
        <v>1.72451113274966E-2</v>
      </c>
      <c r="E80" s="24">
        <v>2.3946814808622999E-2</v>
      </c>
      <c r="F80" s="24">
        <v>2.1291257844624097E-2</v>
      </c>
      <c r="G80" s="24">
        <v>1.9514223801408E-2</v>
      </c>
      <c r="H80" s="24">
        <v>2.0262273801626998E-2</v>
      </c>
      <c r="I80" s="24">
        <v>1.9447463213023798E-2</v>
      </c>
      <c r="J80" s="24">
        <v>1.9184659203297601E-2</v>
      </c>
      <c r="K80" s="24">
        <v>1.9125573917465399E-2</v>
      </c>
      <c r="L80" s="24">
        <v>1.8968352434623997E-2</v>
      </c>
      <c r="M80" s="24">
        <v>1.5613233646620399E-2</v>
      </c>
      <c r="N80" s="24">
        <v>1.81147893736875E-2</v>
      </c>
      <c r="O80" s="24">
        <v>1.6038149012643402E-2</v>
      </c>
      <c r="P80" s="24">
        <v>1.4860136557331999E-2</v>
      </c>
      <c r="Q80" s="24">
        <v>1.44635413301018E-2</v>
      </c>
      <c r="R80" s="24">
        <v>1.31151009125437E-2</v>
      </c>
      <c r="S80" s="24">
        <v>1.2215597384044999E-2</v>
      </c>
      <c r="T80" s="24">
        <v>1.1546334131245001E-2</v>
      </c>
      <c r="U80" s="24">
        <v>1.1821265639492999E-2</v>
      </c>
      <c r="V80" s="24">
        <v>7.2663948673600395E-3</v>
      </c>
      <c r="W80" s="24">
        <v>8.2767332883957809E-3</v>
      </c>
      <c r="X80" s="24">
        <v>6.2910639526055998E-3</v>
      </c>
      <c r="Y80" s="24">
        <v>4.7788728940187999E-3</v>
      </c>
      <c r="Z80" s="24">
        <v>3.4291270405487897E-3</v>
      </c>
      <c r="AA80" s="24">
        <v>1.76460459502264E-3</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3.1499608787853441</v>
      </c>
      <c r="E82" s="24">
        <v>0.44961117588526917</v>
      </c>
      <c r="F82" s="24">
        <v>0.21026002833169966</v>
      </c>
      <c r="G82" s="24">
        <v>5.9536449765604516E-2</v>
      </c>
      <c r="H82" s="24">
        <v>4.7035178521207928E-2</v>
      </c>
      <c r="I82" s="24">
        <v>0.13239984275469208</v>
      </c>
      <c r="J82" s="24">
        <v>9.5001920425434233E-2</v>
      </c>
      <c r="K82" s="24">
        <v>0.15813050189320829</v>
      </c>
      <c r="L82" s="24">
        <v>0.14123912864912599</v>
      </c>
      <c r="M82" s="24">
        <v>3.3717660886982054E-2</v>
      </c>
      <c r="N82" s="24">
        <v>0.16057969945314521</v>
      </c>
      <c r="O82" s="24">
        <v>3.4071938496580835E-2</v>
      </c>
      <c r="P82" s="24">
        <v>0.26950125635531352</v>
      </c>
      <c r="Q82" s="24">
        <v>0.1008371062060406</v>
      </c>
      <c r="R82" s="24">
        <v>0.14215615453863611</v>
      </c>
      <c r="S82" s="24">
        <v>4.5877331063117407E-2</v>
      </c>
      <c r="T82" s="24">
        <v>0.18217048115312559</v>
      </c>
      <c r="U82" s="24">
        <v>0.10925745072963781</v>
      </c>
      <c r="V82" s="24">
        <v>2.0867304792933233E-2</v>
      </c>
      <c r="W82" s="24">
        <v>6.5847685123974917E-2</v>
      </c>
      <c r="X82" s="24">
        <v>7.6647949907281715E-2</v>
      </c>
      <c r="Y82" s="24">
        <v>3.358255466851072E-2</v>
      </c>
      <c r="Z82" s="24">
        <v>3.9587492067840784E-2</v>
      </c>
      <c r="AA82" s="24">
        <v>1.638419083168249E-2</v>
      </c>
    </row>
    <row r="83" spans="1:27" x14ac:dyDescent="0.25">
      <c r="A83" s="28" t="s">
        <v>135</v>
      </c>
      <c r="B83" s="28" t="s">
        <v>69</v>
      </c>
      <c r="C83" s="24">
        <v>0.31726500385426404</v>
      </c>
      <c r="D83" s="24">
        <v>2.29013234786177E-3</v>
      </c>
      <c r="E83" s="24">
        <v>3.54800420302075E-2</v>
      </c>
      <c r="F83" s="24">
        <v>2.9468667762879899E-2</v>
      </c>
      <c r="G83" s="24">
        <v>4.9062907445791499E-3</v>
      </c>
      <c r="H83" s="24">
        <v>1.7553161717220002E-3</v>
      </c>
      <c r="I83" s="24">
        <v>8.5490199120017991E-4</v>
      </c>
      <c r="J83" s="24">
        <v>3.0173052979117398E-4</v>
      </c>
      <c r="K83" s="24">
        <v>3.27544338067584E-4</v>
      </c>
      <c r="L83" s="24">
        <v>1.1471888001476601E-4</v>
      </c>
      <c r="M83" s="24">
        <v>4.2176819063927999E-2</v>
      </c>
      <c r="N83" s="24">
        <v>3.7946188563543995E-2</v>
      </c>
      <c r="O83" s="24">
        <v>2.3594957049703002E-2</v>
      </c>
      <c r="P83" s="24">
        <v>7.9261602978823904E-3</v>
      </c>
      <c r="Q83" s="24">
        <v>1.45656432665832E-2</v>
      </c>
      <c r="R83" s="24">
        <v>1.5737984625841101E-2</v>
      </c>
      <c r="S83" s="24">
        <v>1.38821815265E-2</v>
      </c>
      <c r="T83" s="24">
        <v>1.37255054435871E-2</v>
      </c>
      <c r="U83" s="24">
        <v>1.2884897869616401E-2</v>
      </c>
      <c r="V83" s="24">
        <v>5.226488726227499E-4</v>
      </c>
      <c r="W83" s="24">
        <v>1.40261650632778E-2</v>
      </c>
      <c r="X83" s="24">
        <v>1.04872081379481E-2</v>
      </c>
      <c r="Y83" s="24">
        <v>1.7473385792979199E-3</v>
      </c>
      <c r="Z83" s="24">
        <v>4.9519813261841997E-3</v>
      </c>
      <c r="AA83" s="24">
        <v>1.47111617671074E-3</v>
      </c>
    </row>
    <row r="84" spans="1:27" x14ac:dyDescent="0.25">
      <c r="A84" s="28" t="s">
        <v>135</v>
      </c>
      <c r="B84" s="28" t="s">
        <v>36</v>
      </c>
      <c r="C84" s="24">
        <v>1.3547872093867099</v>
      </c>
      <c r="D84" s="24">
        <v>8.2254358966205986E-3</v>
      </c>
      <c r="E84" s="24">
        <v>0</v>
      </c>
      <c r="F84" s="24">
        <v>0</v>
      </c>
      <c r="G84" s="24">
        <v>3.7815477053671799E-4</v>
      </c>
      <c r="H84" s="24">
        <v>0.42710044865008401</v>
      </c>
      <c r="I84" s="24">
        <v>0.36706737249207999</v>
      </c>
      <c r="J84" s="24">
        <v>0.143591321700066</v>
      </c>
      <c r="K84" s="24">
        <v>1.1653215892211801E-4</v>
      </c>
      <c r="L84" s="24">
        <v>1.3102879682174</v>
      </c>
      <c r="M84" s="24">
        <v>0.143082481917642</v>
      </c>
      <c r="N84" s="24">
        <v>3.5769494390625002E-4</v>
      </c>
      <c r="O84" s="24">
        <v>1.70867771629034E-4</v>
      </c>
      <c r="P84" s="24">
        <v>7.84790432155566E-5</v>
      </c>
      <c r="Q84" s="24">
        <v>4.4430860640349203E-5</v>
      </c>
      <c r="R84" s="24">
        <v>0</v>
      </c>
      <c r="S84" s="24">
        <v>3.9725829231445496E-5</v>
      </c>
      <c r="T84" s="24">
        <v>5.7083658726802599E-5</v>
      </c>
      <c r="U84" s="24">
        <v>1.0557651321050399E-4</v>
      </c>
      <c r="V84" s="24">
        <v>2.4614065122332298E-2</v>
      </c>
      <c r="W84" s="24">
        <v>8.8383710507274005E-2</v>
      </c>
      <c r="X84" s="24">
        <v>2.906549590854E-2</v>
      </c>
      <c r="Y84" s="24">
        <v>3.8043478146184001E-2</v>
      </c>
      <c r="Z84" s="24">
        <v>1.2958363762010899E-2</v>
      </c>
      <c r="AA84" s="24">
        <v>1.0110351105835701E-2</v>
      </c>
    </row>
    <row r="85" spans="1:27" x14ac:dyDescent="0.25">
      <c r="A85" s="28" t="s">
        <v>135</v>
      </c>
      <c r="B85" s="28" t="s">
        <v>74</v>
      </c>
      <c r="C85" s="24">
        <v>0</v>
      </c>
      <c r="D85" s="24">
        <v>0</v>
      </c>
      <c r="E85" s="24">
        <v>0</v>
      </c>
      <c r="F85" s="24">
        <v>1.8164630385122</v>
      </c>
      <c r="G85" s="24">
        <v>0.14507182218678499</v>
      </c>
      <c r="H85" s="24">
        <v>0.208166871138075</v>
      </c>
      <c r="I85" s="24">
        <v>8.0927648549081993E-2</v>
      </c>
      <c r="J85" s="24">
        <v>0.100876157283216</v>
      </c>
      <c r="K85" s="24">
        <v>7.8516098325662392E-2</v>
      </c>
      <c r="L85" s="24">
        <v>6.9579428437518992E-2</v>
      </c>
      <c r="M85" s="24">
        <v>0.16055344976254499</v>
      </c>
      <c r="N85" s="24">
        <v>4.2533488267047406E-2</v>
      </c>
      <c r="O85" s="24">
        <v>6.1670835123342496E-2</v>
      </c>
      <c r="P85" s="24">
        <v>0.1031818921638</v>
      </c>
      <c r="Q85" s="24">
        <v>5.8807835776160201E-2</v>
      </c>
      <c r="R85" s="24">
        <v>6.9891879958001987E-2</v>
      </c>
      <c r="S85" s="24">
        <v>7.8387039285428506E-2</v>
      </c>
      <c r="T85" s="24">
        <v>4.3693473154575502E-2</v>
      </c>
      <c r="U85" s="24">
        <v>2.60173778997165E-2</v>
      </c>
      <c r="V85" s="24">
        <v>0.10155184524710099</v>
      </c>
      <c r="W85" s="24">
        <v>1.6859091399617099E-2</v>
      </c>
      <c r="X85" s="24">
        <v>2.3693837623527402E-2</v>
      </c>
      <c r="Y85" s="24">
        <v>3.6721653402495301E-2</v>
      </c>
      <c r="Z85" s="24">
        <v>1.1770060215912198E-2</v>
      </c>
      <c r="AA85" s="24">
        <v>9.2624325906755997E-3</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0.72879836945926402</v>
      </c>
      <c r="D87" s="30">
        <v>3.4735191257349887</v>
      </c>
      <c r="E87" s="30">
        <v>0.54725037302071322</v>
      </c>
      <c r="F87" s="30">
        <v>0.27496306386227454</v>
      </c>
      <c r="G87" s="30">
        <v>8.7012819430445976E-2</v>
      </c>
      <c r="H87" s="30">
        <v>7.5410621518687174E-2</v>
      </c>
      <c r="I87" s="30">
        <v>0.16496947489081834</v>
      </c>
      <c r="J87" s="30">
        <v>0.12684223216739102</v>
      </c>
      <c r="K87" s="30">
        <v>0.19265378807085728</v>
      </c>
      <c r="L87" s="30">
        <v>0.17472731069415487</v>
      </c>
      <c r="M87" s="30">
        <v>9.6408736560118363E-2</v>
      </c>
      <c r="N87" s="30">
        <v>0.23787323823533491</v>
      </c>
      <c r="O87" s="30">
        <v>8.4683186810117939E-2</v>
      </c>
      <c r="P87" s="30">
        <v>0.3010952457021539</v>
      </c>
      <c r="Q87" s="30">
        <v>0.14085264633230779</v>
      </c>
      <c r="R87" s="30">
        <v>0.18031123750273678</v>
      </c>
      <c r="S87" s="30">
        <v>7.9669811703073398E-2</v>
      </c>
      <c r="T87" s="30">
        <v>0.21703328442686157</v>
      </c>
      <c r="U87" s="30">
        <v>0.14685360930679842</v>
      </c>
      <c r="V87" s="30">
        <v>2.889523455786969E-2</v>
      </c>
      <c r="W87" s="30">
        <v>9.633183329361325E-2</v>
      </c>
      <c r="X87" s="30">
        <v>9.7532270897739401E-2</v>
      </c>
      <c r="Y87" s="30">
        <v>4.2664057911715444E-2</v>
      </c>
      <c r="Z87" s="30">
        <v>5.093689068646115E-2</v>
      </c>
      <c r="AA87" s="30">
        <v>2.0759689121661602E-2</v>
      </c>
    </row>
  </sheetData>
  <sheetProtection algorithmName="SHA-512" hashValue="fF3heCBvzx4SPjZTAxceiGBctmzdY3sw9fLqPjeF6UC4c8GABaDZAvniNEjJbVqv2HvnvkcqHGcGc4WeB+bm0w==" saltValue="zHtd29NZvl4ma+9VkDgsW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566D7-5B24-4765-A1E6-E0B6F5CD7D98}">
  <sheetPr codeName="Sheet13">
    <tabColor rgb="FF57E188"/>
  </sheetPr>
  <dimension ref="A1:AA89"/>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149</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81</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33238.481438450799</v>
      </c>
      <c r="K6" s="24">
        <v>59186.73036962781</v>
      </c>
      <c r="L6" s="24">
        <v>0</v>
      </c>
      <c r="M6" s="24">
        <v>0</v>
      </c>
      <c r="N6" s="24">
        <v>108714.0261905651</v>
      </c>
      <c r="O6" s="24">
        <v>0</v>
      </c>
      <c r="P6" s="24">
        <v>0</v>
      </c>
      <c r="Q6" s="24">
        <v>43261.848027177897</v>
      </c>
      <c r="R6" s="24">
        <v>4972.8542086232319</v>
      </c>
      <c r="S6" s="24">
        <v>7.3280652946898462E-3</v>
      </c>
      <c r="T6" s="24">
        <v>7.2296853119950145E-5</v>
      </c>
      <c r="U6" s="24">
        <v>1.7434810305131E-5</v>
      </c>
      <c r="V6" s="24">
        <v>2.00740552486446E-6</v>
      </c>
      <c r="W6" s="24">
        <v>0</v>
      </c>
      <c r="X6" s="24">
        <v>1400.9997137816608</v>
      </c>
      <c r="Y6" s="24">
        <v>4557.9576449189599</v>
      </c>
      <c r="Z6" s="24">
        <v>6921.8966683333574</v>
      </c>
      <c r="AA6" s="24">
        <v>6536.3209054379795</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v>
      </c>
      <c r="D17" s="30">
        <v>0</v>
      </c>
      <c r="E17" s="30">
        <v>0</v>
      </c>
      <c r="F17" s="30">
        <v>0</v>
      </c>
      <c r="G17" s="30">
        <v>0</v>
      </c>
      <c r="H17" s="30">
        <v>0</v>
      </c>
      <c r="I17" s="30">
        <v>0</v>
      </c>
      <c r="J17" s="30">
        <v>33238.481438450799</v>
      </c>
      <c r="K17" s="30">
        <v>59186.73036962781</v>
      </c>
      <c r="L17" s="30">
        <v>0</v>
      </c>
      <c r="M17" s="30">
        <v>0</v>
      </c>
      <c r="N17" s="30">
        <v>108714.0261905651</v>
      </c>
      <c r="O17" s="30">
        <v>0</v>
      </c>
      <c r="P17" s="30">
        <v>0</v>
      </c>
      <c r="Q17" s="30">
        <v>43261.848027177897</v>
      </c>
      <c r="R17" s="30">
        <v>4972.8542086232319</v>
      </c>
      <c r="S17" s="30">
        <v>7.3280652946898462E-3</v>
      </c>
      <c r="T17" s="30">
        <v>7.2296853119950145E-5</v>
      </c>
      <c r="U17" s="30">
        <v>1.7434810305131E-5</v>
      </c>
      <c r="V17" s="30">
        <v>2.00740552486446E-6</v>
      </c>
      <c r="W17" s="30">
        <v>0</v>
      </c>
      <c r="X17" s="30">
        <v>1400.9997137816608</v>
      </c>
      <c r="Y17" s="30">
        <v>4557.9576449189599</v>
      </c>
      <c r="Z17" s="30">
        <v>6921.8966683333574</v>
      </c>
      <c r="AA17" s="30">
        <v>6536.3209054379795</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59186.631142646998</v>
      </c>
      <c r="L20" s="24">
        <v>0</v>
      </c>
      <c r="M20" s="24">
        <v>0</v>
      </c>
      <c r="N20" s="24">
        <v>108714.0261905651</v>
      </c>
      <c r="O20" s="24">
        <v>0</v>
      </c>
      <c r="P20" s="24">
        <v>0</v>
      </c>
      <c r="Q20" s="24">
        <v>7658.0569749266506</v>
      </c>
      <c r="R20" s="24">
        <v>0</v>
      </c>
      <c r="S20" s="24">
        <v>0</v>
      </c>
      <c r="T20" s="24">
        <v>0</v>
      </c>
      <c r="U20" s="24">
        <v>0</v>
      </c>
      <c r="V20" s="24">
        <v>0</v>
      </c>
      <c r="W20" s="24">
        <v>0</v>
      </c>
      <c r="X20" s="24">
        <v>1400.9942871093722</v>
      </c>
      <c r="Y20" s="24">
        <v>0</v>
      </c>
      <c r="Z20" s="24">
        <v>5.3607821505497594E-7</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v>
      </c>
      <c r="D31" s="30">
        <v>0</v>
      </c>
      <c r="E31" s="30">
        <v>0</v>
      </c>
      <c r="F31" s="30">
        <v>0</v>
      </c>
      <c r="G31" s="30">
        <v>0</v>
      </c>
      <c r="H31" s="30">
        <v>0</v>
      </c>
      <c r="I31" s="30">
        <v>0</v>
      </c>
      <c r="J31" s="30">
        <v>0</v>
      </c>
      <c r="K31" s="30">
        <v>59186.631142646998</v>
      </c>
      <c r="L31" s="30">
        <v>0</v>
      </c>
      <c r="M31" s="30">
        <v>0</v>
      </c>
      <c r="N31" s="30">
        <v>108714.0261905651</v>
      </c>
      <c r="O31" s="30">
        <v>0</v>
      </c>
      <c r="P31" s="30">
        <v>0</v>
      </c>
      <c r="Q31" s="30">
        <v>7658.0569749266506</v>
      </c>
      <c r="R31" s="30">
        <v>0</v>
      </c>
      <c r="S31" s="30">
        <v>0</v>
      </c>
      <c r="T31" s="30">
        <v>0</v>
      </c>
      <c r="U31" s="30">
        <v>0</v>
      </c>
      <c r="V31" s="30">
        <v>0</v>
      </c>
      <c r="W31" s="30">
        <v>0</v>
      </c>
      <c r="X31" s="30">
        <v>1400.9942871093722</v>
      </c>
      <c r="Y31" s="30">
        <v>0</v>
      </c>
      <c r="Z31" s="30">
        <v>5.3607821505497594E-7</v>
      </c>
      <c r="AA31" s="30">
        <v>0</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33238.481438450799</v>
      </c>
      <c r="K34" s="24">
        <v>9.9226980815648999E-2</v>
      </c>
      <c r="L34" s="24">
        <v>0</v>
      </c>
      <c r="M34" s="24">
        <v>0</v>
      </c>
      <c r="N34" s="24">
        <v>0</v>
      </c>
      <c r="O34" s="24">
        <v>0</v>
      </c>
      <c r="P34" s="24">
        <v>0</v>
      </c>
      <c r="Q34" s="24">
        <v>35603.791052251247</v>
      </c>
      <c r="R34" s="24">
        <v>4972.8542086232319</v>
      </c>
      <c r="S34" s="24">
        <v>7.3280652946898462E-3</v>
      </c>
      <c r="T34" s="24">
        <v>7.2296853119950145E-5</v>
      </c>
      <c r="U34" s="24">
        <v>1.7434810305131E-5</v>
      </c>
      <c r="V34" s="24">
        <v>2.00740552486446E-6</v>
      </c>
      <c r="W34" s="24">
        <v>0</v>
      </c>
      <c r="X34" s="24">
        <v>5.4266722885562401E-3</v>
      </c>
      <c r="Y34" s="24">
        <v>4557.9576449189599</v>
      </c>
      <c r="Z34" s="24">
        <v>6921.8966677972794</v>
      </c>
      <c r="AA34" s="24">
        <v>6536.3209054379795</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v>
      </c>
      <c r="D45" s="30">
        <v>0</v>
      </c>
      <c r="E45" s="30">
        <v>0</v>
      </c>
      <c r="F45" s="30">
        <v>0</v>
      </c>
      <c r="G45" s="30">
        <v>0</v>
      </c>
      <c r="H45" s="30">
        <v>0</v>
      </c>
      <c r="I45" s="30">
        <v>0</v>
      </c>
      <c r="J45" s="30">
        <v>33238.481438450799</v>
      </c>
      <c r="K45" s="30">
        <v>9.9226980815648999E-2</v>
      </c>
      <c r="L45" s="30">
        <v>0</v>
      </c>
      <c r="M45" s="30">
        <v>0</v>
      </c>
      <c r="N45" s="30">
        <v>0</v>
      </c>
      <c r="O45" s="30">
        <v>0</v>
      </c>
      <c r="P45" s="30">
        <v>0</v>
      </c>
      <c r="Q45" s="30">
        <v>35603.791052251247</v>
      </c>
      <c r="R45" s="30">
        <v>4972.8542086232319</v>
      </c>
      <c r="S45" s="30">
        <v>7.3280652946898462E-3</v>
      </c>
      <c r="T45" s="30">
        <v>7.2296853119950145E-5</v>
      </c>
      <c r="U45" s="30">
        <v>1.7434810305131E-5</v>
      </c>
      <c r="V45" s="30">
        <v>2.00740552486446E-6</v>
      </c>
      <c r="W45" s="30">
        <v>0</v>
      </c>
      <c r="X45" s="30">
        <v>5.4266722885562401E-3</v>
      </c>
      <c r="Y45" s="30">
        <v>4557.9576449189599</v>
      </c>
      <c r="Z45" s="30">
        <v>6921.8966677972794</v>
      </c>
      <c r="AA45" s="30">
        <v>6536.3209054379795</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c r="U50" s="24">
        <v>0</v>
      </c>
      <c r="V50" s="24">
        <v>0</v>
      </c>
      <c r="W50" s="24">
        <v>0</v>
      </c>
      <c r="X50" s="24">
        <v>0</v>
      </c>
      <c r="Y50" s="24">
        <v>0</v>
      </c>
      <c r="Z50" s="24">
        <v>0</v>
      </c>
      <c r="AA50" s="24">
        <v>0</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v>
      </c>
      <c r="D59" s="30">
        <v>0</v>
      </c>
      <c r="E59" s="30">
        <v>0</v>
      </c>
      <c r="F59" s="30">
        <v>0</v>
      </c>
      <c r="G59" s="30">
        <v>0</v>
      </c>
      <c r="H59" s="30">
        <v>0</v>
      </c>
      <c r="I59" s="30">
        <v>0</v>
      </c>
      <c r="J59" s="30">
        <v>0</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0</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v>
      </c>
      <c r="D73" s="30">
        <v>0</v>
      </c>
      <c r="E73" s="30">
        <v>0</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v>
      </c>
      <c r="E78" s="24">
        <v>0</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v>
      </c>
      <c r="D87" s="30">
        <v>0</v>
      </c>
      <c r="E87" s="30">
        <v>0</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row>
    <row r="89" spans="1:27" collapsed="1" x14ac:dyDescent="0.25"/>
  </sheetData>
  <sheetProtection algorithmName="SHA-512" hashValue="6QDsym7XrxmkvpYgNEsD5L2d53BUoJeylfau7w+D9C7Kv5uDruBGKLPZt7SVTb3M8/KMvCB6PM+vO2MSeKghtQ==" saltValue="0S+0aG2AP2U6M4Gd9ADji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5B446-7C03-442F-9544-2DD1EE4E2D8C}">
  <sheetPr codeName="Sheet14">
    <tabColor rgb="FF57E188"/>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150</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151</v>
      </c>
      <c r="B2" s="17" t="s">
        <v>152</v>
      </c>
    </row>
    <row r="3" spans="1:27" x14ac:dyDescent="0.25">
      <c r="B3" s="17"/>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75</v>
      </c>
      <c r="C6" s="24">
        <v>0.24528673291986439</v>
      </c>
      <c r="D6" s="24">
        <v>1.1188040828722268</v>
      </c>
      <c r="E6" s="24">
        <v>0.13563199300890796</v>
      </c>
      <c r="F6" s="24">
        <v>0.13018441200898234</v>
      </c>
      <c r="G6" s="24">
        <v>0.15107600274658389</v>
      </c>
      <c r="H6" s="24">
        <v>2.5138595449762994E-2</v>
      </c>
      <c r="I6" s="24">
        <v>8.3936232361079027E-2</v>
      </c>
      <c r="J6" s="24">
        <v>3.3192666784570606E-2</v>
      </c>
      <c r="K6" s="24">
        <v>0.1358822498172422</v>
      </c>
      <c r="L6" s="24">
        <v>0.36060944078607965</v>
      </c>
      <c r="M6" s="24">
        <v>102474.90215062493</v>
      </c>
      <c r="N6" s="24">
        <v>2.0096697267199038E-3</v>
      </c>
      <c r="O6" s="24">
        <v>1.0761530819837261E-3</v>
      </c>
      <c r="P6" s="24">
        <v>1.3442143898145693E-3</v>
      </c>
      <c r="Q6" s="24">
        <v>1.3138542852838232E-3</v>
      </c>
      <c r="R6" s="24">
        <v>1.6503591214316921E-3</v>
      </c>
      <c r="S6" s="24">
        <v>1.839518668257951E-3</v>
      </c>
      <c r="T6" s="24">
        <v>1.9578568972285705E-3</v>
      </c>
      <c r="U6" s="24">
        <v>1.9087455412764031E-3</v>
      </c>
      <c r="V6" s="24">
        <v>1.8707976994224121E-3</v>
      </c>
      <c r="W6" s="24">
        <v>2.350381139886084E-3</v>
      </c>
      <c r="X6" s="24">
        <v>6.4833455351792869E-3</v>
      </c>
      <c r="Y6" s="24">
        <v>7.6078535998097213E-3</v>
      </c>
      <c r="Z6" s="24">
        <v>4.1893469207458206E-2</v>
      </c>
      <c r="AA6" s="24">
        <v>12077.424655881392</v>
      </c>
    </row>
    <row r="7" spans="1:27" x14ac:dyDescent="0.25">
      <c r="A7" s="28" t="s">
        <v>132</v>
      </c>
      <c r="B7" s="28" t="s">
        <v>75</v>
      </c>
      <c r="C7" s="24">
        <v>0.21860914976039819</v>
      </c>
      <c r="D7" s="24">
        <v>0.58733250778451473</v>
      </c>
      <c r="E7" s="24">
        <v>4.4408324016721741E-2</v>
      </c>
      <c r="F7" s="24">
        <v>3.8585167113930743E-2</v>
      </c>
      <c r="G7" s="24">
        <v>6.5465805334895516E-2</v>
      </c>
      <c r="H7" s="24">
        <v>3.7761510140663902E-2</v>
      </c>
      <c r="I7" s="24">
        <v>3.2727499864731301E-2</v>
      </c>
      <c r="J7" s="24">
        <v>1.6652841989192261E-2</v>
      </c>
      <c r="K7" s="24">
        <v>1.3038653890521829E-2</v>
      </c>
      <c r="L7" s="24">
        <v>1.960525679589762E-2</v>
      </c>
      <c r="M7" s="24">
        <v>5.0707609307921779E-2</v>
      </c>
      <c r="N7" s="24">
        <v>4.5368359958821165E-2</v>
      </c>
      <c r="O7" s="24">
        <v>2.2327381700234832E-2</v>
      </c>
      <c r="P7" s="24">
        <v>7.3557057952516963E-2</v>
      </c>
      <c r="Q7" s="24">
        <v>4.9427324566479115E-2</v>
      </c>
      <c r="R7" s="24">
        <v>9.0701860952697305E-2</v>
      </c>
      <c r="S7" s="24">
        <v>4.6562379296870134E-2</v>
      </c>
      <c r="T7" s="24">
        <v>3.7620088166139501E-2</v>
      </c>
      <c r="U7" s="24">
        <v>7.9931406318380985E-3</v>
      </c>
      <c r="V7" s="24">
        <v>1.5756149155624143E-2</v>
      </c>
      <c r="W7" s="24">
        <v>6.898135251641449E-2</v>
      </c>
      <c r="X7" s="24">
        <v>1.5933593627769471E-2</v>
      </c>
      <c r="Y7" s="24">
        <v>4.1087414749577895E-2</v>
      </c>
      <c r="Z7" s="24">
        <v>7.3379285890315005E-2</v>
      </c>
      <c r="AA7" s="24">
        <v>8.9983957769148692E-2</v>
      </c>
    </row>
    <row r="8" spans="1:27" x14ac:dyDescent="0.25">
      <c r="A8" s="28" t="s">
        <v>133</v>
      </c>
      <c r="B8" s="28" t="s">
        <v>75</v>
      </c>
      <c r="C8" s="24">
        <v>5.2202588512986189E-2</v>
      </c>
      <c r="D8" s="24">
        <v>3.4787735526749259E-3</v>
      </c>
      <c r="E8" s="24">
        <v>9.136908552872696E-4</v>
      </c>
      <c r="F8" s="24">
        <v>8.1796489797100118E-4</v>
      </c>
      <c r="G8" s="24">
        <v>8.437212331903429E-5</v>
      </c>
      <c r="H8" s="24">
        <v>5.5677483671069292E-4</v>
      </c>
      <c r="I8" s="24">
        <v>1.3116263723696972E-4</v>
      </c>
      <c r="J8" s="24">
        <v>1.3413677137942895E-3</v>
      </c>
      <c r="K8" s="24">
        <v>2.1064771014043878E-4</v>
      </c>
      <c r="L8" s="24">
        <v>5.140948152764762E-4</v>
      </c>
      <c r="M8" s="24">
        <v>8.6882189030883402E-4</v>
      </c>
      <c r="N8" s="24">
        <v>1.44824252109562E-3</v>
      </c>
      <c r="O8" s="24">
        <v>8.6724840118876975E-4</v>
      </c>
      <c r="P8" s="24">
        <v>5.0630276304022706E-4</v>
      </c>
      <c r="Q8" s="24">
        <v>8.1185244693104117E-4</v>
      </c>
      <c r="R8" s="24">
        <v>1.1594995723023928E-3</v>
      </c>
      <c r="S8" s="24">
        <v>1.4899614747930529E-3</v>
      </c>
      <c r="T8" s="24">
        <v>1.343400429591608E-3</v>
      </c>
      <c r="U8" s="24">
        <v>9.0983581193157276E-4</v>
      </c>
      <c r="V8" s="24">
        <v>8.9299414751440188E-4</v>
      </c>
      <c r="W8" s="24">
        <v>1.0019061865040033E-3</v>
      </c>
      <c r="X8" s="24">
        <v>1.3242194311416594E-3</v>
      </c>
      <c r="Y8" s="24">
        <v>1.0348334791678239E-3</v>
      </c>
      <c r="Z8" s="24">
        <v>6.3854414172591302E-4</v>
      </c>
      <c r="AA8" s="24">
        <v>1.0429375141691635E-3</v>
      </c>
    </row>
    <row r="9" spans="1:27" x14ac:dyDescent="0.25">
      <c r="A9" s="28" t="s">
        <v>134</v>
      </c>
      <c r="B9" s="28" t="s">
        <v>75</v>
      </c>
      <c r="C9" s="24">
        <v>0.15527256239560391</v>
      </c>
      <c r="D9" s="24">
        <v>0.56068095867726608</v>
      </c>
      <c r="E9" s="24">
        <v>8.8511908885688578E-2</v>
      </c>
      <c r="F9" s="24">
        <v>2.5894007614909873E-2</v>
      </c>
      <c r="G9" s="24">
        <v>2.664046029451864E-2</v>
      </c>
      <c r="H9" s="24">
        <v>3.3284753287263519E-2</v>
      </c>
      <c r="I9" s="24">
        <v>4.00219898936802E-2</v>
      </c>
      <c r="J9" s="24">
        <v>6.8340222924644062E-2</v>
      </c>
      <c r="K9" s="24">
        <v>2.9163708747063914E-2</v>
      </c>
      <c r="L9" s="24">
        <v>2.9387624860270991E-2</v>
      </c>
      <c r="M9" s="24">
        <v>3.5287972660141491E-2</v>
      </c>
      <c r="N9" s="24">
        <v>4.3179843552314634E-2</v>
      </c>
      <c r="O9" s="24">
        <v>2.111462123350797E-2</v>
      </c>
      <c r="P9" s="24">
        <v>6.0943479265393008E-2</v>
      </c>
      <c r="Q9" s="24">
        <v>5.1635295452478906E-2</v>
      </c>
      <c r="R9" s="24">
        <v>0.10226347811879205</v>
      </c>
      <c r="S9" s="24">
        <v>0.17170739159605666</v>
      </c>
      <c r="T9" s="24">
        <v>7.8148875920808464E-2</v>
      </c>
      <c r="U9" s="24">
        <v>3.2429748909585859E-2</v>
      </c>
      <c r="V9" s="24">
        <v>5.1256510072268731E-2</v>
      </c>
      <c r="W9" s="24">
        <v>3.3777776342490753E-2</v>
      </c>
      <c r="X9" s="24">
        <v>2.8481823573541079E-2</v>
      </c>
      <c r="Y9" s="24">
        <v>7.3872560853856975E-2</v>
      </c>
      <c r="Z9" s="24">
        <v>9.6943627654470649E-2</v>
      </c>
      <c r="AA9" s="24">
        <v>7.6823661565169177E-2</v>
      </c>
    </row>
    <row r="10" spans="1:27" x14ac:dyDescent="0.25">
      <c r="A10" s="28" t="s">
        <v>135</v>
      </c>
      <c r="B10" s="28" t="s">
        <v>75</v>
      </c>
      <c r="C10" s="24">
        <v>0</v>
      </c>
      <c r="D10" s="24">
        <v>4.5122592623832699E-3</v>
      </c>
      <c r="E10" s="24">
        <v>5.0638181559050895E-4</v>
      </c>
      <c r="F10" s="24">
        <v>1.120876295403769E-3</v>
      </c>
      <c r="G10" s="24">
        <v>2.0916053779021702E-4</v>
      </c>
      <c r="H10" s="24">
        <v>1.0456728323189881E-3</v>
      </c>
      <c r="I10" s="24">
        <v>5.5505386481501649E-4</v>
      </c>
      <c r="J10" s="24">
        <v>7.8966851232905612E-4</v>
      </c>
      <c r="K10" s="24">
        <v>9.484525373177372E-4</v>
      </c>
      <c r="L10" s="24">
        <v>7.5129845309652803E-4</v>
      </c>
      <c r="M10" s="24">
        <v>1.5178204049679121E-4</v>
      </c>
      <c r="N10" s="24">
        <v>1.670354880443992E-3</v>
      </c>
      <c r="O10" s="24">
        <v>3.3483643561004053E-4</v>
      </c>
      <c r="P10" s="24">
        <v>3.4570249391368001E-4</v>
      </c>
      <c r="Q10" s="24">
        <v>5.74845833302382E-4</v>
      </c>
      <c r="R10" s="24">
        <v>5.3338578833334602E-4</v>
      </c>
      <c r="S10" s="24">
        <v>1.1868778105643023E-3</v>
      </c>
      <c r="T10" s="24">
        <v>2.3530245066733099E-4</v>
      </c>
      <c r="U10" s="24">
        <v>1.91213416577552E-4</v>
      </c>
      <c r="V10" s="24">
        <v>4.9584734092229994E-4</v>
      </c>
      <c r="W10" s="24">
        <v>5.562367827071454E-4</v>
      </c>
      <c r="X10" s="24">
        <v>5.0920542857602004E-4</v>
      </c>
      <c r="Y10" s="24">
        <v>2.3011177667000602E-4</v>
      </c>
      <c r="Z10" s="24">
        <v>1.5937702394515057E-4</v>
      </c>
      <c r="AA10" s="24">
        <v>1.9204712782853399E-4</v>
      </c>
    </row>
    <row r="11" spans="1:27" x14ac:dyDescent="0.25">
      <c r="A11" s="22" t="s">
        <v>40</v>
      </c>
      <c r="B11" s="22" t="s">
        <v>153</v>
      </c>
      <c r="C11" s="30">
        <v>0.67137103358885275</v>
      </c>
      <c r="D11" s="30">
        <v>2.274808582149066</v>
      </c>
      <c r="E11" s="30">
        <v>0.26997229858219607</v>
      </c>
      <c r="F11" s="30">
        <v>0.19660242793119773</v>
      </c>
      <c r="G11" s="30">
        <v>0.24347580103710728</v>
      </c>
      <c r="H11" s="30">
        <v>9.7787306546720104E-2</v>
      </c>
      <c r="I11" s="30">
        <v>0.15737193862154253</v>
      </c>
      <c r="J11" s="30">
        <v>0.12031676792453028</v>
      </c>
      <c r="K11" s="30">
        <v>0.17924371270228612</v>
      </c>
      <c r="L11" s="30">
        <v>0.41086771571062125</v>
      </c>
      <c r="M11" s="30">
        <v>102474.98916681082</v>
      </c>
      <c r="N11" s="30">
        <v>9.3676470639395312E-2</v>
      </c>
      <c r="O11" s="30">
        <v>4.5720240852525337E-2</v>
      </c>
      <c r="P11" s="30">
        <v>0.13669675686467847</v>
      </c>
      <c r="Q11" s="30">
        <v>0.10376317258447526</v>
      </c>
      <c r="R11" s="30">
        <v>0.19630858355355679</v>
      </c>
      <c r="S11" s="30">
        <v>0.22278612884654211</v>
      </c>
      <c r="T11" s="30">
        <v>0.11930552386443546</v>
      </c>
      <c r="U11" s="30">
        <v>4.3432684311209488E-2</v>
      </c>
      <c r="V11" s="30">
        <v>7.0272298415751985E-2</v>
      </c>
      <c r="W11" s="30">
        <v>0.10666765296800249</v>
      </c>
      <c r="X11" s="30">
        <v>5.2732187596207514E-2</v>
      </c>
      <c r="Y11" s="30">
        <v>0.12383277445908242</v>
      </c>
      <c r="Z11" s="30">
        <v>0.21301430391791493</v>
      </c>
      <c r="AA11" s="30">
        <v>12077.592698485369</v>
      </c>
    </row>
  </sheetData>
  <sheetProtection algorithmName="SHA-512" hashValue="o9ehZvB3B6+bpWOw4OXuhvhj6WAMXJjQLnqvCe4rGaVn975p0RjEpAcsnxUBBaGl5cIoxwDEIUFbLBcN07ntyQ==" saltValue="TsMgmXCceoR8n1NCDEh8Ew=="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CE36E-A6E7-4AA3-A682-94715BD1A173}">
  <sheetPr codeName="Sheet16">
    <tabColor rgb="FF57E188"/>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154</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68</v>
      </c>
      <c r="B2" s="17" t="s">
        <v>126</v>
      </c>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68</v>
      </c>
      <c r="C6" s="24">
        <v>0.96288623099999904</v>
      </c>
      <c r="D6" s="24">
        <v>0.95867995199999956</v>
      </c>
      <c r="E6" s="24">
        <v>17475.990959432005</v>
      </c>
      <c r="F6" s="24">
        <v>0.95519689699999921</v>
      </c>
      <c r="G6" s="24">
        <v>9235.5990908950025</v>
      </c>
      <c r="H6" s="24">
        <v>378.38592636499999</v>
      </c>
      <c r="I6" s="24">
        <v>0.94921555899999943</v>
      </c>
      <c r="J6" s="24">
        <v>0.95069152399999912</v>
      </c>
      <c r="K6" s="24">
        <v>0.94705218399999969</v>
      </c>
      <c r="L6" s="24">
        <v>0.94370964099999988</v>
      </c>
      <c r="M6" s="24">
        <v>0.94167486599999961</v>
      </c>
      <c r="N6" s="24">
        <v>13607.284744398998</v>
      </c>
      <c r="O6" s="24">
        <v>0.947580698</v>
      </c>
      <c r="P6" s="24">
        <v>7.7731022749999994</v>
      </c>
      <c r="Q6" s="24">
        <v>61530.786881638007</v>
      </c>
      <c r="R6" s="24">
        <v>2433.6827087940001</v>
      </c>
      <c r="S6" s="24">
        <v>15499.716186891997</v>
      </c>
      <c r="T6" s="24">
        <v>994.69113485300011</v>
      </c>
      <c r="U6" s="24">
        <v>7225.6504952170008</v>
      </c>
      <c r="V6" s="24">
        <v>822.15890526700025</v>
      </c>
      <c r="W6" s="24">
        <v>6497.7527518279994</v>
      </c>
      <c r="X6" s="24">
        <v>17426.25682457599</v>
      </c>
      <c r="Y6" s="24">
        <v>5633.4932610360011</v>
      </c>
      <c r="Z6" s="24">
        <v>4068.7314360759997</v>
      </c>
      <c r="AA6" s="24">
        <v>4706.0794404509988</v>
      </c>
    </row>
    <row r="7" spans="1:27" x14ac:dyDescent="0.25">
      <c r="A7" s="28" t="s">
        <v>132</v>
      </c>
      <c r="B7" s="28" t="s">
        <v>68</v>
      </c>
      <c r="C7" s="24">
        <v>0.1184044945</v>
      </c>
      <c r="D7" s="24">
        <v>0.11802943399999979</v>
      </c>
      <c r="E7" s="24">
        <v>0.11831342699999987</v>
      </c>
      <c r="F7" s="24">
        <v>0.117783317</v>
      </c>
      <c r="G7" s="24">
        <v>0.117744211</v>
      </c>
      <c r="H7" s="24">
        <v>0.11755449599999999</v>
      </c>
      <c r="I7" s="24">
        <v>0.11771143000000001</v>
      </c>
      <c r="J7" s="24">
        <v>0.11757313900000001</v>
      </c>
      <c r="K7" s="24">
        <v>0.1171198594999998</v>
      </c>
      <c r="L7" s="24">
        <v>0.1169349469999999</v>
      </c>
      <c r="M7" s="24">
        <v>0.117084917</v>
      </c>
      <c r="N7" s="24">
        <v>0.11677514000000001</v>
      </c>
      <c r="O7" s="24">
        <v>0.116723432</v>
      </c>
      <c r="P7" s="24">
        <v>0.1166680019999998</v>
      </c>
      <c r="Q7" s="24">
        <v>114.320938926</v>
      </c>
      <c r="R7" s="24">
        <v>2873.6563321999997</v>
      </c>
      <c r="S7" s="24">
        <v>16003.798880600001</v>
      </c>
      <c r="T7" s="24">
        <v>13678.453502630002</v>
      </c>
      <c r="U7" s="24">
        <v>362.33475554799998</v>
      </c>
      <c r="V7" s="24">
        <v>0.11653316899999989</v>
      </c>
      <c r="W7" s="24">
        <v>24688.378214799999</v>
      </c>
      <c r="X7" s="24">
        <v>311.53767060200005</v>
      </c>
      <c r="Y7" s="24">
        <v>3741.9724781</v>
      </c>
      <c r="Z7" s="24">
        <v>1690.3207984329999</v>
      </c>
      <c r="AA7" s="24">
        <v>2275.2132384599995</v>
      </c>
    </row>
    <row r="8" spans="1:27" x14ac:dyDescent="0.25">
      <c r="A8" s="28" t="s">
        <v>133</v>
      </c>
      <c r="B8" s="28" t="s">
        <v>68</v>
      </c>
      <c r="C8" s="24">
        <v>0.16370433699999981</v>
      </c>
      <c r="D8" s="24">
        <v>0.16303267399999988</v>
      </c>
      <c r="E8" s="24">
        <v>0.1637637089999999</v>
      </c>
      <c r="F8" s="24">
        <v>0.16354038900000001</v>
      </c>
      <c r="G8" s="24">
        <v>0.16326146599999969</v>
      </c>
      <c r="H8" s="24">
        <v>0.16247899299999971</v>
      </c>
      <c r="I8" s="24">
        <v>0.16264331299999993</v>
      </c>
      <c r="J8" s="24">
        <v>0.162923397</v>
      </c>
      <c r="K8" s="24">
        <v>0.16244052099999989</v>
      </c>
      <c r="L8" s="24">
        <v>0.16183435599999971</v>
      </c>
      <c r="M8" s="24">
        <v>0.16196506999999968</v>
      </c>
      <c r="N8" s="24">
        <v>21.059576963999998</v>
      </c>
      <c r="O8" s="24">
        <v>634.56597967999994</v>
      </c>
      <c r="P8" s="24">
        <v>0.16236868500000001</v>
      </c>
      <c r="Q8" s="24">
        <v>436.05678850499993</v>
      </c>
      <c r="R8" s="24">
        <v>1055.9102437719998</v>
      </c>
      <c r="S8" s="24">
        <v>33.621180482000007</v>
      </c>
      <c r="T8" s="24">
        <v>0.16331588399999991</v>
      </c>
      <c r="U8" s="24">
        <v>14199.802120499999</v>
      </c>
      <c r="V8" s="24">
        <v>3789.0415354000002</v>
      </c>
      <c r="W8" s="24">
        <v>48.198125771999905</v>
      </c>
      <c r="X8" s="24">
        <v>26268.939456269996</v>
      </c>
      <c r="Y8" s="24">
        <v>783.03996427800007</v>
      </c>
      <c r="Z8" s="24">
        <v>3097.1556241500002</v>
      </c>
      <c r="AA8" s="24">
        <v>765.78900781699997</v>
      </c>
    </row>
    <row r="9" spans="1:27" x14ac:dyDescent="0.25">
      <c r="A9" s="28" t="s">
        <v>134</v>
      </c>
      <c r="B9" s="28" t="s">
        <v>68</v>
      </c>
      <c r="C9" s="24">
        <v>0.1386600139999998</v>
      </c>
      <c r="D9" s="24">
        <v>0.137724494</v>
      </c>
      <c r="E9" s="24">
        <v>0.140935332</v>
      </c>
      <c r="F9" s="24">
        <v>0.13880914399999988</v>
      </c>
      <c r="G9" s="24">
        <v>0.13865799899999989</v>
      </c>
      <c r="H9" s="24">
        <v>0.13776039000000001</v>
      </c>
      <c r="I9" s="24">
        <v>0.13803523000000001</v>
      </c>
      <c r="J9" s="24">
        <v>0.13877707499999989</v>
      </c>
      <c r="K9" s="24">
        <v>0.138293693</v>
      </c>
      <c r="L9" s="24">
        <v>0.13774087699999998</v>
      </c>
      <c r="M9" s="24">
        <v>0.13788785199999998</v>
      </c>
      <c r="N9" s="24">
        <v>19.486780546999899</v>
      </c>
      <c r="O9" s="24">
        <v>0.13761778999999971</v>
      </c>
      <c r="P9" s="24">
        <v>0.13788943400000001</v>
      </c>
      <c r="Q9" s="24">
        <v>170.93395314200001</v>
      </c>
      <c r="R9" s="24">
        <v>2199.4418129999999</v>
      </c>
      <c r="S9" s="24">
        <v>4039.0073229999998</v>
      </c>
      <c r="T9" s="24">
        <v>556.23738941399984</v>
      </c>
      <c r="U9" s="24">
        <v>4854.1070660000005</v>
      </c>
      <c r="V9" s="24">
        <v>1916.2290880000003</v>
      </c>
      <c r="W9" s="24">
        <v>778.49946637000005</v>
      </c>
      <c r="X9" s="24">
        <v>915.67944421900006</v>
      </c>
      <c r="Y9" s="24">
        <v>2997.6540529999997</v>
      </c>
      <c r="Z9" s="24">
        <v>1664.545556</v>
      </c>
      <c r="AA9" s="24">
        <v>3587.642272</v>
      </c>
    </row>
    <row r="10" spans="1:27" x14ac:dyDescent="0.25">
      <c r="A10" s="28" t="s">
        <v>135</v>
      </c>
      <c r="B10" s="28" t="s">
        <v>68</v>
      </c>
      <c r="C10" s="24">
        <v>0.107752847</v>
      </c>
      <c r="D10" s="24">
        <v>0.10583129500000001</v>
      </c>
      <c r="E10" s="24">
        <v>0.1075619709999999</v>
      </c>
      <c r="F10" s="24">
        <v>0.10733639099999999</v>
      </c>
      <c r="G10" s="24">
        <v>0.106374764</v>
      </c>
      <c r="H10" s="24">
        <v>0.10537750499999989</v>
      </c>
      <c r="I10" s="24">
        <v>0.1055597429999999</v>
      </c>
      <c r="J10" s="24">
        <v>0.10508580899999989</v>
      </c>
      <c r="K10" s="24">
        <v>0.1051501709999999</v>
      </c>
      <c r="L10" s="24">
        <v>0.10529770500000001</v>
      </c>
      <c r="M10" s="24">
        <v>0.10434965999999989</v>
      </c>
      <c r="N10" s="24">
        <v>0.104951903</v>
      </c>
      <c r="O10" s="24">
        <v>0.10485463199999989</v>
      </c>
      <c r="P10" s="24">
        <v>0.1045721009999999</v>
      </c>
      <c r="Q10" s="24">
        <v>0.10486077599999991</v>
      </c>
      <c r="R10" s="24">
        <v>0.1044836469999999</v>
      </c>
      <c r="S10" s="24">
        <v>0.10428884699999999</v>
      </c>
      <c r="T10" s="24">
        <v>0.10433730999999981</v>
      </c>
      <c r="U10" s="24">
        <v>0.10585976799999991</v>
      </c>
      <c r="V10" s="24">
        <v>0.10346959699999991</v>
      </c>
      <c r="W10" s="24">
        <v>0.10427240599999998</v>
      </c>
      <c r="X10" s="24">
        <v>0.10414907099999991</v>
      </c>
      <c r="Y10" s="24">
        <v>0.1040489619999999</v>
      </c>
      <c r="Z10" s="24">
        <v>0.1039196579999999</v>
      </c>
      <c r="AA10" s="24">
        <v>0.10374130499999989</v>
      </c>
    </row>
    <row r="11" spans="1:27" x14ac:dyDescent="0.25">
      <c r="A11" s="22" t="s">
        <v>40</v>
      </c>
      <c r="B11" s="22" t="s">
        <v>153</v>
      </c>
      <c r="C11" s="30">
        <v>1.4914079234999986</v>
      </c>
      <c r="D11" s="30">
        <v>1.4832978489999993</v>
      </c>
      <c r="E11" s="30">
        <v>17476.521533871004</v>
      </c>
      <c r="F11" s="30">
        <v>1.4826661379999992</v>
      </c>
      <c r="G11" s="30">
        <v>9236.1251293350015</v>
      </c>
      <c r="H11" s="30">
        <v>378.90909774899995</v>
      </c>
      <c r="I11" s="30">
        <v>1.4731652749999995</v>
      </c>
      <c r="J11" s="30">
        <v>1.475050943999999</v>
      </c>
      <c r="K11" s="30">
        <v>1.4700564284999995</v>
      </c>
      <c r="L11" s="30">
        <v>1.4655175259999993</v>
      </c>
      <c r="M11" s="30">
        <v>1.462962364999999</v>
      </c>
      <c r="N11" s="30">
        <v>13648.052828952999</v>
      </c>
      <c r="O11" s="30">
        <v>635.87275623199992</v>
      </c>
      <c r="P11" s="30">
        <v>8.2946004969999994</v>
      </c>
      <c r="Q11" s="30">
        <v>62252.203422987004</v>
      </c>
      <c r="R11" s="30">
        <v>8562.7955814129982</v>
      </c>
      <c r="S11" s="30">
        <v>35576.247859821</v>
      </c>
      <c r="T11" s="30">
        <v>15229.649680091001</v>
      </c>
      <c r="U11" s="30">
        <v>26642.000297032999</v>
      </c>
      <c r="V11" s="30">
        <v>6527.6495314330004</v>
      </c>
      <c r="W11" s="30">
        <v>32012.932831176</v>
      </c>
      <c r="X11" s="30">
        <v>44922.517544737981</v>
      </c>
      <c r="Y11" s="30">
        <v>13156.263805376002</v>
      </c>
      <c r="Z11" s="30">
        <v>10520.857334317001</v>
      </c>
      <c r="AA11" s="30">
        <v>11334.827700032998</v>
      </c>
    </row>
  </sheetData>
  <sheetProtection algorithmName="SHA-512" hashValue="EbsLXKUOKxweEoIOwUPAfE6K9lRKQ2OmJDF6PiuVZbSxC/nHVDqwtXtCr3Ao/ZzSS0dpML8H2XUxa26Tz1WdGQ==" saltValue="PlhmQbzfGZgRHj8shQyqS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05A0C-BF78-4669-BDE1-892F92F7C694}">
  <sheetPr codeName="Sheet18">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31">
        <v>0.55496480720142927</v>
      </c>
      <c r="D6" s="31">
        <v>0.50071494975535069</v>
      </c>
      <c r="E6" s="31">
        <v>0.54544788763322294</v>
      </c>
      <c r="F6" s="31">
        <v>0.51391036562562875</v>
      </c>
      <c r="G6" s="31">
        <v>0.49730524707303864</v>
      </c>
      <c r="H6" s="31">
        <v>0.45955552810702066</v>
      </c>
      <c r="I6" s="31">
        <v>0.45348959839867742</v>
      </c>
      <c r="J6" s="31">
        <v>0.51461051898967736</v>
      </c>
      <c r="K6" s="31">
        <v>0.42276555589219167</v>
      </c>
      <c r="L6" s="31">
        <v>0.38760939798077337</v>
      </c>
      <c r="M6" s="31">
        <v>0.35064693576212175</v>
      </c>
      <c r="N6" s="31">
        <v>0.43736892252450099</v>
      </c>
      <c r="O6" s="31">
        <v>0.45103673986787451</v>
      </c>
      <c r="P6" s="31">
        <v>0.4527447678342329</v>
      </c>
      <c r="Q6" s="31">
        <v>0.4914051265658651</v>
      </c>
      <c r="R6" s="31">
        <v>0.51404248786042583</v>
      </c>
      <c r="S6" s="31">
        <v>0.60220850140374127</v>
      </c>
      <c r="T6" s="31">
        <v>0.63316462988602773</v>
      </c>
      <c r="U6" s="31">
        <v>0.63073513501672274</v>
      </c>
      <c r="V6" s="31">
        <v>0.61666315427828322</v>
      </c>
      <c r="W6" s="31">
        <v>0.66200954782749577</v>
      </c>
      <c r="X6" s="31">
        <v>0.69342196066457107</v>
      </c>
      <c r="Y6" s="31">
        <v>0.74312181786567444</v>
      </c>
      <c r="Z6" s="31">
        <v>0.70791919519601931</v>
      </c>
      <c r="AA6" s="31">
        <v>0.73137448786507786</v>
      </c>
    </row>
    <row r="7" spans="1:27" x14ac:dyDescent="0.25">
      <c r="A7" s="28" t="s">
        <v>40</v>
      </c>
      <c r="B7" s="28" t="s">
        <v>72</v>
      </c>
      <c r="C7" s="31">
        <v>0.64741947930861365</v>
      </c>
      <c r="D7" s="31">
        <v>0.53782863085419197</v>
      </c>
      <c r="E7" s="31">
        <v>0.62213187501494172</v>
      </c>
      <c r="F7" s="31">
        <v>0.70774759616533989</v>
      </c>
      <c r="G7" s="31">
        <v>0.66483504267374305</v>
      </c>
      <c r="H7" s="31">
        <v>0.63615431877405593</v>
      </c>
      <c r="I7" s="31">
        <v>0.61717610509455134</v>
      </c>
      <c r="J7" s="31">
        <v>0.65708372643938606</v>
      </c>
      <c r="K7" s="31">
        <v>0.62772403268445076</v>
      </c>
      <c r="L7" s="31">
        <v>0.66660332337693562</v>
      </c>
      <c r="M7" s="31">
        <v>0.63489039035946038</v>
      </c>
      <c r="N7" s="31">
        <v>0.66420478250420578</v>
      </c>
      <c r="O7" s="31">
        <v>0.6858095100765611</v>
      </c>
      <c r="P7" s="31">
        <v>0.67636262574243822</v>
      </c>
      <c r="Q7" s="31">
        <v>0.65130212174271307</v>
      </c>
      <c r="R7" s="31">
        <v>0.68328926768977238</v>
      </c>
      <c r="S7" s="31">
        <v>0.69377824355409068</v>
      </c>
      <c r="T7" s="31">
        <v>0.71177825385381255</v>
      </c>
      <c r="U7" s="31">
        <v>0.71497801696020868</v>
      </c>
      <c r="V7" s="31">
        <v>0.7582223160641326</v>
      </c>
      <c r="W7" s="31">
        <v>0.73930273629278676</v>
      </c>
      <c r="X7" s="31">
        <v>0.77637205685446486</v>
      </c>
      <c r="Y7" s="31">
        <v>0.76214304597109206</v>
      </c>
      <c r="Z7" s="31">
        <v>0.77110112266968789</v>
      </c>
      <c r="AA7" s="31">
        <v>0.77740789302022173</v>
      </c>
    </row>
    <row r="8" spans="1:27" x14ac:dyDescent="0.25">
      <c r="A8" s="28" t="s">
        <v>40</v>
      </c>
      <c r="B8" s="28" t="s">
        <v>20</v>
      </c>
      <c r="C8" s="31">
        <v>8.9459999797171799E-2</v>
      </c>
      <c r="D8" s="31">
        <v>8.5844351951923803E-2</v>
      </c>
      <c r="E8" s="31">
        <v>6.5673708546288651E-2</v>
      </c>
      <c r="F8" s="31">
        <v>7.0909802989618645E-2</v>
      </c>
      <c r="G8" s="31">
        <v>7.0909815793303299E-2</v>
      </c>
      <c r="H8" s="31">
        <v>7.0909822909214992E-2</v>
      </c>
      <c r="I8" s="31">
        <v>7.0909833713235143E-2</v>
      </c>
      <c r="J8" s="31">
        <v>7.0909867967781093E-2</v>
      </c>
      <c r="K8" s="31">
        <v>7.09098739557915E-2</v>
      </c>
      <c r="L8" s="31">
        <v>7.0909889929997125E-2</v>
      </c>
      <c r="M8" s="31">
        <v>7.0909895246766011E-2</v>
      </c>
      <c r="N8" s="31">
        <v>7.0909931524571798E-2</v>
      </c>
      <c r="O8" s="31">
        <v>7.0909956878558764E-2</v>
      </c>
      <c r="P8" s="31">
        <v>7.0909981540132561E-2</v>
      </c>
      <c r="Q8" s="31">
        <v>7.0910034259159344E-2</v>
      </c>
      <c r="R8" s="31">
        <v>7.9283921889736625E-2</v>
      </c>
      <c r="S8" s="31">
        <v>7.3911251785158547E-2</v>
      </c>
      <c r="T8" s="31">
        <v>7.391130382722591E-2</v>
      </c>
      <c r="U8" s="31">
        <v>7.8504962505348205E-2</v>
      </c>
      <c r="V8" s="31">
        <v>7.850499289824088E-2</v>
      </c>
      <c r="W8" s="31">
        <v>7.851271790171066E-2</v>
      </c>
      <c r="X8" s="31">
        <v>7.8505541588996836E-2</v>
      </c>
      <c r="Y8" s="31">
        <v>0.11036162126550411</v>
      </c>
      <c r="Z8" s="31">
        <v>0.12754913208274637</v>
      </c>
      <c r="AA8" s="31">
        <v>0.23862582883522021</v>
      </c>
    </row>
    <row r="9" spans="1:27" x14ac:dyDescent="0.25">
      <c r="A9" s="28" t="s">
        <v>40</v>
      </c>
      <c r="B9" s="28" t="s">
        <v>32</v>
      </c>
      <c r="C9" s="31">
        <v>5.558873995916136E-2</v>
      </c>
      <c r="D9" s="31">
        <v>6.0997391113452759E-2</v>
      </c>
      <c r="E9" s="31">
        <v>6.1712837153143664E-2</v>
      </c>
      <c r="F9" s="31">
        <v>7.3930367896030899E-3</v>
      </c>
      <c r="G9" s="31">
        <v>7.4294445820161569E-3</v>
      </c>
      <c r="H9" s="31">
        <v>7.3846625069933268E-3</v>
      </c>
      <c r="I9" s="31">
        <v>7.4050999525816638E-3</v>
      </c>
      <c r="J9" s="31">
        <v>7.4007845504039339E-3</v>
      </c>
      <c r="K9" s="31">
        <v>7.4882520372321747E-3</v>
      </c>
      <c r="L9" s="31">
        <v>7.6055249385317877E-3</v>
      </c>
      <c r="M9" s="31">
        <v>7.8851226378644189E-3</v>
      </c>
      <c r="N9" s="31">
        <v>7.6994461450649813E-3</v>
      </c>
      <c r="O9" s="31">
        <v>7.6380697576396202E-3</v>
      </c>
      <c r="P9" s="31">
        <v>7.5883829733052336E-3</v>
      </c>
      <c r="Q9" s="31">
        <v>4.5247203196347036E-3</v>
      </c>
      <c r="R9" s="31">
        <v>3.3023684931506848E-3</v>
      </c>
      <c r="S9" s="31">
        <v>5.9498472602739728E-3</v>
      </c>
      <c r="T9" s="31">
        <v>4.3868858447488578E-3</v>
      </c>
      <c r="U9" s="31" t="s">
        <v>166</v>
      </c>
      <c r="V9" s="31" t="s">
        <v>166</v>
      </c>
      <c r="W9" s="31" t="s">
        <v>166</v>
      </c>
      <c r="X9" s="31" t="s">
        <v>166</v>
      </c>
      <c r="Y9" s="31" t="s">
        <v>166</v>
      </c>
      <c r="Z9" s="31" t="s">
        <v>166</v>
      </c>
      <c r="AA9" s="31" t="s">
        <v>166</v>
      </c>
    </row>
    <row r="10" spans="1:27" x14ac:dyDescent="0.25">
      <c r="A10" s="28" t="s">
        <v>40</v>
      </c>
      <c r="B10" s="28" t="s">
        <v>67</v>
      </c>
      <c r="C10" s="31">
        <v>2.700975958446558E-4</v>
      </c>
      <c r="D10" s="31">
        <v>3.1080155111697371E-4</v>
      </c>
      <c r="E10" s="31">
        <v>9.6646251735343013E-4</v>
      </c>
      <c r="F10" s="31">
        <v>5.1442868324920521E-6</v>
      </c>
      <c r="G10" s="31">
        <v>6.7113064334835249E-5</v>
      </c>
      <c r="H10" s="31">
        <v>1.4304373666296392E-5</v>
      </c>
      <c r="I10" s="31">
        <v>3.6883911640988592E-6</v>
      </c>
      <c r="J10" s="31">
        <v>1.4451244918636889E-5</v>
      </c>
      <c r="K10" s="31">
        <v>2.3062014932710988E-7</v>
      </c>
      <c r="L10" s="31">
        <v>3.4470243818012818E-5</v>
      </c>
      <c r="M10" s="31">
        <v>8.1087125533607385E-5</v>
      </c>
      <c r="N10" s="31">
        <v>9.3113248791782085E-5</v>
      </c>
      <c r="O10" s="31">
        <v>1.0891723850833033E-4</v>
      </c>
      <c r="P10" s="31">
        <v>2.2807978045792755E-5</v>
      </c>
      <c r="Q10" s="31">
        <v>8.3872658704757497E-4</v>
      </c>
      <c r="R10" s="31">
        <v>5.6035390601837608E-4</v>
      </c>
      <c r="S10" s="31">
        <v>2.110731264300112E-3</v>
      </c>
      <c r="T10" s="31">
        <v>1.2933079832612175E-3</v>
      </c>
      <c r="U10" s="31">
        <v>2.0736580828851865E-3</v>
      </c>
      <c r="V10" s="31">
        <v>1.5503550679472299E-3</v>
      </c>
      <c r="W10" s="31">
        <v>2.2142431985015688E-3</v>
      </c>
      <c r="X10" s="31">
        <v>1.4546724570802519E-3</v>
      </c>
      <c r="Y10" s="31">
        <v>8.4804472889325345E-3</v>
      </c>
      <c r="Z10" s="31">
        <v>8.2800756623726858E-3</v>
      </c>
      <c r="AA10" s="31">
        <v>1.4512398021545421E-2</v>
      </c>
    </row>
    <row r="11" spans="1:27" x14ac:dyDescent="0.25">
      <c r="A11" s="28" t="s">
        <v>40</v>
      </c>
      <c r="B11" s="28" t="s">
        <v>66</v>
      </c>
      <c r="C11" s="31">
        <v>0.19878720479563194</v>
      </c>
      <c r="D11" s="31">
        <v>0.25829375333750149</v>
      </c>
      <c r="E11" s="31">
        <v>0.21053818025833057</v>
      </c>
      <c r="F11" s="31">
        <v>0.23107453427572727</v>
      </c>
      <c r="G11" s="31">
        <v>0.26154223788085951</v>
      </c>
      <c r="H11" s="31">
        <v>0.24795443025968333</v>
      </c>
      <c r="I11" s="31">
        <v>0.24863505252652321</v>
      </c>
      <c r="J11" s="31">
        <v>0.28905018752927109</v>
      </c>
      <c r="K11" s="31">
        <v>0.24631216284097446</v>
      </c>
      <c r="L11" s="31">
        <v>0.20908334278433566</v>
      </c>
      <c r="M11" s="31">
        <v>0.26535667706650629</v>
      </c>
      <c r="N11" s="31">
        <v>0.2184259775267566</v>
      </c>
      <c r="O11" s="31">
        <v>0.23430533549788654</v>
      </c>
      <c r="P11" s="31">
        <v>0.26271835481666905</v>
      </c>
      <c r="Q11" s="31">
        <v>0.24578064523797927</v>
      </c>
      <c r="R11" s="31">
        <v>0.24225443623185952</v>
      </c>
      <c r="S11" s="31">
        <v>0.27591537084993129</v>
      </c>
      <c r="T11" s="31">
        <v>0.24115605022412023</v>
      </c>
      <c r="U11" s="31">
        <v>0.20108262082280676</v>
      </c>
      <c r="V11" s="31">
        <v>0.25397533753297918</v>
      </c>
      <c r="W11" s="31">
        <v>0.20702446230684671</v>
      </c>
      <c r="X11" s="31">
        <v>0.21927171468158119</v>
      </c>
      <c r="Y11" s="31">
        <v>0.25043813760595268</v>
      </c>
      <c r="Z11" s="31">
        <v>0.22953888272303175</v>
      </c>
      <c r="AA11" s="31">
        <v>0.23132429012899094</v>
      </c>
    </row>
    <row r="12" spans="1:27" x14ac:dyDescent="0.25">
      <c r="A12" s="28" t="s">
        <v>40</v>
      </c>
      <c r="B12" s="28" t="s">
        <v>70</v>
      </c>
      <c r="C12" s="31">
        <v>0.32460842441085908</v>
      </c>
      <c r="D12" s="31">
        <v>0.32635394758867808</v>
      </c>
      <c r="E12" s="31">
        <v>0.31005663761234808</v>
      </c>
      <c r="F12" s="31">
        <v>0.30861753624495242</v>
      </c>
      <c r="G12" s="31">
        <v>0.32541438057865579</v>
      </c>
      <c r="H12" s="31">
        <v>0.30972726316840965</v>
      </c>
      <c r="I12" s="31">
        <v>0.3037700579256602</v>
      </c>
      <c r="J12" s="31">
        <v>0.30100762545707999</v>
      </c>
      <c r="K12" s="31">
        <v>0.30079111405974107</v>
      </c>
      <c r="L12" s="31">
        <v>0.31591690779627296</v>
      </c>
      <c r="M12" s="31">
        <v>0.26767931170155684</v>
      </c>
      <c r="N12" s="31">
        <v>0.27327290453453601</v>
      </c>
      <c r="O12" s="31">
        <v>0.27609096518629</v>
      </c>
      <c r="P12" s="31">
        <v>0.27751668619613246</v>
      </c>
      <c r="Q12" s="31">
        <v>0.29772968163634361</v>
      </c>
      <c r="R12" s="31">
        <v>0.30552949923660833</v>
      </c>
      <c r="S12" s="31">
        <v>0.30028487459667297</v>
      </c>
      <c r="T12" s="31">
        <v>0.30178073619383511</v>
      </c>
      <c r="U12" s="31">
        <v>0.32532991255622962</v>
      </c>
      <c r="V12" s="31">
        <v>0.31359426390418338</v>
      </c>
      <c r="W12" s="31">
        <v>0.32566911354054617</v>
      </c>
      <c r="X12" s="31">
        <v>0.32524691260729677</v>
      </c>
      <c r="Y12" s="31">
        <v>0.34164926440821181</v>
      </c>
      <c r="Z12" s="31">
        <v>0.37567457154228534</v>
      </c>
      <c r="AA12" s="31">
        <v>0.39227105859691797</v>
      </c>
    </row>
    <row r="13" spans="1:27" x14ac:dyDescent="0.25">
      <c r="A13" s="28" t="s">
        <v>40</v>
      </c>
      <c r="B13" s="28" t="s">
        <v>69</v>
      </c>
      <c r="C13" s="31">
        <v>0.27712544569926739</v>
      </c>
      <c r="D13" s="31">
        <v>0.28708232130432504</v>
      </c>
      <c r="E13" s="31">
        <v>0.28734471636478542</v>
      </c>
      <c r="F13" s="31">
        <v>0.28207008670327638</v>
      </c>
      <c r="G13" s="31">
        <v>0.2778922920522422</v>
      </c>
      <c r="H13" s="31">
        <v>0.29607396992647744</v>
      </c>
      <c r="I13" s="31">
        <v>0.29444959499114937</v>
      </c>
      <c r="J13" s="31">
        <v>0.26375503376749831</v>
      </c>
      <c r="K13" s="31">
        <v>0.27531400067810669</v>
      </c>
      <c r="L13" s="31">
        <v>0.28702778687260294</v>
      </c>
      <c r="M13" s="31">
        <v>0.27016615696109397</v>
      </c>
      <c r="N13" s="31">
        <v>0.27939509118695732</v>
      </c>
      <c r="O13" s="31">
        <v>0.26981782552460576</v>
      </c>
      <c r="P13" s="31">
        <v>0.26731654859915721</v>
      </c>
      <c r="Q13" s="31">
        <v>0.28780868004777571</v>
      </c>
      <c r="R13" s="31">
        <v>0.2878299396235669</v>
      </c>
      <c r="S13" s="31">
        <v>0.2620463292200037</v>
      </c>
      <c r="T13" s="31">
        <v>0.27375513717318206</v>
      </c>
      <c r="U13" s="31">
        <v>0.28960773095448922</v>
      </c>
      <c r="V13" s="31">
        <v>0.29522877735145081</v>
      </c>
      <c r="W13" s="31">
        <v>0.29500452602820687</v>
      </c>
      <c r="X13" s="31">
        <v>0.28695859282199299</v>
      </c>
      <c r="Y13" s="31">
        <v>0.27939154334790539</v>
      </c>
      <c r="Z13" s="31">
        <v>0.30013043605598894</v>
      </c>
      <c r="AA13" s="31">
        <v>0.30101677886450473</v>
      </c>
    </row>
    <row r="14" spans="1:27" x14ac:dyDescent="0.25">
      <c r="A14" s="28" t="s">
        <v>40</v>
      </c>
      <c r="B14" s="28" t="s">
        <v>36</v>
      </c>
      <c r="C14" s="31">
        <v>6.1865334514653592E-2</v>
      </c>
      <c r="D14" s="31">
        <v>4.2562232984324336E-2</v>
      </c>
      <c r="E14" s="31">
        <v>4.8558506330057587E-2</v>
      </c>
      <c r="F14" s="31">
        <v>5.7288045417100933E-2</v>
      </c>
      <c r="G14" s="31">
        <v>5.9336588786820646E-2</v>
      </c>
      <c r="H14" s="31">
        <v>5.8090819463340646E-2</v>
      </c>
      <c r="I14" s="31">
        <v>5.9719857570368309E-2</v>
      </c>
      <c r="J14" s="31">
        <v>5.7355975654251233E-2</v>
      </c>
      <c r="K14" s="31">
        <v>5.7128191957714916E-2</v>
      </c>
      <c r="L14" s="31">
        <v>6.059428700416232E-2</v>
      </c>
      <c r="M14" s="31">
        <v>6.3958082380877163E-2</v>
      </c>
      <c r="N14" s="31">
        <v>6.351614395925799E-2</v>
      </c>
      <c r="O14" s="31">
        <v>6.2599409944249756E-2</v>
      </c>
      <c r="P14" s="31">
        <v>5.9376276206416764E-2</v>
      </c>
      <c r="Q14" s="31">
        <v>0.10021220369774281</v>
      </c>
      <c r="R14" s="31">
        <v>0.10119147597028365</v>
      </c>
      <c r="S14" s="31">
        <v>0.10842174517380809</v>
      </c>
      <c r="T14" s="31">
        <v>0.11144471277916117</v>
      </c>
      <c r="U14" s="31">
        <v>0.11890886700544193</v>
      </c>
      <c r="V14" s="31">
        <v>0.11786282710300187</v>
      </c>
      <c r="W14" s="31">
        <v>0.12172327416184177</v>
      </c>
      <c r="X14" s="31">
        <v>0.12979123644869836</v>
      </c>
      <c r="Y14" s="31">
        <v>0.1262763076630794</v>
      </c>
      <c r="Z14" s="31">
        <v>0.12754106703716775</v>
      </c>
      <c r="AA14" s="31">
        <v>0.12602579519087645</v>
      </c>
    </row>
    <row r="15" spans="1:27" x14ac:dyDescent="0.25">
      <c r="A15" s="28" t="s">
        <v>40</v>
      </c>
      <c r="B15" s="28" t="s">
        <v>74</v>
      </c>
      <c r="C15" s="31">
        <v>5.6692013360392342E-3</v>
      </c>
      <c r="D15" s="31">
        <v>3.2620359941372121E-2</v>
      </c>
      <c r="E15" s="31">
        <v>5.15324750549635E-2</v>
      </c>
      <c r="F15" s="31">
        <v>6.9986837654185993E-2</v>
      </c>
      <c r="G15" s="31">
        <v>5.9539417281947053E-2</v>
      </c>
      <c r="H15" s="31">
        <v>0.13201793234645023</v>
      </c>
      <c r="I15" s="31">
        <v>0.13972320834910371</v>
      </c>
      <c r="J15" s="31">
        <v>0.12680340399660439</v>
      </c>
      <c r="K15" s="31">
        <v>0.16914657946221381</v>
      </c>
      <c r="L15" s="31">
        <v>0.20841331929153753</v>
      </c>
      <c r="M15" s="31">
        <v>0.21348901375672194</v>
      </c>
      <c r="N15" s="31">
        <v>0.24388570574233651</v>
      </c>
      <c r="O15" s="31">
        <v>0.22612832838942476</v>
      </c>
      <c r="P15" s="31">
        <v>0.22432955759269579</v>
      </c>
      <c r="Q15" s="31">
        <v>0.23771993561456251</v>
      </c>
      <c r="R15" s="31">
        <v>0.22452321233525166</v>
      </c>
      <c r="S15" s="31">
        <v>0.19508118520251136</v>
      </c>
      <c r="T15" s="31">
        <v>0.21075204708078352</v>
      </c>
      <c r="U15" s="31">
        <v>0.21815669026256684</v>
      </c>
      <c r="V15" s="31">
        <v>0.21061830582024291</v>
      </c>
      <c r="W15" s="31">
        <v>0.22712397987475902</v>
      </c>
      <c r="X15" s="31">
        <v>0.20589929665384413</v>
      </c>
      <c r="Y15" s="31">
        <v>0.20975541404737513</v>
      </c>
      <c r="Z15" s="31">
        <v>0.20792948078274825</v>
      </c>
      <c r="AA15" s="31">
        <v>0.22359516853483394</v>
      </c>
    </row>
    <row r="16" spans="1:27" x14ac:dyDescent="0.25">
      <c r="A16" s="28" t="s">
        <v>40</v>
      </c>
      <c r="B16" s="28" t="s">
        <v>56</v>
      </c>
      <c r="C16" s="31">
        <v>8.5514943151265885E-2</v>
      </c>
      <c r="D16" s="31">
        <v>8.422136734161248E-2</v>
      </c>
      <c r="E16" s="31">
        <v>9.8469139528085503E-2</v>
      </c>
      <c r="F16" s="31">
        <v>0.10482948253469664</v>
      </c>
      <c r="G16" s="31">
        <v>9.6849238543018537E-2</v>
      </c>
      <c r="H16" s="31">
        <v>9.4657763493935967E-2</v>
      </c>
      <c r="I16" s="31">
        <v>9.4339253697902234E-2</v>
      </c>
      <c r="J16" s="31">
        <v>8.7229317340840301E-2</v>
      </c>
      <c r="K16" s="31">
        <v>8.4097958671422723E-2</v>
      </c>
      <c r="L16" s="31">
        <v>8.9132479415601026E-2</v>
      </c>
      <c r="M16" s="31">
        <v>0.13302821571729645</v>
      </c>
      <c r="N16" s="31">
        <v>0.10360927140014324</v>
      </c>
      <c r="O16" s="31">
        <v>0.10250094772987738</v>
      </c>
      <c r="P16" s="31">
        <v>9.3535118404513007E-2</v>
      </c>
      <c r="Q16" s="31">
        <v>9.6273908433250788E-2</v>
      </c>
      <c r="R16" s="31">
        <v>9.6026510688901903E-2</v>
      </c>
      <c r="S16" s="31">
        <v>8.8284659502412419E-2</v>
      </c>
      <c r="T16" s="31">
        <v>9.2092665517000183E-2</v>
      </c>
      <c r="U16" s="31">
        <v>8.9153914742863355E-2</v>
      </c>
      <c r="V16" s="31">
        <v>9.997829054276805E-2</v>
      </c>
      <c r="W16" s="31">
        <v>9.0271054229580067E-2</v>
      </c>
      <c r="X16" s="31">
        <v>8.8439756672587341E-2</v>
      </c>
      <c r="Y16" s="31">
        <v>8.0965348411145333E-2</v>
      </c>
      <c r="Z16" s="31">
        <v>8.0986833733935559E-2</v>
      </c>
      <c r="AA16" s="31">
        <v>7.7389510606778164E-2</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31">
        <v>0.4970686689453212</v>
      </c>
      <c r="D20" s="31">
        <v>0.43583819077962427</v>
      </c>
      <c r="E20" s="31">
        <v>0.47254176064435521</v>
      </c>
      <c r="F20" s="31">
        <v>0.42802774414850669</v>
      </c>
      <c r="G20" s="31">
        <v>0.40249792281667707</v>
      </c>
      <c r="H20" s="31">
        <v>0.38192491459086514</v>
      </c>
      <c r="I20" s="31">
        <v>0.39842334737470564</v>
      </c>
      <c r="J20" s="31">
        <v>0.39310328562583596</v>
      </c>
      <c r="K20" s="31">
        <v>0.33701753709670673</v>
      </c>
      <c r="L20" s="31">
        <v>0.31181143399220179</v>
      </c>
      <c r="M20" s="31">
        <v>0.27985956291655095</v>
      </c>
      <c r="N20" s="31">
        <v>0.39771733127976711</v>
      </c>
      <c r="O20" s="31">
        <v>0.42363225167667568</v>
      </c>
      <c r="P20" s="31">
        <v>0.43397290765035162</v>
      </c>
      <c r="Q20" s="31">
        <v>0.42948151705640547</v>
      </c>
      <c r="R20" s="31">
        <v>0.48323150978594243</v>
      </c>
      <c r="S20" s="31">
        <v>0.54508800422361281</v>
      </c>
      <c r="T20" s="31">
        <v>0.57719377918488934</v>
      </c>
      <c r="U20" s="31">
        <v>0.60117652834054891</v>
      </c>
      <c r="V20" s="31">
        <v>0.59414144976798744</v>
      </c>
      <c r="W20" s="31">
        <v>0.67272127220019362</v>
      </c>
      <c r="X20" s="31">
        <v>0.67219581552675189</v>
      </c>
      <c r="Y20" s="31">
        <v>0.75444606034287798</v>
      </c>
      <c r="Z20" s="31">
        <v>0.69828412005778795</v>
      </c>
      <c r="AA20" s="31">
        <v>0.70241395974843657</v>
      </c>
    </row>
    <row r="21" spans="1:27" s="27" customFormat="1" x14ac:dyDescent="0.25">
      <c r="A21" s="28" t="s">
        <v>131</v>
      </c>
      <c r="B21" s="28" t="s">
        <v>72</v>
      </c>
      <c r="C21" s="31" t="s">
        <v>166</v>
      </c>
      <c r="D21" s="31" t="s">
        <v>166</v>
      </c>
      <c r="E21" s="31" t="s">
        <v>166</v>
      </c>
      <c r="F21" s="31" t="s">
        <v>166</v>
      </c>
      <c r="G21" s="31" t="s">
        <v>166</v>
      </c>
      <c r="H21" s="31" t="s">
        <v>166</v>
      </c>
      <c r="I21" s="31" t="s">
        <v>166</v>
      </c>
      <c r="J21" s="31" t="s">
        <v>166</v>
      </c>
      <c r="K21" s="31" t="s">
        <v>166</v>
      </c>
      <c r="L21" s="31" t="s">
        <v>166</v>
      </c>
      <c r="M21" s="31" t="s">
        <v>166</v>
      </c>
      <c r="N21" s="31" t="s">
        <v>166</v>
      </c>
      <c r="O21" s="31" t="s">
        <v>166</v>
      </c>
      <c r="P21" s="31" t="s">
        <v>166</v>
      </c>
      <c r="Q21" s="31" t="s">
        <v>166</v>
      </c>
      <c r="R21" s="31" t="s">
        <v>166</v>
      </c>
      <c r="S21" s="31" t="s">
        <v>166</v>
      </c>
      <c r="T21" s="31" t="s">
        <v>166</v>
      </c>
      <c r="U21" s="31" t="s">
        <v>166</v>
      </c>
      <c r="V21" s="31" t="s">
        <v>166</v>
      </c>
      <c r="W21" s="31" t="s">
        <v>166</v>
      </c>
      <c r="X21" s="31" t="s">
        <v>166</v>
      </c>
      <c r="Y21" s="31" t="s">
        <v>166</v>
      </c>
      <c r="Z21" s="31" t="s">
        <v>166</v>
      </c>
      <c r="AA21" s="31" t="s">
        <v>166</v>
      </c>
    </row>
    <row r="22" spans="1:27" s="27" customFormat="1" x14ac:dyDescent="0.25">
      <c r="A22" s="28" t="s">
        <v>131</v>
      </c>
      <c r="B22" s="28" t="s">
        <v>20</v>
      </c>
      <c r="C22" s="31">
        <v>4.2241282423835878E-3</v>
      </c>
      <c r="D22" s="31">
        <v>6.3363704949251608E-3</v>
      </c>
      <c r="E22" s="31">
        <v>6.3364066532121052E-3</v>
      </c>
      <c r="F22" s="31">
        <v>1.1968407627106126E-2</v>
      </c>
      <c r="G22" s="31">
        <v>1.1968440661289475E-2</v>
      </c>
      <c r="H22" s="31">
        <v>1.1968442312460909E-2</v>
      </c>
      <c r="I22" s="31">
        <v>1.1968448456802267E-2</v>
      </c>
      <c r="J22" s="31">
        <v>1.1968495534933121E-2</v>
      </c>
      <c r="K22" s="31">
        <v>1.1968501902035928E-2</v>
      </c>
      <c r="L22" s="31">
        <v>1.1968515928804949E-2</v>
      </c>
      <c r="M22" s="31">
        <v>1.1968520104112252E-2</v>
      </c>
      <c r="N22" s="31">
        <v>1.1968576993633417E-2</v>
      </c>
      <c r="O22" s="31">
        <v>1.1968611487129877E-2</v>
      </c>
      <c r="P22" s="31">
        <v>1.1968652517248681E-2</v>
      </c>
      <c r="Q22" s="31">
        <v>1.1968749853009275E-2</v>
      </c>
      <c r="R22" s="31">
        <v>1.2013789629345486E-2</v>
      </c>
      <c r="S22" s="31">
        <v>1.1968932085752062E-2</v>
      </c>
      <c r="T22" s="31">
        <v>1.1969005396729217E-2</v>
      </c>
      <c r="U22" s="31">
        <v>1.1969056705853506E-2</v>
      </c>
      <c r="V22" s="31">
        <v>1.1969089203955766E-2</v>
      </c>
      <c r="W22" s="31">
        <v>1.1992105595219286E-2</v>
      </c>
      <c r="X22" s="31">
        <v>1.1969870404818337E-2</v>
      </c>
      <c r="Y22" s="31">
        <v>2.8310455331031974E-2</v>
      </c>
      <c r="Z22" s="31" t="s">
        <v>166</v>
      </c>
      <c r="AA22" s="31" t="s">
        <v>166</v>
      </c>
    </row>
    <row r="23" spans="1:27" s="27" customFormat="1" x14ac:dyDescent="0.25">
      <c r="A23" s="28" t="s">
        <v>131</v>
      </c>
      <c r="B23" s="28" t="s">
        <v>32</v>
      </c>
      <c r="C23" s="31" t="s">
        <v>166</v>
      </c>
      <c r="D23" s="31" t="s">
        <v>166</v>
      </c>
      <c r="E23" s="31" t="s">
        <v>166</v>
      </c>
      <c r="F23" s="31" t="s">
        <v>166</v>
      </c>
      <c r="G23" s="31" t="s">
        <v>166</v>
      </c>
      <c r="H23" s="31" t="s">
        <v>166</v>
      </c>
      <c r="I23" s="31" t="s">
        <v>166</v>
      </c>
      <c r="J23" s="31" t="s">
        <v>166</v>
      </c>
      <c r="K23" s="31" t="s">
        <v>166</v>
      </c>
      <c r="L23" s="31" t="s">
        <v>166</v>
      </c>
      <c r="M23" s="31" t="s">
        <v>166</v>
      </c>
      <c r="N23" s="31" t="s">
        <v>166</v>
      </c>
      <c r="O23" s="31" t="s">
        <v>166</v>
      </c>
      <c r="P23" s="31" t="s">
        <v>166</v>
      </c>
      <c r="Q23" s="31" t="s">
        <v>166</v>
      </c>
      <c r="R23" s="31" t="s">
        <v>166</v>
      </c>
      <c r="S23" s="31" t="s">
        <v>166</v>
      </c>
      <c r="T23" s="31" t="s">
        <v>166</v>
      </c>
      <c r="U23" s="31" t="s">
        <v>166</v>
      </c>
      <c r="V23" s="31" t="s">
        <v>166</v>
      </c>
      <c r="W23" s="31" t="s">
        <v>166</v>
      </c>
      <c r="X23" s="31" t="s">
        <v>166</v>
      </c>
      <c r="Y23" s="31" t="s">
        <v>166</v>
      </c>
      <c r="Z23" s="31" t="s">
        <v>166</v>
      </c>
      <c r="AA23" s="31" t="s">
        <v>166</v>
      </c>
    </row>
    <row r="24" spans="1:27" s="27" customFormat="1" x14ac:dyDescent="0.25">
      <c r="A24" s="28" t="s">
        <v>131</v>
      </c>
      <c r="B24" s="28" t="s">
        <v>67</v>
      </c>
      <c r="C24" s="31">
        <v>1.262596643137501E-7</v>
      </c>
      <c r="D24" s="31">
        <v>1.2678000407232988E-7</v>
      </c>
      <c r="E24" s="31">
        <v>1.5827024281323199E-4</v>
      </c>
      <c r="F24" s="31">
        <v>1.3626803355143491E-7</v>
      </c>
      <c r="G24" s="31">
        <v>1.5827899876367721E-4</v>
      </c>
      <c r="H24" s="31">
        <v>5.2861923033846765E-5</v>
      </c>
      <c r="I24" s="31">
        <v>1.5734537757043373E-7</v>
      </c>
      <c r="J24" s="31">
        <v>1.7608870738738859E-7</v>
      </c>
      <c r="K24" s="31">
        <v>1.8031658369220854E-7</v>
      </c>
      <c r="L24" s="31">
        <v>1.8700612313536065E-7</v>
      </c>
      <c r="M24" s="31">
        <v>1.9013560372524419E-7</v>
      </c>
      <c r="N24" s="31">
        <v>4.6489303625669557E-5</v>
      </c>
      <c r="O24" s="31">
        <v>2.2230498213471097E-7</v>
      </c>
      <c r="P24" s="31">
        <v>3.6805031159971946E-5</v>
      </c>
      <c r="Q24" s="31">
        <v>2.8650977396572224E-4</v>
      </c>
      <c r="R24" s="31">
        <v>2.3194018944430538E-4</v>
      </c>
      <c r="S24" s="31">
        <v>5.694473251434773E-4</v>
      </c>
      <c r="T24" s="31">
        <v>7.0602692010703216E-5</v>
      </c>
      <c r="U24" s="31">
        <v>3.6952871724358683E-4</v>
      </c>
      <c r="V24" s="31">
        <v>1.0028039525800166E-4</v>
      </c>
      <c r="W24" s="31">
        <v>4.3361612599725734E-4</v>
      </c>
      <c r="X24" s="31">
        <v>3.1290070341840487E-5</v>
      </c>
      <c r="Y24" s="31">
        <v>1.6688225354871569E-3</v>
      </c>
      <c r="Z24" s="31">
        <v>2.9782926668095444E-4</v>
      </c>
      <c r="AA24" s="31">
        <v>3.9513113191027467E-3</v>
      </c>
    </row>
    <row r="25" spans="1:27" s="27" customFormat="1" x14ac:dyDescent="0.25">
      <c r="A25" s="28" t="s">
        <v>131</v>
      </c>
      <c r="B25" s="28" t="s">
        <v>66</v>
      </c>
      <c r="C25" s="31">
        <v>9.127849202043492E-2</v>
      </c>
      <c r="D25" s="31">
        <v>9.9901180613951812E-2</v>
      </c>
      <c r="E25" s="31">
        <v>9.8446325331163251E-2</v>
      </c>
      <c r="F25" s="31">
        <v>0.12249623174646232</v>
      </c>
      <c r="G25" s="31">
        <v>0.13346340160043396</v>
      </c>
      <c r="H25" s="31">
        <v>0.14382971788959673</v>
      </c>
      <c r="I25" s="31">
        <v>0.14218942492879424</v>
      </c>
      <c r="J25" s="31">
        <v>0.17947271712102711</v>
      </c>
      <c r="K25" s="31">
        <v>0.13742857045978571</v>
      </c>
      <c r="L25" s="31">
        <v>0.12964302590533022</v>
      </c>
      <c r="M25" s="31">
        <v>0.1273595079343551</v>
      </c>
      <c r="N25" s="31">
        <v>0.13246813463538132</v>
      </c>
      <c r="O25" s="31">
        <v>0.1453908164926081</v>
      </c>
      <c r="P25" s="31">
        <v>0.15153580812875805</v>
      </c>
      <c r="Q25" s="31">
        <v>0.14814093629910938</v>
      </c>
      <c r="R25" s="31">
        <v>0.14086954473529542</v>
      </c>
      <c r="S25" s="31">
        <v>0.16757076929336767</v>
      </c>
      <c r="T25" s="31">
        <v>0.14502558072245575</v>
      </c>
      <c r="U25" s="31">
        <v>0.12600874922012748</v>
      </c>
      <c r="V25" s="31">
        <v>0.12202226818572268</v>
      </c>
      <c r="W25" s="31">
        <v>0.12109860165468596</v>
      </c>
      <c r="X25" s="31">
        <v>0.12911360572358591</v>
      </c>
      <c r="Y25" s="31">
        <v>0.1397332906098829</v>
      </c>
      <c r="Z25" s="31">
        <v>0.13047557936615578</v>
      </c>
      <c r="AA25" s="31">
        <v>0.13519705230797049</v>
      </c>
    </row>
    <row r="26" spans="1:27" s="27" customFormat="1" x14ac:dyDescent="0.25">
      <c r="A26" s="28" t="s">
        <v>131</v>
      </c>
      <c r="B26" s="28" t="s">
        <v>70</v>
      </c>
      <c r="C26" s="31">
        <v>0.34564373675544208</v>
      </c>
      <c r="D26" s="31">
        <v>0.38790099441955028</v>
      </c>
      <c r="E26" s="31">
        <v>0.35722788686762014</v>
      </c>
      <c r="F26" s="31">
        <v>0.33557862402438515</v>
      </c>
      <c r="G26" s="31">
        <v>0.3539692474187201</v>
      </c>
      <c r="H26" s="31">
        <v>0.36521253703793127</v>
      </c>
      <c r="I26" s="31">
        <v>0.34715788790060592</v>
      </c>
      <c r="J26" s="31">
        <v>0.35313086692386664</v>
      </c>
      <c r="K26" s="31">
        <v>0.31651218104821188</v>
      </c>
      <c r="L26" s="31">
        <v>0.33345958946999604</v>
      </c>
      <c r="M26" s="31">
        <v>0.28317693195774629</v>
      </c>
      <c r="N26" s="31">
        <v>0.30159201320916562</v>
      </c>
      <c r="O26" s="31">
        <v>0.29827066413664804</v>
      </c>
      <c r="P26" s="31">
        <v>0.31796804925534944</v>
      </c>
      <c r="Q26" s="31">
        <v>0.32161675275442053</v>
      </c>
      <c r="R26" s="31">
        <v>0.32180230556879447</v>
      </c>
      <c r="S26" s="31">
        <v>0.3455558728763618</v>
      </c>
      <c r="T26" s="31">
        <v>0.29999210988769159</v>
      </c>
      <c r="U26" s="31">
        <v>0.32524530428498094</v>
      </c>
      <c r="V26" s="31">
        <v>0.32922081003855935</v>
      </c>
      <c r="W26" s="31">
        <v>0.3353916508789796</v>
      </c>
      <c r="X26" s="31">
        <v>0.33227855086609631</v>
      </c>
      <c r="Y26" s="31">
        <v>0.36641199278762371</v>
      </c>
      <c r="Z26" s="31">
        <v>0.3748705176023589</v>
      </c>
      <c r="AA26" s="31">
        <v>0.37164059249510967</v>
      </c>
    </row>
    <row r="27" spans="1:27" s="27" customFormat="1" x14ac:dyDescent="0.25">
      <c r="A27" s="28" t="s">
        <v>131</v>
      </c>
      <c r="B27" s="28" t="s">
        <v>69</v>
      </c>
      <c r="C27" s="31">
        <v>0.24666310550357565</v>
      </c>
      <c r="D27" s="31">
        <v>0.27138547974840721</v>
      </c>
      <c r="E27" s="31">
        <v>0.27426274531065359</v>
      </c>
      <c r="F27" s="31">
        <v>0.28023004988349298</v>
      </c>
      <c r="G27" s="31">
        <v>0.27503360370195085</v>
      </c>
      <c r="H27" s="31">
        <v>0.29648437509140352</v>
      </c>
      <c r="I27" s="31">
        <v>0.29671798928057497</v>
      </c>
      <c r="J27" s="31">
        <v>0.26690072119578961</v>
      </c>
      <c r="K27" s="31">
        <v>0.27548619279817016</v>
      </c>
      <c r="L27" s="31">
        <v>0.29120039976142509</v>
      </c>
      <c r="M27" s="31">
        <v>0.27596812634242152</v>
      </c>
      <c r="N27" s="31">
        <v>0.28523845032537837</v>
      </c>
      <c r="O27" s="31">
        <v>0.27639252535509823</v>
      </c>
      <c r="P27" s="31">
        <v>0.27064610157842028</v>
      </c>
      <c r="Q27" s="31">
        <v>0.29262234948608057</v>
      </c>
      <c r="R27" s="31">
        <v>0.29249279394016542</v>
      </c>
      <c r="S27" s="31">
        <v>0.26591874218183476</v>
      </c>
      <c r="T27" s="31">
        <v>0.27537938883063551</v>
      </c>
      <c r="U27" s="31">
        <v>0.29300400866446269</v>
      </c>
      <c r="V27" s="31">
        <v>0.29820552640334463</v>
      </c>
      <c r="W27" s="31">
        <v>0.29535626167724766</v>
      </c>
      <c r="X27" s="31">
        <v>0.28832114770800632</v>
      </c>
      <c r="Y27" s="31">
        <v>0.27946388262652816</v>
      </c>
      <c r="Z27" s="31">
        <v>0.30123453914024073</v>
      </c>
      <c r="AA27" s="31">
        <v>0.30226891089987423</v>
      </c>
    </row>
    <row r="28" spans="1:27" s="27" customFormat="1" x14ac:dyDescent="0.25">
      <c r="A28" s="28" t="s">
        <v>131</v>
      </c>
      <c r="B28" s="28" t="s">
        <v>36</v>
      </c>
      <c r="C28" s="31" t="s">
        <v>166</v>
      </c>
      <c r="D28" s="31" t="s">
        <v>166</v>
      </c>
      <c r="E28" s="31" t="s">
        <v>166</v>
      </c>
      <c r="F28" s="31" t="s">
        <v>166</v>
      </c>
      <c r="G28" s="31" t="s">
        <v>166</v>
      </c>
      <c r="H28" s="31" t="s">
        <v>166</v>
      </c>
      <c r="I28" s="31" t="s">
        <v>166</v>
      </c>
      <c r="J28" s="31" t="s">
        <v>166</v>
      </c>
      <c r="K28" s="31" t="s">
        <v>166</v>
      </c>
      <c r="L28" s="31" t="s">
        <v>166</v>
      </c>
      <c r="M28" s="31" t="s">
        <v>166</v>
      </c>
      <c r="N28" s="31" t="s">
        <v>166</v>
      </c>
      <c r="O28" s="31" t="s">
        <v>166</v>
      </c>
      <c r="P28" s="31" t="s">
        <v>166</v>
      </c>
      <c r="Q28" s="31" t="s">
        <v>166</v>
      </c>
      <c r="R28" s="31" t="s">
        <v>166</v>
      </c>
      <c r="S28" s="31" t="s">
        <v>166</v>
      </c>
      <c r="T28" s="31" t="s">
        <v>166</v>
      </c>
      <c r="U28" s="31" t="s">
        <v>166</v>
      </c>
      <c r="V28" s="31" t="s">
        <v>166</v>
      </c>
      <c r="W28" s="31">
        <v>0.13739505814393363</v>
      </c>
      <c r="X28" s="31">
        <v>0.14206416321790966</v>
      </c>
      <c r="Y28" s="31">
        <v>0.12975844855633745</v>
      </c>
      <c r="Z28" s="31">
        <v>0.13325269708376192</v>
      </c>
      <c r="AA28" s="31">
        <v>0.13392792266605283</v>
      </c>
    </row>
    <row r="29" spans="1:27" s="27" customFormat="1" x14ac:dyDescent="0.25">
      <c r="A29" s="28" t="s">
        <v>131</v>
      </c>
      <c r="B29" s="28" t="s">
        <v>74</v>
      </c>
      <c r="C29" s="31">
        <v>6.2909760273972557E-3</v>
      </c>
      <c r="D29" s="31">
        <v>4.1226448820395743E-2</v>
      </c>
      <c r="E29" s="31">
        <v>5.9147212709284629E-2</v>
      </c>
      <c r="F29" s="31">
        <v>9.2235042848126489E-2</v>
      </c>
      <c r="G29" s="31">
        <v>6.1803289690087346E-2</v>
      </c>
      <c r="H29" s="31">
        <v>0.14214572685038362</v>
      </c>
      <c r="I29" s="31">
        <v>0.14928434552999098</v>
      </c>
      <c r="J29" s="31">
        <v>0.14620287896362572</v>
      </c>
      <c r="K29" s="31">
        <v>0.180521321663448</v>
      </c>
      <c r="L29" s="31">
        <v>0.22044804156764808</v>
      </c>
      <c r="M29" s="31">
        <v>0.22455966356054713</v>
      </c>
      <c r="N29" s="31">
        <v>0.25926159589212355</v>
      </c>
      <c r="O29" s="31">
        <v>0.23950882682134561</v>
      </c>
      <c r="P29" s="31">
        <v>0.2383238589434982</v>
      </c>
      <c r="Q29" s="31">
        <v>0.25245703741790226</v>
      </c>
      <c r="R29" s="31">
        <v>0.23862906188498625</v>
      </c>
      <c r="S29" s="31">
        <v>0.2119940023535154</v>
      </c>
      <c r="T29" s="31">
        <v>0.22778545425121244</v>
      </c>
      <c r="U29" s="31">
        <v>0.2355319583640702</v>
      </c>
      <c r="V29" s="31">
        <v>0.22866414810663857</v>
      </c>
      <c r="W29" s="31">
        <v>0.24414554584239653</v>
      </c>
      <c r="X29" s="31">
        <v>0.22195741208167755</v>
      </c>
      <c r="Y29" s="31">
        <v>0.22429847447763471</v>
      </c>
      <c r="Z29" s="31">
        <v>0.22467651794736049</v>
      </c>
      <c r="AA29" s="31">
        <v>0.2394946703887825</v>
      </c>
    </row>
    <row r="30" spans="1:27" s="27" customFormat="1" x14ac:dyDescent="0.25">
      <c r="A30" s="28" t="s">
        <v>131</v>
      </c>
      <c r="B30" s="28" t="s">
        <v>56</v>
      </c>
      <c r="C30" s="31">
        <v>0.10408221511316899</v>
      </c>
      <c r="D30" s="31">
        <v>0.10302715355393939</v>
      </c>
      <c r="E30" s="31">
        <v>0.10882931826569983</v>
      </c>
      <c r="F30" s="31">
        <v>0.11496217142616481</v>
      </c>
      <c r="G30" s="31">
        <v>0.10141747382562206</v>
      </c>
      <c r="H30" s="31">
        <v>0.10055437741974325</v>
      </c>
      <c r="I30" s="31">
        <v>9.4259130462207269E-2</v>
      </c>
      <c r="J30" s="31">
        <v>8.4329744188043371E-2</v>
      </c>
      <c r="K30" s="31">
        <v>7.8994407257641161E-2</v>
      </c>
      <c r="L30" s="31">
        <v>8.3812544806615097E-2</v>
      </c>
      <c r="M30" s="31">
        <v>0.11662909284476043</v>
      </c>
      <c r="N30" s="31">
        <v>0.10048090703752632</v>
      </c>
      <c r="O30" s="31">
        <v>0.10041570929803627</v>
      </c>
      <c r="P30" s="31">
        <v>9.0923752184147652E-2</v>
      </c>
      <c r="Q30" s="31">
        <v>9.2994161018703503E-2</v>
      </c>
      <c r="R30" s="31">
        <v>9.5240356563674661E-2</v>
      </c>
      <c r="S30" s="31">
        <v>8.6548383625563483E-2</v>
      </c>
      <c r="T30" s="31">
        <v>8.8692230595606103E-2</v>
      </c>
      <c r="U30" s="31">
        <v>8.5029652073603537E-2</v>
      </c>
      <c r="V30" s="31">
        <v>8.9331205754594634E-2</v>
      </c>
      <c r="W30" s="31">
        <v>8.7487215861351872E-2</v>
      </c>
      <c r="X30" s="31">
        <v>8.7680439277799546E-2</v>
      </c>
      <c r="Y30" s="31">
        <v>7.6517194829237939E-2</v>
      </c>
      <c r="Z30" s="31">
        <v>7.5369824500365723E-2</v>
      </c>
      <c r="AA30" s="31">
        <v>7.6082615485584829E-2</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31">
        <v>0.62806527219129771</v>
      </c>
      <c r="D34" s="31">
        <v>0.57863731839958987</v>
      </c>
      <c r="E34" s="31">
        <v>0.61955625693276106</v>
      </c>
      <c r="F34" s="31">
        <v>0.60120921541655026</v>
      </c>
      <c r="G34" s="31">
        <v>0.59367597047416432</v>
      </c>
      <c r="H34" s="31">
        <v>0.53846629203065388</v>
      </c>
      <c r="I34" s="31">
        <v>0.50946390721703916</v>
      </c>
      <c r="J34" s="31">
        <v>0.64976388961992149</v>
      </c>
      <c r="K34" s="31">
        <v>0.50290172687041956</v>
      </c>
      <c r="L34" s="31">
        <v>0.45844670346389488</v>
      </c>
      <c r="M34" s="31">
        <v>0.41680157225558778</v>
      </c>
      <c r="N34" s="31">
        <v>0.4590475890133936</v>
      </c>
      <c r="O34" s="31">
        <v>0.46601956252729143</v>
      </c>
      <c r="P34" s="31">
        <v>0.46300788423161626</v>
      </c>
      <c r="Q34" s="31">
        <v>0.5258127470291587</v>
      </c>
      <c r="R34" s="31">
        <v>0.53150087069655083</v>
      </c>
      <c r="S34" s="31">
        <v>0.63457461324754849</v>
      </c>
      <c r="T34" s="31">
        <v>0.66487933685795486</v>
      </c>
      <c r="U34" s="31">
        <v>0.64748388578769145</v>
      </c>
      <c r="V34" s="31">
        <v>0.62942459529957495</v>
      </c>
      <c r="W34" s="31">
        <v>0.6559399788590794</v>
      </c>
      <c r="X34" s="31">
        <v>0.70544927369735289</v>
      </c>
      <c r="Y34" s="31">
        <v>0.73646081503948391</v>
      </c>
      <c r="Z34" s="31">
        <v>0.7139565371217842</v>
      </c>
      <c r="AA34" s="31">
        <v>0.73956574490665838</v>
      </c>
    </row>
    <row r="35" spans="1:27" s="27" customFormat="1" x14ac:dyDescent="0.25">
      <c r="A35" s="28" t="s">
        <v>132</v>
      </c>
      <c r="B35" s="28" t="s">
        <v>72</v>
      </c>
      <c r="C35" s="31" t="s">
        <v>166</v>
      </c>
      <c r="D35" s="31" t="s">
        <v>166</v>
      </c>
      <c r="E35" s="31" t="s">
        <v>166</v>
      </c>
      <c r="F35" s="31" t="s">
        <v>166</v>
      </c>
      <c r="G35" s="31" t="s">
        <v>166</v>
      </c>
      <c r="H35" s="31" t="s">
        <v>166</v>
      </c>
      <c r="I35" s="31" t="s">
        <v>166</v>
      </c>
      <c r="J35" s="31" t="s">
        <v>166</v>
      </c>
      <c r="K35" s="31" t="s">
        <v>166</v>
      </c>
      <c r="L35" s="31" t="s">
        <v>166</v>
      </c>
      <c r="M35" s="31" t="s">
        <v>166</v>
      </c>
      <c r="N35" s="31" t="s">
        <v>166</v>
      </c>
      <c r="O35" s="31" t="s">
        <v>166</v>
      </c>
      <c r="P35" s="31" t="s">
        <v>166</v>
      </c>
      <c r="Q35" s="31" t="s">
        <v>166</v>
      </c>
      <c r="R35" s="31" t="s">
        <v>166</v>
      </c>
      <c r="S35" s="31" t="s">
        <v>166</v>
      </c>
      <c r="T35" s="31" t="s">
        <v>166</v>
      </c>
      <c r="U35" s="31" t="s">
        <v>166</v>
      </c>
      <c r="V35" s="31" t="s">
        <v>166</v>
      </c>
      <c r="W35" s="31" t="s">
        <v>166</v>
      </c>
      <c r="X35" s="31" t="s">
        <v>166</v>
      </c>
      <c r="Y35" s="31" t="s">
        <v>166</v>
      </c>
      <c r="Z35" s="31" t="s">
        <v>166</v>
      </c>
      <c r="AA35" s="31" t="s">
        <v>166</v>
      </c>
    </row>
    <row r="36" spans="1:27" s="27" customFormat="1" x14ac:dyDescent="0.25">
      <c r="A36" s="28" t="s">
        <v>132</v>
      </c>
      <c r="B36" s="28" t="s">
        <v>20</v>
      </c>
      <c r="C36" s="31">
        <v>8.2225450322866697E-2</v>
      </c>
      <c r="D36" s="31">
        <v>8.4098087164278135E-2</v>
      </c>
      <c r="E36" s="31">
        <v>8.409809059200464E-2</v>
      </c>
      <c r="F36" s="31">
        <v>9.3577769100906427E-2</v>
      </c>
      <c r="G36" s="31">
        <v>9.3577774033629824E-2</v>
      </c>
      <c r="H36" s="31">
        <v>9.3577779517534612E-2</v>
      </c>
      <c r="I36" s="31">
        <v>9.3577782690143996E-2</v>
      </c>
      <c r="J36" s="31">
        <v>9.3577794107365719E-2</v>
      </c>
      <c r="K36" s="31">
        <v>9.3577791847951397E-2</v>
      </c>
      <c r="L36" s="31">
        <v>9.357779770476389E-2</v>
      </c>
      <c r="M36" s="31">
        <v>9.3577802737385918E-2</v>
      </c>
      <c r="N36" s="31">
        <v>9.3577811726553856E-2</v>
      </c>
      <c r="O36" s="31">
        <v>9.3577820789470259E-2</v>
      </c>
      <c r="P36" s="31">
        <v>9.3577829123214093E-2</v>
      </c>
      <c r="Q36" s="31">
        <v>9.3577845124226261E-2</v>
      </c>
      <c r="R36" s="31">
        <v>0.1185406911170019</v>
      </c>
      <c r="S36" s="31">
        <v>0.11854076394874935</v>
      </c>
      <c r="T36" s="31">
        <v>0.11854076971546383</v>
      </c>
      <c r="U36" s="31">
        <v>0.13270505268675642</v>
      </c>
      <c r="V36" s="31">
        <v>0.13270505171733371</v>
      </c>
      <c r="W36" s="31">
        <v>0.13270518573539847</v>
      </c>
      <c r="X36" s="31">
        <v>0.13270519643481712</v>
      </c>
      <c r="Y36" s="31">
        <v>0.14604985434798154</v>
      </c>
      <c r="Z36" s="31">
        <v>0.15237617462142836</v>
      </c>
      <c r="AA36" s="31">
        <v>0.35568082769594384</v>
      </c>
    </row>
    <row r="37" spans="1:27" s="27" customFormat="1" x14ac:dyDescent="0.25">
      <c r="A37" s="28" t="s">
        <v>132</v>
      </c>
      <c r="B37" s="28" t="s">
        <v>32</v>
      </c>
      <c r="C37" s="31" t="s">
        <v>166</v>
      </c>
      <c r="D37" s="31" t="s">
        <v>166</v>
      </c>
      <c r="E37" s="31" t="s">
        <v>166</v>
      </c>
      <c r="F37" s="31" t="s">
        <v>166</v>
      </c>
      <c r="G37" s="31" t="s">
        <v>166</v>
      </c>
      <c r="H37" s="31" t="s">
        <v>166</v>
      </c>
      <c r="I37" s="31" t="s">
        <v>166</v>
      </c>
      <c r="J37" s="31" t="s">
        <v>166</v>
      </c>
      <c r="K37" s="31" t="s">
        <v>166</v>
      </c>
      <c r="L37" s="31" t="s">
        <v>166</v>
      </c>
      <c r="M37" s="31" t="s">
        <v>166</v>
      </c>
      <c r="N37" s="31" t="s">
        <v>166</v>
      </c>
      <c r="O37" s="31" t="s">
        <v>166</v>
      </c>
      <c r="P37" s="31" t="s">
        <v>166</v>
      </c>
      <c r="Q37" s="31" t="s">
        <v>166</v>
      </c>
      <c r="R37" s="31" t="s">
        <v>166</v>
      </c>
      <c r="S37" s="31" t="s">
        <v>166</v>
      </c>
      <c r="T37" s="31" t="s">
        <v>166</v>
      </c>
      <c r="U37" s="31" t="s">
        <v>166</v>
      </c>
      <c r="V37" s="31" t="s">
        <v>166</v>
      </c>
      <c r="W37" s="31" t="s">
        <v>166</v>
      </c>
      <c r="X37" s="31" t="s">
        <v>166</v>
      </c>
      <c r="Y37" s="31" t="s">
        <v>166</v>
      </c>
      <c r="Z37" s="31" t="s">
        <v>166</v>
      </c>
      <c r="AA37" s="31" t="s">
        <v>166</v>
      </c>
    </row>
    <row r="38" spans="1:27" s="27" customFormat="1" x14ac:dyDescent="0.25">
      <c r="A38" s="28" t="s">
        <v>132</v>
      </c>
      <c r="B38" s="28" t="s">
        <v>67</v>
      </c>
      <c r="C38" s="31">
        <v>1.1738795848900504E-7</v>
      </c>
      <c r="D38" s="31">
        <v>1.1928022424031686E-7</v>
      </c>
      <c r="E38" s="31">
        <v>1.028366460861817E-5</v>
      </c>
      <c r="F38" s="31">
        <v>6.8886572880730107E-6</v>
      </c>
      <c r="G38" s="31">
        <v>2.3622996591119872E-5</v>
      </c>
      <c r="H38" s="31">
        <v>1.3851417575400974E-7</v>
      </c>
      <c r="I38" s="31">
        <v>1.4421584422487752E-7</v>
      </c>
      <c r="J38" s="31">
        <v>2.2829679127933483E-5</v>
      </c>
      <c r="K38" s="31">
        <v>1.594193518804919E-7</v>
      </c>
      <c r="L38" s="31">
        <v>1.6752573651047519E-7</v>
      </c>
      <c r="M38" s="31">
        <v>1.7450437309953724E-7</v>
      </c>
      <c r="N38" s="31">
        <v>1.875398811044446E-7</v>
      </c>
      <c r="O38" s="31">
        <v>2.3293877689778642E-7</v>
      </c>
      <c r="P38" s="31">
        <v>1.6732718710544837E-7</v>
      </c>
      <c r="Q38" s="31">
        <v>1.3056091780541199E-4</v>
      </c>
      <c r="R38" s="31">
        <v>1.0546762597127458E-4</v>
      </c>
      <c r="S38" s="31">
        <v>5.2867801738927197E-4</v>
      </c>
      <c r="T38" s="31">
        <v>2.7257326545674173E-4</v>
      </c>
      <c r="U38" s="31">
        <v>1.841743594714152E-4</v>
      </c>
      <c r="V38" s="31">
        <v>5.8985439595054494E-6</v>
      </c>
      <c r="W38" s="31">
        <v>5.0182446609512831E-4</v>
      </c>
      <c r="X38" s="31">
        <v>4.3200560087009588E-4</v>
      </c>
      <c r="Y38" s="31">
        <v>4.0078488023023078E-4</v>
      </c>
      <c r="Z38" s="31">
        <v>5.9393688667060791E-4</v>
      </c>
      <c r="AA38" s="31">
        <v>2.6239454693188415E-3</v>
      </c>
    </row>
    <row r="39" spans="1:27" s="27" customFormat="1" x14ac:dyDescent="0.25">
      <c r="A39" s="28" t="s">
        <v>132</v>
      </c>
      <c r="B39" s="28" t="s">
        <v>66</v>
      </c>
      <c r="C39" s="31">
        <v>0.50880815116351064</v>
      </c>
      <c r="D39" s="31">
        <v>0.50569712847147141</v>
      </c>
      <c r="E39" s="31">
        <v>0.50479226834318602</v>
      </c>
      <c r="F39" s="31">
        <v>0.50041544070450972</v>
      </c>
      <c r="G39" s="31">
        <v>0.49775260470724836</v>
      </c>
      <c r="H39" s="31">
        <v>0.49512649464113984</v>
      </c>
      <c r="I39" s="31">
        <v>0.49434784947102151</v>
      </c>
      <c r="J39" s="31">
        <v>0.48774282221180093</v>
      </c>
      <c r="K39" s="31">
        <v>0.48707070696067811</v>
      </c>
      <c r="L39" s="31">
        <v>0.48380591924423139</v>
      </c>
      <c r="M39" s="31">
        <v>0.48303607541392662</v>
      </c>
      <c r="N39" s="31">
        <v>0.47819013261797261</v>
      </c>
      <c r="O39" s="31">
        <v>0.47602944489167054</v>
      </c>
      <c r="P39" s="31">
        <v>0.47320369796709905</v>
      </c>
      <c r="Q39" s="31">
        <v>0.47125444463985933</v>
      </c>
      <c r="R39" s="31">
        <v>0.46645601409789095</v>
      </c>
      <c r="S39" s="31">
        <v>0.40452198353396812</v>
      </c>
      <c r="T39" s="31">
        <v>0.40199448249619479</v>
      </c>
      <c r="U39" s="31">
        <v>0.40031283727687839</v>
      </c>
      <c r="V39" s="31">
        <v>0.39730116230800994</v>
      </c>
      <c r="W39" s="31">
        <v>0.3950770720907707</v>
      </c>
      <c r="X39" s="31" t="s">
        <v>166</v>
      </c>
      <c r="Y39" s="31" t="s">
        <v>166</v>
      </c>
      <c r="Z39" s="31" t="s">
        <v>166</v>
      </c>
      <c r="AA39" s="31" t="s">
        <v>166</v>
      </c>
    </row>
    <row r="40" spans="1:27" s="27" customFormat="1" x14ac:dyDescent="0.25">
      <c r="A40" s="28" t="s">
        <v>132</v>
      </c>
      <c r="B40" s="28" t="s">
        <v>70</v>
      </c>
      <c r="C40" s="31">
        <v>0.35659060971172857</v>
      </c>
      <c r="D40" s="31">
        <v>0.34443855118750366</v>
      </c>
      <c r="E40" s="31">
        <v>0.33854110716079128</v>
      </c>
      <c r="F40" s="31">
        <v>0.30533570124828757</v>
      </c>
      <c r="G40" s="31">
        <v>0.37172706297849745</v>
      </c>
      <c r="H40" s="31">
        <v>0.36354581485108417</v>
      </c>
      <c r="I40" s="31">
        <v>0.38152444079984665</v>
      </c>
      <c r="J40" s="31">
        <v>0.3873039177444933</v>
      </c>
      <c r="K40" s="31">
        <v>0.35062593849802065</v>
      </c>
      <c r="L40" s="31">
        <v>0.36068588918981886</v>
      </c>
      <c r="M40" s="31">
        <v>0.28703938518434069</v>
      </c>
      <c r="N40" s="31">
        <v>0.29551331131999525</v>
      </c>
      <c r="O40" s="31">
        <v>0.27242965602771108</v>
      </c>
      <c r="P40" s="31">
        <v>0.32830568498113433</v>
      </c>
      <c r="Q40" s="31">
        <v>0.32124802616645587</v>
      </c>
      <c r="R40" s="31">
        <v>0.35971074573732714</v>
      </c>
      <c r="S40" s="31">
        <v>0.37572913632463528</v>
      </c>
      <c r="T40" s="31">
        <v>0.35066755428699475</v>
      </c>
      <c r="U40" s="31">
        <v>0.36590604475252875</v>
      </c>
      <c r="V40" s="31">
        <v>0.32052415952072394</v>
      </c>
      <c r="W40" s="31">
        <v>0.33218585040609794</v>
      </c>
      <c r="X40" s="31">
        <v>0.30430622289544412</v>
      </c>
      <c r="Y40" s="31">
        <v>0.39201180584420003</v>
      </c>
      <c r="Z40" s="31">
        <v>0.40353826388148134</v>
      </c>
      <c r="AA40" s="31">
        <v>0.4567775991741756</v>
      </c>
    </row>
    <row r="41" spans="1:27" s="27" customFormat="1" x14ac:dyDescent="0.25">
      <c r="A41" s="28" t="s">
        <v>132</v>
      </c>
      <c r="B41" s="28" t="s">
        <v>69</v>
      </c>
      <c r="C41" s="31">
        <v>0.30282782157975019</v>
      </c>
      <c r="D41" s="31">
        <v>0.3092597628650412</v>
      </c>
      <c r="E41" s="31">
        <v>0.31006304701357512</v>
      </c>
      <c r="F41" s="31">
        <v>0.29365629340546912</v>
      </c>
      <c r="G41" s="31">
        <v>0.29133917649211521</v>
      </c>
      <c r="H41" s="31">
        <v>0.30872960963770196</v>
      </c>
      <c r="I41" s="31">
        <v>0.3024292068452879</v>
      </c>
      <c r="J41" s="31">
        <v>0.25805665068869704</v>
      </c>
      <c r="K41" s="31">
        <v>0.27785464529677911</v>
      </c>
      <c r="L41" s="31">
        <v>0.28559044478643492</v>
      </c>
      <c r="M41" s="31">
        <v>0.27334319287304409</v>
      </c>
      <c r="N41" s="31">
        <v>0.2719479340986326</v>
      </c>
      <c r="O41" s="31">
        <v>0.25970916636360747</v>
      </c>
      <c r="P41" s="31">
        <v>0.26643872508496669</v>
      </c>
      <c r="Q41" s="31">
        <v>0.28512993885645466</v>
      </c>
      <c r="R41" s="31">
        <v>0.28223612381723806</v>
      </c>
      <c r="S41" s="31">
        <v>0.25130305837083516</v>
      </c>
      <c r="T41" s="31">
        <v>0.27358516480774814</v>
      </c>
      <c r="U41" s="31">
        <v>0.28479754050881279</v>
      </c>
      <c r="V41" s="31">
        <v>0.29673596862591517</v>
      </c>
      <c r="W41" s="31">
        <v>0.3010375425111233</v>
      </c>
      <c r="X41" s="31">
        <v>0.28956562303779521</v>
      </c>
      <c r="Y41" s="31">
        <v>0.28725157531818729</v>
      </c>
      <c r="Z41" s="31">
        <v>0.30577857360950805</v>
      </c>
      <c r="AA41" s="31">
        <v>0.30387806878048129</v>
      </c>
    </row>
    <row r="42" spans="1:27" s="27" customFormat="1" x14ac:dyDescent="0.25">
      <c r="A42" s="28" t="s">
        <v>132</v>
      </c>
      <c r="B42" s="28" t="s">
        <v>36</v>
      </c>
      <c r="C42" s="31">
        <v>6.2214047751664107E-2</v>
      </c>
      <c r="D42" s="31">
        <v>0.11918225472589768</v>
      </c>
      <c r="E42" s="31">
        <v>0.13989521079462824</v>
      </c>
      <c r="F42" s="31">
        <v>0.14023224790125802</v>
      </c>
      <c r="G42" s="31">
        <v>0.13969450730275923</v>
      </c>
      <c r="H42" s="31">
        <v>0.14576830625945472</v>
      </c>
      <c r="I42" s="31">
        <v>0.15356540139034308</v>
      </c>
      <c r="J42" s="31">
        <v>0.12221659596466532</v>
      </c>
      <c r="K42" s="31">
        <v>0.14455274466015119</v>
      </c>
      <c r="L42" s="31">
        <v>0.15211163506955308</v>
      </c>
      <c r="M42" s="31">
        <v>0.16260289688504218</v>
      </c>
      <c r="N42" s="31">
        <v>0.1610412852649081</v>
      </c>
      <c r="O42" s="31">
        <v>0.16032081561918937</v>
      </c>
      <c r="P42" s="31">
        <v>0.15741190939750829</v>
      </c>
      <c r="Q42" s="31">
        <v>0.15897443527374655</v>
      </c>
      <c r="R42" s="31">
        <v>0.15905004050041968</v>
      </c>
      <c r="S42" s="31">
        <v>0.12656609730367299</v>
      </c>
      <c r="T42" s="31">
        <v>0.13992212391127243</v>
      </c>
      <c r="U42" s="31">
        <v>0.14099172189884188</v>
      </c>
      <c r="V42" s="31">
        <v>0.14129332248966409</v>
      </c>
      <c r="W42" s="31">
        <v>0.13997965660687739</v>
      </c>
      <c r="X42" s="31">
        <v>0.13990693563006129</v>
      </c>
      <c r="Y42" s="31">
        <v>0.14223382924196412</v>
      </c>
      <c r="Z42" s="31">
        <v>0.13315166451161184</v>
      </c>
      <c r="AA42" s="31">
        <v>0.13458560766458447</v>
      </c>
    </row>
    <row r="43" spans="1:27" s="27" customFormat="1" x14ac:dyDescent="0.25">
      <c r="A43" s="28" t="s">
        <v>132</v>
      </c>
      <c r="B43" s="28" t="s">
        <v>74</v>
      </c>
      <c r="C43" s="31">
        <v>5.4074014659937506E-3</v>
      </c>
      <c r="D43" s="31">
        <v>2.8996743571256912E-2</v>
      </c>
      <c r="E43" s="31">
        <v>4.8326269726828283E-2</v>
      </c>
      <c r="F43" s="31">
        <v>6.0617227798791508E-2</v>
      </c>
      <c r="G43" s="31">
        <v>5.0481850378240559E-2</v>
      </c>
      <c r="H43" s="31">
        <v>9.1504823752194264E-2</v>
      </c>
      <c r="I43" s="31">
        <v>0.10147667399185897</v>
      </c>
      <c r="J43" s="31">
        <v>4.9203335189512677E-2</v>
      </c>
      <c r="K43" s="31">
        <v>8.3734539991066101E-2</v>
      </c>
      <c r="L43" s="31">
        <v>0.1180459943722562</v>
      </c>
      <c r="M43" s="31">
        <v>0.13036036876721535</v>
      </c>
      <c r="N43" s="31">
        <v>0.12843047625991239</v>
      </c>
      <c r="O43" s="31">
        <v>0.12565574259620574</v>
      </c>
      <c r="P43" s="31">
        <v>0.11924791466844387</v>
      </c>
      <c r="Q43" s="31">
        <v>0.12706059775125805</v>
      </c>
      <c r="R43" s="31">
        <v>0.11860360081118748</v>
      </c>
      <c r="S43" s="31">
        <v>6.8084025966369685E-2</v>
      </c>
      <c r="T43" s="31">
        <v>8.284971267649674E-2</v>
      </c>
      <c r="U43" s="31">
        <v>8.7687323742442064E-2</v>
      </c>
      <c r="V43" s="31">
        <v>7.5112943146237801E-2</v>
      </c>
      <c r="W43" s="31">
        <v>9.9310488665759852E-2</v>
      </c>
      <c r="X43" s="31">
        <v>8.5317805702043809E-2</v>
      </c>
      <c r="Y43" s="31">
        <v>0.10055053886762751</v>
      </c>
      <c r="Z43" s="31">
        <v>8.2176292440925211E-2</v>
      </c>
      <c r="AA43" s="31">
        <v>0.10420714602373217</v>
      </c>
    </row>
    <row r="44" spans="1:27" s="27" customFormat="1" x14ac:dyDescent="0.25">
      <c r="A44" s="28" t="s">
        <v>132</v>
      </c>
      <c r="B44" s="28" t="s">
        <v>56</v>
      </c>
      <c r="C44" s="31">
        <v>7.4293711014504354E-2</v>
      </c>
      <c r="D44" s="31">
        <v>7.3738633969880632E-2</v>
      </c>
      <c r="E44" s="31">
        <v>8.2136529680365E-2</v>
      </c>
      <c r="F44" s="31">
        <v>8.544473889349459E-2</v>
      </c>
      <c r="G44" s="31">
        <v>8.0717045230164597E-2</v>
      </c>
      <c r="H44" s="31">
        <v>8.0923065939692437E-2</v>
      </c>
      <c r="I44" s="31">
        <v>8.1114019655478792E-2</v>
      </c>
      <c r="J44" s="31">
        <v>7.5383787826189513E-2</v>
      </c>
      <c r="K44" s="31">
        <v>8.2715704283910063E-2</v>
      </c>
      <c r="L44" s="31">
        <v>8.8704563168453654E-2</v>
      </c>
      <c r="M44" s="31">
        <v>0.11239234616798138</v>
      </c>
      <c r="N44" s="31">
        <v>0.10431596336266308</v>
      </c>
      <c r="O44" s="31">
        <v>0.1033437962763701</v>
      </c>
      <c r="P44" s="31">
        <v>9.4248028182845056E-2</v>
      </c>
      <c r="Q44" s="31">
        <v>9.2463665885841609E-2</v>
      </c>
      <c r="R44" s="31">
        <v>9.1902627187873204E-2</v>
      </c>
      <c r="S44" s="31">
        <v>8.0494302922047067E-2</v>
      </c>
      <c r="T44" s="31">
        <v>9.5287555632622395E-2</v>
      </c>
      <c r="U44" s="31">
        <v>9.4178487749291454E-2</v>
      </c>
      <c r="V44" s="31">
        <v>9.1690681244473854E-2</v>
      </c>
      <c r="W44" s="31">
        <v>9.4254681239782659E-2</v>
      </c>
      <c r="X44" s="31">
        <v>9.1657832042882678E-2</v>
      </c>
      <c r="Y44" s="31">
        <v>8.8350389460174178E-2</v>
      </c>
      <c r="Z44" s="31">
        <v>8.4989173470015694E-2</v>
      </c>
      <c r="AA44" s="31">
        <v>8.3177695503501875E-2</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31" t="s">
        <v>166</v>
      </c>
      <c r="D48" s="31" t="s">
        <v>166</v>
      </c>
      <c r="E48" s="31" t="s">
        <v>166</v>
      </c>
      <c r="F48" s="31" t="s">
        <v>166</v>
      </c>
      <c r="G48" s="31" t="s">
        <v>166</v>
      </c>
      <c r="H48" s="31" t="s">
        <v>166</v>
      </c>
      <c r="I48" s="31" t="s">
        <v>166</v>
      </c>
      <c r="J48" s="31" t="s">
        <v>166</v>
      </c>
      <c r="K48" s="31" t="s">
        <v>166</v>
      </c>
      <c r="L48" s="31" t="s">
        <v>166</v>
      </c>
      <c r="M48" s="31" t="s">
        <v>166</v>
      </c>
      <c r="N48" s="31" t="s">
        <v>166</v>
      </c>
      <c r="O48" s="31" t="s">
        <v>166</v>
      </c>
      <c r="P48" s="31" t="s">
        <v>166</v>
      </c>
      <c r="Q48" s="31" t="s">
        <v>166</v>
      </c>
      <c r="R48" s="31" t="s">
        <v>166</v>
      </c>
      <c r="S48" s="31" t="s">
        <v>166</v>
      </c>
      <c r="T48" s="31" t="s">
        <v>166</v>
      </c>
      <c r="U48" s="31" t="s">
        <v>166</v>
      </c>
      <c r="V48" s="31" t="s">
        <v>166</v>
      </c>
      <c r="W48" s="31" t="s">
        <v>166</v>
      </c>
      <c r="X48" s="31" t="s">
        <v>166</v>
      </c>
      <c r="Y48" s="31" t="s">
        <v>166</v>
      </c>
      <c r="Z48" s="31" t="s">
        <v>166</v>
      </c>
      <c r="AA48" s="31" t="s">
        <v>166</v>
      </c>
    </row>
    <row r="49" spans="1:27" s="27" customFormat="1" x14ac:dyDescent="0.25">
      <c r="A49" s="28" t="s">
        <v>133</v>
      </c>
      <c r="B49" s="28" t="s">
        <v>72</v>
      </c>
      <c r="C49" s="31">
        <v>0.64741947930861365</v>
      </c>
      <c r="D49" s="31">
        <v>0.53782863085419197</v>
      </c>
      <c r="E49" s="31">
        <v>0.62213187501494172</v>
      </c>
      <c r="F49" s="31">
        <v>0.70774759616533989</v>
      </c>
      <c r="G49" s="31">
        <v>0.66483504267374305</v>
      </c>
      <c r="H49" s="31">
        <v>0.63615431877405593</v>
      </c>
      <c r="I49" s="31">
        <v>0.61717610509455134</v>
      </c>
      <c r="J49" s="31">
        <v>0.65708372643938606</v>
      </c>
      <c r="K49" s="31">
        <v>0.62772403268445076</v>
      </c>
      <c r="L49" s="31">
        <v>0.66660332337693562</v>
      </c>
      <c r="M49" s="31">
        <v>0.63489039035946038</v>
      </c>
      <c r="N49" s="31">
        <v>0.66420478250420578</v>
      </c>
      <c r="O49" s="31">
        <v>0.6858095100765611</v>
      </c>
      <c r="P49" s="31">
        <v>0.67636262574243822</v>
      </c>
      <c r="Q49" s="31">
        <v>0.65130212174271307</v>
      </c>
      <c r="R49" s="31">
        <v>0.68328926768977238</v>
      </c>
      <c r="S49" s="31">
        <v>0.69377824355409068</v>
      </c>
      <c r="T49" s="31">
        <v>0.71177825385381255</v>
      </c>
      <c r="U49" s="31">
        <v>0.71497801696020868</v>
      </c>
      <c r="V49" s="31">
        <v>0.7582223160641326</v>
      </c>
      <c r="W49" s="31">
        <v>0.73930273629278676</v>
      </c>
      <c r="X49" s="31">
        <v>0.77637205685446486</v>
      </c>
      <c r="Y49" s="31">
        <v>0.76214304597109206</v>
      </c>
      <c r="Z49" s="31">
        <v>0.77110112266968789</v>
      </c>
      <c r="AA49" s="31">
        <v>0.77740789302022173</v>
      </c>
    </row>
    <row r="50" spans="1:27" s="27" customFormat="1" x14ac:dyDescent="0.25">
      <c r="A50" s="28" t="s">
        <v>133</v>
      </c>
      <c r="B50" s="28" t="s">
        <v>20</v>
      </c>
      <c r="C50" s="31" t="s">
        <v>166</v>
      </c>
      <c r="D50" s="31" t="s">
        <v>166</v>
      </c>
      <c r="E50" s="31" t="s">
        <v>166</v>
      </c>
      <c r="F50" s="31" t="s">
        <v>166</v>
      </c>
      <c r="G50" s="31" t="s">
        <v>166</v>
      </c>
      <c r="H50" s="31" t="s">
        <v>166</v>
      </c>
      <c r="I50" s="31" t="s">
        <v>166</v>
      </c>
      <c r="J50" s="31" t="s">
        <v>166</v>
      </c>
      <c r="K50" s="31" t="s">
        <v>166</v>
      </c>
      <c r="L50" s="31" t="s">
        <v>166</v>
      </c>
      <c r="M50" s="31" t="s">
        <v>166</v>
      </c>
      <c r="N50" s="31" t="s">
        <v>166</v>
      </c>
      <c r="O50" s="31" t="s">
        <v>166</v>
      </c>
      <c r="P50" s="31" t="s">
        <v>166</v>
      </c>
      <c r="Q50" s="31" t="s">
        <v>166</v>
      </c>
      <c r="R50" s="31" t="s">
        <v>166</v>
      </c>
      <c r="S50" s="31" t="s">
        <v>166</v>
      </c>
      <c r="T50" s="31" t="s">
        <v>166</v>
      </c>
      <c r="U50" s="31" t="s">
        <v>166</v>
      </c>
      <c r="V50" s="31" t="s">
        <v>166</v>
      </c>
      <c r="W50" s="31" t="s">
        <v>166</v>
      </c>
      <c r="X50" s="31" t="s">
        <v>166</v>
      </c>
      <c r="Y50" s="31" t="s">
        <v>166</v>
      </c>
      <c r="Z50" s="31" t="s">
        <v>166</v>
      </c>
      <c r="AA50" s="31" t="s">
        <v>166</v>
      </c>
    </row>
    <row r="51" spans="1:27" s="27" customFormat="1" x14ac:dyDescent="0.25">
      <c r="A51" s="28" t="s">
        <v>133</v>
      </c>
      <c r="B51" s="28" t="s">
        <v>32</v>
      </c>
      <c r="C51" s="31">
        <v>8.3790162100456629E-4</v>
      </c>
      <c r="D51" s="31">
        <v>1.6435E-3</v>
      </c>
      <c r="E51" s="31">
        <v>8.0004326484018262E-4</v>
      </c>
      <c r="F51" s="31">
        <v>2.1888803652968034E-5</v>
      </c>
      <c r="G51" s="31">
        <v>1.1654906392694064E-4</v>
      </c>
      <c r="H51" s="31">
        <v>1.1566886757990868E-7</v>
      </c>
      <c r="I51" s="31">
        <v>5.3253027397260275E-5</v>
      </c>
      <c r="J51" s="31">
        <v>4.2030698630136986E-5</v>
      </c>
      <c r="K51" s="31">
        <v>2.6944616438356162E-4</v>
      </c>
      <c r="L51" s="31">
        <v>5.7435570776255703E-4</v>
      </c>
      <c r="M51" s="31">
        <v>1.3013097260273971E-3</v>
      </c>
      <c r="N51" s="31">
        <v>8.185485616438356E-4</v>
      </c>
      <c r="O51" s="31">
        <v>6.5896995433789725E-4</v>
      </c>
      <c r="P51" s="31">
        <v>5.297820319634703E-4</v>
      </c>
      <c r="Q51" s="31">
        <v>4.5247203196347036E-3</v>
      </c>
      <c r="R51" s="31">
        <v>3.3023684931506848E-3</v>
      </c>
      <c r="S51" s="31">
        <v>5.9498472602739728E-3</v>
      </c>
      <c r="T51" s="31">
        <v>4.3868858447488578E-3</v>
      </c>
      <c r="U51" s="31" t="s">
        <v>166</v>
      </c>
      <c r="V51" s="31" t="s">
        <v>166</v>
      </c>
      <c r="W51" s="31" t="s">
        <v>166</v>
      </c>
      <c r="X51" s="31" t="s">
        <v>166</v>
      </c>
      <c r="Y51" s="31" t="s">
        <v>166</v>
      </c>
      <c r="Z51" s="31" t="s">
        <v>166</v>
      </c>
      <c r="AA51" s="31" t="s">
        <v>166</v>
      </c>
    </row>
    <row r="52" spans="1:27" s="27" customFormat="1" x14ac:dyDescent="0.25">
      <c r="A52" s="28" t="s">
        <v>133</v>
      </c>
      <c r="B52" s="28" t="s">
        <v>67</v>
      </c>
      <c r="C52" s="31">
        <v>6.5274670255915655E-5</v>
      </c>
      <c r="D52" s="31">
        <v>2.0575101094656514E-4</v>
      </c>
      <c r="E52" s="31">
        <v>1.4609403757357876E-4</v>
      </c>
      <c r="F52" s="31">
        <v>1.5981278394188196E-7</v>
      </c>
      <c r="G52" s="31">
        <v>6.0141387098241854E-5</v>
      </c>
      <c r="H52" s="31">
        <v>1.5542269408024288E-7</v>
      </c>
      <c r="I52" s="31">
        <v>1.6519052278821821E-7</v>
      </c>
      <c r="J52" s="31">
        <v>1.9081539283602771E-7</v>
      </c>
      <c r="K52" s="31">
        <v>1.9765665378250237E-7</v>
      </c>
      <c r="L52" s="31">
        <v>9.7949665309334284E-5</v>
      </c>
      <c r="M52" s="31">
        <v>1.9134449573238632E-4</v>
      </c>
      <c r="N52" s="31">
        <v>1.4042396638117257E-4</v>
      </c>
      <c r="O52" s="31">
        <v>2.6396882219640639E-4</v>
      </c>
      <c r="P52" s="31">
        <v>1.9167042261262071E-6</v>
      </c>
      <c r="Q52" s="31">
        <v>1.1900614341468798E-3</v>
      </c>
      <c r="R52" s="31">
        <v>6.5447787236274041E-4</v>
      </c>
      <c r="S52" s="31">
        <v>6.0568911757859678E-4</v>
      </c>
      <c r="T52" s="31">
        <v>6.0039144153476245E-4</v>
      </c>
      <c r="U52" s="31">
        <v>2.2305814292546949E-3</v>
      </c>
      <c r="V52" s="31">
        <v>1.743895295932722E-3</v>
      </c>
      <c r="W52" s="31">
        <v>1.2827819811017922E-3</v>
      </c>
      <c r="X52" s="31">
        <v>7.0478720223200893E-4</v>
      </c>
      <c r="Y52" s="31">
        <v>1.6684641536552638E-3</v>
      </c>
      <c r="Z52" s="31">
        <v>9.3657809500406544E-3</v>
      </c>
      <c r="AA52" s="31">
        <v>1.4279085458249846E-2</v>
      </c>
    </row>
    <row r="53" spans="1:27" s="27" customFormat="1" x14ac:dyDescent="0.25">
      <c r="A53" s="28" t="s">
        <v>133</v>
      </c>
      <c r="B53" s="28" t="s">
        <v>66</v>
      </c>
      <c r="C53" s="31">
        <v>0.13713412161065594</v>
      </c>
      <c r="D53" s="31">
        <v>0.13614117435148398</v>
      </c>
      <c r="E53" s="31">
        <v>0.12380326755506402</v>
      </c>
      <c r="F53" s="31">
        <v>0.15502693477873208</v>
      </c>
      <c r="G53" s="31">
        <v>0.15911677911885569</v>
      </c>
      <c r="H53" s="31">
        <v>0.14956229370407986</v>
      </c>
      <c r="I53" s="31">
        <v>0.15080635883318208</v>
      </c>
      <c r="J53" s="31">
        <v>0.19179782799473455</v>
      </c>
      <c r="K53" s="31">
        <v>0.15763223300494283</v>
      </c>
      <c r="L53" s="31">
        <v>0.13504515719263235</v>
      </c>
      <c r="M53" s="31">
        <v>0.13509264507584637</v>
      </c>
      <c r="N53" s="31">
        <v>0.12174780775834948</v>
      </c>
      <c r="O53" s="31">
        <v>0.14888522939244755</v>
      </c>
      <c r="P53" s="31">
        <v>0.15340336274621771</v>
      </c>
      <c r="Q53" s="31">
        <v>0.14542250862049963</v>
      </c>
      <c r="R53" s="31">
        <v>0.14493091478478304</v>
      </c>
      <c r="S53" s="31">
        <v>0.18341789938309072</v>
      </c>
      <c r="T53" s="31">
        <v>0.1529821779559648</v>
      </c>
      <c r="U53" s="31">
        <v>0.13129111061688914</v>
      </c>
      <c r="V53" s="31">
        <v>0.13050806299726903</v>
      </c>
      <c r="W53" s="31">
        <v>0.11865266970012077</v>
      </c>
      <c r="X53" s="31">
        <v>0.14451796299746944</v>
      </c>
      <c r="Y53" s="31">
        <v>0.14956180437426495</v>
      </c>
      <c r="Z53" s="31">
        <v>0.14082468202828685</v>
      </c>
      <c r="AA53" s="31">
        <v>0.1409223789373292</v>
      </c>
    </row>
    <row r="54" spans="1:27" s="27" customFormat="1" x14ac:dyDescent="0.25">
      <c r="A54" s="28" t="s">
        <v>133</v>
      </c>
      <c r="B54" s="28" t="s">
        <v>70</v>
      </c>
      <c r="C54" s="31">
        <v>0.31017983761715423</v>
      </c>
      <c r="D54" s="31">
        <v>0.31375950537727809</v>
      </c>
      <c r="E54" s="31">
        <v>0.2871219249723318</v>
      </c>
      <c r="F54" s="31">
        <v>0.29671246851400496</v>
      </c>
      <c r="G54" s="31">
        <v>0.31013962625566915</v>
      </c>
      <c r="H54" s="31">
        <v>0.29919495715475264</v>
      </c>
      <c r="I54" s="31">
        <v>0.29479584401199527</v>
      </c>
      <c r="J54" s="31">
        <v>0.28609525134883146</v>
      </c>
      <c r="K54" s="31">
        <v>0.30362242982651722</v>
      </c>
      <c r="L54" s="31">
        <v>0.29805821797307569</v>
      </c>
      <c r="M54" s="31">
        <v>0.2763560276940551</v>
      </c>
      <c r="N54" s="31">
        <v>0.26506873722289426</v>
      </c>
      <c r="O54" s="31">
        <v>0.27604780486685604</v>
      </c>
      <c r="P54" s="31">
        <v>0.27189539659798317</v>
      </c>
      <c r="Q54" s="31">
        <v>0.29909832443383261</v>
      </c>
      <c r="R54" s="31">
        <v>0.30667878230425633</v>
      </c>
      <c r="S54" s="31">
        <v>0.28628910742645008</v>
      </c>
      <c r="T54" s="31">
        <v>0.31318400727301604</v>
      </c>
      <c r="U54" s="31">
        <v>0.31997596430455727</v>
      </c>
      <c r="V54" s="31">
        <v>0.34641918697734397</v>
      </c>
      <c r="W54" s="31">
        <v>0.32170538360624784</v>
      </c>
      <c r="X54" s="31">
        <v>0.32785495511704121</v>
      </c>
      <c r="Y54" s="31">
        <v>0.34593925010543475</v>
      </c>
      <c r="Z54" s="31">
        <v>0.36992978696311901</v>
      </c>
      <c r="AA54" s="31">
        <v>0.37641251021685485</v>
      </c>
    </row>
    <row r="55" spans="1:27" s="27" customFormat="1" x14ac:dyDescent="0.25">
      <c r="A55" s="28" t="s">
        <v>133</v>
      </c>
      <c r="B55" s="28" t="s">
        <v>69</v>
      </c>
      <c r="C55" s="31">
        <v>0.27975156756048603</v>
      </c>
      <c r="D55" s="31">
        <v>0.27960015492523005</v>
      </c>
      <c r="E55" s="31">
        <v>0.2797871990000752</v>
      </c>
      <c r="F55" s="31">
        <v>0.2633231796524228</v>
      </c>
      <c r="G55" s="31">
        <v>0.25922836913760877</v>
      </c>
      <c r="H55" s="31">
        <v>0.26869273172158903</v>
      </c>
      <c r="I55" s="31">
        <v>0.26432295311715015</v>
      </c>
      <c r="J55" s="31">
        <v>0.25462517272526314</v>
      </c>
      <c r="K55" s="31">
        <v>0.26398775830523569</v>
      </c>
      <c r="L55" s="31">
        <v>0.26333669020726941</v>
      </c>
      <c r="M55" s="31">
        <v>0.20954136777921831</v>
      </c>
      <c r="N55" s="31">
        <v>0.24356500886880234</v>
      </c>
      <c r="O55" s="31">
        <v>0.23386353019373668</v>
      </c>
      <c r="P55" s="31">
        <v>0.23820131031156713</v>
      </c>
      <c r="Q55" s="31">
        <v>0.25171829081557495</v>
      </c>
      <c r="R55" s="31">
        <v>0.25658882427146301</v>
      </c>
      <c r="S55" s="31">
        <v>0.24533494075280179</v>
      </c>
      <c r="T55" s="31">
        <v>0.25528918451682031</v>
      </c>
      <c r="U55" s="31">
        <v>0.26793481373365385</v>
      </c>
      <c r="V55" s="31">
        <v>0.26419786892690161</v>
      </c>
      <c r="W55" s="31">
        <v>0.27853111520104895</v>
      </c>
      <c r="X55" s="31">
        <v>0.26976526784935001</v>
      </c>
      <c r="Y55" s="31">
        <v>0.26267715713425921</v>
      </c>
      <c r="Z55" s="31">
        <v>0.2766406872030972</v>
      </c>
      <c r="AA55" s="31">
        <v>0.28263964788133239</v>
      </c>
    </row>
    <row r="56" spans="1:27" s="27" customFormat="1" x14ac:dyDescent="0.25">
      <c r="A56" s="28" t="s">
        <v>133</v>
      </c>
      <c r="B56" s="28" t="s">
        <v>36</v>
      </c>
      <c r="C56" s="31">
        <v>0.10538832322742667</v>
      </c>
      <c r="D56" s="31">
        <v>3.9920898962409607E-2</v>
      </c>
      <c r="E56" s="31">
        <v>4.0060768019286735E-2</v>
      </c>
      <c r="F56" s="31">
        <v>5.3325348897891443E-2</v>
      </c>
      <c r="G56" s="31">
        <v>5.64902693604959E-2</v>
      </c>
      <c r="H56" s="31">
        <v>5.5114532791053911E-2</v>
      </c>
      <c r="I56" s="31">
        <v>5.6832496456098162E-2</v>
      </c>
      <c r="J56" s="31">
        <v>5.6006439617942404E-2</v>
      </c>
      <c r="K56" s="31">
        <v>5.5069451287682702E-2</v>
      </c>
      <c r="L56" s="31">
        <v>5.5686478826726185E-2</v>
      </c>
      <c r="M56" s="31">
        <v>5.8361956357463683E-2</v>
      </c>
      <c r="N56" s="31">
        <v>5.760181047835021E-2</v>
      </c>
      <c r="O56" s="31">
        <v>5.5692278834971728E-2</v>
      </c>
      <c r="P56" s="31">
        <v>5.447108498091522E-2</v>
      </c>
      <c r="Q56" s="31">
        <v>5.7413610045761156E-2</v>
      </c>
      <c r="R56" s="31">
        <v>5.8431574069852124E-2</v>
      </c>
      <c r="S56" s="31">
        <v>5.5548204199248261E-2</v>
      </c>
      <c r="T56" s="31">
        <v>5.5750916371449369E-2</v>
      </c>
      <c r="U56" s="31">
        <v>0.11235429553207066</v>
      </c>
      <c r="V56" s="31">
        <v>0.1121157878644465</v>
      </c>
      <c r="W56" s="31">
        <v>0.11143635094074394</v>
      </c>
      <c r="X56" s="31">
        <v>0.12901929299140741</v>
      </c>
      <c r="Y56" s="31">
        <v>0.12294415387260112</v>
      </c>
      <c r="Z56" s="31">
        <v>0.12459104013677418</v>
      </c>
      <c r="AA56" s="31">
        <v>0.11994630243037456</v>
      </c>
    </row>
    <row r="57" spans="1:27" s="27" customFormat="1" x14ac:dyDescent="0.25">
      <c r="A57" s="28" t="s">
        <v>133</v>
      </c>
      <c r="B57" s="28" t="s">
        <v>74</v>
      </c>
      <c r="C57" s="31" t="s">
        <v>166</v>
      </c>
      <c r="D57" s="31" t="s">
        <v>166</v>
      </c>
      <c r="E57" s="31" t="s">
        <v>166</v>
      </c>
      <c r="F57" s="31" t="s">
        <v>166</v>
      </c>
      <c r="G57" s="31" t="s">
        <v>166</v>
      </c>
      <c r="H57" s="31" t="s">
        <v>166</v>
      </c>
      <c r="I57" s="31" t="s">
        <v>166</v>
      </c>
      <c r="J57" s="31" t="s">
        <v>166</v>
      </c>
      <c r="K57" s="31" t="s">
        <v>166</v>
      </c>
      <c r="L57" s="31" t="s">
        <v>166</v>
      </c>
      <c r="M57" s="31" t="s">
        <v>166</v>
      </c>
      <c r="N57" s="31" t="s">
        <v>166</v>
      </c>
      <c r="O57" s="31" t="s">
        <v>166</v>
      </c>
      <c r="P57" s="31" t="s">
        <v>166</v>
      </c>
      <c r="Q57" s="31" t="s">
        <v>166</v>
      </c>
      <c r="R57" s="31" t="s">
        <v>166</v>
      </c>
      <c r="S57" s="31" t="s">
        <v>166</v>
      </c>
      <c r="T57" s="31" t="s">
        <v>166</v>
      </c>
      <c r="U57" s="31" t="s">
        <v>166</v>
      </c>
      <c r="V57" s="31" t="s">
        <v>166</v>
      </c>
      <c r="W57" s="31" t="s">
        <v>166</v>
      </c>
      <c r="X57" s="31" t="s">
        <v>166</v>
      </c>
      <c r="Y57" s="31" t="s">
        <v>166</v>
      </c>
      <c r="Z57" s="31" t="s">
        <v>166</v>
      </c>
      <c r="AA57" s="31" t="s">
        <v>166</v>
      </c>
    </row>
    <row r="58" spans="1:27" s="27" customFormat="1" x14ac:dyDescent="0.25">
      <c r="A58" s="28" t="s">
        <v>133</v>
      </c>
      <c r="B58" s="28" t="s">
        <v>56</v>
      </c>
      <c r="C58" s="31">
        <v>5.8253754031434506E-2</v>
      </c>
      <c r="D58" s="31">
        <v>7.10296928862095E-2</v>
      </c>
      <c r="E58" s="31">
        <v>8.2048413389801872E-2</v>
      </c>
      <c r="F58" s="31">
        <v>0.10164861140624655</v>
      </c>
      <c r="G58" s="31">
        <v>0.10258004185692542</v>
      </c>
      <c r="H58" s="31">
        <v>9.69634398782344E-2</v>
      </c>
      <c r="I58" s="31">
        <v>0.1043921098717492</v>
      </c>
      <c r="J58" s="31">
        <v>0.10055310444675067</v>
      </c>
      <c r="K58" s="31">
        <v>9.5525129947860915E-2</v>
      </c>
      <c r="L58" s="31">
        <v>9.7663596284049747E-2</v>
      </c>
      <c r="M58" s="31">
        <v>0.12485071245520529</v>
      </c>
      <c r="N58" s="31">
        <v>0.11162535719996729</v>
      </c>
      <c r="O58" s="31">
        <v>0.11032736307340942</v>
      </c>
      <c r="P58" s="31">
        <v>0.10120591510753017</v>
      </c>
      <c r="Q58" s="31">
        <v>0.10698239740109201</v>
      </c>
      <c r="R58" s="31">
        <v>0.10463565991632805</v>
      </c>
      <c r="S58" s="31">
        <v>9.7382439567160972E-2</v>
      </c>
      <c r="T58" s="31">
        <v>9.8630646000538641E-2</v>
      </c>
      <c r="U58" s="31">
        <v>9.3550029744357333E-2</v>
      </c>
      <c r="V58" s="31">
        <v>9.6221762108521194E-2</v>
      </c>
      <c r="W58" s="31">
        <v>9.5663873053688425E-2</v>
      </c>
      <c r="X58" s="31">
        <v>9.2557758861787423E-2</v>
      </c>
      <c r="Y58" s="31">
        <v>8.7402742794725513E-2</v>
      </c>
      <c r="Z58" s="31">
        <v>8.9604821042395713E-2</v>
      </c>
      <c r="AA58" s="31">
        <v>8.0996601431931561E-2</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31" t="s">
        <v>166</v>
      </c>
      <c r="D62" s="31" t="s">
        <v>166</v>
      </c>
      <c r="E62" s="31" t="s">
        <v>166</v>
      </c>
      <c r="F62" s="31" t="s">
        <v>166</v>
      </c>
      <c r="G62" s="31" t="s">
        <v>166</v>
      </c>
      <c r="H62" s="31" t="s">
        <v>166</v>
      </c>
      <c r="I62" s="31" t="s">
        <v>166</v>
      </c>
      <c r="J62" s="31" t="s">
        <v>166</v>
      </c>
      <c r="K62" s="31" t="s">
        <v>166</v>
      </c>
      <c r="L62" s="31" t="s">
        <v>166</v>
      </c>
      <c r="M62" s="31" t="s">
        <v>166</v>
      </c>
      <c r="N62" s="31" t="s">
        <v>166</v>
      </c>
      <c r="O62" s="31" t="s">
        <v>166</v>
      </c>
      <c r="P62" s="31" t="s">
        <v>166</v>
      </c>
      <c r="Q62" s="31" t="s">
        <v>166</v>
      </c>
      <c r="R62" s="31" t="s">
        <v>166</v>
      </c>
      <c r="S62" s="31" t="s">
        <v>166</v>
      </c>
      <c r="T62" s="31" t="s">
        <v>166</v>
      </c>
      <c r="U62" s="31" t="s">
        <v>166</v>
      </c>
      <c r="V62" s="31" t="s">
        <v>166</v>
      </c>
      <c r="W62" s="31" t="s">
        <v>166</v>
      </c>
      <c r="X62" s="31" t="s">
        <v>166</v>
      </c>
      <c r="Y62" s="31" t="s">
        <v>166</v>
      </c>
      <c r="Z62" s="31" t="s">
        <v>166</v>
      </c>
      <c r="AA62" s="31" t="s">
        <v>166</v>
      </c>
    </row>
    <row r="63" spans="1:27" s="27" customFormat="1" x14ac:dyDescent="0.25">
      <c r="A63" s="28" t="s">
        <v>134</v>
      </c>
      <c r="B63" s="28" t="s">
        <v>72</v>
      </c>
      <c r="C63" s="31" t="s">
        <v>166</v>
      </c>
      <c r="D63" s="31" t="s">
        <v>166</v>
      </c>
      <c r="E63" s="31" t="s">
        <v>166</v>
      </c>
      <c r="F63" s="31" t="s">
        <v>166</v>
      </c>
      <c r="G63" s="31" t="s">
        <v>166</v>
      </c>
      <c r="H63" s="31" t="s">
        <v>166</v>
      </c>
      <c r="I63" s="31" t="s">
        <v>166</v>
      </c>
      <c r="J63" s="31" t="s">
        <v>166</v>
      </c>
      <c r="K63" s="31" t="s">
        <v>166</v>
      </c>
      <c r="L63" s="31" t="s">
        <v>166</v>
      </c>
      <c r="M63" s="31" t="s">
        <v>166</v>
      </c>
      <c r="N63" s="31" t="s">
        <v>166</v>
      </c>
      <c r="O63" s="31" t="s">
        <v>166</v>
      </c>
      <c r="P63" s="31" t="s">
        <v>166</v>
      </c>
      <c r="Q63" s="31" t="s">
        <v>166</v>
      </c>
      <c r="R63" s="31" t="s">
        <v>166</v>
      </c>
      <c r="S63" s="31" t="s">
        <v>166</v>
      </c>
      <c r="T63" s="31" t="s">
        <v>166</v>
      </c>
      <c r="U63" s="31" t="s">
        <v>166</v>
      </c>
      <c r="V63" s="31" t="s">
        <v>166</v>
      </c>
      <c r="W63" s="31" t="s">
        <v>166</v>
      </c>
      <c r="X63" s="31" t="s">
        <v>166</v>
      </c>
      <c r="Y63" s="31" t="s">
        <v>166</v>
      </c>
      <c r="Z63" s="31" t="s">
        <v>166</v>
      </c>
      <c r="AA63" s="31" t="s">
        <v>166</v>
      </c>
    </row>
    <row r="64" spans="1:27" s="27" customFormat="1" x14ac:dyDescent="0.25">
      <c r="A64" s="28" t="s">
        <v>134</v>
      </c>
      <c r="B64" s="28" t="s">
        <v>20</v>
      </c>
      <c r="C64" s="31">
        <v>0.20713682046228851</v>
      </c>
      <c r="D64" s="31">
        <v>0.18504948017503683</v>
      </c>
      <c r="E64" s="31">
        <v>0.10598325930969613</v>
      </c>
      <c r="F64" s="31">
        <v>0.10000022071720949</v>
      </c>
      <c r="G64" s="31">
        <v>0.10000022861385122</v>
      </c>
      <c r="H64" s="31">
        <v>0.10000023590793911</v>
      </c>
      <c r="I64" s="31">
        <v>0.100000248550088</v>
      </c>
      <c r="J64" s="31">
        <v>0.10000028795531565</v>
      </c>
      <c r="K64" s="31">
        <v>0.10000029298652237</v>
      </c>
      <c r="L64" s="31">
        <v>0.1000003107206147</v>
      </c>
      <c r="M64" s="31">
        <v>0.10000031225904517</v>
      </c>
      <c r="N64" s="31">
        <v>0.10000034910414976</v>
      </c>
      <c r="O64" s="31">
        <v>0.10000037144192013</v>
      </c>
      <c r="P64" s="31">
        <v>0.10000039901780147</v>
      </c>
      <c r="Q64" s="31">
        <v>0.10000047089344871</v>
      </c>
      <c r="R64" s="31">
        <v>0.1000004788187247</v>
      </c>
      <c r="S64" s="31" t="s">
        <v>166</v>
      </c>
      <c r="T64" s="31" t="s">
        <v>166</v>
      </c>
      <c r="U64" s="31" t="s">
        <v>166</v>
      </c>
      <c r="V64" s="31" t="s">
        <v>166</v>
      </c>
      <c r="W64" s="31" t="s">
        <v>166</v>
      </c>
      <c r="X64" s="31" t="s">
        <v>166</v>
      </c>
      <c r="Y64" s="31" t="s">
        <v>166</v>
      </c>
      <c r="Z64" s="31" t="s">
        <v>166</v>
      </c>
      <c r="AA64" s="31" t="s">
        <v>166</v>
      </c>
    </row>
    <row r="65" spans="1:27" s="27" customFormat="1" x14ac:dyDescent="0.25">
      <c r="A65" s="28" t="s">
        <v>134</v>
      </c>
      <c r="B65" s="28" t="s">
        <v>32</v>
      </c>
      <c r="C65" s="31">
        <v>8.5344630360333532E-2</v>
      </c>
      <c r="D65" s="31">
        <v>9.8093573059360728E-2</v>
      </c>
      <c r="E65" s="31">
        <v>9.9783333333333335E-2</v>
      </c>
      <c r="F65" s="31">
        <v>1.2000004280821918E-2</v>
      </c>
      <c r="G65" s="31">
        <v>1.2000004280821918E-2</v>
      </c>
      <c r="H65" s="31">
        <v>1.2000004280821918E-2</v>
      </c>
      <c r="I65" s="31">
        <v>1.2000004280821918E-2</v>
      </c>
      <c r="J65" s="31">
        <v>1.2000005707762558E-2</v>
      </c>
      <c r="K65" s="31">
        <v>1.2000005707762558E-2</v>
      </c>
      <c r="L65" s="31">
        <v>1.2000005707762558E-2</v>
      </c>
      <c r="M65" s="31">
        <v>1.2000005707762558E-2</v>
      </c>
      <c r="N65" s="31">
        <v>1.2000007134703197E-2</v>
      </c>
      <c r="O65" s="31">
        <v>1.2000007134703197E-2</v>
      </c>
      <c r="P65" s="31">
        <v>1.2000008561643835E-2</v>
      </c>
      <c r="Q65" s="31" t="s">
        <v>166</v>
      </c>
      <c r="R65" s="31" t="s">
        <v>166</v>
      </c>
      <c r="S65" s="31" t="s">
        <v>166</v>
      </c>
      <c r="T65" s="31" t="s">
        <v>166</v>
      </c>
      <c r="U65" s="31" t="s">
        <v>166</v>
      </c>
      <c r="V65" s="31" t="s">
        <v>166</v>
      </c>
      <c r="W65" s="31" t="s">
        <v>166</v>
      </c>
      <c r="X65" s="31" t="s">
        <v>166</v>
      </c>
      <c r="Y65" s="31" t="s">
        <v>166</v>
      </c>
      <c r="Z65" s="31" t="s">
        <v>166</v>
      </c>
      <c r="AA65" s="31" t="s">
        <v>166</v>
      </c>
    </row>
    <row r="66" spans="1:27" s="27" customFormat="1" x14ac:dyDescent="0.25">
      <c r="A66" s="28" t="s">
        <v>134</v>
      </c>
      <c r="B66" s="28" t="s">
        <v>67</v>
      </c>
      <c r="C66" s="31">
        <v>1.3113484040955352E-3</v>
      </c>
      <c r="D66" s="31">
        <v>1.3162608428229096E-3</v>
      </c>
      <c r="E66" s="31">
        <v>4.6306490556322156E-3</v>
      </c>
      <c r="F66" s="31">
        <v>1.6133448610502082E-5</v>
      </c>
      <c r="G66" s="31">
        <v>4.9258340977720575E-5</v>
      </c>
      <c r="H66" s="31">
        <v>1.5016458007708162E-5</v>
      </c>
      <c r="I66" s="31">
        <v>1.8504780444818954E-5</v>
      </c>
      <c r="J66" s="31">
        <v>4.0917078824279096E-5</v>
      </c>
      <c r="K66" s="31">
        <v>3.7160849680596373E-7</v>
      </c>
      <c r="L66" s="31">
        <v>3.4658688486791218E-5</v>
      </c>
      <c r="M66" s="31">
        <v>1.6683362700888418E-4</v>
      </c>
      <c r="N66" s="31">
        <v>3.5723559149638005E-4</v>
      </c>
      <c r="O66" s="31">
        <v>2.3920149840293828E-4</v>
      </c>
      <c r="P66" s="31">
        <v>1.0644139658364351E-4</v>
      </c>
      <c r="Q66" s="31">
        <v>3.2686950303713008E-3</v>
      </c>
      <c r="R66" s="31">
        <v>2.4647062287780205E-3</v>
      </c>
      <c r="S66" s="31">
        <v>1.3668430473108088E-2</v>
      </c>
      <c r="T66" s="31">
        <v>8.478526533845553E-3</v>
      </c>
      <c r="U66" s="31">
        <v>1.0366023001783515E-2</v>
      </c>
      <c r="V66" s="31">
        <v>6.873187384876688E-3</v>
      </c>
      <c r="W66" s="31">
        <v>1.0336395189614971E-2</v>
      </c>
      <c r="X66" s="31">
        <v>7.177816733634431E-3</v>
      </c>
      <c r="Y66" s="31">
        <v>4.7003464164650281E-2</v>
      </c>
      <c r="Z66" s="31">
        <v>2.7807911122202437E-2</v>
      </c>
      <c r="AA66" s="31">
        <v>5.2370145961229339E-2</v>
      </c>
    </row>
    <row r="67" spans="1:27" s="27" customFormat="1" x14ac:dyDescent="0.25">
      <c r="A67" s="28" t="s">
        <v>134</v>
      </c>
      <c r="B67" s="28" t="s">
        <v>66</v>
      </c>
      <c r="C67" s="31" t="s">
        <v>166</v>
      </c>
      <c r="D67" s="31" t="s">
        <v>166</v>
      </c>
      <c r="E67" s="31" t="s">
        <v>166</v>
      </c>
      <c r="F67" s="31" t="s">
        <v>166</v>
      </c>
      <c r="G67" s="31" t="s">
        <v>166</v>
      </c>
      <c r="H67" s="31" t="s">
        <v>166</v>
      </c>
      <c r="I67" s="31" t="s">
        <v>166</v>
      </c>
      <c r="J67" s="31" t="s">
        <v>166</v>
      </c>
      <c r="K67" s="31" t="s">
        <v>166</v>
      </c>
      <c r="L67" s="31" t="s">
        <v>166</v>
      </c>
      <c r="M67" s="31" t="s">
        <v>166</v>
      </c>
      <c r="N67" s="31" t="s">
        <v>166</v>
      </c>
      <c r="O67" s="31" t="s">
        <v>166</v>
      </c>
      <c r="P67" s="31" t="s">
        <v>166</v>
      </c>
      <c r="Q67" s="31" t="s">
        <v>166</v>
      </c>
      <c r="R67" s="31" t="s">
        <v>166</v>
      </c>
      <c r="S67" s="31" t="s">
        <v>166</v>
      </c>
      <c r="T67" s="31" t="s">
        <v>166</v>
      </c>
      <c r="U67" s="31" t="s">
        <v>166</v>
      </c>
      <c r="V67" s="31" t="s">
        <v>166</v>
      </c>
      <c r="W67" s="31" t="s">
        <v>166</v>
      </c>
      <c r="X67" s="31" t="s">
        <v>166</v>
      </c>
      <c r="Y67" s="31" t="s">
        <v>166</v>
      </c>
      <c r="Z67" s="31" t="s">
        <v>166</v>
      </c>
      <c r="AA67" s="31" t="s">
        <v>166</v>
      </c>
    </row>
    <row r="68" spans="1:27" s="27" customFormat="1" x14ac:dyDescent="0.25">
      <c r="A68" s="28" t="s">
        <v>134</v>
      </c>
      <c r="B68" s="28" t="s">
        <v>70</v>
      </c>
      <c r="C68" s="31">
        <v>0.31301632960961046</v>
      </c>
      <c r="D68" s="31">
        <v>0.29704433063755076</v>
      </c>
      <c r="E68" s="31">
        <v>0.27720946883038122</v>
      </c>
      <c r="F68" s="31">
        <v>0.29266083684927802</v>
      </c>
      <c r="G68" s="31">
        <v>0.28130481494153126</v>
      </c>
      <c r="H68" s="31">
        <v>0.29948870350870449</v>
      </c>
      <c r="I68" s="31">
        <v>0.29700381374843615</v>
      </c>
      <c r="J68" s="31">
        <v>0.28697721453004071</v>
      </c>
      <c r="K68" s="31">
        <v>0.29248969599057306</v>
      </c>
      <c r="L68" s="31">
        <v>0.29672686546477989</v>
      </c>
      <c r="M68" s="31">
        <v>0.28296010790459458</v>
      </c>
      <c r="N68" s="31">
        <v>0.26479806657288651</v>
      </c>
      <c r="O68" s="31">
        <v>0.27644729497438031</v>
      </c>
      <c r="P68" s="31">
        <v>0.26206794446285014</v>
      </c>
      <c r="Q68" s="31">
        <v>0.30294088139212971</v>
      </c>
      <c r="R68" s="31">
        <v>0.30529156300055016</v>
      </c>
      <c r="S68" s="31">
        <v>0.28705832885441224</v>
      </c>
      <c r="T68" s="31">
        <v>0.29960973044479738</v>
      </c>
      <c r="U68" s="31">
        <v>0.30458340815206664</v>
      </c>
      <c r="V68" s="31">
        <v>0.32141264615204257</v>
      </c>
      <c r="W68" s="31">
        <v>0.29833665810873045</v>
      </c>
      <c r="X68" s="31">
        <v>0.31303132945960643</v>
      </c>
      <c r="Y68" s="31">
        <v>0.3115006045317838</v>
      </c>
      <c r="Z68" s="31">
        <v>0.34787955135206483</v>
      </c>
      <c r="AA68" s="31">
        <v>0.38822971027458164</v>
      </c>
    </row>
    <row r="69" spans="1:27" s="27" customFormat="1" x14ac:dyDescent="0.25">
      <c r="A69" s="28" t="s">
        <v>134</v>
      </c>
      <c r="B69" s="28" t="s">
        <v>69</v>
      </c>
      <c r="C69" s="31">
        <v>0.30914386075677974</v>
      </c>
      <c r="D69" s="31">
        <v>0.29663888830893076</v>
      </c>
      <c r="E69" s="31">
        <v>0.29442649770168799</v>
      </c>
      <c r="F69" s="31">
        <v>0.27758178688457447</v>
      </c>
      <c r="G69" s="31">
        <v>0.27587986433447881</v>
      </c>
      <c r="H69" s="31">
        <v>0.27920267013243222</v>
      </c>
      <c r="I69" s="31">
        <v>0.28286744584752166</v>
      </c>
      <c r="J69" s="31">
        <v>0.27117275731593971</v>
      </c>
      <c r="K69" s="31">
        <v>0.28411976229644487</v>
      </c>
      <c r="L69" s="31">
        <v>0.28148834300525571</v>
      </c>
      <c r="M69" s="31">
        <v>0.24993126587508183</v>
      </c>
      <c r="N69" s="31">
        <v>0.2631532901324321</v>
      </c>
      <c r="O69" s="31">
        <v>0.25158604131232165</v>
      </c>
      <c r="P69" s="31">
        <v>0.25849223650640829</v>
      </c>
      <c r="Q69" s="31">
        <v>0.26921285117996235</v>
      </c>
      <c r="R69" s="31">
        <v>0.27762607813614854</v>
      </c>
      <c r="S69" s="31">
        <v>0.26565924552235493</v>
      </c>
      <c r="T69" s="31">
        <v>0.27857646345922593</v>
      </c>
      <c r="U69" s="31">
        <v>0.28444370687375575</v>
      </c>
      <c r="V69" s="31">
        <v>0.28696040126169547</v>
      </c>
      <c r="W69" s="31">
        <v>0.29138551733685975</v>
      </c>
      <c r="X69" s="31">
        <v>0.28044943392207494</v>
      </c>
      <c r="Y69" s="31">
        <v>0.27714523577040867</v>
      </c>
      <c r="Z69" s="31">
        <v>0.27711873940652182</v>
      </c>
      <c r="AA69" s="31">
        <v>0.28810148093061444</v>
      </c>
    </row>
    <row r="70" spans="1:27" s="27" customFormat="1" x14ac:dyDescent="0.25">
      <c r="A70" s="28" t="s">
        <v>134</v>
      </c>
      <c r="B70" s="28" t="s">
        <v>36</v>
      </c>
      <c r="C70" s="31">
        <v>4.1981417666518188E-2</v>
      </c>
      <c r="D70" s="31">
        <v>3.834357821448918E-2</v>
      </c>
      <c r="E70" s="31">
        <v>5.5699520482649659E-2</v>
      </c>
      <c r="F70" s="31">
        <v>5.5232358550527133E-2</v>
      </c>
      <c r="G70" s="31">
        <v>5.5085835252772393E-2</v>
      </c>
      <c r="H70" s="31">
        <v>5.3154086176492872E-2</v>
      </c>
      <c r="I70" s="31">
        <v>5.3752395501061173E-2</v>
      </c>
      <c r="J70" s="31">
        <v>5.1753789592589632E-2</v>
      </c>
      <c r="K70" s="31">
        <v>5.0130049215584054E-2</v>
      </c>
      <c r="L70" s="31">
        <v>5.9256124151329519E-2</v>
      </c>
      <c r="M70" s="31">
        <v>6.3356510502662416E-2</v>
      </c>
      <c r="N70" s="31">
        <v>6.3983842898717766E-2</v>
      </c>
      <c r="O70" s="31">
        <v>6.295976977306704E-2</v>
      </c>
      <c r="P70" s="31">
        <v>5.3928352301817098E-2</v>
      </c>
      <c r="Q70" s="31">
        <v>0.12065811979076566</v>
      </c>
      <c r="R70" s="31">
        <v>0.1216496982868619</v>
      </c>
      <c r="S70" s="31">
        <v>0.12166044961095809</v>
      </c>
      <c r="T70" s="31">
        <v>0.1208826462583773</v>
      </c>
      <c r="U70" s="31">
        <v>0.12049671153739908</v>
      </c>
      <c r="V70" s="31">
        <v>0.11729407627096572</v>
      </c>
      <c r="W70" s="31">
        <v>0.12184851675833644</v>
      </c>
      <c r="X70" s="31">
        <v>0.11983661358509914</v>
      </c>
      <c r="Y70" s="31">
        <v>0.1129324408106781</v>
      </c>
      <c r="Z70" s="31">
        <v>0.11552540905228197</v>
      </c>
      <c r="AA70" s="31">
        <v>0.1145787063963082</v>
      </c>
    </row>
    <row r="71" spans="1:27" s="27" customFormat="1" x14ac:dyDescent="0.25">
      <c r="A71" s="28" t="s">
        <v>134</v>
      </c>
      <c r="B71" s="28" t="s">
        <v>74</v>
      </c>
      <c r="C71" s="31" t="s">
        <v>166</v>
      </c>
      <c r="D71" s="31" t="s">
        <v>166</v>
      </c>
      <c r="E71" s="31" t="s">
        <v>166</v>
      </c>
      <c r="F71" s="31" t="s">
        <v>166</v>
      </c>
      <c r="G71" s="31" t="s">
        <v>166</v>
      </c>
      <c r="H71" s="31" t="s">
        <v>166</v>
      </c>
      <c r="I71" s="31" t="s">
        <v>166</v>
      </c>
      <c r="J71" s="31" t="s">
        <v>166</v>
      </c>
      <c r="K71" s="31" t="s">
        <v>166</v>
      </c>
      <c r="L71" s="31" t="s">
        <v>166</v>
      </c>
      <c r="M71" s="31" t="s">
        <v>166</v>
      </c>
      <c r="N71" s="31" t="s">
        <v>166</v>
      </c>
      <c r="O71" s="31" t="s">
        <v>166</v>
      </c>
      <c r="P71" s="31" t="s">
        <v>166</v>
      </c>
      <c r="Q71" s="31" t="s">
        <v>166</v>
      </c>
      <c r="R71" s="31" t="s">
        <v>166</v>
      </c>
      <c r="S71" s="31" t="s">
        <v>166</v>
      </c>
      <c r="T71" s="31" t="s">
        <v>166</v>
      </c>
      <c r="U71" s="31" t="s">
        <v>166</v>
      </c>
      <c r="V71" s="31" t="s">
        <v>166</v>
      </c>
      <c r="W71" s="31" t="s">
        <v>166</v>
      </c>
      <c r="X71" s="31" t="s">
        <v>166</v>
      </c>
      <c r="Y71" s="31" t="s">
        <v>166</v>
      </c>
      <c r="Z71" s="31" t="s">
        <v>166</v>
      </c>
      <c r="AA71" s="31" t="s">
        <v>166</v>
      </c>
    </row>
    <row r="72" spans="1:27" s="27" customFormat="1" x14ac:dyDescent="0.25">
      <c r="A72" s="28" t="s">
        <v>134</v>
      </c>
      <c r="B72" s="28" t="s">
        <v>56</v>
      </c>
      <c r="C72" s="31">
        <v>9.6059223748610728E-2</v>
      </c>
      <c r="D72" s="31">
        <v>8.1101995049829859E-2</v>
      </c>
      <c r="E72" s="31">
        <v>0.11491368780881209</v>
      </c>
      <c r="F72" s="31">
        <v>0.11138807711821409</v>
      </c>
      <c r="G72" s="31">
        <v>0.10238285306575201</v>
      </c>
      <c r="H72" s="31">
        <v>0.10006004594376341</v>
      </c>
      <c r="I72" s="31">
        <v>0.10273809193356893</v>
      </c>
      <c r="J72" s="31">
        <v>9.5453162898588323E-2</v>
      </c>
      <c r="K72" s="31">
        <v>9.0793909299753409E-2</v>
      </c>
      <c r="L72" s="31">
        <v>9.4917289331672886E-2</v>
      </c>
      <c r="M72" s="31">
        <v>0.12440932177992221</v>
      </c>
      <c r="N72" s="31">
        <v>0.11007317808219179</v>
      </c>
      <c r="O72" s="31">
        <v>0.10717784891100397</v>
      </c>
      <c r="P72" s="31">
        <v>9.8132858382368612E-2</v>
      </c>
      <c r="Q72" s="31">
        <v>0.10170315298227824</v>
      </c>
      <c r="R72" s="31">
        <v>9.9212404128084478E-2</v>
      </c>
      <c r="S72" s="31">
        <v>9.5248718709105479E-2</v>
      </c>
      <c r="T72" s="31">
        <v>9.7132509430216396E-2</v>
      </c>
      <c r="U72" s="31">
        <v>9.3622681324790014E-2</v>
      </c>
      <c r="V72" s="31">
        <v>9.3651398019873058E-2</v>
      </c>
      <c r="W72" s="31">
        <v>9.3785668119335752E-2</v>
      </c>
      <c r="X72" s="31">
        <v>9.0587946771991112E-2</v>
      </c>
      <c r="Y72" s="31">
        <v>8.2206295596493714E-2</v>
      </c>
      <c r="Z72" s="31">
        <v>8.3084725776506593E-2</v>
      </c>
      <c r="AA72" s="31">
        <v>7.6926180471416042E-2</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31" t="s">
        <v>166</v>
      </c>
      <c r="D76" s="31" t="s">
        <v>166</v>
      </c>
      <c r="E76" s="31" t="s">
        <v>166</v>
      </c>
      <c r="F76" s="31" t="s">
        <v>166</v>
      </c>
      <c r="G76" s="31" t="s">
        <v>166</v>
      </c>
      <c r="H76" s="31" t="s">
        <v>166</v>
      </c>
      <c r="I76" s="31" t="s">
        <v>166</v>
      </c>
      <c r="J76" s="31" t="s">
        <v>166</v>
      </c>
      <c r="K76" s="31" t="s">
        <v>166</v>
      </c>
      <c r="L76" s="31" t="s">
        <v>166</v>
      </c>
      <c r="M76" s="31" t="s">
        <v>166</v>
      </c>
      <c r="N76" s="31" t="s">
        <v>166</v>
      </c>
      <c r="O76" s="31" t="s">
        <v>166</v>
      </c>
      <c r="P76" s="31" t="s">
        <v>166</v>
      </c>
      <c r="Q76" s="31" t="s">
        <v>166</v>
      </c>
      <c r="R76" s="31" t="s">
        <v>166</v>
      </c>
      <c r="S76" s="31" t="s">
        <v>166</v>
      </c>
      <c r="T76" s="31" t="s">
        <v>166</v>
      </c>
      <c r="U76" s="31" t="s">
        <v>166</v>
      </c>
      <c r="V76" s="31" t="s">
        <v>166</v>
      </c>
      <c r="W76" s="31" t="s">
        <v>166</v>
      </c>
      <c r="X76" s="31" t="s">
        <v>166</v>
      </c>
      <c r="Y76" s="31" t="s">
        <v>166</v>
      </c>
      <c r="Z76" s="31" t="s">
        <v>166</v>
      </c>
      <c r="AA76" s="31" t="s">
        <v>166</v>
      </c>
    </row>
    <row r="77" spans="1:27" s="27" customFormat="1" x14ac:dyDescent="0.25">
      <c r="A77" s="28" t="s">
        <v>135</v>
      </c>
      <c r="B77" s="28" t="s">
        <v>72</v>
      </c>
      <c r="C77" s="31" t="s">
        <v>166</v>
      </c>
      <c r="D77" s="31" t="s">
        <v>166</v>
      </c>
      <c r="E77" s="31" t="s">
        <v>166</v>
      </c>
      <c r="F77" s="31" t="s">
        <v>166</v>
      </c>
      <c r="G77" s="31" t="s">
        <v>166</v>
      </c>
      <c r="H77" s="31" t="s">
        <v>166</v>
      </c>
      <c r="I77" s="31" t="s">
        <v>166</v>
      </c>
      <c r="J77" s="31" t="s">
        <v>166</v>
      </c>
      <c r="K77" s="31" t="s">
        <v>166</v>
      </c>
      <c r="L77" s="31" t="s">
        <v>166</v>
      </c>
      <c r="M77" s="31" t="s">
        <v>166</v>
      </c>
      <c r="N77" s="31" t="s">
        <v>166</v>
      </c>
      <c r="O77" s="31" t="s">
        <v>166</v>
      </c>
      <c r="P77" s="31" t="s">
        <v>166</v>
      </c>
      <c r="Q77" s="31" t="s">
        <v>166</v>
      </c>
      <c r="R77" s="31" t="s">
        <v>166</v>
      </c>
      <c r="S77" s="31" t="s">
        <v>166</v>
      </c>
      <c r="T77" s="31" t="s">
        <v>166</v>
      </c>
      <c r="U77" s="31" t="s">
        <v>166</v>
      </c>
      <c r="V77" s="31" t="s">
        <v>166</v>
      </c>
      <c r="W77" s="31" t="s">
        <v>166</v>
      </c>
      <c r="X77" s="31" t="s">
        <v>166</v>
      </c>
      <c r="Y77" s="31" t="s">
        <v>166</v>
      </c>
      <c r="Z77" s="31" t="s">
        <v>166</v>
      </c>
      <c r="AA77" s="31" t="s">
        <v>166</v>
      </c>
    </row>
    <row r="78" spans="1:27" s="27" customFormat="1" x14ac:dyDescent="0.25">
      <c r="A78" s="28" t="s">
        <v>135</v>
      </c>
      <c r="B78" s="28" t="s">
        <v>20</v>
      </c>
      <c r="C78" s="31">
        <v>0</v>
      </c>
      <c r="D78" s="31">
        <v>5.4913048280940657E-7</v>
      </c>
      <c r="E78" s="31">
        <v>6.3237480190720875E-7</v>
      </c>
      <c r="F78" s="31">
        <v>6.62462052472814E-7</v>
      </c>
      <c r="G78" s="31">
        <v>6.6442331897675375E-7</v>
      </c>
      <c r="H78" s="31">
        <v>6.738578386232341E-7</v>
      </c>
      <c r="I78" s="31">
        <v>7.1208812656201107E-7</v>
      </c>
      <c r="J78" s="31">
        <v>7.460070770284587E-7</v>
      </c>
      <c r="K78" s="31">
        <v>7.9767893400363973E-7</v>
      </c>
      <c r="L78" s="31">
        <v>8.6212400892082617E-7</v>
      </c>
      <c r="M78" s="31">
        <v>8.6705241277044072E-7</v>
      </c>
      <c r="N78" s="31">
        <v>9.6929739411214679E-7</v>
      </c>
      <c r="O78" s="31">
        <v>1.0224060249464149E-6</v>
      </c>
      <c r="P78" s="31">
        <v>1.0652660049389952E-6</v>
      </c>
      <c r="Q78" s="31">
        <v>1.1389584955371183E-6</v>
      </c>
      <c r="R78" s="31">
        <v>1.2004357327200091E-6</v>
      </c>
      <c r="S78" s="31">
        <v>1.2592994736977424E-6</v>
      </c>
      <c r="T78" s="31">
        <v>1.3540000026160734E-6</v>
      </c>
      <c r="U78" s="31">
        <v>1.5215972668110232E-6</v>
      </c>
      <c r="V78" s="31">
        <v>1.4841370891086244E-6</v>
      </c>
      <c r="W78" s="31">
        <v>1.641913783476653E-6</v>
      </c>
      <c r="X78" s="31">
        <v>1.727294345396896E-6</v>
      </c>
      <c r="Y78" s="31">
        <v>1.7972385962444943E-6</v>
      </c>
      <c r="Z78" s="31">
        <v>1.9482021425049894E-6</v>
      </c>
      <c r="AA78" s="31">
        <v>2.0429034263249213E-6</v>
      </c>
    </row>
    <row r="79" spans="1:27" s="27" customFormat="1" x14ac:dyDescent="0.25">
      <c r="A79" s="28" t="s">
        <v>135</v>
      </c>
      <c r="B79" s="28" t="s">
        <v>32</v>
      </c>
      <c r="C79" s="31" t="s">
        <v>166</v>
      </c>
      <c r="D79" s="31" t="s">
        <v>166</v>
      </c>
      <c r="E79" s="31" t="s">
        <v>166</v>
      </c>
      <c r="F79" s="31" t="s">
        <v>166</v>
      </c>
      <c r="G79" s="31" t="s">
        <v>166</v>
      </c>
      <c r="H79" s="31" t="s">
        <v>166</v>
      </c>
      <c r="I79" s="31" t="s">
        <v>166</v>
      </c>
      <c r="J79" s="31" t="s">
        <v>166</v>
      </c>
      <c r="K79" s="31" t="s">
        <v>166</v>
      </c>
      <c r="L79" s="31" t="s">
        <v>166</v>
      </c>
      <c r="M79" s="31" t="s">
        <v>166</v>
      </c>
      <c r="N79" s="31" t="s">
        <v>166</v>
      </c>
      <c r="O79" s="31" t="s">
        <v>166</v>
      </c>
      <c r="P79" s="31" t="s">
        <v>166</v>
      </c>
      <c r="Q79" s="31" t="s">
        <v>166</v>
      </c>
      <c r="R79" s="31" t="s">
        <v>166</v>
      </c>
      <c r="S79" s="31" t="s">
        <v>166</v>
      </c>
      <c r="T79" s="31" t="s">
        <v>166</v>
      </c>
      <c r="U79" s="31" t="s">
        <v>166</v>
      </c>
      <c r="V79" s="31" t="s">
        <v>166</v>
      </c>
      <c r="W79" s="31" t="s">
        <v>166</v>
      </c>
      <c r="X79" s="31" t="s">
        <v>166</v>
      </c>
      <c r="Y79" s="31" t="s">
        <v>166</v>
      </c>
      <c r="Z79" s="31" t="s">
        <v>166</v>
      </c>
      <c r="AA79" s="31" t="s">
        <v>166</v>
      </c>
    </row>
    <row r="80" spans="1:27" s="27" customFormat="1" x14ac:dyDescent="0.25">
      <c r="A80" s="28" t="s">
        <v>135</v>
      </c>
      <c r="B80" s="28" t="s">
        <v>67</v>
      </c>
      <c r="C80" s="31">
        <v>5.3824120861525347E-7</v>
      </c>
      <c r="D80" s="31">
        <v>5.1674356747114622E-7</v>
      </c>
      <c r="E80" s="31">
        <v>5.8125217211750505E-7</v>
      </c>
      <c r="F80" s="31">
        <v>6.0466284591624445E-7</v>
      </c>
      <c r="G80" s="31">
        <v>6.1049062370988391E-7</v>
      </c>
      <c r="H80" s="31">
        <v>6.1308869027086436E-7</v>
      </c>
      <c r="I80" s="31">
        <v>6.5120788206810707E-7</v>
      </c>
      <c r="J80" s="31">
        <v>6.849721483721185E-7</v>
      </c>
      <c r="K80" s="31">
        <v>7.3256985172007487E-7</v>
      </c>
      <c r="L80" s="31">
        <v>7.9709491311116263E-7</v>
      </c>
      <c r="M80" s="31">
        <v>7.8140504058364648E-7</v>
      </c>
      <c r="N80" s="31">
        <v>8.864672393775074E-7</v>
      </c>
      <c r="O80" s="31">
        <v>9.2778120672732246E-7</v>
      </c>
      <c r="P80" s="31">
        <v>9.5889559675105348E-7</v>
      </c>
      <c r="Q80" s="31">
        <v>1.0423436957348993E-6</v>
      </c>
      <c r="R80" s="31">
        <v>1.0952833231647378E-6</v>
      </c>
      <c r="S80" s="31">
        <v>1.1460614220056787E-6</v>
      </c>
      <c r="T80" s="31">
        <v>1.2099382964270728E-6</v>
      </c>
      <c r="U80" s="31">
        <v>1.3816530225220043E-6</v>
      </c>
      <c r="V80" s="31">
        <v>2.6873174677709893E-6</v>
      </c>
      <c r="W80" s="31">
        <v>3.0274741307728915E-6</v>
      </c>
      <c r="X80" s="31">
        <v>3.1275841027290553E-6</v>
      </c>
      <c r="Y80" s="31">
        <v>3.2499839805196879E-6</v>
      </c>
      <c r="Z80" s="31">
        <v>3.5066230077028338E-6</v>
      </c>
      <c r="AA80" s="31">
        <v>3.7398101429339702E-6</v>
      </c>
    </row>
    <row r="81" spans="1:27" s="27" customFormat="1" x14ac:dyDescent="0.25">
      <c r="A81" s="28" t="s">
        <v>135</v>
      </c>
      <c r="B81" s="28" t="s">
        <v>66</v>
      </c>
      <c r="C81" s="31">
        <v>0.3663588487180664</v>
      </c>
      <c r="D81" s="31">
        <v>0.55262993425428031</v>
      </c>
      <c r="E81" s="31">
        <v>0.41079385473790742</v>
      </c>
      <c r="F81" s="31">
        <v>0.41780788501176519</v>
      </c>
      <c r="G81" s="31">
        <v>0.5008384570166593</v>
      </c>
      <c r="H81" s="31">
        <v>0.45447019142118356</v>
      </c>
      <c r="I81" s="31">
        <v>0.45735555387543902</v>
      </c>
      <c r="J81" s="31">
        <v>0.50409290818670438</v>
      </c>
      <c r="K81" s="31">
        <v>0.44862827935640365</v>
      </c>
      <c r="L81" s="31">
        <v>0.35953227613484429</v>
      </c>
      <c r="M81" s="31">
        <v>0.54660649983343179</v>
      </c>
      <c r="N81" s="31">
        <v>0.40118960898711253</v>
      </c>
      <c r="O81" s="31">
        <v>0.40997399021511444</v>
      </c>
      <c r="P81" s="31">
        <v>0.49142813190179396</v>
      </c>
      <c r="Q81" s="31">
        <v>0.44835094171224799</v>
      </c>
      <c r="R81" s="31">
        <v>0.4460811464640152</v>
      </c>
      <c r="S81" s="31">
        <v>0.49456173847319651</v>
      </c>
      <c r="T81" s="31">
        <v>0.44012795608300126</v>
      </c>
      <c r="U81" s="31">
        <v>0.35521410838638023</v>
      </c>
      <c r="V81" s="31">
        <v>0.53199229745625221</v>
      </c>
      <c r="W81" s="31">
        <v>0.39353980369908009</v>
      </c>
      <c r="X81" s="31">
        <v>0.40214009258621752</v>
      </c>
      <c r="Y81" s="31">
        <v>0.48449598332487431</v>
      </c>
      <c r="Z81" s="31">
        <v>0.437356251694626</v>
      </c>
      <c r="AA81" s="31">
        <v>0.4375026638102984</v>
      </c>
    </row>
    <row r="82" spans="1:27" s="27" customFormat="1" x14ac:dyDescent="0.25">
      <c r="A82" s="28" t="s">
        <v>135</v>
      </c>
      <c r="B82" s="28" t="s">
        <v>70</v>
      </c>
      <c r="C82" s="31">
        <v>0.35650424949577053</v>
      </c>
      <c r="D82" s="31">
        <v>0.26693514799086576</v>
      </c>
      <c r="E82" s="31">
        <v>0.37677922407911829</v>
      </c>
      <c r="F82" s="31">
        <v>0.36626238253674803</v>
      </c>
      <c r="G82" s="31">
        <v>0.4017108568433701</v>
      </c>
      <c r="H82" s="31">
        <v>7.7082792914081544E-2</v>
      </c>
      <c r="I82" s="31">
        <v>4.902841188760524E-2</v>
      </c>
      <c r="J82" s="31">
        <v>9.4302456259763908E-3</v>
      </c>
      <c r="K82" s="31">
        <v>0.12202427048239545</v>
      </c>
      <c r="L82" s="31">
        <v>0.31518748193080809</v>
      </c>
      <c r="M82" s="31">
        <v>1.1504805814762338E-5</v>
      </c>
      <c r="N82" s="31">
        <v>0.13285594477849422</v>
      </c>
      <c r="O82" s="31">
        <v>0.13452265344773018</v>
      </c>
      <c r="P82" s="31">
        <v>9.0076239227342413E-5</v>
      </c>
      <c r="Q82" s="31">
        <v>6.2516607012260098E-2</v>
      </c>
      <c r="R82" s="31">
        <v>7.905245325740265E-2</v>
      </c>
      <c r="S82" s="31">
        <v>1.0395475172346163E-2</v>
      </c>
      <c r="T82" s="31">
        <v>0.14197779449194084</v>
      </c>
      <c r="U82" s="31">
        <v>0.32205855986491355</v>
      </c>
      <c r="V82" s="31">
        <v>2.1704023047819371E-5</v>
      </c>
      <c r="W82" s="31">
        <v>0.34373376678633755</v>
      </c>
      <c r="X82" s="31">
        <v>0.34176161648227088</v>
      </c>
      <c r="Y82" s="31">
        <v>0.15274950571204995</v>
      </c>
      <c r="Z82" s="31">
        <v>0.39596831874226218</v>
      </c>
      <c r="AA82" s="31">
        <v>0.40332378447471467</v>
      </c>
    </row>
    <row r="83" spans="1:27" s="27" customFormat="1" x14ac:dyDescent="0.25">
      <c r="A83" s="28" t="s">
        <v>135</v>
      </c>
      <c r="B83" s="28" t="s">
        <v>69</v>
      </c>
      <c r="C83" s="31" t="s">
        <v>166</v>
      </c>
      <c r="D83" s="31" t="s">
        <v>166</v>
      </c>
      <c r="E83" s="31" t="s">
        <v>166</v>
      </c>
      <c r="F83" s="31" t="s">
        <v>166</v>
      </c>
      <c r="G83" s="31" t="s">
        <v>166</v>
      </c>
      <c r="H83" s="31" t="s">
        <v>166</v>
      </c>
      <c r="I83" s="31" t="s">
        <v>166</v>
      </c>
      <c r="J83" s="31" t="s">
        <v>166</v>
      </c>
      <c r="K83" s="31" t="s">
        <v>166</v>
      </c>
      <c r="L83" s="31" t="s">
        <v>166</v>
      </c>
      <c r="M83" s="31" t="s">
        <v>166</v>
      </c>
      <c r="N83" s="31" t="s">
        <v>166</v>
      </c>
      <c r="O83" s="31" t="s">
        <v>166</v>
      </c>
      <c r="P83" s="31" t="s">
        <v>166</v>
      </c>
      <c r="Q83" s="31" t="s">
        <v>166</v>
      </c>
      <c r="R83" s="31" t="s">
        <v>166</v>
      </c>
      <c r="S83" s="31" t="s">
        <v>166</v>
      </c>
      <c r="T83" s="31" t="s">
        <v>166</v>
      </c>
      <c r="U83" s="31" t="s">
        <v>166</v>
      </c>
      <c r="V83" s="31" t="s">
        <v>166</v>
      </c>
      <c r="W83" s="31" t="s">
        <v>166</v>
      </c>
      <c r="X83" s="31" t="s">
        <v>166</v>
      </c>
      <c r="Y83" s="31" t="s">
        <v>166</v>
      </c>
      <c r="Z83" s="31" t="s">
        <v>166</v>
      </c>
      <c r="AA83" s="31" t="s">
        <v>166</v>
      </c>
    </row>
    <row r="84" spans="1:27" s="27" customFormat="1" x14ac:dyDescent="0.25">
      <c r="A84" s="28" t="s">
        <v>135</v>
      </c>
      <c r="B84" s="28" t="s">
        <v>36</v>
      </c>
      <c r="C84" s="31" t="s">
        <v>166</v>
      </c>
      <c r="D84" s="31" t="s">
        <v>166</v>
      </c>
      <c r="E84" s="31" t="s">
        <v>166</v>
      </c>
      <c r="F84" s="31" t="s">
        <v>166</v>
      </c>
      <c r="G84" s="31" t="s">
        <v>166</v>
      </c>
      <c r="H84" s="31" t="s">
        <v>166</v>
      </c>
      <c r="I84" s="31" t="s">
        <v>166</v>
      </c>
      <c r="J84" s="31" t="s">
        <v>166</v>
      </c>
      <c r="K84" s="31" t="s">
        <v>166</v>
      </c>
      <c r="L84" s="31" t="s">
        <v>166</v>
      </c>
      <c r="M84" s="31" t="s">
        <v>166</v>
      </c>
      <c r="N84" s="31" t="s">
        <v>166</v>
      </c>
      <c r="O84" s="31" t="s">
        <v>166</v>
      </c>
      <c r="P84" s="31" t="s">
        <v>166</v>
      </c>
      <c r="Q84" s="31" t="s">
        <v>166</v>
      </c>
      <c r="R84" s="31" t="s">
        <v>166</v>
      </c>
      <c r="S84" s="31" t="s">
        <v>166</v>
      </c>
      <c r="T84" s="31" t="s">
        <v>166</v>
      </c>
      <c r="U84" s="31" t="s">
        <v>166</v>
      </c>
      <c r="V84" s="31" t="s">
        <v>166</v>
      </c>
      <c r="W84" s="31" t="s">
        <v>166</v>
      </c>
      <c r="X84" s="31" t="s">
        <v>166</v>
      </c>
      <c r="Y84" s="31" t="s">
        <v>166</v>
      </c>
      <c r="Z84" s="31" t="s">
        <v>166</v>
      </c>
      <c r="AA84" s="31" t="s">
        <v>166</v>
      </c>
    </row>
    <row r="85" spans="1:27" s="27" customFormat="1" x14ac:dyDescent="0.25">
      <c r="A85" s="28" t="s">
        <v>135</v>
      </c>
      <c r="B85" s="28" t="s">
        <v>74</v>
      </c>
      <c r="C85" s="31" t="s">
        <v>166</v>
      </c>
      <c r="D85" s="31" t="s">
        <v>166</v>
      </c>
      <c r="E85" s="31" t="s">
        <v>166</v>
      </c>
      <c r="F85" s="31" t="s">
        <v>166</v>
      </c>
      <c r="G85" s="31" t="s">
        <v>166</v>
      </c>
      <c r="H85" s="31" t="s">
        <v>166</v>
      </c>
      <c r="I85" s="31" t="s">
        <v>166</v>
      </c>
      <c r="J85" s="31" t="s">
        <v>166</v>
      </c>
      <c r="K85" s="31" t="s">
        <v>166</v>
      </c>
      <c r="L85" s="31" t="s">
        <v>166</v>
      </c>
      <c r="M85" s="31" t="s">
        <v>166</v>
      </c>
      <c r="N85" s="31" t="s">
        <v>166</v>
      </c>
      <c r="O85" s="31" t="s">
        <v>166</v>
      </c>
      <c r="P85" s="31" t="s">
        <v>166</v>
      </c>
      <c r="Q85" s="31" t="s">
        <v>166</v>
      </c>
      <c r="R85" s="31" t="s">
        <v>166</v>
      </c>
      <c r="S85" s="31" t="s">
        <v>166</v>
      </c>
      <c r="T85" s="31" t="s">
        <v>166</v>
      </c>
      <c r="U85" s="31" t="s">
        <v>166</v>
      </c>
      <c r="V85" s="31" t="s">
        <v>166</v>
      </c>
      <c r="W85" s="31" t="s">
        <v>166</v>
      </c>
      <c r="X85" s="31" t="s">
        <v>166</v>
      </c>
      <c r="Y85" s="31" t="s">
        <v>166</v>
      </c>
      <c r="Z85" s="31" t="s">
        <v>166</v>
      </c>
      <c r="AA85" s="31" t="s">
        <v>166</v>
      </c>
    </row>
    <row r="86" spans="1:27" s="27" customFormat="1" x14ac:dyDescent="0.25">
      <c r="A86" s="28" t="s">
        <v>135</v>
      </c>
      <c r="B86" s="28" t="s">
        <v>56</v>
      </c>
      <c r="C86" s="31" t="s">
        <v>166</v>
      </c>
      <c r="D86" s="31" t="s">
        <v>166</v>
      </c>
      <c r="E86" s="31" t="s">
        <v>166</v>
      </c>
      <c r="F86" s="31" t="s">
        <v>166</v>
      </c>
      <c r="G86" s="31">
        <v>1.5855751843312879E-2</v>
      </c>
      <c r="H86" s="31">
        <v>1.2759261796042618E-2</v>
      </c>
      <c r="I86" s="31">
        <v>1.3178972167296936E-2</v>
      </c>
      <c r="J86" s="31">
        <v>1.5420220688960241E-2</v>
      </c>
      <c r="K86" s="31">
        <v>1.1439731744525521E-2</v>
      </c>
      <c r="L86" s="31">
        <v>4.7825986460607671E-2</v>
      </c>
      <c r="M86" s="31">
        <v>0.67487780833985256</v>
      </c>
      <c r="N86" s="31">
        <v>2.0724456621004566E-2</v>
      </c>
      <c r="O86" s="31">
        <v>1.2180747336377473E-2</v>
      </c>
      <c r="P86" s="31">
        <v>1.3088758755013622E-2</v>
      </c>
      <c r="Q86" s="31">
        <v>1.6398734302529555E-2</v>
      </c>
      <c r="R86" s="31">
        <v>1.3072374908715618E-2</v>
      </c>
      <c r="S86" s="31">
        <v>1.6657597371975561E-2</v>
      </c>
      <c r="T86" s="31">
        <v>1.1822980489829805E-2</v>
      </c>
      <c r="U86" s="31">
        <v>3.7751949913429714E-2</v>
      </c>
      <c r="V86" s="31">
        <v>0.43050105720051413</v>
      </c>
      <c r="W86" s="31">
        <v>1.3302179223744293E-2</v>
      </c>
      <c r="X86" s="31">
        <v>7.3770369775708819E-3</v>
      </c>
      <c r="Y86" s="31">
        <v>6.0692850123003341E-3</v>
      </c>
      <c r="Z86" s="31">
        <v>1.4329211843968669E-2</v>
      </c>
      <c r="AA86" s="31">
        <v>7.9170274181841818E-3</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32">
        <v>7.6046434535085208E-2</v>
      </c>
      <c r="D92" s="32">
        <v>5.2697135606036546E-2</v>
      </c>
      <c r="E92" s="32">
        <v>5.9858962483418196E-2</v>
      </c>
      <c r="F92" s="32">
        <v>7.0677142660390935E-2</v>
      </c>
      <c r="G92" s="32">
        <v>7.3246590974077264E-2</v>
      </c>
      <c r="H92" s="32">
        <v>7.1692950319344251E-2</v>
      </c>
      <c r="I92" s="32">
        <v>7.3904932124603945E-2</v>
      </c>
      <c r="J92" s="32">
        <v>7.0633130443303674E-2</v>
      </c>
      <c r="K92" s="32">
        <v>7.0657823369536105E-2</v>
      </c>
      <c r="L92" s="32">
        <v>7.4671474399966839E-2</v>
      </c>
      <c r="M92" s="32">
        <v>7.9150216266293177E-2</v>
      </c>
      <c r="N92" s="32">
        <v>7.8342179571773543E-2</v>
      </c>
      <c r="O92" s="32">
        <v>7.7191811930450854E-2</v>
      </c>
      <c r="P92" s="32">
        <v>7.3276505591680058E-2</v>
      </c>
      <c r="Q92" s="32">
        <v>0.12371225335885963</v>
      </c>
      <c r="R92" s="32">
        <v>0.12492770113721265</v>
      </c>
      <c r="S92" s="32">
        <v>0.1338540464641626</v>
      </c>
      <c r="T92" s="32">
        <v>0.13777699758513842</v>
      </c>
      <c r="U92" s="32">
        <v>0.14669281558240654</v>
      </c>
      <c r="V92" s="32">
        <v>0.14585022398801262</v>
      </c>
      <c r="W92" s="32">
        <v>0.15003944932566149</v>
      </c>
      <c r="X92" s="32">
        <v>0.16051039938422321</v>
      </c>
      <c r="Y92" s="32">
        <v>0.15569819764920048</v>
      </c>
      <c r="Z92" s="32">
        <v>0.15745272564924159</v>
      </c>
      <c r="AA92" s="32">
        <v>0.15558740284287997</v>
      </c>
    </row>
    <row r="93" spans="1:27" collapsed="1" x14ac:dyDescent="0.25">
      <c r="A93" s="28" t="s">
        <v>40</v>
      </c>
      <c r="B93" s="28" t="s">
        <v>122</v>
      </c>
      <c r="C93" s="32">
        <v>9.8005036478181762E-3</v>
      </c>
      <c r="D93" s="32">
        <v>6.5614037319325719E-2</v>
      </c>
      <c r="E93" s="32">
        <v>9.429747021663748E-2</v>
      </c>
      <c r="F93" s="32">
        <v>0.12562730933334149</v>
      </c>
      <c r="G93" s="32">
        <v>0.10019045428989039</v>
      </c>
      <c r="H93" s="32">
        <v>0.19261289116218067</v>
      </c>
      <c r="I93" s="32">
        <v>0.22392938523690087</v>
      </c>
      <c r="J93" s="32">
        <v>0.17227738688913924</v>
      </c>
      <c r="K93" s="32">
        <v>0.22452797992508369</v>
      </c>
      <c r="L93" s="32">
        <v>0.26770822610856537</v>
      </c>
      <c r="M93" s="32">
        <v>0.28985112730267781</v>
      </c>
      <c r="N93" s="32">
        <v>0.31309160664887087</v>
      </c>
      <c r="O93" s="32">
        <v>0.30073962765861317</v>
      </c>
      <c r="P93" s="32">
        <v>0.28981611335273716</v>
      </c>
      <c r="Q93" s="32">
        <v>0.30988390794237092</v>
      </c>
      <c r="R93" s="32">
        <v>0.30210693089521318</v>
      </c>
      <c r="S93" s="32">
        <v>0.25413535994150266</v>
      </c>
      <c r="T93" s="32">
        <v>0.26913504832813068</v>
      </c>
      <c r="U93" s="32">
        <v>0.28421649487356898</v>
      </c>
      <c r="V93" s="32">
        <v>0.27989118965276638</v>
      </c>
      <c r="W93" s="32">
        <v>0.28967151460052704</v>
      </c>
      <c r="X93" s="32">
        <v>0.2709812660217103</v>
      </c>
      <c r="Y93" s="32">
        <v>0.26348694338407797</v>
      </c>
      <c r="Z93" s="32">
        <v>0.27485568669703209</v>
      </c>
      <c r="AA93" s="32">
        <v>0.28332727376763589</v>
      </c>
    </row>
    <row r="94" spans="1:27" x14ac:dyDescent="0.25">
      <c r="A94" s="28" t="s">
        <v>40</v>
      </c>
      <c r="B94" s="28" t="s">
        <v>76</v>
      </c>
      <c r="C94" s="32">
        <v>0.10035607156436348</v>
      </c>
      <c r="D94" s="32">
        <v>9.8834686608432767E-2</v>
      </c>
      <c r="E94" s="32">
        <v>0.11560036713109011</v>
      </c>
      <c r="F94" s="32">
        <v>0.12308353884322146</v>
      </c>
      <c r="G94" s="32">
        <v>0.11369631629700468</v>
      </c>
      <c r="H94" s="32">
        <v>0.1111195276613634</v>
      </c>
      <c r="I94" s="32">
        <v>0.11074735407457335</v>
      </c>
      <c r="J94" s="32">
        <v>0.10238484452481</v>
      </c>
      <c r="K94" s="32">
        <v>9.8702103750521325E-2</v>
      </c>
      <c r="L94" s="32">
        <v>0.10462798043398633</v>
      </c>
      <c r="M94" s="32">
        <v>0.1562724614104096</v>
      </c>
      <c r="N94" s="32">
        <v>0.12165762408145887</v>
      </c>
      <c r="O94" s="32">
        <v>0.12035366719855452</v>
      </c>
      <c r="P94" s="32">
        <v>0.10980747975182173</v>
      </c>
      <c r="Q94" s="32">
        <v>0.11303270708572768</v>
      </c>
      <c r="R94" s="32">
        <v>0.11274448529571446</v>
      </c>
      <c r="S94" s="32">
        <v>0.10363955079615846</v>
      </c>
      <c r="T94" s="32">
        <v>0.1081223022750718</v>
      </c>
      <c r="U94" s="32">
        <v>0.10466727035151945</v>
      </c>
      <c r="V94" s="32">
        <v>0.11740915984236135</v>
      </c>
      <c r="W94" s="32">
        <v>0.10598647840570774</v>
      </c>
      <c r="X94" s="32">
        <v>0.10383436791645782</v>
      </c>
      <c r="Y94" s="32">
        <v>9.5043129662956527E-2</v>
      </c>
      <c r="Z94" s="32">
        <v>9.5070617934302534E-2</v>
      </c>
      <c r="AA94" s="32">
        <v>9.0840583644999195E-2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32" t="s">
        <v>166</v>
      </c>
      <c r="D97" s="32" t="s">
        <v>166</v>
      </c>
      <c r="E97" s="32" t="s">
        <v>166</v>
      </c>
      <c r="F97" s="32" t="s">
        <v>166</v>
      </c>
      <c r="G97" s="32" t="s">
        <v>166</v>
      </c>
      <c r="H97" s="32" t="s">
        <v>166</v>
      </c>
      <c r="I97" s="32" t="s">
        <v>166</v>
      </c>
      <c r="J97" s="32" t="s">
        <v>166</v>
      </c>
      <c r="K97" s="32" t="s">
        <v>166</v>
      </c>
      <c r="L97" s="32" t="s">
        <v>166</v>
      </c>
      <c r="M97" s="32" t="s">
        <v>166</v>
      </c>
      <c r="N97" s="32" t="s">
        <v>166</v>
      </c>
      <c r="O97" s="32" t="s">
        <v>166</v>
      </c>
      <c r="P97" s="32" t="s">
        <v>166</v>
      </c>
      <c r="Q97" s="32" t="s">
        <v>166</v>
      </c>
      <c r="R97" s="32" t="s">
        <v>166</v>
      </c>
      <c r="S97" s="32" t="s">
        <v>166</v>
      </c>
      <c r="T97" s="32" t="s">
        <v>166</v>
      </c>
      <c r="U97" s="32" t="s">
        <v>166</v>
      </c>
      <c r="V97" s="32" t="s">
        <v>166</v>
      </c>
      <c r="W97" s="32">
        <v>0.16962350695293807</v>
      </c>
      <c r="X97" s="32">
        <v>0.17538785305773663</v>
      </c>
      <c r="Y97" s="32">
        <v>0.16019560192148322</v>
      </c>
      <c r="Z97" s="32">
        <v>0.1645095088173113</v>
      </c>
      <c r="AA97" s="32">
        <v>0.16534311385249895</v>
      </c>
    </row>
    <row r="98" spans="1:27" x14ac:dyDescent="0.25">
      <c r="A98" s="28" t="s">
        <v>131</v>
      </c>
      <c r="B98" s="28" t="s">
        <v>122</v>
      </c>
      <c r="C98" s="32">
        <v>1.0464483297999566E-2</v>
      </c>
      <c r="D98" s="32">
        <v>7.5425208741030661E-2</v>
      </c>
      <c r="E98" s="32">
        <v>0.10281203060447924</v>
      </c>
      <c r="F98" s="32">
        <v>0.13982431033246187</v>
      </c>
      <c r="G98" s="32">
        <v>0.1029320671025416</v>
      </c>
      <c r="H98" s="32">
        <v>0.19963673059248369</v>
      </c>
      <c r="I98" s="32">
        <v>0.23326497852865277</v>
      </c>
      <c r="J98" s="32">
        <v>0.18774815490461552</v>
      </c>
      <c r="K98" s="32">
        <v>0.23309307105253174</v>
      </c>
      <c r="L98" s="32">
        <v>0.274893509740467</v>
      </c>
      <c r="M98" s="32">
        <v>0.29718449494721838</v>
      </c>
      <c r="N98" s="32">
        <v>0.32312209419525351</v>
      </c>
      <c r="O98" s="32">
        <v>0.30996249314635055</v>
      </c>
      <c r="P98" s="32">
        <v>0.29897521636927871</v>
      </c>
      <c r="Q98" s="32">
        <v>0.31981890417485936</v>
      </c>
      <c r="R98" s="32">
        <v>0.31263044106977511</v>
      </c>
      <c r="S98" s="32">
        <v>0.2682674394952978</v>
      </c>
      <c r="T98" s="32">
        <v>0.28240796587334738</v>
      </c>
      <c r="U98" s="32">
        <v>0.2981226949293489</v>
      </c>
      <c r="V98" s="32">
        <v>0.29538727251932451</v>
      </c>
      <c r="W98" s="32">
        <v>0.3022598991928877</v>
      </c>
      <c r="X98" s="32">
        <v>0.28395363691541853</v>
      </c>
      <c r="Y98" s="32">
        <v>0.27316418023886874</v>
      </c>
      <c r="Z98" s="32">
        <v>0.28874247812415837</v>
      </c>
      <c r="AA98" s="32">
        <v>0.29438779516493024</v>
      </c>
    </row>
    <row r="99" spans="1:27" x14ac:dyDescent="0.25">
      <c r="A99" s="28" t="s">
        <v>131</v>
      </c>
      <c r="B99" s="28" t="s">
        <v>76</v>
      </c>
      <c r="C99" s="32">
        <v>0.12220566390052126</v>
      </c>
      <c r="D99" s="32">
        <v>0.12096029218371712</v>
      </c>
      <c r="E99" s="32">
        <v>0.12779049318726704</v>
      </c>
      <c r="F99" s="32">
        <v>0.13500334408484271</v>
      </c>
      <c r="G99" s="32">
        <v>0.11906959895197104</v>
      </c>
      <c r="H99" s="32">
        <v>0.11805546880504</v>
      </c>
      <c r="I99" s="32">
        <v>0.11065200354305445</v>
      </c>
      <c r="J99" s="32">
        <v>9.8972963992076876E-2</v>
      </c>
      <c r="K99" s="32">
        <v>9.2698508155136486E-2</v>
      </c>
      <c r="L99" s="32">
        <v>9.8369944645416735E-2</v>
      </c>
      <c r="M99" s="32">
        <v>0.13697452776648708</v>
      </c>
      <c r="N99" s="32">
        <v>0.11797722445377877</v>
      </c>
      <c r="O99" s="32">
        <v>0.11790106483858387</v>
      </c>
      <c r="P99" s="32">
        <v>0.10673584082252091</v>
      </c>
      <c r="Q99" s="32">
        <v>0.10917478354531315</v>
      </c>
      <c r="R99" s="32">
        <v>0.11182042890757579</v>
      </c>
      <c r="S99" s="32">
        <v>0.10159791409926588</v>
      </c>
      <c r="T99" s="32">
        <v>0.1041229339439194</v>
      </c>
      <c r="U99" s="32">
        <v>9.9816649590480977E-2</v>
      </c>
      <c r="V99" s="32">
        <v>0.10488005391469912</v>
      </c>
      <c r="W99" s="32">
        <v>0.10271332701996647</v>
      </c>
      <c r="X99" s="32">
        <v>0.10294326063909102</v>
      </c>
      <c r="Y99" s="32">
        <v>8.9812385685117999E-2</v>
      </c>
      <c r="Z99" s="32">
        <v>8.846488185677942E-2</v>
      </c>
      <c r="AA99" s="32">
        <v>8.9305979028901653E-2</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32">
        <v>7.6525923585188518E-2</v>
      </c>
      <c r="D102" s="32">
        <v>0.1466266789417919</v>
      </c>
      <c r="E102" s="32">
        <v>0.17270970851268624</v>
      </c>
      <c r="F102" s="32">
        <v>0.17318736820438746</v>
      </c>
      <c r="G102" s="32">
        <v>0.17293730712520172</v>
      </c>
      <c r="H102" s="32">
        <v>0.17942480919451817</v>
      </c>
      <c r="I102" s="32">
        <v>0.18972787662715954</v>
      </c>
      <c r="J102" s="32">
        <v>0.15074367500254404</v>
      </c>
      <c r="K102" s="32">
        <v>0.17846108929838081</v>
      </c>
      <c r="L102" s="32">
        <v>0.18779508294881583</v>
      </c>
      <c r="M102" s="32">
        <v>0.20101057919810142</v>
      </c>
      <c r="N102" s="32">
        <v>0.19854675969553773</v>
      </c>
      <c r="O102" s="32">
        <v>0.19792757033046654</v>
      </c>
      <c r="P102" s="32">
        <v>0.19461615157492243</v>
      </c>
      <c r="Q102" s="32">
        <v>0.19598492191686179</v>
      </c>
      <c r="R102" s="32">
        <v>0.19635634566112137</v>
      </c>
      <c r="S102" s="32">
        <v>0.15625457093492862</v>
      </c>
      <c r="T102" s="32">
        <v>0.17274321573223123</v>
      </c>
      <c r="U102" s="32">
        <v>0.17406385074203407</v>
      </c>
      <c r="V102" s="32">
        <v>0.17443623198479893</v>
      </c>
      <c r="W102" s="32">
        <v>0.17281438715584699</v>
      </c>
      <c r="X102" s="32">
        <v>0.17272460502310089</v>
      </c>
      <c r="Y102" s="32">
        <v>0.1756340269075142</v>
      </c>
      <c r="Z102" s="32">
        <v>0.16436669111762067</v>
      </c>
      <c r="AA102" s="32">
        <v>0.16615507451967237</v>
      </c>
    </row>
    <row r="103" spans="1:27" x14ac:dyDescent="0.25">
      <c r="A103" s="28" t="s">
        <v>132</v>
      </c>
      <c r="B103" s="28" t="s">
        <v>122</v>
      </c>
      <c r="C103" s="32">
        <v>8.6622528189357929E-3</v>
      </c>
      <c r="D103" s="32">
        <v>4.8794886310688665E-2</v>
      </c>
      <c r="E103" s="32">
        <v>7.9701080980337333E-2</v>
      </c>
      <c r="F103" s="32">
        <v>0.1012871352797457</v>
      </c>
      <c r="G103" s="32">
        <v>8.4073650048998638E-2</v>
      </c>
      <c r="H103" s="32">
        <v>0.15132734869974951</v>
      </c>
      <c r="I103" s="32">
        <v>0.16905649824188179</v>
      </c>
      <c r="J103" s="32">
        <v>8.1344203817620891E-2</v>
      </c>
      <c r="K103" s="32">
        <v>0.1392242513709539</v>
      </c>
      <c r="L103" s="32">
        <v>0.19614666431735556</v>
      </c>
      <c r="M103" s="32">
        <v>0.2168144844632843</v>
      </c>
      <c r="N103" s="32">
        <v>0.21319436146710674</v>
      </c>
      <c r="O103" s="32">
        <v>0.20888535346910619</v>
      </c>
      <c r="P103" s="32">
        <v>0.19859651710069262</v>
      </c>
      <c r="Q103" s="32">
        <v>0.21093685092017309</v>
      </c>
      <c r="R103" s="32">
        <v>0.19729863185837659</v>
      </c>
      <c r="S103" s="32">
        <v>0.1133875545582005</v>
      </c>
      <c r="T103" s="32">
        <v>0.13694405874223176</v>
      </c>
      <c r="U103" s="32">
        <v>0.1457186304051695</v>
      </c>
      <c r="V103" s="32">
        <v>0.12555840527761858</v>
      </c>
      <c r="W103" s="32">
        <v>0.16429761929445705</v>
      </c>
      <c r="X103" s="32">
        <v>0.14178042219490697</v>
      </c>
      <c r="Y103" s="32">
        <v>0.16710271823421041</v>
      </c>
      <c r="Z103" s="32">
        <v>0.1365497920984306</v>
      </c>
      <c r="AA103" s="32">
        <v>0.1731690566177625</v>
      </c>
    </row>
    <row r="104" spans="1:27" x14ac:dyDescent="0.25">
      <c r="A104" s="28" t="s">
        <v>132</v>
      </c>
      <c r="B104" s="28" t="s">
        <v>76</v>
      </c>
      <c r="C104" s="32">
        <v>8.7160562557761251E-2</v>
      </c>
      <c r="D104" s="32">
        <v>8.6510406674145876E-2</v>
      </c>
      <c r="E104" s="32">
        <v>9.63921546803653E-2</v>
      </c>
      <c r="F104" s="32">
        <v>0.10028446465881288</v>
      </c>
      <c r="G104" s="32">
        <v>9.4721241153172597E-2</v>
      </c>
      <c r="H104" s="32">
        <v>9.4964610023874518E-2</v>
      </c>
      <c r="I104" s="32">
        <v>9.519085393740738E-2</v>
      </c>
      <c r="J104" s="32">
        <v>8.845219572414241E-2</v>
      </c>
      <c r="K104" s="32">
        <v>9.7080322068399269E-2</v>
      </c>
      <c r="L104" s="32">
        <v>0.10412922101402515</v>
      </c>
      <c r="M104" s="32">
        <v>0.13199098134768381</v>
      </c>
      <c r="N104" s="32">
        <v>0.12249167642050758</v>
      </c>
      <c r="O104" s="32">
        <v>0.12134780640797117</v>
      </c>
      <c r="P104" s="32">
        <v>0.11064827587289902</v>
      </c>
      <c r="Q104" s="32">
        <v>0.10855200206493408</v>
      </c>
      <c r="R104" s="32">
        <v>0.10789520586028852</v>
      </c>
      <c r="S104" s="32">
        <v>9.4476337342110389E-2</v>
      </c>
      <c r="T104" s="32">
        <v>0.11188323507311716</v>
      </c>
      <c r="U104" s="32">
        <v>0.11058047186281447</v>
      </c>
      <c r="V104" s="32">
        <v>0.10765650062529389</v>
      </c>
      <c r="W104" s="32">
        <v>0.11067538905507057</v>
      </c>
      <c r="X104" s="32">
        <v>0.10762276652769505</v>
      </c>
      <c r="Y104" s="32">
        <v>0.10373437482343761</v>
      </c>
      <c r="Z104" s="32">
        <v>9.9782108939300923E-2</v>
      </c>
      <c r="AA104" s="32">
        <v>9.7653142811105959E-2</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32">
        <v>0.1294124321503845</v>
      </c>
      <c r="D107" s="32">
        <v>4.9469459457025404E-2</v>
      </c>
      <c r="E107" s="32">
        <v>4.9395300297430098E-2</v>
      </c>
      <c r="F107" s="32">
        <v>6.5711797270113156E-2</v>
      </c>
      <c r="G107" s="32">
        <v>6.9745642019370141E-2</v>
      </c>
      <c r="H107" s="32">
        <v>6.8038061670760958E-2</v>
      </c>
      <c r="I107" s="32">
        <v>7.0347976402577936E-2</v>
      </c>
      <c r="J107" s="32">
        <v>6.8959347036522442E-2</v>
      </c>
      <c r="K107" s="32">
        <v>6.8111394522659879E-2</v>
      </c>
      <c r="L107" s="32">
        <v>6.8624323414204047E-2</v>
      </c>
      <c r="M107" s="32">
        <v>7.2236145873071575E-2</v>
      </c>
      <c r="N107" s="32">
        <v>7.1025902463226931E-2</v>
      </c>
      <c r="O107" s="32">
        <v>6.8642384958601949E-2</v>
      </c>
      <c r="P107" s="32">
        <v>6.7248142212257569E-2</v>
      </c>
      <c r="Q107" s="32">
        <v>7.088097382900313E-2</v>
      </c>
      <c r="R107" s="32">
        <v>7.2137757317823126E-2</v>
      </c>
      <c r="S107" s="32">
        <v>6.8578023276818348E-2</v>
      </c>
      <c r="T107" s="32">
        <v>6.8916510354445723E-2</v>
      </c>
      <c r="U107" s="32">
        <v>0.13868933979442699</v>
      </c>
      <c r="V107" s="32">
        <v>0.13880538492879743</v>
      </c>
      <c r="W107" s="32">
        <v>0.13726116008453967</v>
      </c>
      <c r="X107" s="32">
        <v>0.1597247282960545</v>
      </c>
      <c r="Y107" s="32">
        <v>0.15134125286695657</v>
      </c>
      <c r="Z107" s="32">
        <v>0.15381609709633243</v>
      </c>
      <c r="AA107" s="32">
        <v>0.14808185312433325</v>
      </c>
    </row>
    <row r="108" spans="1:27" x14ac:dyDescent="0.25">
      <c r="A108" s="28" t="s">
        <v>133</v>
      </c>
      <c r="B108" s="28" t="s">
        <v>122</v>
      </c>
      <c r="C108" s="32" t="s">
        <v>166</v>
      </c>
      <c r="D108" s="32" t="s">
        <v>166</v>
      </c>
      <c r="E108" s="32" t="s">
        <v>166</v>
      </c>
      <c r="F108" s="32" t="s">
        <v>166</v>
      </c>
      <c r="G108" s="32" t="s">
        <v>166</v>
      </c>
      <c r="H108" s="32" t="s">
        <v>166</v>
      </c>
      <c r="I108" s="32" t="s">
        <v>166</v>
      </c>
      <c r="J108" s="32" t="s">
        <v>166</v>
      </c>
      <c r="K108" s="32" t="s">
        <v>166</v>
      </c>
      <c r="L108" s="32" t="s">
        <v>166</v>
      </c>
      <c r="M108" s="32" t="s">
        <v>166</v>
      </c>
      <c r="N108" s="32" t="s">
        <v>166</v>
      </c>
      <c r="O108" s="32" t="s">
        <v>166</v>
      </c>
      <c r="P108" s="32" t="s">
        <v>166</v>
      </c>
      <c r="Q108" s="32" t="s">
        <v>166</v>
      </c>
      <c r="R108" s="32" t="s">
        <v>166</v>
      </c>
      <c r="S108" s="32" t="s">
        <v>166</v>
      </c>
      <c r="T108" s="32" t="s">
        <v>166</v>
      </c>
      <c r="U108" s="32" t="s">
        <v>166</v>
      </c>
      <c r="V108" s="32" t="s">
        <v>166</v>
      </c>
      <c r="W108" s="32" t="s">
        <v>166</v>
      </c>
      <c r="X108" s="32" t="s">
        <v>166</v>
      </c>
      <c r="Y108" s="32" t="s">
        <v>166</v>
      </c>
      <c r="Z108" s="32" t="s">
        <v>166</v>
      </c>
      <c r="AA108" s="32" t="s">
        <v>166</v>
      </c>
    </row>
    <row r="109" spans="1:27" x14ac:dyDescent="0.25">
      <c r="A109" s="28" t="s">
        <v>133</v>
      </c>
      <c r="B109" s="28" t="s">
        <v>76</v>
      </c>
      <c r="C109" s="32">
        <v>6.8281206697467151E-2</v>
      </c>
      <c r="D109" s="32">
        <v>8.3308948496689392E-2</v>
      </c>
      <c r="E109" s="32">
        <v>9.6278488315221677E-2</v>
      </c>
      <c r="F109" s="32">
        <v>0.11933791748484579</v>
      </c>
      <c r="G109" s="32">
        <v>0.12043349505327246</v>
      </c>
      <c r="H109" s="32">
        <v>0.11382680365296804</v>
      </c>
      <c r="I109" s="32">
        <v>0.12256891546913014</v>
      </c>
      <c r="J109" s="32">
        <v>0.11805481617404277</v>
      </c>
      <c r="K109" s="32">
        <v>0.11214188130233972</v>
      </c>
      <c r="L109" s="32">
        <v>0.11466012438985985</v>
      </c>
      <c r="M109" s="32">
        <v>0.14663997275786647</v>
      </c>
      <c r="N109" s="32">
        <v>0.13108178732470549</v>
      </c>
      <c r="O109" s="32">
        <v>0.12955367231953982</v>
      </c>
      <c r="P109" s="32">
        <v>0.1188252045912135</v>
      </c>
      <c r="Q109" s="32">
        <v>0.12562414541199182</v>
      </c>
      <c r="R109" s="32">
        <v>0.12286619290655333</v>
      </c>
      <c r="S109" s="32">
        <v>0.11433612730601597</v>
      </c>
      <c r="T109" s="32">
        <v>0.1158074866443846</v>
      </c>
      <c r="U109" s="32">
        <v>0.10983284286100604</v>
      </c>
      <c r="V109" s="32">
        <v>0.11297853686791522</v>
      </c>
      <c r="W109" s="32">
        <v>0.11232444765875381</v>
      </c>
      <c r="X109" s="32">
        <v>0.10867238107948858</v>
      </c>
      <c r="Y109" s="32">
        <v>0.1026096737460449</v>
      </c>
      <c r="Z109" s="32">
        <v>0.10520279154360467</v>
      </c>
      <c r="AA109" s="32">
        <v>9.5077490737983078E-2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32">
        <v>5.1664917885588482E-2</v>
      </c>
      <c r="D112" s="32">
        <v>4.7501744646840406E-2</v>
      </c>
      <c r="E112" s="32">
        <v>6.8600844862601013E-2</v>
      </c>
      <c r="F112" s="32">
        <v>6.8290936081283782E-2</v>
      </c>
      <c r="G112" s="32">
        <v>6.790466016497626E-2</v>
      </c>
      <c r="H112" s="32">
        <v>6.5622032705845323E-2</v>
      </c>
      <c r="I112" s="32">
        <v>6.6524976901516708E-2</v>
      </c>
      <c r="J112" s="32">
        <v>6.3729575918585857E-2</v>
      </c>
      <c r="K112" s="32">
        <v>6.2046107790995828E-2</v>
      </c>
      <c r="L112" s="32">
        <v>7.2963667938943141E-2</v>
      </c>
      <c r="M112" s="32">
        <v>7.8409721144568706E-2</v>
      </c>
      <c r="N112" s="32">
        <v>7.8992331410149677E-2</v>
      </c>
      <c r="O112" s="32">
        <v>7.7674055835548081E-2</v>
      </c>
      <c r="P112" s="32">
        <v>6.6409245883113241E-2</v>
      </c>
      <c r="Q112" s="32">
        <v>0.14896062782395353</v>
      </c>
      <c r="R112" s="32">
        <v>0.1501847982533919</v>
      </c>
      <c r="S112" s="32">
        <v>0.15019809313168381</v>
      </c>
      <c r="T112" s="32">
        <v>0.14956347275600076</v>
      </c>
      <c r="U112" s="32">
        <v>0.14843572348586351</v>
      </c>
      <c r="V112" s="32">
        <v>0.14521819178833559</v>
      </c>
      <c r="W112" s="32">
        <v>0.15008513500926449</v>
      </c>
      <c r="X112" s="32">
        <v>0.14819695230170374</v>
      </c>
      <c r="Y112" s="32">
        <v>0.13918743562777516</v>
      </c>
      <c r="Z112" s="32">
        <v>0.14262395659476423</v>
      </c>
      <c r="AA112" s="32">
        <v>0.14145519890593122</v>
      </c>
    </row>
    <row r="113" spans="1:27" x14ac:dyDescent="0.25">
      <c r="A113" s="28" t="s">
        <v>134</v>
      </c>
      <c r="B113" s="28" t="s">
        <v>122</v>
      </c>
      <c r="C113" s="32" t="s">
        <v>166</v>
      </c>
      <c r="D113" s="32" t="s">
        <v>166</v>
      </c>
      <c r="E113" s="32" t="s">
        <v>166</v>
      </c>
      <c r="F113" s="32" t="s">
        <v>166</v>
      </c>
      <c r="G113" s="32" t="s">
        <v>166</v>
      </c>
      <c r="H113" s="32" t="s">
        <v>166</v>
      </c>
      <c r="I113" s="32" t="s">
        <v>166</v>
      </c>
      <c r="J113" s="32" t="s">
        <v>166</v>
      </c>
      <c r="K113" s="32" t="s">
        <v>166</v>
      </c>
      <c r="L113" s="32" t="s">
        <v>166</v>
      </c>
      <c r="M113" s="32" t="s">
        <v>166</v>
      </c>
      <c r="N113" s="32" t="s">
        <v>166</v>
      </c>
      <c r="O113" s="32" t="s">
        <v>166</v>
      </c>
      <c r="P113" s="32" t="s">
        <v>166</v>
      </c>
      <c r="Q113" s="32" t="s">
        <v>166</v>
      </c>
      <c r="R113" s="32" t="s">
        <v>166</v>
      </c>
      <c r="S113" s="32" t="s">
        <v>166</v>
      </c>
      <c r="T113" s="32" t="s">
        <v>166</v>
      </c>
      <c r="U113" s="32" t="s">
        <v>166</v>
      </c>
      <c r="V113" s="32" t="s">
        <v>166</v>
      </c>
      <c r="W113" s="32" t="s">
        <v>166</v>
      </c>
      <c r="X113" s="32" t="s">
        <v>166</v>
      </c>
      <c r="Y113" s="32" t="s">
        <v>166</v>
      </c>
      <c r="Z113" s="32" t="s">
        <v>166</v>
      </c>
      <c r="AA113" s="32" t="s">
        <v>166</v>
      </c>
    </row>
    <row r="114" spans="1:27" x14ac:dyDescent="0.25">
      <c r="A114" s="28" t="s">
        <v>134</v>
      </c>
      <c r="B114" s="28" t="s">
        <v>76</v>
      </c>
      <c r="C114" s="32">
        <v>0.11275039598370308</v>
      </c>
      <c r="D114" s="32">
        <v>9.5162205577850531E-2</v>
      </c>
      <c r="E114" s="32">
        <v>0.13494235589124395</v>
      </c>
      <c r="F114" s="32">
        <v>0.13080006341958397</v>
      </c>
      <c r="G114" s="32">
        <v>0.12021088770585409</v>
      </c>
      <c r="H114" s="32">
        <v>0.11748100391139156</v>
      </c>
      <c r="I114" s="32">
        <v>0.12063511356596732</v>
      </c>
      <c r="J114" s="32">
        <v>0.11206417489435341</v>
      </c>
      <c r="K114" s="32">
        <v>0.1065790533085488</v>
      </c>
      <c r="L114" s="32">
        <v>0.11143346824408468</v>
      </c>
      <c r="M114" s="32">
        <v>0.14613250052846752</v>
      </c>
      <c r="N114" s="32">
        <v>0.12927007305936072</v>
      </c>
      <c r="O114" s="32">
        <v>0.12586578852695735</v>
      </c>
      <c r="P114" s="32">
        <v>0.11522643387909462</v>
      </c>
      <c r="Q114" s="32">
        <v>0.11942903526625734</v>
      </c>
      <c r="R114" s="32">
        <v>0.11650078697322799</v>
      </c>
      <c r="S114" s="32">
        <v>0.11184046892153508</v>
      </c>
      <c r="T114" s="32">
        <v>0.11405865263715176</v>
      </c>
      <c r="U114" s="32">
        <v>0.10993063556777163</v>
      </c>
      <c r="V114" s="32">
        <v>0.10996663754084</v>
      </c>
      <c r="W114" s="32">
        <v>0.11012635078150956</v>
      </c>
      <c r="X114" s="32">
        <v>0.1063661458930573</v>
      </c>
      <c r="Y114" s="32">
        <v>9.6506804702671506E-2</v>
      </c>
      <c r="Z114" s="32">
        <v>9.7541534949069184E-2</v>
      </c>
      <c r="AA114" s="32">
        <v>9.0297789817599727E-2</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32" t="s">
        <v>166</v>
      </c>
      <c r="D117" s="32" t="s">
        <v>166</v>
      </c>
      <c r="E117" s="32" t="s">
        <v>166</v>
      </c>
      <c r="F117" s="32" t="s">
        <v>166</v>
      </c>
      <c r="G117" s="32" t="s">
        <v>166</v>
      </c>
      <c r="H117" s="32" t="s">
        <v>166</v>
      </c>
      <c r="I117" s="32" t="s">
        <v>166</v>
      </c>
      <c r="J117" s="32" t="s">
        <v>166</v>
      </c>
      <c r="K117" s="32" t="s">
        <v>166</v>
      </c>
      <c r="L117" s="32" t="s">
        <v>166</v>
      </c>
      <c r="M117" s="32" t="s">
        <v>166</v>
      </c>
      <c r="N117" s="32" t="s">
        <v>166</v>
      </c>
      <c r="O117" s="32" t="s">
        <v>166</v>
      </c>
      <c r="P117" s="32" t="s">
        <v>166</v>
      </c>
      <c r="Q117" s="32" t="s">
        <v>166</v>
      </c>
      <c r="R117" s="32" t="s">
        <v>166</v>
      </c>
      <c r="S117" s="32" t="s">
        <v>166</v>
      </c>
      <c r="T117" s="32" t="s">
        <v>166</v>
      </c>
      <c r="U117" s="32" t="s">
        <v>166</v>
      </c>
      <c r="V117" s="32" t="s">
        <v>166</v>
      </c>
      <c r="W117" s="32" t="s">
        <v>166</v>
      </c>
      <c r="X117" s="32" t="s">
        <v>166</v>
      </c>
      <c r="Y117" s="32" t="s">
        <v>166</v>
      </c>
      <c r="Z117" s="32" t="s">
        <v>166</v>
      </c>
      <c r="AA117" s="32" t="s">
        <v>166</v>
      </c>
    </row>
    <row r="118" spans="1:27" x14ac:dyDescent="0.25">
      <c r="A118" s="28" t="s">
        <v>135</v>
      </c>
      <c r="B118" s="28" t="s">
        <v>122</v>
      </c>
      <c r="C118" s="32" t="s">
        <v>166</v>
      </c>
      <c r="D118" s="32" t="s">
        <v>166</v>
      </c>
      <c r="E118" s="32" t="s">
        <v>166</v>
      </c>
      <c r="F118" s="32" t="s">
        <v>166</v>
      </c>
      <c r="G118" s="32" t="s">
        <v>166</v>
      </c>
      <c r="H118" s="32" t="s">
        <v>166</v>
      </c>
      <c r="I118" s="32" t="s">
        <v>166</v>
      </c>
      <c r="J118" s="32" t="s">
        <v>166</v>
      </c>
      <c r="K118" s="32" t="s">
        <v>166</v>
      </c>
      <c r="L118" s="32" t="s">
        <v>166</v>
      </c>
      <c r="M118" s="32" t="s">
        <v>166</v>
      </c>
      <c r="N118" s="32" t="s">
        <v>166</v>
      </c>
      <c r="O118" s="32" t="s">
        <v>166</v>
      </c>
      <c r="P118" s="32" t="s">
        <v>166</v>
      </c>
      <c r="Q118" s="32" t="s">
        <v>166</v>
      </c>
      <c r="R118" s="32" t="s">
        <v>166</v>
      </c>
      <c r="S118" s="32" t="s">
        <v>166</v>
      </c>
      <c r="T118" s="32" t="s">
        <v>166</v>
      </c>
      <c r="U118" s="32" t="s">
        <v>166</v>
      </c>
      <c r="V118" s="32" t="s">
        <v>166</v>
      </c>
      <c r="W118" s="32" t="s">
        <v>166</v>
      </c>
      <c r="X118" s="32" t="s">
        <v>166</v>
      </c>
      <c r="Y118" s="32" t="s">
        <v>166</v>
      </c>
      <c r="Z118" s="32" t="s">
        <v>166</v>
      </c>
      <c r="AA118" s="32" t="s">
        <v>166</v>
      </c>
    </row>
    <row r="119" spans="1:27" x14ac:dyDescent="0.25">
      <c r="A119" s="28" t="s">
        <v>135</v>
      </c>
      <c r="B119" s="28" t="s">
        <v>76</v>
      </c>
      <c r="C119" s="32" t="s">
        <v>166</v>
      </c>
      <c r="D119" s="32" t="s">
        <v>166</v>
      </c>
      <c r="E119" s="32" t="s">
        <v>166</v>
      </c>
      <c r="F119" s="32" t="s">
        <v>166</v>
      </c>
      <c r="G119" s="32">
        <v>1.8412202464711931E-2</v>
      </c>
      <c r="H119" s="32">
        <v>1.4767502283105024E-2</v>
      </c>
      <c r="I119" s="32">
        <v>1.5261638018953659E-2</v>
      </c>
      <c r="J119" s="32">
        <v>1.7907976349033645E-2</v>
      </c>
      <c r="K119" s="32">
        <v>1.3227799529622237E-2</v>
      </c>
      <c r="L119" s="32">
        <v>5.6036228672110194E-2</v>
      </c>
      <c r="M119" s="32">
        <v>0.7939733848078474</v>
      </c>
      <c r="N119" s="32">
        <v>2.4150786529680366E-2</v>
      </c>
      <c r="O119" s="32">
        <v>1.4096375951293759E-2</v>
      </c>
      <c r="P119" s="32">
        <v>1.516358934227807E-2</v>
      </c>
      <c r="Q119" s="32">
        <v>1.9067281447066993E-2</v>
      </c>
      <c r="R119" s="32">
        <v>1.5154123316650774E-2</v>
      </c>
      <c r="S119" s="32">
        <v>1.9376397002633921E-2</v>
      </c>
      <c r="T119" s="32">
        <v>1.369067102532171E-2</v>
      </c>
      <c r="U119" s="32">
        <v>4.4199196384075816E-2</v>
      </c>
      <c r="V119" s="32">
        <v>0.50647091124689914</v>
      </c>
      <c r="W119" s="32">
        <v>1.5438384703196348E-2</v>
      </c>
      <c r="X119" s="32">
        <v>8.4709816275157154E-3</v>
      </c>
      <c r="Y119" s="32">
        <v>6.9356042060121758E-3</v>
      </c>
      <c r="Z119" s="32">
        <v>1.6657720076037292E-2</v>
      </c>
      <c r="AA119" s="32">
        <v>9.11377096073792E-3</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32">
        <v>0.15826900425347717</v>
      </c>
      <c r="D124" s="32">
        <v>0.16329571697842321</v>
      </c>
      <c r="E124" s="32">
        <v>0.16467297367346004</v>
      </c>
      <c r="F124" s="32">
        <v>0.16003618952653365</v>
      </c>
      <c r="G124" s="32">
        <v>0.15437900344716343</v>
      </c>
      <c r="H124" s="32">
        <v>0.16419697388334481</v>
      </c>
      <c r="I124" s="32">
        <v>0.16364436827544621</v>
      </c>
      <c r="J124" s="32">
        <v>0.14760145405203592</v>
      </c>
      <c r="K124" s="32">
        <v>0.15609969315089481</v>
      </c>
      <c r="L124" s="32">
        <v>0.16195723601950304</v>
      </c>
      <c r="M124" s="32">
        <v>0.16344150710576327</v>
      </c>
      <c r="N124" s="32">
        <v>0.16507489060200953</v>
      </c>
      <c r="O124" s="32">
        <v>0.16038812335928351</v>
      </c>
      <c r="P124" s="32">
        <v>0.15558896998287972</v>
      </c>
      <c r="Q124" s="32">
        <v>0.16610063054315158</v>
      </c>
      <c r="R124" s="32">
        <v>0.16629055036260976</v>
      </c>
      <c r="S124" s="32">
        <v>0.14987950012902329</v>
      </c>
      <c r="T124" s="32">
        <v>0.15747455671110239</v>
      </c>
      <c r="U124" s="32">
        <v>0.1635244203203626</v>
      </c>
      <c r="V124" s="32">
        <v>0.16558533994420307</v>
      </c>
      <c r="W124" s="32">
        <v>0.16646376933565543</v>
      </c>
      <c r="X124" s="32">
        <v>0.16200535558012286</v>
      </c>
      <c r="Y124" s="32">
        <v>0.15681688189199414</v>
      </c>
      <c r="Z124" s="32">
        <v>0.16767463107393524</v>
      </c>
      <c r="AA124" s="32">
        <v>0.16726974332491462</v>
      </c>
    </row>
    <row r="125" spans="1:27" collapsed="1" x14ac:dyDescent="0.25">
      <c r="A125" s="28" t="s">
        <v>40</v>
      </c>
      <c r="B125" s="28" t="s">
        <v>77</v>
      </c>
      <c r="C125" s="32">
        <v>4.9607658364902149E-2</v>
      </c>
      <c r="D125" s="32">
        <v>4.9629280423697235E-2</v>
      </c>
      <c r="E125" s="32">
        <v>4.896237582929612E-2</v>
      </c>
      <c r="F125" s="32">
        <v>4.8632746056913E-2</v>
      </c>
      <c r="G125" s="32">
        <v>4.8440036740874E-2</v>
      </c>
      <c r="H125" s="32">
        <v>4.8062820100207744E-2</v>
      </c>
      <c r="I125" s="32">
        <v>4.7828982416623124E-2</v>
      </c>
      <c r="J125" s="32">
        <v>4.7296340075477054E-2</v>
      </c>
      <c r="K125" s="32">
        <v>4.7059541469263805E-2</v>
      </c>
      <c r="L125" s="32">
        <v>4.6518740245613692E-2</v>
      </c>
      <c r="M125" s="32">
        <v>4.7140745824718805E-2</v>
      </c>
      <c r="N125" s="32">
        <v>4.67779632497188E-2</v>
      </c>
      <c r="O125" s="32">
        <v>4.6673343198149579E-2</v>
      </c>
      <c r="P125" s="32">
        <v>4.6202330294889141E-2</v>
      </c>
      <c r="Q125" s="32">
        <v>4.5751416958936378E-2</v>
      </c>
      <c r="R125" s="32">
        <v>4.5031752841140887E-2</v>
      </c>
      <c r="S125" s="32">
        <v>4.4364514916502305E-2</v>
      </c>
      <c r="T125" s="32">
        <v>4.3824433670127852E-2</v>
      </c>
      <c r="U125" s="32">
        <v>4.344365633262575E-2</v>
      </c>
      <c r="V125" s="32">
        <v>4.2780857030006815E-2</v>
      </c>
      <c r="W125" s="32">
        <v>4.2278295907759389E-2</v>
      </c>
      <c r="X125" s="32">
        <v>4.1801413637747802E-2</v>
      </c>
      <c r="Y125" s="32">
        <v>4.1454909183766833E-2</v>
      </c>
      <c r="Z125" s="32">
        <v>4.091255588468462E-2</v>
      </c>
      <c r="AA125" s="32">
        <v>4.0479341568256506E-2</v>
      </c>
    </row>
    <row r="126" spans="1:27" collapsed="1" x14ac:dyDescent="0.25">
      <c r="A126" s="28" t="s">
        <v>40</v>
      </c>
      <c r="B126" s="28" t="s">
        <v>78</v>
      </c>
      <c r="C126" s="32">
        <v>5.8382256493332452E-2</v>
      </c>
      <c r="D126" s="32">
        <v>5.8413542556033558E-2</v>
      </c>
      <c r="E126" s="32">
        <v>5.763398687281894E-2</v>
      </c>
      <c r="F126" s="32">
        <v>5.7245738891113389E-2</v>
      </c>
      <c r="G126" s="32">
        <v>5.6998126213580746E-2</v>
      </c>
      <c r="H126" s="32">
        <v>5.6581734483362046E-2</v>
      </c>
      <c r="I126" s="32">
        <v>5.6311029226226113E-2</v>
      </c>
      <c r="J126" s="32">
        <v>5.5692935515542052E-2</v>
      </c>
      <c r="K126" s="32">
        <v>5.5398724633656575E-2</v>
      </c>
      <c r="L126" s="32">
        <v>5.4777398276254392E-2</v>
      </c>
      <c r="M126" s="32">
        <v>5.5475426915713388E-2</v>
      </c>
      <c r="N126" s="32">
        <v>5.505203363138568E-2</v>
      </c>
      <c r="O126" s="32">
        <v>5.4932828563279724E-2</v>
      </c>
      <c r="P126" s="32">
        <v>5.4393672378848741E-2</v>
      </c>
      <c r="Q126" s="32">
        <v>5.3863408956210751E-2</v>
      </c>
      <c r="R126" s="32">
        <v>5.2999905230563492E-2</v>
      </c>
      <c r="S126" s="32">
        <v>5.2235721955298381E-2</v>
      </c>
      <c r="T126" s="32">
        <v>5.1601744654171708E-2</v>
      </c>
      <c r="U126" s="32">
        <v>5.112803157241208E-2</v>
      </c>
      <c r="V126" s="32">
        <v>5.0369604815553276E-2</v>
      </c>
      <c r="W126" s="32">
        <v>4.9781771960424062E-2</v>
      </c>
      <c r="X126" s="32">
        <v>4.9213443289617805E-2</v>
      </c>
      <c r="Y126" s="32">
        <v>4.8805033850243477E-2</v>
      </c>
      <c r="Z126" s="32">
        <v>4.8164858716541518E-2</v>
      </c>
      <c r="AA126" s="32">
        <v>4.7639357010081491E-2</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32">
        <v>0.15972410423852013</v>
      </c>
      <c r="D129" s="32">
        <v>0.16869258757931335</v>
      </c>
      <c r="E129" s="32">
        <v>0.16407706874272895</v>
      </c>
      <c r="F129" s="32">
        <v>0.16217901806788979</v>
      </c>
      <c r="G129" s="32">
        <v>0.15623794879546274</v>
      </c>
      <c r="H129" s="32">
        <v>0.17149712853575647</v>
      </c>
      <c r="I129" s="32">
        <v>0.16837752955692867</v>
      </c>
      <c r="J129" s="32">
        <v>0.1498463111616595</v>
      </c>
      <c r="K129" s="32">
        <v>0.15398623481808035</v>
      </c>
      <c r="L129" s="32">
        <v>0.1631266221933409</v>
      </c>
      <c r="M129" s="32">
        <v>0.17006996090265675</v>
      </c>
      <c r="N129" s="32">
        <v>0.16537597937264328</v>
      </c>
      <c r="O129" s="32">
        <v>0.1634209840754744</v>
      </c>
      <c r="P129" s="32">
        <v>0.15793663259006305</v>
      </c>
      <c r="Q129" s="32">
        <v>0.17349738433885359</v>
      </c>
      <c r="R129" s="32">
        <v>0.17078495206873032</v>
      </c>
      <c r="S129" s="32">
        <v>0.15185216414252153</v>
      </c>
      <c r="T129" s="32">
        <v>0.15603565699623098</v>
      </c>
      <c r="U129" s="32">
        <v>0.16511785037418406</v>
      </c>
      <c r="V129" s="32">
        <v>0.17248128974196486</v>
      </c>
      <c r="W129" s="32">
        <v>0.16747601898028563</v>
      </c>
      <c r="X129" s="32">
        <v>0.16536755715174986</v>
      </c>
      <c r="Y129" s="32">
        <v>0.1593428465078213</v>
      </c>
      <c r="Z129" s="32">
        <v>0.17527000062545306</v>
      </c>
      <c r="AA129" s="32">
        <v>0.17211676156775685</v>
      </c>
    </row>
    <row r="130" spans="1:27" x14ac:dyDescent="0.25">
      <c r="A130" s="28" t="s">
        <v>131</v>
      </c>
      <c r="B130" s="28" t="s">
        <v>77</v>
      </c>
      <c r="C130" s="32">
        <v>4.9008138287534621E-2</v>
      </c>
      <c r="D130" s="32">
        <v>4.9578684643222654E-2</v>
      </c>
      <c r="E130" s="32">
        <v>4.8944490503865422E-2</v>
      </c>
      <c r="F130" s="32">
        <v>4.9007925758356698E-2</v>
      </c>
      <c r="G130" s="32">
        <v>4.8798631476706003E-2</v>
      </c>
      <c r="H130" s="32">
        <v>4.8480968715908457E-2</v>
      </c>
      <c r="I130" s="32">
        <v>4.8157926502331375E-2</v>
      </c>
      <c r="J130" s="32">
        <v>4.7522298361262864E-2</v>
      </c>
      <c r="K130" s="32">
        <v>4.6999204745971496E-2</v>
      </c>
      <c r="L130" s="32">
        <v>4.6462443402597232E-2</v>
      </c>
      <c r="M130" s="32">
        <v>4.7079856803971337E-2</v>
      </c>
      <c r="N130" s="32">
        <v>4.6824529521760958E-2</v>
      </c>
      <c r="O130" s="32">
        <v>4.6669483031342544E-2</v>
      </c>
      <c r="P130" s="32">
        <v>4.6156817042501623E-2</v>
      </c>
      <c r="Q130" s="32">
        <v>4.568817795638349E-2</v>
      </c>
      <c r="R130" s="32">
        <v>4.4947870623631828E-2</v>
      </c>
      <c r="S130" s="32">
        <v>4.4245598793952491E-2</v>
      </c>
      <c r="T130" s="32">
        <v>4.3620972083081605E-2</v>
      </c>
      <c r="U130" s="32">
        <v>4.3231535241763576E-2</v>
      </c>
      <c r="V130" s="32">
        <v>4.2515665439206721E-2</v>
      </c>
      <c r="W130" s="32">
        <v>4.1979166674636678E-2</v>
      </c>
      <c r="X130" s="32">
        <v>4.1454871929610386E-2</v>
      </c>
      <c r="Y130" s="32">
        <v>4.1022581184422688E-2</v>
      </c>
      <c r="Z130" s="32">
        <v>4.0463238155255821E-2</v>
      </c>
      <c r="AA130" s="32">
        <v>3.9997645398791443E-2</v>
      </c>
    </row>
    <row r="131" spans="1:27" x14ac:dyDescent="0.25">
      <c r="A131" s="28" t="s">
        <v>131</v>
      </c>
      <c r="B131" s="28" t="s">
        <v>78</v>
      </c>
      <c r="C131" s="32">
        <v>5.7664534198355218E-2</v>
      </c>
      <c r="D131" s="32">
        <v>5.8365781156259219E-2</v>
      </c>
      <c r="E131" s="32">
        <v>5.76420582251604E-2</v>
      </c>
      <c r="F131" s="32">
        <v>5.7683542405239527E-2</v>
      </c>
      <c r="G131" s="32">
        <v>5.7412559766299588E-2</v>
      </c>
      <c r="H131" s="32">
        <v>5.7063429059542356E-2</v>
      </c>
      <c r="I131" s="32">
        <v>5.6711826369880459E-2</v>
      </c>
      <c r="J131" s="32">
        <v>5.5958180117055084E-2</v>
      </c>
      <c r="K131" s="32">
        <v>5.5331891888979523E-2</v>
      </c>
      <c r="L131" s="32">
        <v>5.4714568928107485E-2</v>
      </c>
      <c r="M131" s="32">
        <v>5.5412240135064128E-2</v>
      </c>
      <c r="N131" s="32">
        <v>5.5093760221648011E-2</v>
      </c>
      <c r="O131" s="32">
        <v>5.4927381827917024E-2</v>
      </c>
      <c r="P131" s="32">
        <v>5.435073466368634E-2</v>
      </c>
      <c r="Q131" s="32">
        <v>5.3802043528683681E-2</v>
      </c>
      <c r="R131" s="32">
        <v>5.2898179356364775E-2</v>
      </c>
      <c r="S131" s="32">
        <v>5.2103774151730238E-2</v>
      </c>
      <c r="T131" s="32">
        <v>5.1372963822691957E-2</v>
      </c>
      <c r="U131" s="32">
        <v>5.0861296085426562E-2</v>
      </c>
      <c r="V131" s="32">
        <v>5.0045020173708335E-2</v>
      </c>
      <c r="W131" s="32">
        <v>4.9433799049574123E-2</v>
      </c>
      <c r="X131" s="32">
        <v>4.8798599349709246E-2</v>
      </c>
      <c r="Y131" s="32">
        <v>4.8321651921924766E-2</v>
      </c>
      <c r="Z131" s="32">
        <v>4.7639052187566401E-2</v>
      </c>
      <c r="AA131" s="32">
        <v>4.7057894459326212E-2</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32">
        <v>0.1639624406727096</v>
      </c>
      <c r="D134" s="32">
        <v>0.17425429872443524</v>
      </c>
      <c r="E134" s="32">
        <v>0.17358464782259495</v>
      </c>
      <c r="F134" s="32">
        <v>0.1665882502372289</v>
      </c>
      <c r="G134" s="32">
        <v>0.1675221560245245</v>
      </c>
      <c r="H134" s="32">
        <v>0.17718978964868889</v>
      </c>
      <c r="I134" s="32">
        <v>0.17731343182437881</v>
      </c>
      <c r="J134" s="32">
        <v>0.14888699119953255</v>
      </c>
      <c r="K134" s="32">
        <v>0.16105251197151807</v>
      </c>
      <c r="L134" s="32">
        <v>0.16590418325274517</v>
      </c>
      <c r="M134" s="32">
        <v>0.17419461672442973</v>
      </c>
      <c r="N134" s="32">
        <v>0.17225129714007267</v>
      </c>
      <c r="O134" s="32">
        <v>0.16520510962835516</v>
      </c>
      <c r="P134" s="32">
        <v>0.16688252052955671</v>
      </c>
      <c r="Q134" s="32">
        <v>0.17709910991536323</v>
      </c>
      <c r="R134" s="32">
        <v>0.17706573680277415</v>
      </c>
      <c r="S134" s="32">
        <v>0.14896024209253036</v>
      </c>
      <c r="T134" s="32">
        <v>0.16167395607827287</v>
      </c>
      <c r="U134" s="32">
        <v>0.16727631620498118</v>
      </c>
      <c r="V134" s="32">
        <v>0.17532399485526062</v>
      </c>
      <c r="W134" s="32">
        <v>0.17304467774788412</v>
      </c>
      <c r="X134" s="32">
        <v>0.1662796732888252</v>
      </c>
      <c r="Y134" s="32">
        <v>0.1677000745533837</v>
      </c>
      <c r="Z134" s="32">
        <v>0.17753883314216165</v>
      </c>
      <c r="AA134" s="32">
        <v>0.17734028631172799</v>
      </c>
    </row>
    <row r="135" spans="1:27" x14ac:dyDescent="0.25">
      <c r="A135" s="28" t="s">
        <v>132</v>
      </c>
      <c r="B135" s="28" t="s">
        <v>77</v>
      </c>
      <c r="C135" s="32">
        <v>4.9142468507442361E-2</v>
      </c>
      <c r="D135" s="32">
        <v>4.8400437489579798E-2</v>
      </c>
      <c r="E135" s="32">
        <v>4.7803398681013548E-2</v>
      </c>
      <c r="F135" s="32">
        <v>4.7687952447196681E-2</v>
      </c>
      <c r="G135" s="32">
        <v>4.8150789817941776E-2</v>
      </c>
      <c r="H135" s="32">
        <v>4.7879292127644628E-2</v>
      </c>
      <c r="I135" s="32">
        <v>4.7793151149956338E-2</v>
      </c>
      <c r="J135" s="32">
        <v>4.7147915627319001E-2</v>
      </c>
      <c r="K135" s="32">
        <v>4.6656034213900653E-2</v>
      </c>
      <c r="L135" s="32">
        <v>4.609931532229701E-2</v>
      </c>
      <c r="M135" s="32">
        <v>4.7103591677238793E-2</v>
      </c>
      <c r="N135" s="32">
        <v>4.6571066584131925E-2</v>
      </c>
      <c r="O135" s="32">
        <v>4.6518321785635988E-2</v>
      </c>
      <c r="P135" s="32">
        <v>4.6038502280423374E-2</v>
      </c>
      <c r="Q135" s="32">
        <v>4.5582801128042416E-2</v>
      </c>
      <c r="R135" s="32">
        <v>4.4849951805032415E-2</v>
      </c>
      <c r="S135" s="32">
        <v>4.4212881453685411E-2</v>
      </c>
      <c r="T135" s="32">
        <v>4.364885430575266E-2</v>
      </c>
      <c r="U135" s="32">
        <v>4.3243150745178607E-2</v>
      </c>
      <c r="V135" s="32">
        <v>4.2604379706579154E-2</v>
      </c>
      <c r="W135" s="32">
        <v>4.2022646896934475E-2</v>
      </c>
      <c r="X135" s="32">
        <v>4.1504969417903097E-2</v>
      </c>
      <c r="Y135" s="32">
        <v>4.1161872913018469E-2</v>
      </c>
      <c r="Z135" s="32">
        <v>4.0575269627031542E-2</v>
      </c>
      <c r="AA135" s="32">
        <v>4.0041907118308413E-2</v>
      </c>
    </row>
    <row r="136" spans="1:27" x14ac:dyDescent="0.25">
      <c r="A136" s="28" t="s">
        <v>132</v>
      </c>
      <c r="B136" s="28" t="s">
        <v>78</v>
      </c>
      <c r="C136" s="32">
        <v>5.7840118868282719E-2</v>
      </c>
      <c r="D136" s="32">
        <v>5.697565578789298E-2</v>
      </c>
      <c r="E136" s="32">
        <v>5.6248015375911245E-2</v>
      </c>
      <c r="F136" s="32">
        <v>5.6151490822857412E-2</v>
      </c>
      <c r="G136" s="32">
        <v>5.6651487229591881E-2</v>
      </c>
      <c r="H136" s="32">
        <v>5.6348320655369127E-2</v>
      </c>
      <c r="I136" s="32">
        <v>5.6252102907591216E-2</v>
      </c>
      <c r="J136" s="32">
        <v>5.5507596643619074E-2</v>
      </c>
      <c r="K136" s="32">
        <v>5.4913425600060267E-2</v>
      </c>
      <c r="L136" s="32">
        <v>5.4289426689728207E-2</v>
      </c>
      <c r="M136" s="32">
        <v>5.544868018911641E-2</v>
      </c>
      <c r="N136" s="32">
        <v>5.4806997077633479E-2</v>
      </c>
      <c r="O136" s="32">
        <v>5.4743030191859221E-2</v>
      </c>
      <c r="P136" s="32">
        <v>5.4217955689385727E-2</v>
      </c>
      <c r="Q136" s="32">
        <v>5.3644755997247641E-2</v>
      </c>
      <c r="R136" s="32">
        <v>5.2769308253260268E-2</v>
      </c>
      <c r="S136" s="32">
        <v>5.2038300778041661E-2</v>
      </c>
      <c r="T136" s="32">
        <v>5.1395681854009875E-2</v>
      </c>
      <c r="U136" s="32">
        <v>5.092378670295078E-2</v>
      </c>
      <c r="V136" s="32">
        <v>5.0149569171450067E-2</v>
      </c>
      <c r="W136" s="32">
        <v>4.9477589637074042E-2</v>
      </c>
      <c r="X136" s="32">
        <v>4.8850766690656765E-2</v>
      </c>
      <c r="Y136" s="32">
        <v>4.8440199178025695E-2</v>
      </c>
      <c r="Z136" s="32">
        <v>4.7747512076048375E-2</v>
      </c>
      <c r="AA136" s="32">
        <v>4.7165207450786312E-2</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32">
        <v>0.14561892783106412</v>
      </c>
      <c r="D139" s="32">
        <v>0.14238238971068373</v>
      </c>
      <c r="E139" s="32">
        <v>0.15075734107345268</v>
      </c>
      <c r="F139" s="32">
        <v>0.14707111704348744</v>
      </c>
      <c r="G139" s="32">
        <v>0.13853580367723781</v>
      </c>
      <c r="H139" s="32">
        <v>0.14680989093879718</v>
      </c>
      <c r="I139" s="32">
        <v>0.14662710702621767</v>
      </c>
      <c r="J139" s="32">
        <v>0.13955495171184618</v>
      </c>
      <c r="K139" s="32">
        <v>0.14867603515303904</v>
      </c>
      <c r="L139" s="32">
        <v>0.15419567753348581</v>
      </c>
      <c r="M139" s="32">
        <v>0.14739645169894824</v>
      </c>
      <c r="N139" s="32">
        <v>0.15516471871089937</v>
      </c>
      <c r="O139" s="32">
        <v>0.15035081506041773</v>
      </c>
      <c r="P139" s="32">
        <v>0.1423649144804012</v>
      </c>
      <c r="Q139" s="32">
        <v>0.15076999818476303</v>
      </c>
      <c r="R139" s="32">
        <v>0.15153934073794267</v>
      </c>
      <c r="S139" s="32">
        <v>0.14330083130705085</v>
      </c>
      <c r="T139" s="32">
        <v>0.14951911615097124</v>
      </c>
      <c r="U139" s="32">
        <v>0.15495268405442097</v>
      </c>
      <c r="V139" s="32">
        <v>0.14892439910922223</v>
      </c>
      <c r="W139" s="32">
        <v>0.1555469195546802</v>
      </c>
      <c r="X139" s="32">
        <v>0.15160410392492413</v>
      </c>
      <c r="Y139" s="32">
        <v>0.14285285047772919</v>
      </c>
      <c r="Z139" s="32">
        <v>0.15206495853353094</v>
      </c>
      <c r="AA139" s="32">
        <v>0.15162547359732953</v>
      </c>
    </row>
    <row r="140" spans="1:27" x14ac:dyDescent="0.25">
      <c r="A140" s="28" t="s">
        <v>133</v>
      </c>
      <c r="B140" s="28" t="s">
        <v>77</v>
      </c>
      <c r="C140" s="32">
        <v>4.9836442170291935E-2</v>
      </c>
      <c r="D140" s="32">
        <v>5.0301514980587117E-2</v>
      </c>
      <c r="E140" s="32">
        <v>4.9678670034114102E-2</v>
      </c>
      <c r="F140" s="32">
        <v>4.9345264332734819E-2</v>
      </c>
      <c r="G140" s="32">
        <v>4.9257213867686771E-2</v>
      </c>
      <c r="H140" s="32">
        <v>4.8908360282510624E-2</v>
      </c>
      <c r="I140" s="32">
        <v>4.8779989600522607E-2</v>
      </c>
      <c r="J140" s="32">
        <v>4.8100279332250369E-2</v>
      </c>
      <c r="K140" s="32">
        <v>4.7672419133234209E-2</v>
      </c>
      <c r="L140" s="32">
        <v>4.7232427785071286E-2</v>
      </c>
      <c r="M140" s="32">
        <v>4.8153342581768517E-2</v>
      </c>
      <c r="N140" s="32">
        <v>4.7828673659735213E-2</v>
      </c>
      <c r="O140" s="32">
        <v>4.787628461732242E-2</v>
      </c>
      <c r="P140" s="32">
        <v>4.7383659671506179E-2</v>
      </c>
      <c r="Q140" s="32">
        <v>4.6906968136917422E-2</v>
      </c>
      <c r="R140" s="32">
        <v>4.6176372926430675E-2</v>
      </c>
      <c r="S140" s="32">
        <v>4.5474553091715067E-2</v>
      </c>
      <c r="T140" s="32">
        <v>4.4966778262979797E-2</v>
      </c>
      <c r="U140" s="32">
        <v>4.4565932102087938E-2</v>
      </c>
      <c r="V140" s="32">
        <v>4.3910602592696406E-2</v>
      </c>
      <c r="W140" s="32">
        <v>4.3408824780087778E-2</v>
      </c>
      <c r="X140" s="32">
        <v>4.2966679079586331E-2</v>
      </c>
      <c r="Y140" s="32">
        <v>4.2643966713354214E-2</v>
      </c>
      <c r="Z140" s="32">
        <v>4.2089515760305105E-2</v>
      </c>
      <c r="AA140" s="32">
        <v>4.1695244142653722E-2</v>
      </c>
    </row>
    <row r="141" spans="1:27" x14ac:dyDescent="0.25">
      <c r="A141" s="28" t="s">
        <v>133</v>
      </c>
      <c r="B141" s="28" t="s">
        <v>78</v>
      </c>
      <c r="C141" s="32">
        <v>5.865642866239669E-2</v>
      </c>
      <c r="D141" s="32">
        <v>5.9204906967066206E-2</v>
      </c>
      <c r="E141" s="32">
        <v>5.8450802496091463E-2</v>
      </c>
      <c r="F141" s="32">
        <v>5.8082690710742221E-2</v>
      </c>
      <c r="G141" s="32">
        <v>5.798393023215067E-2</v>
      </c>
      <c r="H141" s="32">
        <v>5.7593348950313997E-2</v>
      </c>
      <c r="I141" s="32">
        <v>5.7423434470255698E-2</v>
      </c>
      <c r="J141" s="32">
        <v>5.6647839720069905E-2</v>
      </c>
      <c r="K141" s="32">
        <v>5.6139497755885753E-2</v>
      </c>
      <c r="L141" s="32">
        <v>5.5603645815905579E-2</v>
      </c>
      <c r="M141" s="32">
        <v>5.6652692612811785E-2</v>
      </c>
      <c r="N141" s="32">
        <v>5.6288371192466616E-2</v>
      </c>
      <c r="O141" s="32">
        <v>5.6340166492252729E-2</v>
      </c>
      <c r="P141" s="32">
        <v>5.5769529485075048E-2</v>
      </c>
      <c r="Q141" s="32">
        <v>5.5224591640753121E-2</v>
      </c>
      <c r="R141" s="32">
        <v>5.435942149633316E-2</v>
      </c>
      <c r="S141" s="32">
        <v>5.3541428602032183E-2</v>
      </c>
      <c r="T141" s="32">
        <v>5.2932959735697498E-2</v>
      </c>
      <c r="U141" s="32">
        <v>5.2457752570774188E-2</v>
      </c>
      <c r="V141" s="32">
        <v>5.1719472939224381E-2</v>
      </c>
      <c r="W141" s="32">
        <v>5.1108614288066088E-2</v>
      </c>
      <c r="X141" s="32">
        <v>5.059053909723369E-2</v>
      </c>
      <c r="Y141" s="32">
        <v>5.0182349561605499E-2</v>
      </c>
      <c r="Z141" s="32">
        <v>4.9558548770249219E-2</v>
      </c>
      <c r="AA141" s="32">
        <v>4.9058808585315444E-2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32">
        <v>0.1673199165744875</v>
      </c>
      <c r="D144" s="32">
        <v>0.1726876424305005</v>
      </c>
      <c r="E144" s="32">
        <v>0.17916622345267602</v>
      </c>
      <c r="F144" s="32">
        <v>0.17416256085251594</v>
      </c>
      <c r="G144" s="32">
        <v>0.16441869731350414</v>
      </c>
      <c r="H144" s="32">
        <v>0.17046198205153881</v>
      </c>
      <c r="I144" s="32">
        <v>0.17549825717525247</v>
      </c>
      <c r="J144" s="32">
        <v>0.16626338434610205</v>
      </c>
      <c r="K144" s="32">
        <v>0.1743494823544533</v>
      </c>
      <c r="L144" s="32">
        <v>0.17667040814380622</v>
      </c>
      <c r="M144" s="32">
        <v>0.17638771357389404</v>
      </c>
      <c r="N144" s="32">
        <v>0.18047288491104191</v>
      </c>
      <c r="O144" s="32">
        <v>0.17509464330839108</v>
      </c>
      <c r="P144" s="32">
        <v>0.16600943495618628</v>
      </c>
      <c r="Q144" s="32">
        <v>0.17226843839585249</v>
      </c>
      <c r="R144" s="32">
        <v>0.177304627522614</v>
      </c>
      <c r="S144" s="32">
        <v>0.16896235016375385</v>
      </c>
      <c r="T144" s="32">
        <v>0.17655915599297034</v>
      </c>
      <c r="U144" s="32">
        <v>0.17881386061971702</v>
      </c>
      <c r="V144" s="32">
        <v>0.17821198402510993</v>
      </c>
      <c r="W144" s="32">
        <v>0.18293098087713411</v>
      </c>
      <c r="X144" s="32">
        <v>0.17661859145548683</v>
      </c>
      <c r="Y144" s="32">
        <v>0.16728113478695444</v>
      </c>
      <c r="Z144" s="32">
        <v>0.17341100184437916</v>
      </c>
      <c r="AA144" s="32">
        <v>0.17899414295930982</v>
      </c>
    </row>
    <row r="145" spans="1:27" x14ac:dyDescent="0.25">
      <c r="A145" s="28" t="s">
        <v>134</v>
      </c>
      <c r="B145" s="28" t="s">
        <v>77</v>
      </c>
      <c r="C145" s="32">
        <v>5.0856805942778166E-2</v>
      </c>
      <c r="D145" s="32">
        <v>4.9804577199817054E-2</v>
      </c>
      <c r="E145" s="32">
        <v>4.9003967028324956E-2</v>
      </c>
      <c r="F145" s="32">
        <v>4.7898383946481271E-2</v>
      </c>
      <c r="G145" s="32">
        <v>4.713572917384292E-2</v>
      </c>
      <c r="H145" s="32">
        <v>4.6470620814238979E-2</v>
      </c>
      <c r="I145" s="32">
        <v>4.6114968202979674E-2</v>
      </c>
      <c r="J145" s="32">
        <v>4.6010256633273225E-2</v>
      </c>
      <c r="K145" s="32">
        <v>4.6762009942625832E-2</v>
      </c>
      <c r="L145" s="32">
        <v>4.6098413411705751E-2</v>
      </c>
      <c r="M145" s="32">
        <v>4.5683801808796359E-2</v>
      </c>
      <c r="N145" s="32">
        <v>4.5047346311714177E-2</v>
      </c>
      <c r="O145" s="32">
        <v>4.4539167382094472E-2</v>
      </c>
      <c r="P145" s="32">
        <v>4.4173787971507283E-2</v>
      </c>
      <c r="Q145" s="32">
        <v>4.380743261141376E-2</v>
      </c>
      <c r="R145" s="32">
        <v>4.3215505167862954E-2</v>
      </c>
      <c r="S145" s="32">
        <v>4.2660303904330329E-2</v>
      </c>
      <c r="T145" s="32">
        <v>4.2344118946008036E-2</v>
      </c>
      <c r="U145" s="32">
        <v>4.206077916940159E-2</v>
      </c>
      <c r="V145" s="32">
        <v>4.149491531871332E-2</v>
      </c>
      <c r="W145" s="32">
        <v>4.1188843491730957E-2</v>
      </c>
      <c r="X145" s="32">
        <v>4.0810026006536083E-2</v>
      </c>
      <c r="Y145" s="32">
        <v>4.062603634752987E-2</v>
      </c>
      <c r="Z145" s="32">
        <v>4.0200707372210931E-2</v>
      </c>
      <c r="AA145" s="32">
        <v>3.989583337207047E-2</v>
      </c>
    </row>
    <row r="146" spans="1:27" x14ac:dyDescent="0.25">
      <c r="A146" s="28" t="s">
        <v>134</v>
      </c>
      <c r="B146" s="28" t="s">
        <v>78</v>
      </c>
      <c r="C146" s="32">
        <v>5.9867247867400268E-2</v>
      </c>
      <c r="D146" s="32">
        <v>5.8593426722664273E-2</v>
      </c>
      <c r="E146" s="32">
        <v>5.7676841118534709E-2</v>
      </c>
      <c r="F146" s="32">
        <v>5.6378236756574364E-2</v>
      </c>
      <c r="G146" s="32">
        <v>5.5455273765184297E-2</v>
      </c>
      <c r="H146" s="32">
        <v>5.4725688201214116E-2</v>
      </c>
      <c r="I146" s="32">
        <v>5.4286847498275628E-2</v>
      </c>
      <c r="J146" s="32">
        <v>5.4183312748411497E-2</v>
      </c>
      <c r="K146" s="32">
        <v>5.5027581855934211E-2</v>
      </c>
      <c r="L146" s="32">
        <v>5.4290000164787612E-2</v>
      </c>
      <c r="M146" s="32">
        <v>5.3747524388009796E-2</v>
      </c>
      <c r="N146" s="32">
        <v>5.3047651434870509E-2</v>
      </c>
      <c r="O146" s="32">
        <v>5.2445215557992628E-2</v>
      </c>
      <c r="P146" s="32">
        <v>5.1990739385859137E-2</v>
      </c>
      <c r="Q146" s="32">
        <v>5.1559203966321576E-2</v>
      </c>
      <c r="R146" s="32">
        <v>5.0864924498594345E-2</v>
      </c>
      <c r="S146" s="32">
        <v>5.0237860394688458E-2</v>
      </c>
      <c r="T146" s="32">
        <v>4.9854890226474283E-2</v>
      </c>
      <c r="U146" s="32">
        <v>4.9485273859644671E-2</v>
      </c>
      <c r="V146" s="32">
        <v>4.8863098344646548E-2</v>
      </c>
      <c r="W146" s="32">
        <v>4.8498080928472319E-2</v>
      </c>
      <c r="X146" s="32">
        <v>4.8067350810128355E-2</v>
      </c>
      <c r="Y146" s="32">
        <v>4.7830023943516965E-2</v>
      </c>
      <c r="Z146" s="32">
        <v>4.732348680463358E-2</v>
      </c>
      <c r="AA146" s="32">
        <v>4.6968464556897987E-2</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32">
        <v>0.14218199943798177</v>
      </c>
      <c r="D149" s="32">
        <v>0.14137826527655625</v>
      </c>
      <c r="E149" s="32">
        <v>0.14551945277296796</v>
      </c>
      <c r="F149" s="32">
        <v>0.14576945286269746</v>
      </c>
      <c r="G149" s="32">
        <v>0.13779508286301664</v>
      </c>
      <c r="H149" s="32">
        <v>0.14641200405793681</v>
      </c>
      <c r="I149" s="32">
        <v>0.14672060115981161</v>
      </c>
      <c r="J149" s="32">
        <v>0.1416087457207964</v>
      </c>
      <c r="K149" s="32">
        <v>0.14185197235714778</v>
      </c>
      <c r="L149" s="32">
        <v>0.14429507745974268</v>
      </c>
      <c r="M149" s="32">
        <v>0.14231638912012046</v>
      </c>
      <c r="N149" s="32">
        <v>0.14532499436543078</v>
      </c>
      <c r="O149" s="32">
        <v>0.14531557930452033</v>
      </c>
      <c r="P149" s="32">
        <v>0.13793236847007359</v>
      </c>
      <c r="Q149" s="32">
        <v>0.14627549231915801</v>
      </c>
      <c r="R149" s="32">
        <v>0.14592548291434285</v>
      </c>
      <c r="S149" s="32">
        <v>0.14130248179466473</v>
      </c>
      <c r="T149" s="32">
        <v>0.1416922511851377</v>
      </c>
      <c r="U149" s="32">
        <v>0.14449456738110111</v>
      </c>
      <c r="V149" s="32">
        <v>0.14216262617661737</v>
      </c>
      <c r="W149" s="32">
        <v>0.14603243830766238</v>
      </c>
      <c r="X149" s="32">
        <v>0.1454524580234049</v>
      </c>
      <c r="Y149" s="32">
        <v>0.13801930698579365</v>
      </c>
      <c r="Z149" s="32">
        <v>0.14609254348036091</v>
      </c>
      <c r="AA149" s="32">
        <v>0.14642464327985666</v>
      </c>
    </row>
    <row r="150" spans="1:27" x14ac:dyDescent="0.25">
      <c r="A150" s="28" t="s">
        <v>135</v>
      </c>
      <c r="B150" s="28" t="s">
        <v>77</v>
      </c>
      <c r="C150" s="32">
        <v>4.9722220610689156E-2</v>
      </c>
      <c r="D150" s="32">
        <v>4.9274692748799684E-2</v>
      </c>
      <c r="E150" s="32">
        <v>4.8562409118978314E-2</v>
      </c>
      <c r="F150" s="32">
        <v>4.8227812691684087E-2</v>
      </c>
      <c r="G150" s="32">
        <v>4.8019697337230091E-2</v>
      </c>
      <c r="H150" s="32">
        <v>4.7916668427265871E-2</v>
      </c>
      <c r="I150" s="32">
        <v>4.7732283960350154E-2</v>
      </c>
      <c r="J150" s="32">
        <v>4.7175732313543398E-2</v>
      </c>
      <c r="K150" s="32">
        <v>4.6846178620028829E-2</v>
      </c>
      <c r="L150" s="32">
        <v>4.6140716238542635E-2</v>
      </c>
      <c r="M150" s="32">
        <v>4.704800560096075E-2</v>
      </c>
      <c r="N150" s="32">
        <v>4.6580605192923202E-2</v>
      </c>
      <c r="O150" s="32">
        <v>4.6351747543543619E-2</v>
      </c>
      <c r="P150" s="32">
        <v>4.5895775719604723E-2</v>
      </c>
      <c r="Q150" s="32">
        <v>4.5484917676066397E-2</v>
      </c>
      <c r="R150" s="32">
        <v>4.4546694936791843E-2</v>
      </c>
      <c r="S150" s="32">
        <v>4.3997480050678821E-2</v>
      </c>
      <c r="T150" s="32">
        <v>4.3231758597237276E-2</v>
      </c>
      <c r="U150" s="32">
        <v>4.2771763653400442E-2</v>
      </c>
      <c r="V150" s="32">
        <v>4.2051201274126919E-2</v>
      </c>
      <c r="W150" s="32">
        <v>4.1332025614512581E-2</v>
      </c>
      <c r="X150" s="32">
        <v>4.0757524856058484E-2</v>
      </c>
      <c r="Y150" s="32">
        <v>4.0350672142530929E-2</v>
      </c>
      <c r="Z150" s="32">
        <v>3.9714722960333564E-2</v>
      </c>
      <c r="AA150" s="32">
        <v>3.9063077000709157E-2</v>
      </c>
    </row>
    <row r="151" spans="1:27" x14ac:dyDescent="0.25">
      <c r="A151" s="28" t="s">
        <v>135</v>
      </c>
      <c r="B151" s="28" t="s">
        <v>78</v>
      </c>
      <c r="C151" s="32">
        <v>5.8510694870151356E-2</v>
      </c>
      <c r="D151" s="32">
        <v>5.8040125226532638E-2</v>
      </c>
      <c r="E151" s="32">
        <v>5.7156382539005318E-2</v>
      </c>
      <c r="F151" s="32">
        <v>5.677759612133406E-2</v>
      </c>
      <c r="G151" s="32">
        <v>5.650007824114555E-2</v>
      </c>
      <c r="H151" s="32">
        <v>5.6373764246646828E-2</v>
      </c>
      <c r="I151" s="32">
        <v>5.6208085104700968E-2</v>
      </c>
      <c r="J151" s="32">
        <v>5.5511215181527865E-2</v>
      </c>
      <c r="K151" s="32">
        <v>5.5117809278260189E-2</v>
      </c>
      <c r="L151" s="32">
        <v>5.4323416244251681E-2</v>
      </c>
      <c r="M151" s="32">
        <v>5.5361170024227364E-2</v>
      </c>
      <c r="N151" s="32">
        <v>5.4840780214588547E-2</v>
      </c>
      <c r="O151" s="32">
        <v>5.4573974427219722E-2</v>
      </c>
      <c r="P151" s="32">
        <v>5.4006678849066812E-2</v>
      </c>
      <c r="Q151" s="32">
        <v>5.355552312333977E-2</v>
      </c>
      <c r="R151" s="32">
        <v>5.2425206044255698E-2</v>
      </c>
      <c r="S151" s="32">
        <v>5.176337401185923E-2</v>
      </c>
      <c r="T151" s="32">
        <v>5.0918567405322843E-2</v>
      </c>
      <c r="U151" s="32">
        <v>5.0380466204698632E-2</v>
      </c>
      <c r="V151" s="32">
        <v>4.9501029122164017E-2</v>
      </c>
      <c r="W151" s="32">
        <v>4.8681730604421207E-2</v>
      </c>
      <c r="X151" s="32">
        <v>4.7990448870967491E-2</v>
      </c>
      <c r="Y151" s="32">
        <v>4.7514179810332444E-2</v>
      </c>
      <c r="Z151" s="32">
        <v>4.6760739247569107E-2</v>
      </c>
      <c r="AA151" s="32">
        <v>4.5974021787530205E-2</v>
      </c>
    </row>
  </sheetData>
  <sheetProtection algorithmName="SHA-512" hashValue="K424zMfdIxHwn7kDiiBAIaQUcXEsOg4KaEWoTFT0kDlEQ4AO6zoiyA/MQdnYkdnW5on4Wade9hcs090pKZES3w==" saltValue="QLJtTYA/3nQcVOmGhr1UuA=="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AAA6B-597D-4E00-BF94-0A807FB11E43}">
  <sheetPr codeName="Sheet95">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156</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89383.386599999998</v>
      </c>
      <c r="D6" s="24">
        <v>78452.699300000007</v>
      </c>
      <c r="E6" s="24">
        <v>78294.331600000005</v>
      </c>
      <c r="F6" s="24">
        <v>73767.392800000001</v>
      </c>
      <c r="G6" s="24">
        <v>71383.871499999979</v>
      </c>
      <c r="H6" s="24">
        <v>65965.225499999971</v>
      </c>
      <c r="I6" s="24">
        <v>65094.513699999981</v>
      </c>
      <c r="J6" s="24">
        <v>70712.329323867481</v>
      </c>
      <c r="K6" s="24">
        <v>53203.444503472783</v>
      </c>
      <c r="L6" s="24">
        <v>48779.175140901978</v>
      </c>
      <c r="M6" s="24">
        <v>44127.589220458292</v>
      </c>
      <c r="N6" s="24">
        <v>44006.957336581087</v>
      </c>
      <c r="O6" s="24">
        <v>45382.178628024594</v>
      </c>
      <c r="P6" s="24">
        <v>45554.036091430506</v>
      </c>
      <c r="Q6" s="24">
        <v>42229.140401628902</v>
      </c>
      <c r="R6" s="24">
        <v>43624.116525726902</v>
      </c>
      <c r="S6" s="24">
        <v>51106.306454482605</v>
      </c>
      <c r="T6" s="24">
        <v>53733.372984081303</v>
      </c>
      <c r="U6" s="24">
        <v>53527.179573251997</v>
      </c>
      <c r="V6" s="24">
        <v>52332.9644438545</v>
      </c>
      <c r="W6" s="24">
        <v>56181.274795416488</v>
      </c>
      <c r="X6" s="24">
        <v>58847.029976149992</v>
      </c>
      <c r="Y6" s="24">
        <v>61587.916936527981</v>
      </c>
      <c r="Z6" s="24">
        <v>56406.954381251977</v>
      </c>
      <c r="AA6" s="24">
        <v>38357.180594901998</v>
      </c>
    </row>
    <row r="7" spans="1:27" x14ac:dyDescent="0.25">
      <c r="A7" s="28" t="s">
        <v>40</v>
      </c>
      <c r="B7" s="28" t="s">
        <v>72</v>
      </c>
      <c r="C7" s="24">
        <v>27080.9094</v>
      </c>
      <c r="D7" s="24">
        <v>22496.833799999997</v>
      </c>
      <c r="E7" s="24">
        <v>26023.154200000001</v>
      </c>
      <c r="F7" s="24">
        <v>29604.374200000002</v>
      </c>
      <c r="G7" s="24">
        <v>27809.384999999995</v>
      </c>
      <c r="H7" s="24">
        <v>26609.698999999986</v>
      </c>
      <c r="I7" s="24">
        <v>25815.859299999989</v>
      </c>
      <c r="J7" s="24">
        <v>19138.877700000001</v>
      </c>
      <c r="K7" s="24">
        <v>18283.7179</v>
      </c>
      <c r="L7" s="24">
        <v>19416.155000000002</v>
      </c>
      <c r="M7" s="24">
        <v>18492.452400000002</v>
      </c>
      <c r="N7" s="24">
        <v>19346.292700000002</v>
      </c>
      <c r="O7" s="24">
        <v>19975.573599999992</v>
      </c>
      <c r="P7" s="24">
        <v>19700.414199999999</v>
      </c>
      <c r="Q7" s="24">
        <v>18970.476900000001</v>
      </c>
      <c r="R7" s="24">
        <v>19902.166499999999</v>
      </c>
      <c r="S7" s="24">
        <v>20207.678899999999</v>
      </c>
      <c r="T7" s="24">
        <v>20731.965199999999</v>
      </c>
      <c r="U7" s="24">
        <v>20825.164699999998</v>
      </c>
      <c r="V7" s="24">
        <v>22084.741399999992</v>
      </c>
      <c r="W7" s="24">
        <v>21533.6708</v>
      </c>
      <c r="X7" s="24">
        <v>22613.388899999998</v>
      </c>
      <c r="Y7" s="24">
        <v>22198.940500000001</v>
      </c>
      <c r="Z7" s="24">
        <v>22459.862399999998</v>
      </c>
      <c r="AA7" s="24">
        <v>22643.559699999998</v>
      </c>
    </row>
    <row r="8" spans="1:27" x14ac:dyDescent="0.25">
      <c r="A8" s="28" t="s">
        <v>40</v>
      </c>
      <c r="B8" s="28" t="s">
        <v>20</v>
      </c>
      <c r="C8" s="24">
        <v>2459.8597078616999</v>
      </c>
      <c r="D8" s="24">
        <v>2360.4419424708599</v>
      </c>
      <c r="E8" s="24">
        <v>1702.2602714812997</v>
      </c>
      <c r="F8" s="24">
        <v>1837.97968320106</v>
      </c>
      <c r="G8" s="24">
        <v>1837.9800538494999</v>
      </c>
      <c r="H8" s="24">
        <v>1837.980263311</v>
      </c>
      <c r="I8" s="24">
        <v>1837.9805771304998</v>
      </c>
      <c r="J8" s="24">
        <v>1837.9815560070001</v>
      </c>
      <c r="K8" s="24">
        <v>1837.9817450256498</v>
      </c>
      <c r="L8" s="24">
        <v>1837.9822073964995</v>
      </c>
      <c r="M8" s="24">
        <v>1837.9823702743502</v>
      </c>
      <c r="N8" s="24">
        <v>1837.9834147454503</v>
      </c>
      <c r="O8" s="24">
        <v>1837.9841495432997</v>
      </c>
      <c r="P8" s="24">
        <v>1837.9848620982998</v>
      </c>
      <c r="Q8" s="24">
        <v>1837.9864063538998</v>
      </c>
      <c r="R8" s="24">
        <v>1787.6445019364</v>
      </c>
      <c r="S8" s="24">
        <v>1323.9976385669997</v>
      </c>
      <c r="T8" s="24">
        <v>1323.9986291818002</v>
      </c>
      <c r="U8" s="24">
        <v>1307.6699383006999</v>
      </c>
      <c r="V8" s="24">
        <v>1307.6705325158</v>
      </c>
      <c r="W8" s="24">
        <v>1307.7998289012999</v>
      </c>
      <c r="X8" s="24">
        <v>1307.6806694697002</v>
      </c>
      <c r="Y8" s="24">
        <v>1412.9362212705987</v>
      </c>
      <c r="Z8" s="24">
        <v>1426.2797933351992</v>
      </c>
      <c r="AA8" s="24">
        <v>1321.127170125</v>
      </c>
    </row>
    <row r="9" spans="1:27" x14ac:dyDescent="0.25">
      <c r="A9" s="28" t="s">
        <v>40</v>
      </c>
      <c r="B9" s="28" t="s">
        <v>32</v>
      </c>
      <c r="C9" s="24">
        <v>691.4794541</v>
      </c>
      <c r="D9" s="24">
        <v>694.63828999999998</v>
      </c>
      <c r="E9" s="24">
        <v>702.78578950000008</v>
      </c>
      <c r="F9" s="24">
        <v>84.191902959999993</v>
      </c>
      <c r="G9" s="24">
        <v>84.606514899999993</v>
      </c>
      <c r="H9" s="24">
        <v>84.096536629639999</v>
      </c>
      <c r="I9" s="24">
        <v>84.329278259999995</v>
      </c>
      <c r="J9" s="24">
        <v>84.280134459999999</v>
      </c>
      <c r="K9" s="24">
        <v>85.276214199999998</v>
      </c>
      <c r="L9" s="24">
        <v>86.611717999999996</v>
      </c>
      <c r="M9" s="24">
        <v>89.795776599999996</v>
      </c>
      <c r="N9" s="24">
        <v>87.6812927</v>
      </c>
      <c r="O9" s="24">
        <v>86.982338399999989</v>
      </c>
      <c r="P9" s="24">
        <v>86.416505299999997</v>
      </c>
      <c r="Q9" s="24">
        <v>19.818275</v>
      </c>
      <c r="R9" s="24">
        <v>14.464373999999999</v>
      </c>
      <c r="S9" s="24">
        <v>26.060331000000001</v>
      </c>
      <c r="T9" s="24">
        <v>19.214559999999999</v>
      </c>
      <c r="U9" s="24">
        <v>0</v>
      </c>
      <c r="V9" s="24">
        <v>0</v>
      </c>
      <c r="W9" s="24">
        <v>0</v>
      </c>
      <c r="X9" s="24">
        <v>0</v>
      </c>
      <c r="Y9" s="24">
        <v>0</v>
      </c>
      <c r="Z9" s="24">
        <v>0</v>
      </c>
      <c r="AA9" s="24">
        <v>0</v>
      </c>
    </row>
    <row r="10" spans="1:27" x14ac:dyDescent="0.25">
      <c r="A10" s="28" t="s">
        <v>40</v>
      </c>
      <c r="B10" s="28" t="s">
        <v>67</v>
      </c>
      <c r="C10" s="24">
        <v>15.882479271347002</v>
      </c>
      <c r="D10" s="24">
        <v>18.275983706017996</v>
      </c>
      <c r="E10" s="24">
        <v>56.830648756199004</v>
      </c>
      <c r="F10" s="24">
        <v>0.30249818951500002</v>
      </c>
      <c r="G10" s="24">
        <v>3.9464325392550004</v>
      </c>
      <c r="H10" s="24">
        <v>0.8411364789089999</v>
      </c>
      <c r="I10" s="24">
        <v>0.21688753974900002</v>
      </c>
      <c r="J10" s="24">
        <v>0.84977294523099989</v>
      </c>
      <c r="K10" s="24">
        <v>1.3561099305999993E-2</v>
      </c>
      <c r="L10" s="24">
        <v>1.90434973476999</v>
      </c>
      <c r="M10" s="24">
        <v>4.4797550886429995</v>
      </c>
      <c r="N10" s="24">
        <v>4.953008211798001</v>
      </c>
      <c r="O10" s="24">
        <v>5.3643242868099978</v>
      </c>
      <c r="P10" s="24">
        <v>1.0999480769500001</v>
      </c>
      <c r="Q10" s="24">
        <v>39.493684547509993</v>
      </c>
      <c r="R10" s="24">
        <v>26.385763819069986</v>
      </c>
      <c r="S10" s="24">
        <v>100.91553097470987</v>
      </c>
      <c r="T10" s="24">
        <v>61.833955998989971</v>
      </c>
      <c r="U10" s="24">
        <v>91.150345925379895</v>
      </c>
      <c r="V10" s="24">
        <v>68.378334005169975</v>
      </c>
      <c r="W10" s="24">
        <v>97.659205245569893</v>
      </c>
      <c r="X10" s="24">
        <v>62.960507103259999</v>
      </c>
      <c r="Y10" s="24">
        <v>367.049082693169</v>
      </c>
      <c r="Z10" s="24">
        <v>349.90752792489991</v>
      </c>
      <c r="AA10" s="24">
        <v>698.85078689324985</v>
      </c>
    </row>
    <row r="11" spans="1:27" x14ac:dyDescent="0.25">
      <c r="A11" s="28" t="s">
        <v>40</v>
      </c>
      <c r="B11" s="28" t="s">
        <v>66</v>
      </c>
      <c r="C11" s="24">
        <v>12421.060266339995</v>
      </c>
      <c r="D11" s="24">
        <v>16139.279587549998</v>
      </c>
      <c r="E11" s="24">
        <v>13155.310614900001</v>
      </c>
      <c r="F11" s="24">
        <v>14438.508349699998</v>
      </c>
      <c r="G11" s="24">
        <v>16342.258558599999</v>
      </c>
      <c r="H11" s="24">
        <v>15493.235214649991</v>
      </c>
      <c r="I11" s="24">
        <v>15535.763355249997</v>
      </c>
      <c r="J11" s="24">
        <v>18061.070897339996</v>
      </c>
      <c r="K11" s="24">
        <v>15390.619442159999</v>
      </c>
      <c r="L11" s="24">
        <v>13064.406253319998</v>
      </c>
      <c r="M11" s="24">
        <v>16580.600754999999</v>
      </c>
      <c r="N11" s="24">
        <v>13648.173348899996</v>
      </c>
      <c r="O11" s="24">
        <v>14640.382392499996</v>
      </c>
      <c r="P11" s="24">
        <v>16415.747289200001</v>
      </c>
      <c r="Q11" s="24">
        <v>15357.40798779999</v>
      </c>
      <c r="R11" s="24">
        <v>15137.075624749999</v>
      </c>
      <c r="S11" s="24">
        <v>17031.52191689999</v>
      </c>
      <c r="T11" s="24">
        <v>14885.921513299996</v>
      </c>
      <c r="U11" s="24">
        <v>12412.29531034</v>
      </c>
      <c r="V11" s="24">
        <v>15677.222019999997</v>
      </c>
      <c r="W11" s="24">
        <v>12779.069380049996</v>
      </c>
      <c r="X11" s="24">
        <v>13408.285557299998</v>
      </c>
      <c r="Y11" s="24">
        <v>15314.086763699999</v>
      </c>
      <c r="Z11" s="24">
        <v>14036.114464300001</v>
      </c>
      <c r="AA11" s="24">
        <v>14145.290663199996</v>
      </c>
    </row>
    <row r="12" spans="1:27" x14ac:dyDescent="0.25">
      <c r="A12" s="28" t="s">
        <v>40</v>
      </c>
      <c r="B12" s="28" t="s">
        <v>70</v>
      </c>
      <c r="C12" s="24">
        <v>26512.159534999999</v>
      </c>
      <c r="D12" s="24">
        <v>30362.169458080381</v>
      </c>
      <c r="E12" s="24">
        <v>28845.99053887507</v>
      </c>
      <c r="F12" s="24">
        <v>28712.112650694329</v>
      </c>
      <c r="G12" s="24">
        <v>31129.978526209881</v>
      </c>
      <c r="H12" s="24">
        <v>29629.319632209215</v>
      </c>
      <c r="I12" s="24">
        <v>29059.44317684276</v>
      </c>
      <c r="J12" s="24">
        <v>30403.006488163526</v>
      </c>
      <c r="K12" s="24">
        <v>30393.975031983278</v>
      </c>
      <c r="L12" s="24">
        <v>33482.550381918576</v>
      </c>
      <c r="M12" s="24">
        <v>28370.075721909492</v>
      </c>
      <c r="N12" s="24">
        <v>28962.917679864535</v>
      </c>
      <c r="O12" s="24">
        <v>28794.326805225603</v>
      </c>
      <c r="P12" s="24">
        <v>28943.030110939148</v>
      </c>
      <c r="Q12" s="24">
        <v>30654.938847028858</v>
      </c>
      <c r="R12" s="24">
        <v>30838.979579909421</v>
      </c>
      <c r="S12" s="24">
        <v>29422.623599256742</v>
      </c>
      <c r="T12" s="24">
        <v>27503.293674325974</v>
      </c>
      <c r="U12" s="24">
        <v>28718.441643247435</v>
      </c>
      <c r="V12" s="24">
        <v>25875.460429398143</v>
      </c>
      <c r="W12" s="24">
        <v>26734.045003988591</v>
      </c>
      <c r="X12" s="24">
        <v>26610.960421779517</v>
      </c>
      <c r="Y12" s="24">
        <v>25905.369087525898</v>
      </c>
      <c r="Z12" s="24">
        <v>28526.055570522898</v>
      </c>
      <c r="AA12" s="24">
        <v>45373.27354621439</v>
      </c>
    </row>
    <row r="13" spans="1:27" x14ac:dyDescent="0.25">
      <c r="A13" s="28" t="s">
        <v>40</v>
      </c>
      <c r="B13" s="28" t="s">
        <v>69</v>
      </c>
      <c r="C13" s="24">
        <v>13572.622514049615</v>
      </c>
      <c r="D13" s="24">
        <v>20136.75706768734</v>
      </c>
      <c r="E13" s="24">
        <v>22060.762444894815</v>
      </c>
      <c r="F13" s="24">
        <v>23526.451668655078</v>
      </c>
      <c r="G13" s="24">
        <v>24114.22789343596</v>
      </c>
      <c r="H13" s="24">
        <v>27710.558633228356</v>
      </c>
      <c r="I13" s="24">
        <v>29566.066185633597</v>
      </c>
      <c r="J13" s="24">
        <v>26483.986710871421</v>
      </c>
      <c r="K13" s="24">
        <v>29227.200069936567</v>
      </c>
      <c r="L13" s="24">
        <v>30470.729918981338</v>
      </c>
      <c r="M13" s="24">
        <v>37539.613650003819</v>
      </c>
      <c r="N13" s="24">
        <v>38821.979226601055</v>
      </c>
      <c r="O13" s="24">
        <v>37491.220653262004</v>
      </c>
      <c r="P13" s="24">
        <v>37143.669778781652</v>
      </c>
      <c r="Q13" s="24">
        <v>39991.057124849263</v>
      </c>
      <c r="R13" s="24">
        <v>39688.92758634896</v>
      </c>
      <c r="S13" s="24">
        <v>36018.857820006815</v>
      </c>
      <c r="T13" s="24">
        <v>37267.830304222989</v>
      </c>
      <c r="U13" s="24">
        <v>39425.939277760379</v>
      </c>
      <c r="V13" s="24">
        <v>40191.18631489305</v>
      </c>
      <c r="W13" s="24">
        <v>40160.680608647592</v>
      </c>
      <c r="X13" s="24">
        <v>38489.851629909885</v>
      </c>
      <c r="Y13" s="24">
        <v>36627.038625629495</v>
      </c>
      <c r="Z13" s="24">
        <v>39751.097832462794</v>
      </c>
      <c r="AA13" s="24">
        <v>39927.799326983084</v>
      </c>
    </row>
    <row r="14" spans="1:27" x14ac:dyDescent="0.25">
      <c r="A14" s="28" t="s">
        <v>40</v>
      </c>
      <c r="B14" s="28" t="s">
        <v>36</v>
      </c>
      <c r="C14" s="24">
        <v>131.3324419726998</v>
      </c>
      <c r="D14" s="24">
        <v>209.66481749949986</v>
      </c>
      <c r="E14" s="24">
        <v>239.20291917450001</v>
      </c>
      <c r="F14" s="24">
        <v>282.2052970284999</v>
      </c>
      <c r="G14" s="24">
        <v>292.29670338409903</v>
      </c>
      <c r="H14" s="24">
        <v>286.16206953509993</v>
      </c>
      <c r="I14" s="24">
        <v>294.18941316179996</v>
      </c>
      <c r="J14" s="24">
        <v>282.54557578660001</v>
      </c>
      <c r="K14" s="24">
        <v>281.42347533209977</v>
      </c>
      <c r="L14" s="24">
        <v>282.5934919739999</v>
      </c>
      <c r="M14" s="24">
        <v>298.28356148599983</v>
      </c>
      <c r="N14" s="24">
        <v>296.2262232609998</v>
      </c>
      <c r="O14" s="24">
        <v>261.61289885600002</v>
      </c>
      <c r="P14" s="24">
        <v>235.1397027899998</v>
      </c>
      <c r="Q14" s="24">
        <v>832.37560429000007</v>
      </c>
      <c r="R14" s="24">
        <v>840.50956823399997</v>
      </c>
      <c r="S14" s="24">
        <v>1386.8292742899998</v>
      </c>
      <c r="T14" s="24">
        <v>1425.4962420689997</v>
      </c>
      <c r="U14" s="24">
        <v>2683.3903199409992</v>
      </c>
      <c r="V14" s="24">
        <v>2659.785879438999</v>
      </c>
      <c r="W14" s="24">
        <v>3960.4990689730002</v>
      </c>
      <c r="X14" s="24">
        <v>4233.2854346349995</v>
      </c>
      <c r="Y14" s="24">
        <v>5507.1939412179991</v>
      </c>
      <c r="Z14" s="24">
        <v>6890.4003134320001</v>
      </c>
      <c r="AA14" s="24">
        <v>7041.3927186400006</v>
      </c>
    </row>
    <row r="15" spans="1:27" x14ac:dyDescent="0.25">
      <c r="A15" s="28" t="s">
        <v>40</v>
      </c>
      <c r="B15" s="28" t="s">
        <v>74</v>
      </c>
      <c r="C15" s="24">
        <v>40.226384999999986</v>
      </c>
      <c r="D15" s="24">
        <v>231.461026</v>
      </c>
      <c r="E15" s="24">
        <v>365.653829999999</v>
      </c>
      <c r="F15" s="24">
        <v>496.60352883680002</v>
      </c>
      <c r="G15" s="24">
        <v>1486.4657981911901</v>
      </c>
      <c r="H15" s="24">
        <v>3295.9708373107983</v>
      </c>
      <c r="I15" s="24">
        <v>3488.3419825592891</v>
      </c>
      <c r="J15" s="24">
        <v>3165.785587929699</v>
      </c>
      <c r="K15" s="24">
        <v>7186.3702005549994</v>
      </c>
      <c r="L15" s="24">
        <v>8854.6594107399997</v>
      </c>
      <c r="M15" s="24">
        <v>9070.306586192899</v>
      </c>
      <c r="N15" s="24">
        <v>10361.743090643498</v>
      </c>
      <c r="O15" s="24">
        <v>9607.3029724582993</v>
      </c>
      <c r="P15" s="24">
        <v>9530.8811727598022</v>
      </c>
      <c r="Q15" s="24">
        <v>10099.789422544001</v>
      </c>
      <c r="R15" s="24">
        <v>9539.1134670119991</v>
      </c>
      <c r="S15" s="24">
        <v>8288.2438843090004</v>
      </c>
      <c r="T15" s="24">
        <v>8954.0387726320005</v>
      </c>
      <c r="U15" s="24">
        <v>9268.6370514415012</v>
      </c>
      <c r="V15" s="24">
        <v>8948.3618267780002</v>
      </c>
      <c r="W15" s="24">
        <v>9649.6366200719985</v>
      </c>
      <c r="X15" s="24">
        <v>8747.8969512004987</v>
      </c>
      <c r="Y15" s="24">
        <v>8911.7299695930014</v>
      </c>
      <c r="Z15" s="24">
        <v>8834.185661131989</v>
      </c>
      <c r="AA15" s="24">
        <v>9499.7672990169995</v>
      </c>
    </row>
    <row r="16" spans="1:27" x14ac:dyDescent="0.25">
      <c r="A16" s="28" t="s">
        <v>40</v>
      </c>
      <c r="B16" s="28" t="s">
        <v>56</v>
      </c>
      <c r="C16" s="24">
        <v>12.442731919999979</v>
      </c>
      <c r="D16" s="24">
        <v>17.551766869999991</v>
      </c>
      <c r="E16" s="24">
        <v>25.273877239999987</v>
      </c>
      <c r="F16" s="24">
        <v>36.364927729999991</v>
      </c>
      <c r="G16" s="24">
        <v>44.125249119999999</v>
      </c>
      <c r="H16" s="24">
        <v>54.07226399999999</v>
      </c>
      <c r="I16" s="24">
        <v>66.038571649999895</v>
      </c>
      <c r="J16" s="24">
        <v>72.133760819999992</v>
      </c>
      <c r="K16" s="24">
        <v>80.808415799999892</v>
      </c>
      <c r="L16" s="24">
        <v>93.063612309999996</v>
      </c>
      <c r="M16" s="24">
        <v>170.83696417999997</v>
      </c>
      <c r="N16" s="24">
        <v>149.31210702999991</v>
      </c>
      <c r="O16" s="24">
        <v>168.27699511</v>
      </c>
      <c r="P16" s="24">
        <v>166.1759478699999</v>
      </c>
      <c r="Q16" s="24">
        <v>180.23434447</v>
      </c>
      <c r="R16" s="24">
        <v>187.58586790000001</v>
      </c>
      <c r="S16" s="24">
        <v>179.81710194999988</v>
      </c>
      <c r="T16" s="24">
        <v>195.3984954499999</v>
      </c>
      <c r="U16" s="24">
        <v>197.35574530000002</v>
      </c>
      <c r="V16" s="24">
        <v>230.95981032999998</v>
      </c>
      <c r="W16" s="24">
        <v>216.91733924000002</v>
      </c>
      <c r="X16" s="24">
        <v>221.10084041999988</v>
      </c>
      <c r="Y16" s="24">
        <v>210.86194223999991</v>
      </c>
      <c r="Z16" s="24">
        <v>219.4241394</v>
      </c>
      <c r="AA16" s="24">
        <v>217.54841715999999</v>
      </c>
    </row>
    <row r="17" spans="1:27" x14ac:dyDescent="0.25">
      <c r="A17" s="33" t="s">
        <v>139</v>
      </c>
      <c r="B17" s="33"/>
      <c r="C17" s="30">
        <v>172137.35995662268</v>
      </c>
      <c r="D17" s="30">
        <v>170661.0954294946</v>
      </c>
      <c r="E17" s="30">
        <v>170841.42610840741</v>
      </c>
      <c r="F17" s="30">
        <v>171971.3137534</v>
      </c>
      <c r="G17" s="30">
        <v>172706.25447953457</v>
      </c>
      <c r="H17" s="30">
        <v>167330.95591650708</v>
      </c>
      <c r="I17" s="30">
        <v>166994.17246065655</v>
      </c>
      <c r="J17" s="30">
        <v>166722.38258365466</v>
      </c>
      <c r="K17" s="30">
        <v>148422.22846787758</v>
      </c>
      <c r="L17" s="30">
        <v>147139.51497025319</v>
      </c>
      <c r="M17" s="30">
        <v>147042.58964933461</v>
      </c>
      <c r="N17" s="30">
        <v>146716.93800760392</v>
      </c>
      <c r="O17" s="30">
        <v>148214.01289124234</v>
      </c>
      <c r="P17" s="30">
        <v>149682.39878582655</v>
      </c>
      <c r="Q17" s="30">
        <v>149100.3196272084</v>
      </c>
      <c r="R17" s="30">
        <v>151019.76045649074</v>
      </c>
      <c r="S17" s="30">
        <v>155237.96219118786</v>
      </c>
      <c r="T17" s="30">
        <v>155527.43082111105</v>
      </c>
      <c r="U17" s="30">
        <v>156307.84078882588</v>
      </c>
      <c r="V17" s="30">
        <v>157537.62347466665</v>
      </c>
      <c r="W17" s="30">
        <v>158794.19962224955</v>
      </c>
      <c r="X17" s="30">
        <v>161340.15766171232</v>
      </c>
      <c r="Y17" s="30">
        <v>163413.33721734714</v>
      </c>
      <c r="Z17" s="30">
        <v>162956.27196979779</v>
      </c>
      <c r="AA17" s="30">
        <v>162467.08178831771</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44675.339</v>
      </c>
      <c r="D20" s="24">
        <v>37263.119300000006</v>
      </c>
      <c r="E20" s="24">
        <v>34191.987699999998</v>
      </c>
      <c r="F20" s="24">
        <v>30971.06029999999</v>
      </c>
      <c r="G20" s="24">
        <v>29123.783699999993</v>
      </c>
      <c r="H20" s="24">
        <v>27635.170199999986</v>
      </c>
      <c r="I20" s="24">
        <v>28828.957200000001</v>
      </c>
      <c r="J20" s="24">
        <v>28444.010299999991</v>
      </c>
      <c r="K20" s="24">
        <v>20488.786908023299</v>
      </c>
      <c r="L20" s="24">
        <v>18956.396398712997</v>
      </c>
      <c r="M20" s="24">
        <v>17013.900813930301</v>
      </c>
      <c r="N20" s="24">
        <v>14145.089914001101</v>
      </c>
      <c r="O20" s="24">
        <v>15066.771847739599</v>
      </c>
      <c r="P20" s="24">
        <v>15434.544375755499</v>
      </c>
      <c r="Q20" s="24">
        <v>13182.706114623899</v>
      </c>
      <c r="R20" s="24">
        <v>14832.533474932901</v>
      </c>
      <c r="S20" s="24">
        <v>16731.185581605601</v>
      </c>
      <c r="T20" s="24">
        <v>17716.655219902303</v>
      </c>
      <c r="U20" s="24">
        <v>18452.778733778989</v>
      </c>
      <c r="V20" s="24">
        <v>18236.840914074499</v>
      </c>
      <c r="W20" s="24">
        <v>20648.804799906502</v>
      </c>
      <c r="X20" s="24">
        <v>20632.628569999997</v>
      </c>
      <c r="Y20" s="24">
        <v>23157.248199999998</v>
      </c>
      <c r="Z20" s="24">
        <v>21433.392699999989</v>
      </c>
      <c r="AA20" s="24">
        <v>8122.1475000000009</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23.127064861699999</v>
      </c>
      <c r="D22" s="24">
        <v>34.69158630946</v>
      </c>
      <c r="E22" s="24">
        <v>34.691786072100001</v>
      </c>
      <c r="F22" s="24">
        <v>65.526955740959991</v>
      </c>
      <c r="G22" s="24">
        <v>65.527139441999992</v>
      </c>
      <c r="H22" s="24">
        <v>65.527148645700009</v>
      </c>
      <c r="I22" s="24">
        <v>65.527182477400004</v>
      </c>
      <c r="J22" s="24">
        <v>65.527442783699996</v>
      </c>
      <c r="K22" s="24">
        <v>65.527478600949891</v>
      </c>
      <c r="L22" s="24">
        <v>65.527556624099887</v>
      </c>
      <c r="M22" s="24">
        <v>65.527580169350003</v>
      </c>
      <c r="N22" s="24">
        <v>65.527895530549998</v>
      </c>
      <c r="O22" s="24">
        <v>65.528086897199998</v>
      </c>
      <c r="P22" s="24">
        <v>65.528314502499995</v>
      </c>
      <c r="Q22" s="24">
        <v>65.528857255899993</v>
      </c>
      <c r="R22" s="24">
        <v>65.775450423999999</v>
      </c>
      <c r="S22" s="24">
        <v>65.529870473900004</v>
      </c>
      <c r="T22" s="24">
        <v>65.530272780099992</v>
      </c>
      <c r="U22" s="24">
        <v>65.5305539477</v>
      </c>
      <c r="V22" s="24">
        <v>65.530732594399907</v>
      </c>
      <c r="W22" s="24">
        <v>65.656784462699989</v>
      </c>
      <c r="X22" s="24">
        <v>65.535047977600001</v>
      </c>
      <c r="Y22" s="24">
        <v>45.880066948</v>
      </c>
      <c r="Z22" s="24">
        <v>8.11136199999999E-3</v>
      </c>
      <c r="AA22" s="24">
        <v>1.4762218999999899E-2</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1.5904784939999991E-3</v>
      </c>
      <c r="D24" s="24">
        <v>1.59703319E-3</v>
      </c>
      <c r="E24" s="24">
        <v>1.9937122977900001</v>
      </c>
      <c r="F24" s="24">
        <v>1.7165529800000001E-3</v>
      </c>
      <c r="G24" s="24">
        <v>1.9938227258000001</v>
      </c>
      <c r="H24" s="24">
        <v>0.66589570270999998</v>
      </c>
      <c r="I24" s="24">
        <v>1.982062069999999E-3</v>
      </c>
      <c r="J24" s="24">
        <v>2.2181697399999999E-3</v>
      </c>
      <c r="K24" s="24">
        <v>2.271427869999999E-3</v>
      </c>
      <c r="L24" s="24">
        <v>2.3556953200000001E-3</v>
      </c>
      <c r="M24" s="24">
        <v>2.3951171299999999E-3</v>
      </c>
      <c r="N24" s="24">
        <v>0.58562063378000007</v>
      </c>
      <c r="O24" s="24">
        <v>2.8003514899999997E-3</v>
      </c>
      <c r="P24" s="24">
        <v>0.46362896726999997</v>
      </c>
      <c r="Q24" s="24">
        <v>3.4836430018000004</v>
      </c>
      <c r="R24" s="24">
        <v>2.8201370413799904</v>
      </c>
      <c r="S24" s="24">
        <v>6.9238527157099998</v>
      </c>
      <c r="T24" s="24">
        <v>0.85845103863000005</v>
      </c>
      <c r="U24" s="24">
        <v>4.4930626164400005</v>
      </c>
      <c r="V24" s="24">
        <v>1.2192992871999999</v>
      </c>
      <c r="W24" s="24">
        <v>5.2723046745000008</v>
      </c>
      <c r="X24" s="24">
        <v>0.38045353639999996</v>
      </c>
      <c r="Y24" s="24">
        <v>20.291478299199998</v>
      </c>
      <c r="Z24" s="24">
        <v>2.8043490012999901</v>
      </c>
      <c r="AA24" s="24">
        <v>60.504113771199997</v>
      </c>
    </row>
    <row r="25" spans="1:27" s="27" customFormat="1" x14ac:dyDescent="0.25">
      <c r="A25" s="28" t="s">
        <v>131</v>
      </c>
      <c r="B25" s="28" t="s">
        <v>66</v>
      </c>
      <c r="C25" s="24">
        <v>2018.9889649999998</v>
      </c>
      <c r="D25" s="24">
        <v>2209.7142140000001</v>
      </c>
      <c r="E25" s="24">
        <v>2177.5342700000001</v>
      </c>
      <c r="F25" s="24">
        <v>2709.49415</v>
      </c>
      <c r="G25" s="24">
        <v>2952.0769799999989</v>
      </c>
      <c r="H25" s="24">
        <v>3181.3695299999899</v>
      </c>
      <c r="I25" s="24">
        <v>3145.0878899999998</v>
      </c>
      <c r="J25" s="24">
        <v>3969.7570299999988</v>
      </c>
      <c r="K25" s="24">
        <v>3039.7825499999999</v>
      </c>
      <c r="L25" s="24">
        <v>2867.5740899999992</v>
      </c>
      <c r="M25" s="24">
        <v>2817.0649560000002</v>
      </c>
      <c r="N25" s="24">
        <v>2930.0626699999993</v>
      </c>
      <c r="O25" s="24">
        <v>3215.8994699999985</v>
      </c>
      <c r="P25" s="24">
        <v>3351.8205399999997</v>
      </c>
      <c r="Q25" s="24">
        <v>3276.72937</v>
      </c>
      <c r="R25" s="24">
        <v>3115.8934599999993</v>
      </c>
      <c r="S25" s="24">
        <v>3706.4978459999993</v>
      </c>
      <c r="T25" s="24">
        <v>3207.820819999999</v>
      </c>
      <c r="U25" s="24">
        <v>2787.1875239999999</v>
      </c>
      <c r="V25" s="24">
        <v>2699.01055</v>
      </c>
      <c r="W25" s="24">
        <v>2678.5799699999989</v>
      </c>
      <c r="X25" s="24">
        <v>2855.8638449999971</v>
      </c>
      <c r="Y25" s="24">
        <v>3090.760655</v>
      </c>
      <c r="Z25" s="24">
        <v>2885.9893400000001</v>
      </c>
      <c r="AA25" s="24">
        <v>2990.4235999999992</v>
      </c>
    </row>
    <row r="26" spans="1:27" s="27" customFormat="1" x14ac:dyDescent="0.25">
      <c r="A26" s="28" t="s">
        <v>131</v>
      </c>
      <c r="B26" s="28" t="s">
        <v>70</v>
      </c>
      <c r="C26" s="24">
        <v>6014.6510500000004</v>
      </c>
      <c r="D26" s="24">
        <v>7520.6879229875467</v>
      </c>
      <c r="E26" s="24">
        <v>6926.0259970633069</v>
      </c>
      <c r="F26" s="24">
        <v>6506.2910814368606</v>
      </c>
      <c r="G26" s="24">
        <v>7793.0702075910676</v>
      </c>
      <c r="H26" s="24">
        <v>8040.6146879505668</v>
      </c>
      <c r="I26" s="24">
        <v>7643.1212455554996</v>
      </c>
      <c r="J26" s="24">
        <v>9660.8586929125995</v>
      </c>
      <c r="K26" s="24">
        <v>8924.3159701280001</v>
      </c>
      <c r="L26" s="24">
        <v>11183.3268745313</v>
      </c>
      <c r="M26" s="24">
        <v>9496.9835083492999</v>
      </c>
      <c r="N26" s="24">
        <v>10114.5752376114</v>
      </c>
      <c r="O26" s="24">
        <v>10003.186247791999</v>
      </c>
      <c r="P26" s="24">
        <v>10663.782995026297</v>
      </c>
      <c r="Q26" s="24">
        <v>10786.150633871895</v>
      </c>
      <c r="R26" s="24">
        <v>10661.290677505902</v>
      </c>
      <c r="S26" s="24">
        <v>10630.936208206997</v>
      </c>
      <c r="T26" s="24">
        <v>8697.0756146734875</v>
      </c>
      <c r="U26" s="24">
        <v>9429.1917545877986</v>
      </c>
      <c r="V26" s="24">
        <v>8504.7731456520978</v>
      </c>
      <c r="W26" s="24">
        <v>8522.2780148203001</v>
      </c>
      <c r="X26" s="24">
        <v>8443.1753304183985</v>
      </c>
      <c r="Y26" s="24">
        <v>8363.6935389303999</v>
      </c>
      <c r="Z26" s="24">
        <v>9483.6783744213953</v>
      </c>
      <c r="AA26" s="24">
        <v>18249.7460751984</v>
      </c>
    </row>
    <row r="27" spans="1:27" s="27" customFormat="1" x14ac:dyDescent="0.25">
      <c r="A27" s="28" t="s">
        <v>131</v>
      </c>
      <c r="B27" s="28" t="s">
        <v>69</v>
      </c>
      <c r="C27" s="24">
        <v>4646.7776222965194</v>
      </c>
      <c r="D27" s="24">
        <v>8742.8206934717273</v>
      </c>
      <c r="E27" s="24">
        <v>10654.35608822929</v>
      </c>
      <c r="F27" s="24">
        <v>12744.61174577205</v>
      </c>
      <c r="G27" s="24">
        <v>13434.881313035758</v>
      </c>
      <c r="H27" s="24">
        <v>16504.116950672495</v>
      </c>
      <c r="I27" s="24">
        <v>18540.125135477298</v>
      </c>
      <c r="J27" s="24">
        <v>16677.024385419227</v>
      </c>
      <c r="K27" s="24">
        <v>18797.031188555986</v>
      </c>
      <c r="L27" s="24">
        <v>19869.246235626397</v>
      </c>
      <c r="M27" s="24">
        <v>27879.065330782396</v>
      </c>
      <c r="N27" s="24">
        <v>28815.579185978397</v>
      </c>
      <c r="O27" s="24">
        <v>27921.939321210997</v>
      </c>
      <c r="P27" s="24">
        <v>27341.419660695199</v>
      </c>
      <c r="Q27" s="24">
        <v>29561.521192161395</v>
      </c>
      <c r="R27" s="24">
        <v>29548.433137912201</v>
      </c>
      <c r="S27" s="24">
        <v>26863.848770682598</v>
      </c>
      <c r="T27" s="24">
        <v>27457.017327713795</v>
      </c>
      <c r="U27" s="24">
        <v>29214.301022448588</v>
      </c>
      <c r="V27" s="24">
        <v>29732.924351887399</v>
      </c>
      <c r="W27" s="24">
        <v>29448.835195196796</v>
      </c>
      <c r="X27" s="24">
        <v>28489.708671367986</v>
      </c>
      <c r="Y27" s="24">
        <v>27435.789446626997</v>
      </c>
      <c r="Z27" s="24">
        <v>29573.079530487994</v>
      </c>
      <c r="AA27" s="24">
        <v>29674.633729326499</v>
      </c>
    </row>
    <row r="28" spans="1:27" s="27" customFormat="1" x14ac:dyDescent="0.25">
      <c r="A28" s="28" t="s">
        <v>131</v>
      </c>
      <c r="B28" s="28" t="s">
        <v>36</v>
      </c>
      <c r="C28" s="24">
        <v>1.3282798300000001E-2</v>
      </c>
      <c r="D28" s="24">
        <v>1.3815895199999997E-2</v>
      </c>
      <c r="E28" s="24">
        <v>1.3852072199999997E-2</v>
      </c>
      <c r="F28" s="24">
        <v>1.3972180900000001E-2</v>
      </c>
      <c r="G28" s="24">
        <v>1.4754575799999989E-2</v>
      </c>
      <c r="H28" s="24">
        <v>2.157458529999998E-2</v>
      </c>
      <c r="I28" s="24">
        <v>2.931934609999998E-2</v>
      </c>
      <c r="J28" s="24">
        <v>3.071069789999999E-2</v>
      </c>
      <c r="K28" s="24">
        <v>3.1487936299999998E-2</v>
      </c>
      <c r="L28" s="24">
        <v>7.7094031999999896E-2</v>
      </c>
      <c r="M28" s="24">
        <v>9.0958546999999904E-2</v>
      </c>
      <c r="N28" s="24">
        <v>9.4039353000000006E-2</v>
      </c>
      <c r="O28" s="24">
        <v>9.9956249999999996E-2</v>
      </c>
      <c r="P28" s="24">
        <v>0.10076741</v>
      </c>
      <c r="Q28" s="24">
        <v>0.1151929889999999</v>
      </c>
      <c r="R28" s="24">
        <v>0.11594651599999999</v>
      </c>
      <c r="S28" s="24">
        <v>0.110155302</v>
      </c>
      <c r="T28" s="24">
        <v>0.107595049</v>
      </c>
      <c r="U28" s="24">
        <v>0.1107902639999999</v>
      </c>
      <c r="V28" s="24">
        <v>0.11307896999999999</v>
      </c>
      <c r="W28" s="24">
        <v>132.38418799799999</v>
      </c>
      <c r="X28" s="24">
        <v>136.88381207300003</v>
      </c>
      <c r="Y28" s="24">
        <v>1484.7489206569999</v>
      </c>
      <c r="Z28" s="24">
        <v>1524.7660422070001</v>
      </c>
      <c r="AA28" s="24">
        <v>1532.5719171640001</v>
      </c>
    </row>
    <row r="29" spans="1:27" s="27" customFormat="1" x14ac:dyDescent="0.25">
      <c r="A29" s="28" t="s">
        <v>131</v>
      </c>
      <c r="B29" s="28" t="s">
        <v>74</v>
      </c>
      <c r="C29" s="24">
        <v>13.22614799999999</v>
      </c>
      <c r="D29" s="24">
        <v>86.674486000000002</v>
      </c>
      <c r="E29" s="24">
        <v>124.3511</v>
      </c>
      <c r="F29" s="24">
        <v>193.91816860450001</v>
      </c>
      <c r="G29" s="24">
        <v>1234.3872642101901</v>
      </c>
      <c r="H29" s="24">
        <v>2839.0542139555992</v>
      </c>
      <c r="I29" s="24">
        <v>2981.63295726249</v>
      </c>
      <c r="J29" s="24">
        <v>2920.0875510093001</v>
      </c>
      <c r="K29" s="24">
        <v>6768.2499669999997</v>
      </c>
      <c r="L29" s="24">
        <v>8265.2145259999998</v>
      </c>
      <c r="M29" s="24">
        <v>8419.370789999999</v>
      </c>
      <c r="N29" s="24">
        <v>9720.4434349999992</v>
      </c>
      <c r="O29" s="24">
        <v>8979.8568149999992</v>
      </c>
      <c r="P29" s="24">
        <v>8935.4290500000006</v>
      </c>
      <c r="Q29" s="24">
        <v>9465.3215000000018</v>
      </c>
      <c r="R29" s="24">
        <v>8946.8720049999993</v>
      </c>
      <c r="S29" s="24">
        <v>7948.2490099999995</v>
      </c>
      <c r="T29" s="24">
        <v>8540.3149780000003</v>
      </c>
      <c r="U29" s="24">
        <v>8830.7531450000006</v>
      </c>
      <c r="V29" s="24">
        <v>8573.2597330000008</v>
      </c>
      <c r="W29" s="24">
        <v>9153.7007199999989</v>
      </c>
      <c r="X29" s="24">
        <v>8321.8054429999993</v>
      </c>
      <c r="Y29" s="24">
        <v>8409.5784530000001</v>
      </c>
      <c r="Z29" s="24">
        <v>8423.7524999999896</v>
      </c>
      <c r="AA29" s="24">
        <v>8979.3267640000013</v>
      </c>
    </row>
    <row r="30" spans="1:27" s="27" customFormat="1" x14ac:dyDescent="0.25">
      <c r="A30" s="28" t="s">
        <v>131</v>
      </c>
      <c r="B30" s="28" t="s">
        <v>56</v>
      </c>
      <c r="C30" s="24">
        <v>6.0267348350000001</v>
      </c>
      <c r="D30" s="24">
        <v>7.9331319899999997</v>
      </c>
      <c r="E30" s="24">
        <v>10.20078973</v>
      </c>
      <c r="F30" s="24">
        <v>15.508856599999987</v>
      </c>
      <c r="G30" s="24">
        <v>17.954909449999999</v>
      </c>
      <c r="H30" s="24">
        <v>22.55873179999999</v>
      </c>
      <c r="I30" s="24">
        <v>25.687836839999999</v>
      </c>
      <c r="J30" s="24">
        <v>27.259084219999998</v>
      </c>
      <c r="K30" s="24">
        <v>29.610295259999987</v>
      </c>
      <c r="L30" s="24">
        <v>34.059438910000004</v>
      </c>
      <c r="M30" s="24">
        <v>58.337407179999971</v>
      </c>
      <c r="N30" s="24">
        <v>56.958566070000003</v>
      </c>
      <c r="O30" s="24">
        <v>64.574491050000006</v>
      </c>
      <c r="P30" s="24">
        <v>63.169785719999993</v>
      </c>
      <c r="Q30" s="24">
        <v>67.785267629999979</v>
      </c>
      <c r="R30" s="24">
        <v>72.0839991</v>
      </c>
      <c r="S30" s="24">
        <v>67.939060949999899</v>
      </c>
      <c r="T30" s="24">
        <v>72.108164249999888</v>
      </c>
      <c r="U30" s="24">
        <v>71.804481999999993</v>
      </c>
      <c r="V30" s="24">
        <v>78.340213329999983</v>
      </c>
      <c r="W30" s="24">
        <v>79.482102700000013</v>
      </c>
      <c r="X30" s="24">
        <v>82.4841827999999</v>
      </c>
      <c r="Y30" s="24">
        <v>74.670374839999994</v>
      </c>
      <c r="Z30" s="24">
        <v>76.185054699999981</v>
      </c>
      <c r="AA30" s="24">
        <v>79.511507999999992</v>
      </c>
    </row>
    <row r="31" spans="1:27" s="27" customFormat="1" x14ac:dyDescent="0.25">
      <c r="A31" s="33" t="s">
        <v>139</v>
      </c>
      <c r="B31" s="33"/>
      <c r="C31" s="30">
        <v>57378.885292636711</v>
      </c>
      <c r="D31" s="30">
        <v>55771.035313801927</v>
      </c>
      <c r="E31" s="30">
        <v>53986.589553662481</v>
      </c>
      <c r="F31" s="30">
        <v>52996.985949502836</v>
      </c>
      <c r="G31" s="30">
        <v>53371.333162794617</v>
      </c>
      <c r="H31" s="30">
        <v>55427.464412971443</v>
      </c>
      <c r="I31" s="30">
        <v>58222.820635572265</v>
      </c>
      <c r="J31" s="30">
        <v>58817.180069285256</v>
      </c>
      <c r="K31" s="30">
        <v>51315.446366736105</v>
      </c>
      <c r="L31" s="30">
        <v>52942.073511190116</v>
      </c>
      <c r="M31" s="30">
        <v>57272.544584348478</v>
      </c>
      <c r="N31" s="30">
        <v>56071.420523755223</v>
      </c>
      <c r="O31" s="30">
        <v>56273.327773991288</v>
      </c>
      <c r="P31" s="30">
        <v>56857.55951494677</v>
      </c>
      <c r="Q31" s="30">
        <v>56876.11981091489</v>
      </c>
      <c r="R31" s="30">
        <v>58226.746337816381</v>
      </c>
      <c r="S31" s="30">
        <v>58004.922129684805</v>
      </c>
      <c r="T31" s="30">
        <v>57144.957706108311</v>
      </c>
      <c r="U31" s="30">
        <v>59953.482651379512</v>
      </c>
      <c r="V31" s="30">
        <v>59240.298993495599</v>
      </c>
      <c r="W31" s="30">
        <v>61369.427069060795</v>
      </c>
      <c r="X31" s="30">
        <v>60487.291918300376</v>
      </c>
      <c r="Y31" s="30">
        <v>62113.663385804597</v>
      </c>
      <c r="Z31" s="30">
        <v>63378.952405272677</v>
      </c>
      <c r="AA31" s="30">
        <v>59097.469780515094</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44708.047600000005</v>
      </c>
      <c r="D34" s="24">
        <v>41189.579999999994</v>
      </c>
      <c r="E34" s="24">
        <v>44102.3439</v>
      </c>
      <c r="F34" s="24">
        <v>42796.332500000011</v>
      </c>
      <c r="G34" s="24">
        <v>42260.087799999994</v>
      </c>
      <c r="H34" s="24">
        <v>38330.055299999985</v>
      </c>
      <c r="I34" s="24">
        <v>36265.556499999984</v>
      </c>
      <c r="J34" s="24">
        <v>42268.319023867494</v>
      </c>
      <c r="K34" s="24">
        <v>32714.657595449487</v>
      </c>
      <c r="L34" s="24">
        <v>29822.778742188984</v>
      </c>
      <c r="M34" s="24">
        <v>27113.688406527996</v>
      </c>
      <c r="N34" s="24">
        <v>29861.867422579984</v>
      </c>
      <c r="O34" s="24">
        <v>30315.406780284997</v>
      </c>
      <c r="P34" s="24">
        <v>30119.491715675005</v>
      </c>
      <c r="Q34" s="24">
        <v>29046.434287005002</v>
      </c>
      <c r="R34" s="24">
        <v>28791.583050794005</v>
      </c>
      <c r="S34" s="24">
        <v>34375.120872877</v>
      </c>
      <c r="T34" s="24">
        <v>36016.717764178997</v>
      </c>
      <c r="U34" s="24">
        <v>35074.400839473004</v>
      </c>
      <c r="V34" s="24">
        <v>34096.123529780001</v>
      </c>
      <c r="W34" s="24">
        <v>35532.469995509986</v>
      </c>
      <c r="X34" s="24">
        <v>38214.401406149998</v>
      </c>
      <c r="Y34" s="24">
        <v>38430.668736527987</v>
      </c>
      <c r="Z34" s="24">
        <v>34973.561681251987</v>
      </c>
      <c r="AA34" s="24">
        <v>30235.033094901999</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1150.2389929999999</v>
      </c>
      <c r="D36" s="24">
        <v>1176.4351871452998</v>
      </c>
      <c r="E36" s="24">
        <v>1176.4352410351999</v>
      </c>
      <c r="F36" s="24">
        <v>1309.0450110976001</v>
      </c>
      <c r="G36" s="24">
        <v>1309.0450919924001</v>
      </c>
      <c r="H36" s="24">
        <v>1309.0451800112</v>
      </c>
      <c r="I36" s="24">
        <v>1309.0452337316999</v>
      </c>
      <c r="J36" s="24">
        <v>1309.0454142495</v>
      </c>
      <c r="K36" s="24">
        <v>1309.0453873807999</v>
      </c>
      <c r="L36" s="24">
        <v>1309.0454815506998</v>
      </c>
      <c r="M36" s="24">
        <v>1309.0455634720001</v>
      </c>
      <c r="N36" s="24">
        <v>1309.0457102807002</v>
      </c>
      <c r="O36" s="24">
        <v>1309.0458559986998</v>
      </c>
      <c r="P36" s="24">
        <v>1309.0459925423997</v>
      </c>
      <c r="Q36" s="24">
        <v>1309.046249906</v>
      </c>
      <c r="R36" s="24">
        <v>1258.457423239</v>
      </c>
      <c r="S36" s="24">
        <v>1258.458388823</v>
      </c>
      <c r="T36" s="24">
        <v>1258.4584530920001</v>
      </c>
      <c r="U36" s="24">
        <v>1242.1280755543</v>
      </c>
      <c r="V36" s="24">
        <v>1242.1280694090001</v>
      </c>
      <c r="W36" s="24">
        <v>1242.1296235453001</v>
      </c>
      <c r="X36" s="24">
        <v>1242.1297304610002</v>
      </c>
      <c r="Y36" s="24">
        <v>1367.0366701296989</v>
      </c>
      <c r="Z36" s="24">
        <v>1426.2519561215993</v>
      </c>
      <c r="AA36" s="24">
        <v>1321.0882275025999</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1.9630603549999999E-3</v>
      </c>
      <c r="D38" s="24">
        <v>1.9947044339999986E-3</v>
      </c>
      <c r="E38" s="24">
        <v>0.17197210784399999</v>
      </c>
      <c r="F38" s="24">
        <v>0.115197934884</v>
      </c>
      <c r="G38" s="24">
        <v>0.39504366956999998</v>
      </c>
      <c r="H38" s="24">
        <v>2.3163508789999987E-3</v>
      </c>
      <c r="I38" s="24">
        <v>2.411699017999998E-3</v>
      </c>
      <c r="J38" s="24">
        <v>0.38177716047599997</v>
      </c>
      <c r="K38" s="24">
        <v>2.6659449719999987E-3</v>
      </c>
      <c r="L38" s="24">
        <v>2.8015068199999998E-3</v>
      </c>
      <c r="M38" s="24">
        <v>2.918209518999999E-3</v>
      </c>
      <c r="N38" s="24">
        <v>3.1362003479999999E-3</v>
      </c>
      <c r="O38" s="24">
        <v>3.3240468800000002E-3</v>
      </c>
      <c r="P38" s="24">
        <v>2.2162695999999988E-3</v>
      </c>
      <c r="Q38" s="24">
        <v>1.7292958834099901</v>
      </c>
      <c r="R38" s="24">
        <v>1.39693221103</v>
      </c>
      <c r="S38" s="24">
        <v>7.0024153189999998</v>
      </c>
      <c r="T38" s="24">
        <v>3.6102715781299994</v>
      </c>
      <c r="U38" s="24">
        <v>2.4394155501400001</v>
      </c>
      <c r="V38" s="24">
        <v>7.8127053340000016E-2</v>
      </c>
      <c r="W38" s="24">
        <v>6.6467515464299902</v>
      </c>
      <c r="X38" s="24">
        <v>5.7219886738800003</v>
      </c>
      <c r="Y38" s="24">
        <v>5.3084648706999991</v>
      </c>
      <c r="Z38" s="24">
        <v>7.8317403326999999</v>
      </c>
      <c r="AA38" s="24">
        <v>34.599736829999998</v>
      </c>
    </row>
    <row r="39" spans="1:27" s="27" customFormat="1" x14ac:dyDescent="0.25">
      <c r="A39" s="28" t="s">
        <v>132</v>
      </c>
      <c r="B39" s="28" t="s">
        <v>66</v>
      </c>
      <c r="C39" s="24">
        <v>679.27110000000005</v>
      </c>
      <c r="D39" s="24">
        <v>675.11780999999905</v>
      </c>
      <c r="E39" s="24">
        <v>673.90980000000002</v>
      </c>
      <c r="F39" s="24">
        <v>668.06663000000003</v>
      </c>
      <c r="G39" s="24">
        <v>664.51167999999893</v>
      </c>
      <c r="H39" s="24">
        <v>661.00576000000001</v>
      </c>
      <c r="I39" s="24">
        <v>659.96624999999995</v>
      </c>
      <c r="J39" s="24">
        <v>651.14837999999895</v>
      </c>
      <c r="K39" s="24">
        <v>650.25108999999998</v>
      </c>
      <c r="L39" s="24">
        <v>645.89251999999897</v>
      </c>
      <c r="M39" s="24">
        <v>644.86475999999993</v>
      </c>
      <c r="N39" s="24">
        <v>638.39530999999999</v>
      </c>
      <c r="O39" s="24">
        <v>635.51073999999994</v>
      </c>
      <c r="P39" s="24">
        <v>631.73829999999998</v>
      </c>
      <c r="Q39" s="24">
        <v>629.13599999999997</v>
      </c>
      <c r="R39" s="24">
        <v>622.72997999999995</v>
      </c>
      <c r="S39" s="24">
        <v>233.87842999999901</v>
      </c>
      <c r="T39" s="24">
        <v>232.41712999999999</v>
      </c>
      <c r="U39" s="24">
        <v>231.44487000000001</v>
      </c>
      <c r="V39" s="24">
        <v>229.70363999999901</v>
      </c>
      <c r="W39" s="24">
        <v>228.41775999999999</v>
      </c>
      <c r="X39" s="24">
        <v>0</v>
      </c>
      <c r="Y39" s="24">
        <v>0</v>
      </c>
      <c r="Z39" s="24">
        <v>0</v>
      </c>
      <c r="AA39" s="24">
        <v>0</v>
      </c>
    </row>
    <row r="40" spans="1:27" s="27" customFormat="1" x14ac:dyDescent="0.25">
      <c r="A40" s="28" t="s">
        <v>132</v>
      </c>
      <c r="B40" s="28" t="s">
        <v>70</v>
      </c>
      <c r="C40" s="24">
        <v>2113.5433039999998</v>
      </c>
      <c r="D40" s="24">
        <v>3550.1747249130999</v>
      </c>
      <c r="E40" s="24">
        <v>3489.3897276465409</v>
      </c>
      <c r="F40" s="24">
        <v>3147.1374473409105</v>
      </c>
      <c r="G40" s="24">
        <v>3831.44398571071</v>
      </c>
      <c r="H40" s="24">
        <v>3747.1198841292689</v>
      </c>
      <c r="I40" s="24">
        <v>3932.4295077967699</v>
      </c>
      <c r="J40" s="24">
        <v>3992.0010339165901</v>
      </c>
      <c r="K40" s="24">
        <v>3613.9559003020195</v>
      </c>
      <c r="L40" s="24">
        <v>3717.6464218080691</v>
      </c>
      <c r="M40" s="24">
        <v>2958.5607378563</v>
      </c>
      <c r="N40" s="24">
        <v>3045.9036657500496</v>
      </c>
      <c r="O40" s="24">
        <v>2807.9770458879602</v>
      </c>
      <c r="P40" s="24">
        <v>3383.9052075047002</v>
      </c>
      <c r="Q40" s="24">
        <v>3311.163088965</v>
      </c>
      <c r="R40" s="24">
        <v>3707.6136196066004</v>
      </c>
      <c r="S40" s="24">
        <v>3872.7294693662998</v>
      </c>
      <c r="T40" s="24">
        <v>3614.4233788833985</v>
      </c>
      <c r="U40" s="24">
        <v>3771.4912980481008</v>
      </c>
      <c r="V40" s="24">
        <v>3303.729669250501</v>
      </c>
      <c r="W40" s="24">
        <v>3423.9718513874991</v>
      </c>
      <c r="X40" s="24">
        <v>3136.6064034991005</v>
      </c>
      <c r="Y40" s="24">
        <v>4225.8995651248006</v>
      </c>
      <c r="Z40" s="24">
        <v>5041.7475998164009</v>
      </c>
      <c r="AA40" s="24">
        <v>10070.151340357099</v>
      </c>
    </row>
    <row r="41" spans="1:27" s="27" customFormat="1" x14ac:dyDescent="0.25">
      <c r="A41" s="28" t="s">
        <v>132</v>
      </c>
      <c r="B41" s="28" t="s">
        <v>69</v>
      </c>
      <c r="C41" s="24">
        <v>5214.9762212008382</v>
      </c>
      <c r="D41" s="24">
        <v>7520.1239144591573</v>
      </c>
      <c r="E41" s="24">
        <v>7539.6572248349676</v>
      </c>
      <c r="F41" s="24">
        <v>7140.7023238109969</v>
      </c>
      <c r="G41" s="24">
        <v>7084.3583892964953</v>
      </c>
      <c r="H41" s="24">
        <v>7507.2335346439568</v>
      </c>
      <c r="I41" s="24">
        <v>7354.0296105641364</v>
      </c>
      <c r="J41" s="24">
        <v>6275.0429160341382</v>
      </c>
      <c r="K41" s="24">
        <v>6756.4614993363484</v>
      </c>
      <c r="L41" s="24">
        <v>6944.5693218853748</v>
      </c>
      <c r="M41" s="24">
        <v>6646.7607192224759</v>
      </c>
      <c r="N41" s="24">
        <v>6612.8344336947393</v>
      </c>
      <c r="O41" s="24">
        <v>6315.2311933763776</v>
      </c>
      <c r="P41" s="24">
        <v>6478.8716651420282</v>
      </c>
      <c r="Q41" s="24">
        <v>6933.3787062091969</v>
      </c>
      <c r="R41" s="24">
        <v>6563.8538647585256</v>
      </c>
      <c r="S41" s="24">
        <v>5734.3898424306271</v>
      </c>
      <c r="T41" s="24">
        <v>6242.8381160886975</v>
      </c>
      <c r="U41" s="24">
        <v>6498.690340112099</v>
      </c>
      <c r="V41" s="24">
        <v>6771.1102829663942</v>
      </c>
      <c r="W41" s="24">
        <v>6869.2799493624962</v>
      </c>
      <c r="X41" s="24">
        <v>6285.5628861923014</v>
      </c>
      <c r="Y41" s="24">
        <v>5850.341902943901</v>
      </c>
      <c r="Z41" s="24">
        <v>7302.1881566264983</v>
      </c>
      <c r="AA41" s="24">
        <v>7086.0124199150951</v>
      </c>
    </row>
    <row r="42" spans="1:27" s="27" customFormat="1" x14ac:dyDescent="0.25">
      <c r="A42" s="28" t="s">
        <v>132</v>
      </c>
      <c r="B42" s="28" t="s">
        <v>36</v>
      </c>
      <c r="C42" s="24">
        <v>1.0904361484999998</v>
      </c>
      <c r="D42" s="24">
        <v>22.969667744999988</v>
      </c>
      <c r="E42" s="24">
        <v>26.961618811299999</v>
      </c>
      <c r="F42" s="24">
        <v>27.026575071499899</v>
      </c>
      <c r="G42" s="24">
        <v>26.9229385121</v>
      </c>
      <c r="H42" s="24">
        <v>28.094147144600001</v>
      </c>
      <c r="I42" s="24">
        <v>29.597656483999998</v>
      </c>
      <c r="J42" s="24">
        <v>23.5558772917</v>
      </c>
      <c r="K42" s="24">
        <v>27.860921192999999</v>
      </c>
      <c r="L42" s="24">
        <v>29.324245855000001</v>
      </c>
      <c r="M42" s="24">
        <v>31.347618019999892</v>
      </c>
      <c r="N42" s="24">
        <v>31.047359171</v>
      </c>
      <c r="O42" s="24">
        <v>30.909592881999988</v>
      </c>
      <c r="P42" s="24">
        <v>30.348800265999902</v>
      </c>
      <c r="Q42" s="24">
        <v>30.65059918199999</v>
      </c>
      <c r="R42" s="24">
        <v>30.665176589999998</v>
      </c>
      <c r="S42" s="24">
        <v>410.7593506</v>
      </c>
      <c r="T42" s="24">
        <v>454.10518279999991</v>
      </c>
      <c r="U42" s="24">
        <v>457.57647080000004</v>
      </c>
      <c r="V42" s="24">
        <v>458.55528949999888</v>
      </c>
      <c r="W42" s="24">
        <v>1109.0443439999999</v>
      </c>
      <c r="X42" s="24">
        <v>1108.4682444999999</v>
      </c>
      <c r="Y42" s="24">
        <v>1126.9040702</v>
      </c>
      <c r="Z42" s="24">
        <v>2141.2108747000002</v>
      </c>
      <c r="AA42" s="24">
        <v>2164.2708106999999</v>
      </c>
    </row>
    <row r="43" spans="1:27" s="27" customFormat="1" x14ac:dyDescent="0.25">
      <c r="A43" s="28" t="s">
        <v>132</v>
      </c>
      <c r="B43" s="28" t="s">
        <v>74</v>
      </c>
      <c r="C43" s="24">
        <v>27.000236999999998</v>
      </c>
      <c r="D43" s="24">
        <v>144.78654</v>
      </c>
      <c r="E43" s="24">
        <v>241.302729999999</v>
      </c>
      <c r="F43" s="24">
        <v>302.67446955619999</v>
      </c>
      <c r="G43" s="24">
        <v>252.066444684</v>
      </c>
      <c r="H43" s="24">
        <v>456.90280189639901</v>
      </c>
      <c r="I43" s="24">
        <v>506.69441021999904</v>
      </c>
      <c r="J43" s="24">
        <v>245.68263381999901</v>
      </c>
      <c r="K43" s="24">
        <v>418.10432689199996</v>
      </c>
      <c r="L43" s="24">
        <v>589.42879359699998</v>
      </c>
      <c r="M43" s="24">
        <v>650.9172104603</v>
      </c>
      <c r="N43" s="24">
        <v>641.28098133799995</v>
      </c>
      <c r="O43" s="24">
        <v>627.42624708200003</v>
      </c>
      <c r="P43" s="24">
        <v>595.43069825349994</v>
      </c>
      <c r="Q43" s="24">
        <v>634.44145946299989</v>
      </c>
      <c r="R43" s="24">
        <v>592.214168589</v>
      </c>
      <c r="S43" s="24">
        <v>339.95968238400002</v>
      </c>
      <c r="T43" s="24">
        <v>413.688296627</v>
      </c>
      <c r="U43" s="24">
        <v>437.84368521049998</v>
      </c>
      <c r="V43" s="24">
        <v>375.05683420700001</v>
      </c>
      <c r="W43" s="24">
        <v>495.88383261999996</v>
      </c>
      <c r="X43" s="24">
        <v>426.01465032199997</v>
      </c>
      <c r="Y43" s="24">
        <v>502.07580013099999</v>
      </c>
      <c r="Z43" s="24">
        <v>410.33546233300001</v>
      </c>
      <c r="AA43" s="24">
        <v>520.34349914500001</v>
      </c>
    </row>
    <row r="44" spans="1:27" s="27" customFormat="1" x14ac:dyDescent="0.25">
      <c r="A44" s="28" t="s">
        <v>132</v>
      </c>
      <c r="B44" s="28" t="s">
        <v>56</v>
      </c>
      <c r="C44" s="24">
        <v>1.6921134999999901</v>
      </c>
      <c r="D44" s="24">
        <v>2.1316363999999899</v>
      </c>
      <c r="E44" s="24">
        <v>2.87806399999999</v>
      </c>
      <c r="F44" s="24">
        <v>4.0418779999999996</v>
      </c>
      <c r="G44" s="24">
        <v>5.4445259999999998</v>
      </c>
      <c r="H44" s="24">
        <v>6.9470834999999997</v>
      </c>
      <c r="I44" s="24">
        <v>8.8109289999999998</v>
      </c>
      <c r="J44" s="24">
        <v>9.7073210000000003</v>
      </c>
      <c r="K44" s="24">
        <v>12.535399</v>
      </c>
      <c r="L44" s="24">
        <v>14.686282</v>
      </c>
      <c r="M44" s="24">
        <v>23.826279</v>
      </c>
      <c r="N44" s="24">
        <v>24.398669999999999</v>
      </c>
      <c r="O44" s="24">
        <v>27.701924999999999</v>
      </c>
      <c r="P44" s="24">
        <v>27.327779999999901</v>
      </c>
      <c r="Q44" s="24">
        <v>28.187363000000001</v>
      </c>
      <c r="R44" s="24">
        <v>29.223932000000001</v>
      </c>
      <c r="S44" s="24">
        <v>26.653917</v>
      </c>
      <c r="T44" s="24">
        <v>32.971400000000003</v>
      </c>
      <c r="U44" s="24">
        <v>33.990147</v>
      </c>
      <c r="V44" s="24">
        <v>34.457726000000001</v>
      </c>
      <c r="W44" s="24">
        <v>36.659793999999998</v>
      </c>
      <c r="X44" s="24">
        <v>36.934440000000002</v>
      </c>
      <c r="Y44" s="24">
        <v>37.072178000000001</v>
      </c>
      <c r="Z44" s="24">
        <v>37.001907000000003</v>
      </c>
      <c r="AA44" s="24">
        <v>37.451923000000001</v>
      </c>
    </row>
    <row r="45" spans="1:27" s="27" customFormat="1" x14ac:dyDescent="0.25">
      <c r="A45" s="33" t="s">
        <v>139</v>
      </c>
      <c r="B45" s="33"/>
      <c r="C45" s="30">
        <v>53866.079181261193</v>
      </c>
      <c r="D45" s="30">
        <v>54111.433631221982</v>
      </c>
      <c r="E45" s="30">
        <v>56981.907865624555</v>
      </c>
      <c r="F45" s="30">
        <v>55061.399110184408</v>
      </c>
      <c r="G45" s="30">
        <v>55149.841990669156</v>
      </c>
      <c r="H45" s="30">
        <v>51554.461975135295</v>
      </c>
      <c r="I45" s="30">
        <v>49521.029513791604</v>
      </c>
      <c r="J45" s="30">
        <v>54495.938545228193</v>
      </c>
      <c r="K45" s="30">
        <v>45044.374138413623</v>
      </c>
      <c r="L45" s="30">
        <v>42439.935288939952</v>
      </c>
      <c r="M45" s="30">
        <v>38672.92310528829</v>
      </c>
      <c r="N45" s="30">
        <v>41468.04967850582</v>
      </c>
      <c r="O45" s="30">
        <v>41383.174939594915</v>
      </c>
      <c r="P45" s="30">
        <v>41923.055097133736</v>
      </c>
      <c r="Q45" s="30">
        <v>41230.887627968608</v>
      </c>
      <c r="R45" s="30">
        <v>40945.634870609159</v>
      </c>
      <c r="S45" s="30">
        <v>45481.57941881592</v>
      </c>
      <c r="T45" s="30">
        <v>47368.465113821228</v>
      </c>
      <c r="U45" s="30">
        <v>46820.594838737648</v>
      </c>
      <c r="V45" s="30">
        <v>45642.873318459242</v>
      </c>
      <c r="W45" s="30">
        <v>47302.915931351708</v>
      </c>
      <c r="X45" s="30">
        <v>48884.422414976281</v>
      </c>
      <c r="Y45" s="30">
        <v>49879.255339597083</v>
      </c>
      <c r="Z45" s="30">
        <v>48751.581134149186</v>
      </c>
      <c r="AA45" s="30">
        <v>48746.884819506799</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27080.9094</v>
      </c>
      <c r="D49" s="24">
        <v>22496.833799999997</v>
      </c>
      <c r="E49" s="24">
        <v>26023.154200000001</v>
      </c>
      <c r="F49" s="24">
        <v>29604.374200000002</v>
      </c>
      <c r="G49" s="24">
        <v>27809.384999999995</v>
      </c>
      <c r="H49" s="24">
        <v>26609.698999999986</v>
      </c>
      <c r="I49" s="24">
        <v>25815.859299999989</v>
      </c>
      <c r="J49" s="24">
        <v>19138.877700000001</v>
      </c>
      <c r="K49" s="24">
        <v>18283.7179</v>
      </c>
      <c r="L49" s="24">
        <v>19416.155000000002</v>
      </c>
      <c r="M49" s="24">
        <v>18492.452400000002</v>
      </c>
      <c r="N49" s="24">
        <v>19346.292700000002</v>
      </c>
      <c r="O49" s="24">
        <v>19975.573599999992</v>
      </c>
      <c r="P49" s="24">
        <v>19700.414199999999</v>
      </c>
      <c r="Q49" s="24">
        <v>18970.476900000001</v>
      </c>
      <c r="R49" s="24">
        <v>19902.166499999999</v>
      </c>
      <c r="S49" s="24">
        <v>20207.678899999999</v>
      </c>
      <c r="T49" s="24">
        <v>20731.965199999999</v>
      </c>
      <c r="U49" s="24">
        <v>20825.164699999998</v>
      </c>
      <c r="V49" s="24">
        <v>22084.741399999992</v>
      </c>
      <c r="W49" s="24">
        <v>21533.6708</v>
      </c>
      <c r="X49" s="24">
        <v>22613.388899999998</v>
      </c>
      <c r="Y49" s="24">
        <v>22198.940500000001</v>
      </c>
      <c r="Z49" s="24">
        <v>22459.862399999998</v>
      </c>
      <c r="AA49" s="24">
        <v>22643.559699999998</v>
      </c>
    </row>
    <row r="50" spans="1:27" s="27" customFormat="1" x14ac:dyDescent="0.25">
      <c r="A50" s="28" t="s">
        <v>133</v>
      </c>
      <c r="B50" s="28" t="s">
        <v>20</v>
      </c>
      <c r="C50" s="24">
        <v>0</v>
      </c>
      <c r="D50" s="24">
        <v>1.1308021E-3</v>
      </c>
      <c r="E50" s="24">
        <v>1.211097E-3</v>
      </c>
      <c r="F50" s="24">
        <v>1.2784485999999999E-3</v>
      </c>
      <c r="G50" s="24">
        <v>1.3379106999999999E-3</v>
      </c>
      <c r="H50" s="24">
        <v>1.3915608999999999E-3</v>
      </c>
      <c r="I50" s="24">
        <v>1.478208E-3</v>
      </c>
      <c r="J50" s="24">
        <v>1.7402797E-3</v>
      </c>
      <c r="K50" s="24">
        <v>1.7933837E-3</v>
      </c>
      <c r="L50" s="24">
        <v>1.8709467000000001E-3</v>
      </c>
      <c r="M50" s="24">
        <v>1.9061982000000001E-3</v>
      </c>
      <c r="N50" s="24">
        <v>2.1014827999999998E-3</v>
      </c>
      <c r="O50" s="24">
        <v>2.2780042999999998E-3</v>
      </c>
      <c r="P50" s="24">
        <v>2.3952489999999999E-3</v>
      </c>
      <c r="Q50" s="24">
        <v>2.5939169999999998E-3</v>
      </c>
      <c r="R50" s="24">
        <v>2.7700519999999998E-3</v>
      </c>
      <c r="S50" s="24">
        <v>3.1637597999999898E-3</v>
      </c>
      <c r="T50" s="24">
        <v>3.4073846999999901E-3</v>
      </c>
      <c r="U50" s="24">
        <v>4.4145230000000001E-3</v>
      </c>
      <c r="V50" s="24">
        <v>4.4193593999999996E-3</v>
      </c>
      <c r="W50" s="24">
        <v>4.6498277000000003E-3</v>
      </c>
      <c r="X50" s="24">
        <v>6.86497569999999E-3</v>
      </c>
      <c r="Y50" s="24">
        <v>7.4806674E-3</v>
      </c>
      <c r="Z50" s="24">
        <v>7.3762517000000001E-3</v>
      </c>
      <c r="AA50" s="24">
        <v>8.7582760000000006E-3</v>
      </c>
    </row>
    <row r="51" spans="1:27" s="27" customFormat="1" x14ac:dyDescent="0.25">
      <c r="A51" s="28" t="s">
        <v>133</v>
      </c>
      <c r="B51" s="28" t="s">
        <v>32</v>
      </c>
      <c r="C51" s="24">
        <v>3.6700091000000001</v>
      </c>
      <c r="D51" s="24">
        <v>7.1985299999999999</v>
      </c>
      <c r="E51" s="24">
        <v>3.5041894999999998</v>
      </c>
      <c r="F51" s="24">
        <v>9.5872959999999993E-2</v>
      </c>
      <c r="G51" s="24">
        <v>0.51048490000000002</v>
      </c>
      <c r="H51" s="24">
        <v>5.0662964000000002E-4</v>
      </c>
      <c r="I51" s="24">
        <v>0.23324826000000001</v>
      </c>
      <c r="J51" s="24">
        <v>0.18409445999999999</v>
      </c>
      <c r="K51" s="24">
        <v>1.1801742</v>
      </c>
      <c r="L51" s="24">
        <v>2.5156779999999999</v>
      </c>
      <c r="M51" s="24">
        <v>5.6997365999999996</v>
      </c>
      <c r="N51" s="24">
        <v>3.5852426999999998</v>
      </c>
      <c r="O51" s="24">
        <v>2.88628839999999</v>
      </c>
      <c r="P51" s="24">
        <v>2.3204452999999998</v>
      </c>
      <c r="Q51" s="24">
        <v>19.818275</v>
      </c>
      <c r="R51" s="24">
        <v>14.464373999999999</v>
      </c>
      <c r="S51" s="24">
        <v>26.060331000000001</v>
      </c>
      <c r="T51" s="24">
        <v>19.214559999999999</v>
      </c>
      <c r="U51" s="24">
        <v>0</v>
      </c>
      <c r="V51" s="24">
        <v>0</v>
      </c>
      <c r="W51" s="24">
        <v>0</v>
      </c>
      <c r="X51" s="24">
        <v>0</v>
      </c>
      <c r="Y51" s="24">
        <v>0</v>
      </c>
      <c r="Z51" s="24">
        <v>0</v>
      </c>
      <c r="AA51" s="24">
        <v>0</v>
      </c>
    </row>
    <row r="52" spans="1:27" s="27" customFormat="1" x14ac:dyDescent="0.25">
      <c r="A52" s="28" t="s">
        <v>133</v>
      </c>
      <c r="B52" s="28" t="s">
        <v>67</v>
      </c>
      <c r="C52" s="24">
        <v>1.0864317821699998</v>
      </c>
      <c r="D52" s="24">
        <v>3.4245203923499998</v>
      </c>
      <c r="E52" s="24">
        <v>2.4315895876</v>
      </c>
      <c r="F52" s="24">
        <v>2.65992447E-3</v>
      </c>
      <c r="G52" s="24">
        <v>1.0009934440200001</v>
      </c>
      <c r="H52" s="24">
        <v>2.5868558599999999E-3</v>
      </c>
      <c r="I52" s="24">
        <v>2.7494316699999983E-3</v>
      </c>
      <c r="J52" s="24">
        <v>3.1759321499999988E-3</v>
      </c>
      <c r="K52" s="24">
        <v>3.2897981699999967E-3</v>
      </c>
      <c r="L52" s="24">
        <v>1.63027466217999</v>
      </c>
      <c r="M52" s="24">
        <v>3.1847386815099998</v>
      </c>
      <c r="N52" s="24">
        <v>2.3372171953900005</v>
      </c>
      <c r="O52" s="24">
        <v>4.0003961915299984</v>
      </c>
      <c r="P52" s="24">
        <v>2.9047280140000003E-2</v>
      </c>
      <c r="Q52" s="24">
        <v>18.035150566199999</v>
      </c>
      <c r="R52" s="24">
        <v>9.9184858119599983</v>
      </c>
      <c r="S52" s="24">
        <v>9.1791018216999873</v>
      </c>
      <c r="T52" s="24">
        <v>9.098816615069989</v>
      </c>
      <c r="U52" s="24">
        <v>25.206493406399996</v>
      </c>
      <c r="V52" s="24">
        <v>19.706738800999986</v>
      </c>
      <c r="W52" s="24">
        <v>14.495967589899998</v>
      </c>
      <c r="X52" s="24">
        <v>7.3840404219000009</v>
      </c>
      <c r="Y52" s="24">
        <v>17.480463380399996</v>
      </c>
      <c r="Z52" s="24">
        <v>98.125088174299904</v>
      </c>
      <c r="AA52" s="24">
        <v>149.60167668899996</v>
      </c>
    </row>
    <row r="53" spans="1:27" s="27" customFormat="1" x14ac:dyDescent="0.25">
      <c r="A53" s="28" t="s">
        <v>133</v>
      </c>
      <c r="B53" s="28" t="s">
        <v>66</v>
      </c>
      <c r="C53" s="24">
        <v>2737.7510891999991</v>
      </c>
      <c r="D53" s="24">
        <v>2717.9278504000004</v>
      </c>
      <c r="E53" s="24">
        <v>2471.6133856000001</v>
      </c>
      <c r="F53" s="24">
        <v>3094.9639269999984</v>
      </c>
      <c r="G53" s="24">
        <v>3176.6137429999999</v>
      </c>
      <c r="H53" s="24">
        <v>2985.8676139999989</v>
      </c>
      <c r="I53" s="24">
        <v>3010.7041800000002</v>
      </c>
      <c r="J53" s="24">
        <v>3829.05951</v>
      </c>
      <c r="K53" s="24">
        <v>3146.976204999999</v>
      </c>
      <c r="L53" s="24">
        <v>2696.0469199999998</v>
      </c>
      <c r="M53" s="24">
        <v>2696.9949699999997</v>
      </c>
      <c r="N53" s="24">
        <v>2430.5781039999993</v>
      </c>
      <c r="O53" s="24">
        <v>2972.3506749999988</v>
      </c>
      <c r="P53" s="24">
        <v>3062.55087</v>
      </c>
      <c r="Q53" s="24">
        <v>2903.2207789999998</v>
      </c>
      <c r="R53" s="24">
        <v>2893.4065799999998</v>
      </c>
      <c r="S53" s="24">
        <v>3661.7622799999986</v>
      </c>
      <c r="T53" s="24">
        <v>3054.1423199999999</v>
      </c>
      <c r="U53" s="24">
        <v>2621.1009839999997</v>
      </c>
      <c r="V53" s="24">
        <v>2605.4681899999987</v>
      </c>
      <c r="W53" s="24">
        <v>2368.7866439999989</v>
      </c>
      <c r="X53" s="24">
        <v>2885.1623939999999</v>
      </c>
      <c r="Y53" s="24">
        <v>2985.857845</v>
      </c>
      <c r="Z53" s="24">
        <v>2811.4295849999999</v>
      </c>
      <c r="AA53" s="24">
        <v>2813.380009999998</v>
      </c>
    </row>
    <row r="54" spans="1:27" s="27" customFormat="1" x14ac:dyDescent="0.25">
      <c r="A54" s="28" t="s">
        <v>133</v>
      </c>
      <c r="B54" s="28" t="s">
        <v>70</v>
      </c>
      <c r="C54" s="24">
        <v>10674.50491</v>
      </c>
      <c r="D54" s="24">
        <v>11787.175344930263</v>
      </c>
      <c r="E54" s="24">
        <v>10786.467277493379</v>
      </c>
      <c r="F54" s="24">
        <v>11146.76104881904</v>
      </c>
      <c r="G54" s="24">
        <v>11651.186855887287</v>
      </c>
      <c r="H54" s="24">
        <v>11240.023005788267</v>
      </c>
      <c r="I54" s="24">
        <v>11074.75969363894</v>
      </c>
      <c r="J54" s="24">
        <v>10747.900792000009</v>
      </c>
      <c r="K54" s="24">
        <v>11406.354898264646</v>
      </c>
      <c r="L54" s="24">
        <v>11197.321552034469</v>
      </c>
      <c r="M54" s="24">
        <v>10382.023618862835</v>
      </c>
      <c r="N54" s="24">
        <v>9957.9881679800928</v>
      </c>
      <c r="O54" s="24">
        <v>10370.445307963993</v>
      </c>
      <c r="P54" s="24">
        <v>10214.451299824352</v>
      </c>
      <c r="Q54" s="24">
        <v>11236.401031953967</v>
      </c>
      <c r="R54" s="24">
        <v>11521.182500207016</v>
      </c>
      <c r="S54" s="24">
        <v>10586.663008486346</v>
      </c>
      <c r="T54" s="24">
        <v>10428.945034297691</v>
      </c>
      <c r="U54" s="24">
        <v>10655.119811286741</v>
      </c>
      <c r="V54" s="24">
        <v>10751.830004349247</v>
      </c>
      <c r="W54" s="24">
        <v>9984.7882110048959</v>
      </c>
      <c r="X54" s="24">
        <v>10086.496563100522</v>
      </c>
      <c r="Y54" s="24">
        <v>9661.6177232100963</v>
      </c>
      <c r="Z54" s="24">
        <v>9320.6093615759019</v>
      </c>
      <c r="AA54" s="24">
        <v>9065.8247824963</v>
      </c>
    </row>
    <row r="55" spans="1:27" s="27" customFormat="1" x14ac:dyDescent="0.25">
      <c r="A55" s="28" t="s">
        <v>133</v>
      </c>
      <c r="B55" s="28" t="s">
        <v>69</v>
      </c>
      <c r="C55" s="24">
        <v>2687.20113346776</v>
      </c>
      <c r="D55" s="24">
        <v>2685.7467572654277</v>
      </c>
      <c r="E55" s="24">
        <v>2687.5435554551791</v>
      </c>
      <c r="F55" s="24">
        <v>2529.3962478981002</v>
      </c>
      <c r="G55" s="24">
        <v>2490.0629686682678</v>
      </c>
      <c r="H55" s="24">
        <v>2580.9745977960788</v>
      </c>
      <c r="I55" s="24">
        <v>2538.9999586243302</v>
      </c>
      <c r="J55" s="24">
        <v>2445.8462560396169</v>
      </c>
      <c r="K55" s="24">
        <v>2535.7801991976603</v>
      </c>
      <c r="L55" s="24">
        <v>2529.5262528116191</v>
      </c>
      <c r="M55" s="24">
        <v>2012.7866180558967</v>
      </c>
      <c r="N55" s="24">
        <v>2339.6073523635878</v>
      </c>
      <c r="O55" s="24">
        <v>2246.4185912958587</v>
      </c>
      <c r="P55" s="24">
        <v>2288.0861592188467</v>
      </c>
      <c r="Q55" s="24">
        <v>2417.9263972307485</v>
      </c>
      <c r="R55" s="24">
        <v>2464.7118560948006</v>
      </c>
      <c r="S55" s="24">
        <v>2356.6115369570975</v>
      </c>
      <c r="T55" s="24">
        <v>2452.2297811151984</v>
      </c>
      <c r="U55" s="24">
        <v>2573.7022386956987</v>
      </c>
      <c r="V55" s="24">
        <v>2537.8063849651003</v>
      </c>
      <c r="W55" s="24">
        <v>2675.4889388005954</v>
      </c>
      <c r="X55" s="24">
        <v>2591.2978883759993</v>
      </c>
      <c r="Y55" s="24">
        <v>2523.2125143967</v>
      </c>
      <c r="Z55" s="24">
        <v>2385.9332449428994</v>
      </c>
      <c r="AA55" s="24">
        <v>2360.687812733699</v>
      </c>
    </row>
    <row r="56" spans="1:27" s="27" customFormat="1" x14ac:dyDescent="0.25">
      <c r="A56" s="28" t="s">
        <v>133</v>
      </c>
      <c r="B56" s="28" t="s">
        <v>36</v>
      </c>
      <c r="C56" s="24">
        <v>69.545580259700003</v>
      </c>
      <c r="D56" s="24">
        <v>131.25586087549991</v>
      </c>
      <c r="E56" s="24">
        <v>131.7157361525</v>
      </c>
      <c r="F56" s="24">
        <v>175.3283307673</v>
      </c>
      <c r="G56" s="24">
        <v>185.73426814189901</v>
      </c>
      <c r="H56" s="24">
        <v>181.21123434599991</v>
      </c>
      <c r="I56" s="24">
        <v>186.86002568630002</v>
      </c>
      <c r="J56" s="24">
        <v>184.14415917659997</v>
      </c>
      <c r="K56" s="24">
        <v>181.06342561359989</v>
      </c>
      <c r="L56" s="24">
        <v>183.09441636499992</v>
      </c>
      <c r="M56" s="24">
        <v>191.8914149199999</v>
      </c>
      <c r="N56" s="24">
        <v>189.39258047500002</v>
      </c>
      <c r="O56" s="24">
        <v>156.12168960100001</v>
      </c>
      <c r="P56" s="24">
        <v>152.69832820699992</v>
      </c>
      <c r="Q56" s="24">
        <v>160.95133453700001</v>
      </c>
      <c r="R56" s="24">
        <v>163.80505984699997</v>
      </c>
      <c r="S56" s="24">
        <v>155.72192042299991</v>
      </c>
      <c r="T56" s="24">
        <v>156.29019702300002</v>
      </c>
      <c r="U56" s="24">
        <v>1413.3141279999991</v>
      </c>
      <c r="V56" s="24">
        <v>1410.3139200000001</v>
      </c>
      <c r="W56" s="24">
        <v>1741.5175650000001</v>
      </c>
      <c r="X56" s="24">
        <v>2026.519677</v>
      </c>
      <c r="Y56" s="24">
        <v>1931.0968244999999</v>
      </c>
      <c r="Z56" s="24">
        <v>2237.8349349999999</v>
      </c>
      <c r="AA56" s="24">
        <v>2154.4089509999999</v>
      </c>
    </row>
    <row r="57" spans="1:27" s="27" customFormat="1" x14ac:dyDescent="0.25">
      <c r="A57" s="28" t="s">
        <v>133</v>
      </c>
      <c r="B57" s="28" t="s">
        <v>74</v>
      </c>
      <c r="C57" s="24">
        <v>0</v>
      </c>
      <c r="D57" s="24">
        <v>0</v>
      </c>
      <c r="E57" s="24">
        <v>0</v>
      </c>
      <c r="F57" s="24">
        <v>3.7578271999999901E-3</v>
      </c>
      <c r="G57" s="24">
        <v>4.0523829999999997E-3</v>
      </c>
      <c r="H57" s="24">
        <v>4.4310230000000001E-3</v>
      </c>
      <c r="I57" s="24">
        <v>4.7235754E-3</v>
      </c>
      <c r="J57" s="24">
        <v>4.9688118000000003E-3</v>
      </c>
      <c r="K57" s="24">
        <v>5.1718420000000003E-3</v>
      </c>
      <c r="L57" s="24">
        <v>5.39521599999999E-3</v>
      </c>
      <c r="M57" s="24">
        <v>5.8557093000000003E-3</v>
      </c>
      <c r="N57" s="24">
        <v>6.288376E-3</v>
      </c>
      <c r="O57" s="24">
        <v>6.8798293000000002E-3</v>
      </c>
      <c r="P57" s="24">
        <v>7.0925709999999998E-3</v>
      </c>
      <c r="Q57" s="24">
        <v>1.0301683000000001E-2</v>
      </c>
      <c r="R57" s="24">
        <v>1.0430811E-2</v>
      </c>
      <c r="S57" s="24">
        <v>1.3279991E-2</v>
      </c>
      <c r="T57" s="24">
        <v>1.3344985E-2</v>
      </c>
      <c r="U57" s="24">
        <v>1.8544951E-2</v>
      </c>
      <c r="V57" s="24">
        <v>1.8736764999999999E-2</v>
      </c>
      <c r="W57" s="24">
        <v>2.5156377000000001E-2</v>
      </c>
      <c r="X57" s="24">
        <v>4.9376315999999899E-2</v>
      </c>
      <c r="Y57" s="24">
        <v>4.6557370000000001E-2</v>
      </c>
      <c r="Z57" s="24">
        <v>6.718615E-2</v>
      </c>
      <c r="AA57" s="24">
        <v>6.4411700000000002E-2</v>
      </c>
    </row>
    <row r="58" spans="1:27" s="27" customFormat="1" x14ac:dyDescent="0.25">
      <c r="A58" s="28" t="s">
        <v>133</v>
      </c>
      <c r="B58" s="28" t="s">
        <v>56</v>
      </c>
      <c r="C58" s="24">
        <v>1.88812069999999</v>
      </c>
      <c r="D58" s="24">
        <v>3.2977666999999999</v>
      </c>
      <c r="E58" s="24">
        <v>4.7437110000000002</v>
      </c>
      <c r="F58" s="24">
        <v>7.9249320000000001</v>
      </c>
      <c r="G58" s="24">
        <v>10.783213999999999</v>
      </c>
      <c r="H58" s="24">
        <v>12.740996000000001</v>
      </c>
      <c r="I58" s="24">
        <v>17.100680999999899</v>
      </c>
      <c r="J58" s="24">
        <v>19.554763999999999</v>
      </c>
      <c r="K58" s="24">
        <v>22.007842999999902</v>
      </c>
      <c r="L58" s="24">
        <v>24.810459999999999</v>
      </c>
      <c r="M58" s="24">
        <v>41.888412000000002</v>
      </c>
      <c r="N58" s="24">
        <v>43.122659999999897</v>
      </c>
      <c r="O58" s="24">
        <v>50.546259999999997</v>
      </c>
      <c r="P58" s="24">
        <v>50.800106</v>
      </c>
      <c r="Q58" s="24">
        <v>56.979680000000002</v>
      </c>
      <c r="R58" s="24">
        <v>58.479613999999998</v>
      </c>
      <c r="S58" s="24">
        <v>56.98509</v>
      </c>
      <c r="T58" s="24">
        <v>60.393912999999998</v>
      </c>
      <c r="U58" s="24">
        <v>60.069225000000003</v>
      </c>
      <c r="V58" s="24">
        <v>64.819214000000002</v>
      </c>
      <c r="W58" s="24">
        <v>67.460250000000002</v>
      </c>
      <c r="X58" s="24">
        <v>68.269859999999994</v>
      </c>
      <c r="Y58" s="24">
        <v>67.453590000000005</v>
      </c>
      <c r="Z58" s="24">
        <v>72.292810000000003</v>
      </c>
      <c r="AA58" s="24">
        <v>68.043949999999995</v>
      </c>
    </row>
    <row r="59" spans="1:27" s="27" customFormat="1" x14ac:dyDescent="0.25">
      <c r="A59" s="33" t="s">
        <v>139</v>
      </c>
      <c r="B59" s="33"/>
      <c r="C59" s="30">
        <v>43185.122973549929</v>
      </c>
      <c r="D59" s="30">
        <v>39698.307933790136</v>
      </c>
      <c r="E59" s="30">
        <v>41974.715408733158</v>
      </c>
      <c r="F59" s="30">
        <v>46375.595235050205</v>
      </c>
      <c r="G59" s="30">
        <v>45128.76138381027</v>
      </c>
      <c r="H59" s="30">
        <v>43416.568702630728</v>
      </c>
      <c r="I59" s="30">
        <v>42440.56060816293</v>
      </c>
      <c r="J59" s="30">
        <v>36161.873268711475</v>
      </c>
      <c r="K59" s="30">
        <v>35374.014459844169</v>
      </c>
      <c r="L59" s="30">
        <v>35843.197548454977</v>
      </c>
      <c r="M59" s="30">
        <v>33593.143988398442</v>
      </c>
      <c r="N59" s="30">
        <v>34080.39088572187</v>
      </c>
      <c r="O59" s="30">
        <v>35571.677136855673</v>
      </c>
      <c r="P59" s="30">
        <v>35267.854416872331</v>
      </c>
      <c r="Q59" s="30">
        <v>35565.881127667912</v>
      </c>
      <c r="R59" s="30">
        <v>36805.853066165771</v>
      </c>
      <c r="S59" s="30">
        <v>36847.958322024941</v>
      </c>
      <c r="T59" s="30">
        <v>36695.599119412655</v>
      </c>
      <c r="U59" s="30">
        <v>36700.298641911832</v>
      </c>
      <c r="V59" s="30">
        <v>37999.557137474738</v>
      </c>
      <c r="W59" s="30">
        <v>36577.235211223095</v>
      </c>
      <c r="X59" s="30">
        <v>38183.736650874118</v>
      </c>
      <c r="Y59" s="30">
        <v>37387.116526654594</v>
      </c>
      <c r="Z59" s="30">
        <v>37075.967055944799</v>
      </c>
      <c r="AA59" s="30">
        <v>37033.06274019499</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1286.4936499999999</v>
      </c>
      <c r="D64" s="24">
        <v>1149.3130376534</v>
      </c>
      <c r="E64" s="24">
        <v>491.1308810383</v>
      </c>
      <c r="F64" s="24">
        <v>463.4052308537</v>
      </c>
      <c r="G64" s="24">
        <v>463.40527387060001</v>
      </c>
      <c r="H64" s="24">
        <v>463.40531526889998</v>
      </c>
      <c r="I64" s="24">
        <v>463.4053852303</v>
      </c>
      <c r="J64" s="24">
        <v>463.40559940780003</v>
      </c>
      <c r="K64" s="24">
        <v>463.4056322234</v>
      </c>
      <c r="L64" s="24">
        <v>463.40572741379998</v>
      </c>
      <c r="M64" s="24">
        <v>463.4057405936</v>
      </c>
      <c r="N64" s="24">
        <v>463.40594131109998</v>
      </c>
      <c r="O64" s="24">
        <v>463.4060657343</v>
      </c>
      <c r="P64" s="24">
        <v>463.40621880100002</v>
      </c>
      <c r="Q64" s="24">
        <v>463.40662999749998</v>
      </c>
      <c r="R64" s="24">
        <v>463.40667092699999</v>
      </c>
      <c r="S64" s="24">
        <v>3.9209609999999997E-3</v>
      </c>
      <c r="T64" s="24">
        <v>4.028823E-3</v>
      </c>
      <c r="U64" s="24">
        <v>4.1217966999999899E-3</v>
      </c>
      <c r="V64" s="24">
        <v>4.6069296000000003E-3</v>
      </c>
      <c r="W64" s="24">
        <v>5.7793590000000004E-3</v>
      </c>
      <c r="X64" s="24">
        <v>5.8787776999999998E-3</v>
      </c>
      <c r="Y64" s="24">
        <v>8.7288030000000003E-3</v>
      </c>
      <c r="Z64" s="24">
        <v>8.7998079999999992E-3</v>
      </c>
      <c r="AA64" s="24">
        <v>1.1699780999999999E-2</v>
      </c>
    </row>
    <row r="65" spans="1:27" s="27" customFormat="1" x14ac:dyDescent="0.25">
      <c r="A65" s="28" t="s">
        <v>134</v>
      </c>
      <c r="B65" s="28" t="s">
        <v>32</v>
      </c>
      <c r="C65" s="24">
        <v>687.80944499999998</v>
      </c>
      <c r="D65" s="24">
        <v>687.43975999999998</v>
      </c>
      <c r="E65" s="24">
        <v>699.28160000000003</v>
      </c>
      <c r="F65" s="24">
        <v>84.096029999999999</v>
      </c>
      <c r="G65" s="24">
        <v>84.096029999999999</v>
      </c>
      <c r="H65" s="24">
        <v>84.096029999999999</v>
      </c>
      <c r="I65" s="24">
        <v>84.096029999999999</v>
      </c>
      <c r="J65" s="24">
        <v>84.096040000000002</v>
      </c>
      <c r="K65" s="24">
        <v>84.096040000000002</v>
      </c>
      <c r="L65" s="24">
        <v>84.096040000000002</v>
      </c>
      <c r="M65" s="24">
        <v>84.096040000000002</v>
      </c>
      <c r="N65" s="24">
        <v>84.096050000000005</v>
      </c>
      <c r="O65" s="24">
        <v>84.096050000000005</v>
      </c>
      <c r="P65" s="24">
        <v>84.096059999999994</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14.791654680148001</v>
      </c>
      <c r="D66" s="24">
        <v>14.847065826703998</v>
      </c>
      <c r="E66" s="24">
        <v>52.232468426365003</v>
      </c>
      <c r="F66" s="24">
        <v>0.18198093661100001</v>
      </c>
      <c r="G66" s="24">
        <v>0.55562077203500004</v>
      </c>
      <c r="H66" s="24">
        <v>0.16938159038999998</v>
      </c>
      <c r="I66" s="24">
        <v>0.20872892916100003</v>
      </c>
      <c r="J66" s="24">
        <v>0.46153361681499999</v>
      </c>
      <c r="K66" s="24">
        <v>4.1916437339999989E-3</v>
      </c>
      <c r="L66" s="24">
        <v>0.26767497277000002</v>
      </c>
      <c r="M66" s="24">
        <v>1.2884846475939997</v>
      </c>
      <c r="N66" s="24">
        <v>2.0256519272399998</v>
      </c>
      <c r="O66" s="24">
        <v>1.3563570213400002</v>
      </c>
      <c r="P66" s="24">
        <v>0.60356036786000022</v>
      </c>
      <c r="Q66" s="24">
        <v>16.243969784240001</v>
      </c>
      <c r="R66" s="24">
        <v>12.248500894429998</v>
      </c>
      <c r="S66" s="24">
        <v>77.808374079999894</v>
      </c>
      <c r="T66" s="24">
        <v>48.264530125999983</v>
      </c>
      <c r="U66" s="24">
        <v>59.009219957999903</v>
      </c>
      <c r="V66" s="24">
        <v>47.372803469999994</v>
      </c>
      <c r="W66" s="24">
        <v>71.242643209999898</v>
      </c>
      <c r="X66" s="24">
        <v>49.47243538</v>
      </c>
      <c r="Y66" s="24">
        <v>323.96702485999901</v>
      </c>
      <c r="Z66" s="24">
        <v>241.144568736</v>
      </c>
      <c r="AA66" s="24">
        <v>454.14335943999998</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5919.3697109999994</v>
      </c>
      <c r="D68" s="24">
        <v>6163.7837364580682</v>
      </c>
      <c r="E68" s="24">
        <v>5752.2044000099395</v>
      </c>
      <c r="F68" s="24">
        <v>6072.8271576179677</v>
      </c>
      <c r="G68" s="24">
        <v>5837.1856967651574</v>
      </c>
      <c r="H68" s="24">
        <v>6214.5098296014003</v>
      </c>
      <c r="I68" s="24">
        <v>6162.9486050188152</v>
      </c>
      <c r="J68" s="24">
        <v>5954.8943001338157</v>
      </c>
      <c r="K68" s="24">
        <v>5836.6330750514417</v>
      </c>
      <c r="L68" s="24">
        <v>5801.6177572675106</v>
      </c>
      <c r="M68" s="24">
        <v>5532.4500882322363</v>
      </c>
      <c r="N68" s="24">
        <v>5177.3462485909376</v>
      </c>
      <c r="O68" s="24">
        <v>4937.2447864852902</v>
      </c>
      <c r="P68" s="24">
        <v>4680.4383118471987</v>
      </c>
      <c r="Q68" s="24">
        <v>5007.3114618024947</v>
      </c>
      <c r="R68" s="24">
        <v>4551.9489993801008</v>
      </c>
      <c r="S68" s="24">
        <v>4280.0964036260984</v>
      </c>
      <c r="T68" s="24">
        <v>4049.9397536836982</v>
      </c>
      <c r="U68" s="24">
        <v>3245.4921294196984</v>
      </c>
      <c r="V68" s="24">
        <v>3315.0186281227984</v>
      </c>
      <c r="W68" s="24">
        <v>3077.021508368397</v>
      </c>
      <c r="X68" s="24">
        <v>3228.5975250882993</v>
      </c>
      <c r="Y68" s="24">
        <v>2887.1580493849988</v>
      </c>
      <c r="Z68" s="24">
        <v>3224.5339773056994</v>
      </c>
      <c r="AA68" s="24">
        <v>6505.0258277519988</v>
      </c>
    </row>
    <row r="69" spans="1:27" s="27" customFormat="1" x14ac:dyDescent="0.25">
      <c r="A69" s="28" t="s">
        <v>134</v>
      </c>
      <c r="B69" s="28" t="s">
        <v>69</v>
      </c>
      <c r="C69" s="24">
        <v>1023.6672413897602</v>
      </c>
      <c r="D69" s="24">
        <v>1188.0654531768503</v>
      </c>
      <c r="E69" s="24">
        <v>1179.2052570180799</v>
      </c>
      <c r="F69" s="24">
        <v>1111.7409885778</v>
      </c>
      <c r="G69" s="24">
        <v>1104.9249125703398</v>
      </c>
      <c r="H69" s="24">
        <v>1118.2332383610101</v>
      </c>
      <c r="I69" s="24">
        <v>1132.9111771740991</v>
      </c>
      <c r="J69" s="24">
        <v>1086.0728492648902</v>
      </c>
      <c r="K69" s="24">
        <v>1137.9268514072901</v>
      </c>
      <c r="L69" s="24">
        <v>1127.3877684009403</v>
      </c>
      <c r="M69" s="24">
        <v>1001.0005924319491</v>
      </c>
      <c r="N69" s="24">
        <v>1053.9577179299399</v>
      </c>
      <c r="O69" s="24">
        <v>1007.6309333912799</v>
      </c>
      <c r="P69" s="24">
        <v>1035.2917407264299</v>
      </c>
      <c r="Q69" s="24">
        <v>1078.2301649454892</v>
      </c>
      <c r="R69" s="24">
        <v>1111.9280132396998</v>
      </c>
      <c r="S69" s="24">
        <v>1064.006894599999</v>
      </c>
      <c r="T69" s="24">
        <v>1115.7441311059983</v>
      </c>
      <c r="U69" s="24">
        <v>1139.2445092004989</v>
      </c>
      <c r="V69" s="24">
        <v>1149.3443706478004</v>
      </c>
      <c r="W69" s="24">
        <v>1167.0752525719995</v>
      </c>
      <c r="X69" s="24">
        <v>1123.2807281163998</v>
      </c>
      <c r="Y69" s="24">
        <v>817.69350949399995</v>
      </c>
      <c r="Z69" s="24">
        <v>489.89526848879996</v>
      </c>
      <c r="AA69" s="24">
        <v>806.46370999930002</v>
      </c>
    </row>
    <row r="70" spans="1:27" s="27" customFormat="1" x14ac:dyDescent="0.25">
      <c r="A70" s="28" t="s">
        <v>134</v>
      </c>
      <c r="B70" s="28" t="s">
        <v>36</v>
      </c>
      <c r="C70" s="24">
        <v>60.680267809999791</v>
      </c>
      <c r="D70" s="24">
        <v>55.422110859899995</v>
      </c>
      <c r="E70" s="24">
        <v>80.508526961000001</v>
      </c>
      <c r="F70" s="24">
        <v>79.833287423399995</v>
      </c>
      <c r="G70" s="24">
        <v>79.621501681000012</v>
      </c>
      <c r="H70" s="24">
        <v>76.829570494199984</v>
      </c>
      <c r="I70" s="24">
        <v>77.694667105399986</v>
      </c>
      <c r="J70" s="24">
        <v>74.805985164399999</v>
      </c>
      <c r="K70" s="24">
        <v>72.458997919199888</v>
      </c>
      <c r="L70" s="24">
        <v>70.080089430000001</v>
      </c>
      <c r="M70" s="24">
        <v>74.929615113999986</v>
      </c>
      <c r="N70" s="24">
        <v>75.672282721999807</v>
      </c>
      <c r="O70" s="24">
        <v>74.461486508000007</v>
      </c>
      <c r="P70" s="24">
        <v>51.970003177000002</v>
      </c>
      <c r="Q70" s="24">
        <v>640.63715569999999</v>
      </c>
      <c r="R70" s="24">
        <v>645.90196530000003</v>
      </c>
      <c r="S70" s="24">
        <v>820.21577759999991</v>
      </c>
      <c r="T70" s="24">
        <v>814.97194869999987</v>
      </c>
      <c r="U70" s="24">
        <v>812.37003700000002</v>
      </c>
      <c r="V70" s="24">
        <v>790.77939700000002</v>
      </c>
      <c r="W70" s="24">
        <v>977.532285</v>
      </c>
      <c r="X70" s="24">
        <v>961.39190699999995</v>
      </c>
      <c r="Y70" s="24">
        <v>964.41861430000006</v>
      </c>
      <c r="Z70" s="24">
        <v>986.56323680000003</v>
      </c>
      <c r="AA70" s="24">
        <v>1190.1136730000001</v>
      </c>
    </row>
    <row r="71" spans="1:27" s="27" customFormat="1" x14ac:dyDescent="0.25">
      <c r="A71" s="28" t="s">
        <v>134</v>
      </c>
      <c r="B71" s="28" t="s">
        <v>74</v>
      </c>
      <c r="C71" s="24">
        <v>0</v>
      </c>
      <c r="D71" s="24">
        <v>0</v>
      </c>
      <c r="E71" s="24">
        <v>0</v>
      </c>
      <c r="F71" s="24">
        <v>2.5332875000000001E-3</v>
      </c>
      <c r="G71" s="24">
        <v>2.7040290000000002E-3</v>
      </c>
      <c r="H71" s="24">
        <v>2.9230488E-3</v>
      </c>
      <c r="I71" s="24">
        <v>3.1110786E-3</v>
      </c>
      <c r="J71" s="24">
        <v>3.2567555999999998E-3</v>
      </c>
      <c r="K71" s="24">
        <v>3.4324409999999901E-3</v>
      </c>
      <c r="L71" s="24">
        <v>3.5912187E-3</v>
      </c>
      <c r="M71" s="24">
        <v>3.8899183000000001E-3</v>
      </c>
      <c r="N71" s="24">
        <v>4.134581E-3</v>
      </c>
      <c r="O71" s="24">
        <v>4.3669809999999998E-3</v>
      </c>
      <c r="P71" s="24">
        <v>4.6116932999999997E-3</v>
      </c>
      <c r="Q71" s="24">
        <v>6.0857389999999997E-3</v>
      </c>
      <c r="R71" s="24">
        <v>6.1613559999999998E-3</v>
      </c>
      <c r="S71" s="24">
        <v>1.0178324000000001E-2</v>
      </c>
      <c r="T71" s="24">
        <v>1.0190713000000001E-2</v>
      </c>
      <c r="U71" s="24">
        <v>1.0274039E-2</v>
      </c>
      <c r="V71" s="24">
        <v>1.1325643E-2</v>
      </c>
      <c r="W71" s="24">
        <v>1.2779070999999999E-2</v>
      </c>
      <c r="X71" s="24">
        <v>1.26614235E-2</v>
      </c>
      <c r="Y71" s="24">
        <v>1.2236646E-2</v>
      </c>
      <c r="Z71" s="24">
        <v>1.3634728E-2</v>
      </c>
      <c r="AA71" s="24">
        <v>1.4514256E-2</v>
      </c>
    </row>
    <row r="72" spans="1:27" s="27" customFormat="1" x14ac:dyDescent="0.25">
      <c r="A72" s="28" t="s">
        <v>134</v>
      </c>
      <c r="B72" s="28" t="s">
        <v>56</v>
      </c>
      <c r="C72" s="24">
        <v>2.7768799999999998</v>
      </c>
      <c r="D72" s="24">
        <v>4.1206303000000002</v>
      </c>
      <c r="E72" s="24">
        <v>7.3485006999999998</v>
      </c>
      <c r="F72" s="24">
        <v>8.7818360000000002</v>
      </c>
      <c r="G72" s="24">
        <v>9.7759239999999998</v>
      </c>
      <c r="H72" s="24">
        <v>11.657795999999999</v>
      </c>
      <c r="I72" s="24">
        <v>14.219773999999999</v>
      </c>
      <c r="J72" s="24">
        <v>15.301905</v>
      </c>
      <c r="K72" s="24">
        <v>16.384305999999999</v>
      </c>
      <c r="L72" s="24">
        <v>18.292459999999998</v>
      </c>
      <c r="M72" s="24">
        <v>25.501919999999998</v>
      </c>
      <c r="N72" s="24">
        <v>24.106026</v>
      </c>
      <c r="O72" s="24">
        <v>24.974153999999999</v>
      </c>
      <c r="P72" s="24">
        <v>24.327919999999999</v>
      </c>
      <c r="Q72" s="24">
        <v>26.549403999999999</v>
      </c>
      <c r="R72" s="24">
        <v>27.202850000000002</v>
      </c>
      <c r="S72" s="24">
        <v>27.451063000000001</v>
      </c>
      <c r="T72" s="24">
        <v>29.355387</v>
      </c>
      <c r="U72" s="24">
        <v>29.606860999999999</v>
      </c>
      <c r="V72" s="24">
        <v>31.092639999999999</v>
      </c>
      <c r="W72" s="24">
        <v>32.616030000000002</v>
      </c>
      <c r="X72" s="24">
        <v>33.011696000000001</v>
      </c>
      <c r="Y72" s="24">
        <v>31.325530999999899</v>
      </c>
      <c r="Z72" s="24">
        <v>33.11591</v>
      </c>
      <c r="AA72" s="24">
        <v>32.076369999999997</v>
      </c>
    </row>
    <row r="73" spans="1:27" s="27" customFormat="1" x14ac:dyDescent="0.25">
      <c r="A73" s="33" t="s">
        <v>139</v>
      </c>
      <c r="B73" s="33"/>
      <c r="C73" s="30">
        <v>8932.1317020699062</v>
      </c>
      <c r="D73" s="30">
        <v>9203.4490531150223</v>
      </c>
      <c r="E73" s="30">
        <v>8174.0546064926839</v>
      </c>
      <c r="F73" s="30">
        <v>7732.251387986078</v>
      </c>
      <c r="G73" s="30">
        <v>7490.1675339781323</v>
      </c>
      <c r="H73" s="30">
        <v>7880.4137948217003</v>
      </c>
      <c r="I73" s="30">
        <v>7843.5699263523757</v>
      </c>
      <c r="J73" s="30">
        <v>7588.9303224233208</v>
      </c>
      <c r="K73" s="30">
        <v>7522.0657903258652</v>
      </c>
      <c r="L73" s="30">
        <v>7476.7749680550205</v>
      </c>
      <c r="M73" s="30">
        <v>7082.2409459053797</v>
      </c>
      <c r="N73" s="30">
        <v>6780.8316097592178</v>
      </c>
      <c r="O73" s="30">
        <v>6493.7341926322097</v>
      </c>
      <c r="P73" s="30">
        <v>6263.8358917424885</v>
      </c>
      <c r="Q73" s="30">
        <v>6565.1922265297244</v>
      </c>
      <c r="R73" s="30">
        <v>6139.5321844412301</v>
      </c>
      <c r="S73" s="30">
        <v>5421.9155932670974</v>
      </c>
      <c r="T73" s="30">
        <v>5213.9524437386963</v>
      </c>
      <c r="U73" s="30">
        <v>4443.7499803748969</v>
      </c>
      <c r="V73" s="30">
        <v>4511.7404091701992</v>
      </c>
      <c r="W73" s="30">
        <v>4315.3451835093965</v>
      </c>
      <c r="X73" s="30">
        <v>4401.3565673623989</v>
      </c>
      <c r="Y73" s="30">
        <v>4028.8273125419978</v>
      </c>
      <c r="Z73" s="30">
        <v>3955.5826143384993</v>
      </c>
      <c r="AA73" s="30">
        <v>7765.6445969722981</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0</v>
      </c>
      <c r="D78" s="24">
        <v>1.0005605999999999E-3</v>
      </c>
      <c r="E78" s="24">
        <v>1.1522386999999999E-3</v>
      </c>
      <c r="F78" s="24">
        <v>1.2070602000000001E-3</v>
      </c>
      <c r="G78" s="24">
        <v>1.2106338000000001E-3</v>
      </c>
      <c r="H78" s="24">
        <v>1.2278242999999901E-3</v>
      </c>
      <c r="I78" s="24">
        <v>1.2974830999999999E-3</v>
      </c>
      <c r="J78" s="24">
        <v>1.3592863E-3</v>
      </c>
      <c r="K78" s="24">
        <v>1.4534367999999901E-3</v>
      </c>
      <c r="L78" s="24">
        <v>1.5708611999999901E-3</v>
      </c>
      <c r="M78" s="24">
        <v>1.5798411999999901E-3</v>
      </c>
      <c r="N78" s="24">
        <v>1.7661402999999999E-3</v>
      </c>
      <c r="O78" s="24">
        <v>1.8629088E-3</v>
      </c>
      <c r="P78" s="24">
        <v>1.9410033999999899E-3</v>
      </c>
      <c r="Q78" s="24">
        <v>2.0752775000000001E-3</v>
      </c>
      <c r="R78" s="24">
        <v>2.1872943999999999E-3</v>
      </c>
      <c r="S78" s="24">
        <v>2.2945493E-3</v>
      </c>
      <c r="T78" s="24">
        <v>2.4671020000000001E-3</v>
      </c>
      <c r="U78" s="24">
        <v>2.772479E-3</v>
      </c>
      <c r="V78" s="24">
        <v>2.7042234000000001E-3</v>
      </c>
      <c r="W78" s="24">
        <v>2.99170659999999E-3</v>
      </c>
      <c r="X78" s="24">
        <v>3.1472777000000002E-3</v>
      </c>
      <c r="Y78" s="24">
        <v>3.2747225E-3</v>
      </c>
      <c r="Z78" s="24">
        <v>3.5497918999999999E-3</v>
      </c>
      <c r="AA78" s="24">
        <v>3.7223464000000002E-3</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8.3927017999999996E-4</v>
      </c>
      <c r="D80" s="24">
        <v>8.0574933999999986E-4</v>
      </c>
      <c r="E80" s="24">
        <v>9.0633659999999998E-4</v>
      </c>
      <c r="F80" s="24">
        <v>9.4284057000000002E-4</v>
      </c>
      <c r="G80" s="24">
        <v>9.5192782999999905E-4</v>
      </c>
      <c r="H80" s="24">
        <v>9.5597906999999899E-4</v>
      </c>
      <c r="I80" s="24">
        <v>1.0154178299999991E-3</v>
      </c>
      <c r="J80" s="24">
        <v>1.0680660499999999E-3</v>
      </c>
      <c r="K80" s="24">
        <v>1.142284559999999E-3</v>
      </c>
      <c r="L80" s="24">
        <v>1.242897679999999E-3</v>
      </c>
      <c r="M80" s="24">
        <v>1.2184328900000001E-3</v>
      </c>
      <c r="N80" s="24">
        <v>1.382255039999999E-3</v>
      </c>
      <c r="O80" s="24">
        <v>1.44667557E-3</v>
      </c>
      <c r="P80" s="24">
        <v>1.4951920799999999E-3</v>
      </c>
      <c r="Q80" s="24">
        <v>1.62531186E-3</v>
      </c>
      <c r="R80" s="24">
        <v>1.7078602700000001E-3</v>
      </c>
      <c r="S80" s="24">
        <v>1.7870383E-3</v>
      </c>
      <c r="T80" s="24">
        <v>1.886641159999999E-3</v>
      </c>
      <c r="U80" s="24">
        <v>2.1543943999999997E-3</v>
      </c>
      <c r="V80" s="24">
        <v>1.36539363E-3</v>
      </c>
      <c r="W80" s="24">
        <v>1.53822474E-3</v>
      </c>
      <c r="X80" s="24">
        <v>1.5890910800000001E-3</v>
      </c>
      <c r="Y80" s="24">
        <v>1.65128287E-3</v>
      </c>
      <c r="Z80" s="24">
        <v>1.7816806000000001E-3</v>
      </c>
      <c r="AA80" s="24">
        <v>1.9001630499999992E-3</v>
      </c>
    </row>
    <row r="81" spans="1:27" s="27" customFormat="1" x14ac:dyDescent="0.25">
      <c r="A81" s="28" t="s">
        <v>135</v>
      </c>
      <c r="B81" s="28" t="s">
        <v>66</v>
      </c>
      <c r="C81" s="24">
        <v>6985.0491121399964</v>
      </c>
      <c r="D81" s="24">
        <v>10536.519713149999</v>
      </c>
      <c r="E81" s="24">
        <v>7832.2531593000003</v>
      </c>
      <c r="F81" s="24">
        <v>7965.9836426999982</v>
      </c>
      <c r="G81" s="24">
        <v>9549.0561556000011</v>
      </c>
      <c r="H81" s="24">
        <v>8664.9923106500009</v>
      </c>
      <c r="I81" s="24">
        <v>8720.0050352499984</v>
      </c>
      <c r="J81" s="24">
        <v>9611.1059773399975</v>
      </c>
      <c r="K81" s="24">
        <v>8553.6095971600007</v>
      </c>
      <c r="L81" s="24">
        <v>6854.8927233200002</v>
      </c>
      <c r="M81" s="24">
        <v>10421.676068999999</v>
      </c>
      <c r="N81" s="24">
        <v>7649.1372648999977</v>
      </c>
      <c r="O81" s="24">
        <v>7816.6215074999991</v>
      </c>
      <c r="P81" s="24">
        <v>9369.6375791999999</v>
      </c>
      <c r="Q81" s="24">
        <v>8548.3218387999914</v>
      </c>
      <c r="R81" s="24">
        <v>8505.0456047499993</v>
      </c>
      <c r="S81" s="24">
        <v>9429.3833608999958</v>
      </c>
      <c r="T81" s="24">
        <v>8391.5412432999983</v>
      </c>
      <c r="U81" s="24">
        <v>6772.5619323399997</v>
      </c>
      <c r="V81" s="24">
        <v>10143.039640000001</v>
      </c>
      <c r="W81" s="24">
        <v>7503.2850060499986</v>
      </c>
      <c r="X81" s="24">
        <v>7667.2593182999999</v>
      </c>
      <c r="Y81" s="24">
        <v>9237.4682636999987</v>
      </c>
      <c r="Z81" s="24">
        <v>8338.6955393000007</v>
      </c>
      <c r="AA81" s="24">
        <v>8341.4870531999986</v>
      </c>
    </row>
    <row r="82" spans="1:27" s="27" customFormat="1" x14ac:dyDescent="0.25">
      <c r="A82" s="28" t="s">
        <v>135</v>
      </c>
      <c r="B82" s="28" t="s">
        <v>70</v>
      </c>
      <c r="C82" s="24">
        <v>1790.0905600000001</v>
      </c>
      <c r="D82" s="24">
        <v>1340.3477287914004</v>
      </c>
      <c r="E82" s="24">
        <v>1891.9031366619001</v>
      </c>
      <c r="F82" s="24">
        <v>1839.0959154795489</v>
      </c>
      <c r="G82" s="24">
        <v>2017.0917802556601</v>
      </c>
      <c r="H82" s="24">
        <v>387.05222473970997</v>
      </c>
      <c r="I82" s="24">
        <v>246.18412483273997</v>
      </c>
      <c r="J82" s="24">
        <v>47.351669200509996</v>
      </c>
      <c r="K82" s="24">
        <v>612.71518823716781</v>
      </c>
      <c r="L82" s="24">
        <v>1582.6377762772288</v>
      </c>
      <c r="M82" s="24">
        <v>5.7768608819999907E-2</v>
      </c>
      <c r="N82" s="24">
        <v>667.10435993205874</v>
      </c>
      <c r="O82" s="24">
        <v>675.47341709635987</v>
      </c>
      <c r="P82" s="24">
        <v>0.45229673660000003</v>
      </c>
      <c r="Q82" s="24">
        <v>313.91263043549998</v>
      </c>
      <c r="R82" s="24">
        <v>396.94378320980002</v>
      </c>
      <c r="S82" s="24">
        <v>52.198509571000002</v>
      </c>
      <c r="T82" s="24">
        <v>712.90989278769996</v>
      </c>
      <c r="U82" s="24">
        <v>1617.1466499051</v>
      </c>
      <c r="V82" s="24">
        <v>0.10898202349999989</v>
      </c>
      <c r="W82" s="24">
        <v>1725.9854184074991</v>
      </c>
      <c r="X82" s="24">
        <v>1716.0845996732</v>
      </c>
      <c r="Y82" s="24">
        <v>767.00021087560015</v>
      </c>
      <c r="Z82" s="24">
        <v>1455.4862574034998</v>
      </c>
      <c r="AA82" s="24">
        <v>1482.5255204105999</v>
      </c>
    </row>
    <row r="83" spans="1:27" s="27" customFormat="1" x14ac:dyDescent="0.25">
      <c r="A83" s="28" t="s">
        <v>135</v>
      </c>
      <c r="B83" s="28" t="s">
        <v>69</v>
      </c>
      <c r="C83" s="24">
        <v>2.9569473999999899E-4</v>
      </c>
      <c r="D83" s="24">
        <v>2.4931417999999998E-4</v>
      </c>
      <c r="E83" s="24">
        <v>3.1935729999999998E-4</v>
      </c>
      <c r="F83" s="24">
        <v>3.6259612999999999E-4</v>
      </c>
      <c r="G83" s="24">
        <v>3.0986509999999899E-4</v>
      </c>
      <c r="H83" s="24">
        <v>3.1175482E-4</v>
      </c>
      <c r="I83" s="24">
        <v>3.0379373000000002E-4</v>
      </c>
      <c r="J83" s="24">
        <v>3.0411354999999998E-4</v>
      </c>
      <c r="K83" s="24">
        <v>3.3143928000000002E-4</v>
      </c>
      <c r="L83" s="24">
        <v>3.4025701000000002E-4</v>
      </c>
      <c r="M83" s="24">
        <v>3.8951110000000003E-4</v>
      </c>
      <c r="N83" s="24">
        <v>5.3663440000000005E-4</v>
      </c>
      <c r="O83" s="24">
        <v>6.1398750000000004E-4</v>
      </c>
      <c r="P83" s="24">
        <v>5.5299915000000003E-4</v>
      </c>
      <c r="Q83" s="24">
        <v>6.6430243999999995E-4</v>
      </c>
      <c r="R83" s="24">
        <v>7.1434373999999996E-4</v>
      </c>
      <c r="S83" s="24">
        <v>7.7533649999999904E-4</v>
      </c>
      <c r="T83" s="24">
        <v>9.4819929999999896E-4</v>
      </c>
      <c r="U83" s="24">
        <v>1.1673034999999999E-3</v>
      </c>
      <c r="V83" s="24">
        <v>9.2442635999999997E-4</v>
      </c>
      <c r="W83" s="24">
        <v>1.2727157E-3</v>
      </c>
      <c r="X83" s="24">
        <v>1.4558571999999999E-3</v>
      </c>
      <c r="Y83" s="24">
        <v>1.2521678999999899E-3</v>
      </c>
      <c r="Z83" s="24">
        <v>1.6319166E-3</v>
      </c>
      <c r="AA83" s="24">
        <v>1.6550085000000001E-3</v>
      </c>
    </row>
    <row r="84" spans="1:27" s="27" customFormat="1" x14ac:dyDescent="0.25">
      <c r="A84" s="28" t="s">
        <v>135</v>
      </c>
      <c r="B84" s="28" t="s">
        <v>36</v>
      </c>
      <c r="C84" s="24">
        <v>2.8749561999999898E-3</v>
      </c>
      <c r="D84" s="24">
        <v>3.3621239000000002E-3</v>
      </c>
      <c r="E84" s="24">
        <v>3.1851775000000001E-3</v>
      </c>
      <c r="F84" s="24">
        <v>3.1315853999999998E-3</v>
      </c>
      <c r="G84" s="24">
        <v>3.2404732999999999E-3</v>
      </c>
      <c r="H84" s="24">
        <v>5.5429650000000004E-3</v>
      </c>
      <c r="I84" s="24">
        <v>7.7445400000000003E-3</v>
      </c>
      <c r="J84" s="24">
        <v>8.8434559999999995E-3</v>
      </c>
      <c r="K84" s="24">
        <v>8.6426699999999999E-3</v>
      </c>
      <c r="L84" s="24">
        <v>1.7646292000000001E-2</v>
      </c>
      <c r="M84" s="24">
        <v>2.3954884999999999E-2</v>
      </c>
      <c r="N84" s="24">
        <v>1.996154E-2</v>
      </c>
      <c r="O84" s="24">
        <v>2.0173614999999999E-2</v>
      </c>
      <c r="P84" s="24">
        <v>2.180373E-2</v>
      </c>
      <c r="Q84" s="24">
        <v>2.1321882E-2</v>
      </c>
      <c r="R84" s="24">
        <v>2.1419981000000001E-2</v>
      </c>
      <c r="S84" s="24">
        <v>2.2070365000000002E-2</v>
      </c>
      <c r="T84" s="24">
        <v>2.1318496999999999E-2</v>
      </c>
      <c r="U84" s="24">
        <v>1.8893877E-2</v>
      </c>
      <c r="V84" s="24">
        <v>2.4193968999999999E-2</v>
      </c>
      <c r="W84" s="24">
        <v>2.0686975E-2</v>
      </c>
      <c r="X84" s="24">
        <v>2.1794061999999999E-2</v>
      </c>
      <c r="Y84" s="24">
        <v>2.5511560999999999E-2</v>
      </c>
      <c r="Z84" s="24">
        <v>2.5224725E-2</v>
      </c>
      <c r="AA84" s="24">
        <v>2.7366775999999999E-2</v>
      </c>
    </row>
    <row r="85" spans="1:27" s="27" customFormat="1" x14ac:dyDescent="0.25">
      <c r="A85" s="28" t="s">
        <v>135</v>
      </c>
      <c r="B85" s="28" t="s">
        <v>74</v>
      </c>
      <c r="C85" s="24">
        <v>0</v>
      </c>
      <c r="D85" s="24">
        <v>0</v>
      </c>
      <c r="E85" s="24">
        <v>0</v>
      </c>
      <c r="F85" s="24">
        <v>4.5995614000000004E-3</v>
      </c>
      <c r="G85" s="24">
        <v>5.3328849999999999E-3</v>
      </c>
      <c r="H85" s="24">
        <v>6.4673869999999998E-3</v>
      </c>
      <c r="I85" s="24">
        <v>6.7804227999999998E-3</v>
      </c>
      <c r="J85" s="24">
        <v>7.1775329999999998E-3</v>
      </c>
      <c r="K85" s="24">
        <v>7.3023799999999998E-3</v>
      </c>
      <c r="L85" s="24">
        <v>7.1047082999999896E-3</v>
      </c>
      <c r="M85" s="24">
        <v>8.8401049999999991E-3</v>
      </c>
      <c r="N85" s="24">
        <v>8.2513485000000001E-3</v>
      </c>
      <c r="O85" s="24">
        <v>8.6635659999999993E-3</v>
      </c>
      <c r="P85" s="24">
        <v>9.7202419999999901E-3</v>
      </c>
      <c r="Q85" s="24">
        <v>1.0075659000000001E-2</v>
      </c>
      <c r="R85" s="24">
        <v>1.0701255999999999E-2</v>
      </c>
      <c r="S85" s="24">
        <v>1.173361E-2</v>
      </c>
      <c r="T85" s="24">
        <v>1.1962307E-2</v>
      </c>
      <c r="U85" s="24">
        <v>1.1402241E-2</v>
      </c>
      <c r="V85" s="24">
        <v>1.5197163E-2</v>
      </c>
      <c r="W85" s="24">
        <v>1.4132003999999899E-2</v>
      </c>
      <c r="X85" s="24">
        <v>1.4820139E-2</v>
      </c>
      <c r="Y85" s="24">
        <v>1.6922446000000001E-2</v>
      </c>
      <c r="Z85" s="24">
        <v>1.6877921000000001E-2</v>
      </c>
      <c r="AA85" s="24">
        <v>1.8109916E-2</v>
      </c>
    </row>
    <row r="86" spans="1:27" s="27" customFormat="1" x14ac:dyDescent="0.25">
      <c r="A86" s="28" t="s">
        <v>135</v>
      </c>
      <c r="B86" s="28" t="s">
        <v>56</v>
      </c>
      <c r="C86" s="24">
        <v>5.8882885000000003E-2</v>
      </c>
      <c r="D86" s="24">
        <v>6.8601480000000006E-2</v>
      </c>
      <c r="E86" s="24">
        <v>0.10281181</v>
      </c>
      <c r="F86" s="24">
        <v>0.10742512999999999</v>
      </c>
      <c r="G86" s="24">
        <v>0.16667567</v>
      </c>
      <c r="H86" s="24">
        <v>0.16765669999999999</v>
      </c>
      <c r="I86" s="24">
        <v>0.21935081000000001</v>
      </c>
      <c r="J86" s="24">
        <v>0.31068659999999998</v>
      </c>
      <c r="K86" s="24">
        <v>0.27057253999999997</v>
      </c>
      <c r="L86" s="24">
        <v>1.2149714</v>
      </c>
      <c r="M86" s="24">
        <v>21.282945999999999</v>
      </c>
      <c r="N86" s="24">
        <v>0.72618495999999999</v>
      </c>
      <c r="O86" s="24">
        <v>0.48016505999999998</v>
      </c>
      <c r="P86" s="24">
        <v>0.55035615000000004</v>
      </c>
      <c r="Q86" s="24">
        <v>0.73262983999999998</v>
      </c>
      <c r="R86" s="24">
        <v>0.59547280000000002</v>
      </c>
      <c r="S86" s="24">
        <v>0.78797099999999998</v>
      </c>
      <c r="T86" s="24">
        <v>0.5696312</v>
      </c>
      <c r="U86" s="24">
        <v>1.8850302999999999</v>
      </c>
      <c r="V86" s="24">
        <v>22.250017</v>
      </c>
      <c r="W86" s="24">
        <v>0.69916254</v>
      </c>
      <c r="X86" s="24">
        <v>0.40066162</v>
      </c>
      <c r="Y86" s="24">
        <v>0.34026840000000003</v>
      </c>
      <c r="Z86" s="24">
        <v>0.82845769999999996</v>
      </c>
      <c r="AA86" s="24">
        <v>0.46466615999999999</v>
      </c>
    </row>
    <row r="87" spans="1:27" s="27" customFormat="1" x14ac:dyDescent="0.25">
      <c r="A87" s="33" t="s">
        <v>139</v>
      </c>
      <c r="B87" s="33"/>
      <c r="C87" s="30">
        <v>8775.1408071049154</v>
      </c>
      <c r="D87" s="30">
        <v>11876.86949756552</v>
      </c>
      <c r="E87" s="30">
        <v>9724.1586738945007</v>
      </c>
      <c r="F87" s="30">
        <v>9805.082070676448</v>
      </c>
      <c r="G87" s="30">
        <v>11566.15040828239</v>
      </c>
      <c r="H87" s="30">
        <v>9052.0470309479006</v>
      </c>
      <c r="I87" s="30">
        <v>8966.1917767773975</v>
      </c>
      <c r="J87" s="30">
        <v>9658.4603780064081</v>
      </c>
      <c r="K87" s="30">
        <v>9166.3277125578079</v>
      </c>
      <c r="L87" s="30">
        <v>8437.5336536131181</v>
      </c>
      <c r="M87" s="30">
        <v>10421.73702539401</v>
      </c>
      <c r="N87" s="30">
        <v>8316.2453098617952</v>
      </c>
      <c r="O87" s="30">
        <v>8492.0988481682289</v>
      </c>
      <c r="P87" s="30">
        <v>9370.0938651312299</v>
      </c>
      <c r="Q87" s="30">
        <v>8862.2388341272908</v>
      </c>
      <c r="R87" s="30">
        <v>8901.9939974582085</v>
      </c>
      <c r="S87" s="30">
        <v>9481.5867273950971</v>
      </c>
      <c r="T87" s="30">
        <v>9104.4564380301581</v>
      </c>
      <c r="U87" s="30">
        <v>8389.7146764219997</v>
      </c>
      <c r="V87" s="30">
        <v>10143.153616066891</v>
      </c>
      <c r="W87" s="30">
        <v>9229.2762271045376</v>
      </c>
      <c r="X87" s="30">
        <v>9383.3501101991806</v>
      </c>
      <c r="Y87" s="30">
        <v>10004.474652748868</v>
      </c>
      <c r="Z87" s="30">
        <v>9794.1887600926002</v>
      </c>
      <c r="AA87" s="30">
        <v>9824.0198511285489</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161.43716071629999</v>
      </c>
      <c r="D92" s="24">
        <v>259.59012356459999</v>
      </c>
      <c r="E92" s="24">
        <v>294.86983119839982</v>
      </c>
      <c r="F92" s="24">
        <v>348.16101496190004</v>
      </c>
      <c r="G92" s="24">
        <v>360.81846822649902</v>
      </c>
      <c r="H92" s="24">
        <v>353.16773328369993</v>
      </c>
      <c r="I92" s="24">
        <v>364.06732192689998</v>
      </c>
      <c r="J92" s="24">
        <v>347.95116433930002</v>
      </c>
      <c r="K92" s="24">
        <v>348.07280837410002</v>
      </c>
      <c r="L92" s="24">
        <v>348.24525124099995</v>
      </c>
      <c r="M92" s="24">
        <v>369.13565137400002</v>
      </c>
      <c r="N92" s="24">
        <v>365.37180203299982</v>
      </c>
      <c r="O92" s="24">
        <v>322.59686960399898</v>
      </c>
      <c r="P92" s="24">
        <v>290.18687002899901</v>
      </c>
      <c r="Q92" s="24">
        <v>1027.5700747809999</v>
      </c>
      <c r="R92" s="24">
        <v>1037.6657434479998</v>
      </c>
      <c r="S92" s="24">
        <v>1712.1354191549999</v>
      </c>
      <c r="T92" s="24">
        <v>1762.314132303</v>
      </c>
      <c r="U92" s="24">
        <v>3310.384593276</v>
      </c>
      <c r="V92" s="24">
        <v>3291.371637788</v>
      </c>
      <c r="W92" s="24">
        <v>4881.8198775479996</v>
      </c>
      <c r="X92" s="24">
        <v>5235.2250769199991</v>
      </c>
      <c r="Y92" s="24">
        <v>6790.3487726299991</v>
      </c>
      <c r="Z92" s="24">
        <v>8506.3763019019898</v>
      </c>
      <c r="AA92" s="24">
        <v>8693.0775071139997</v>
      </c>
    </row>
    <row r="93" spans="1:27" collapsed="1" x14ac:dyDescent="0.25">
      <c r="A93" s="28" t="s">
        <v>40</v>
      </c>
      <c r="B93" s="28" t="s">
        <v>122</v>
      </c>
      <c r="C93" s="24">
        <v>114.1837079</v>
      </c>
      <c r="D93" s="24">
        <v>764.45602600000007</v>
      </c>
      <c r="E93" s="24">
        <v>1098.6409659999999</v>
      </c>
      <c r="F93" s="24">
        <v>1463.6674934688001</v>
      </c>
      <c r="G93" s="24">
        <v>2957.7503587991996</v>
      </c>
      <c r="H93" s="24">
        <v>5686.1799333212994</v>
      </c>
      <c r="I93" s="24">
        <v>6610.6839810579004</v>
      </c>
      <c r="J93" s="24">
        <v>5085.851230619498</v>
      </c>
      <c r="K93" s="24">
        <v>10562.0770589149</v>
      </c>
      <c r="L93" s="24">
        <v>12593.33049913079</v>
      </c>
      <c r="M93" s="24">
        <v>13634.961614008591</v>
      </c>
      <c r="N93" s="24">
        <v>14728.224138619998</v>
      </c>
      <c r="O93" s="24">
        <v>14147.172672522498</v>
      </c>
      <c r="P93" s="24">
        <v>13633.317891048999</v>
      </c>
      <c r="Q93" s="24">
        <v>14577.337271922297</v>
      </c>
      <c r="R93" s="24">
        <v>14211.499828855702</v>
      </c>
      <c r="S93" s="24">
        <v>11954.864405759999</v>
      </c>
      <c r="T93" s="24">
        <v>12660.470498576997</v>
      </c>
      <c r="U93" s="24">
        <v>13369.926549907999</v>
      </c>
      <c r="V93" s="24">
        <v>13166.46060102</v>
      </c>
      <c r="W93" s="24">
        <v>13626.555865179</v>
      </c>
      <c r="X93" s="24">
        <v>12747.362150887999</v>
      </c>
      <c r="Y93" s="24">
        <v>12394.819190282</v>
      </c>
      <c r="Z93" s="24">
        <v>12929.665241908979</v>
      </c>
      <c r="AA93" s="24">
        <v>13328.185426859</v>
      </c>
    </row>
    <row r="94" spans="1:27" x14ac:dyDescent="0.25">
      <c r="A94" s="28" t="s">
        <v>40</v>
      </c>
      <c r="B94" s="28" t="s">
        <v>76</v>
      </c>
      <c r="C94" s="24">
        <v>14.60216950399999</v>
      </c>
      <c r="D94" s="24">
        <v>20.597188489999997</v>
      </c>
      <c r="E94" s="24">
        <v>29.670915189999992</v>
      </c>
      <c r="F94" s="24">
        <v>42.697186769999995</v>
      </c>
      <c r="G94" s="24">
        <v>51.800905779999994</v>
      </c>
      <c r="H94" s="24">
        <v>63.475875760000001</v>
      </c>
      <c r="I94" s="24">
        <v>77.524432199999993</v>
      </c>
      <c r="J94" s="24">
        <v>84.666533129999905</v>
      </c>
      <c r="K94" s="24">
        <v>94.841310849999999</v>
      </c>
      <c r="L94" s="24">
        <v>109.24253281999999</v>
      </c>
      <c r="M94" s="24">
        <v>200.68759660000001</v>
      </c>
      <c r="N94" s="24">
        <v>175.32172500000001</v>
      </c>
      <c r="O94" s="24">
        <v>197.58601178999999</v>
      </c>
      <c r="P94" s="24">
        <v>195.08567843</v>
      </c>
      <c r="Q94" s="24">
        <v>211.6084845499999</v>
      </c>
      <c r="R94" s="24">
        <v>220.24409689999987</v>
      </c>
      <c r="S94" s="24">
        <v>211.09175451999991</v>
      </c>
      <c r="T94" s="24">
        <v>229.40953082999999</v>
      </c>
      <c r="U94" s="24">
        <v>231.69691659999992</v>
      </c>
      <c r="V94" s="24">
        <v>271.22685475999998</v>
      </c>
      <c r="W94" s="24">
        <v>254.68080645999999</v>
      </c>
      <c r="X94" s="24">
        <v>259.58762071000001</v>
      </c>
      <c r="Y94" s="24">
        <v>247.52538351999991</v>
      </c>
      <c r="Z94" s="24">
        <v>257.58246817000003</v>
      </c>
      <c r="AA94" s="24">
        <v>255.36051372999998</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1.6403264399999978E-2</v>
      </c>
      <c r="D97" s="24">
        <v>1.7060502200000001E-2</v>
      </c>
      <c r="E97" s="24">
        <v>1.70993901E-2</v>
      </c>
      <c r="F97" s="24">
        <v>1.7251021799999981E-2</v>
      </c>
      <c r="G97" s="24">
        <v>1.8215942499999999E-2</v>
      </c>
      <c r="H97" s="24">
        <v>2.6635877299999978E-2</v>
      </c>
      <c r="I97" s="24">
        <v>3.620965789999999E-2</v>
      </c>
      <c r="J97" s="24">
        <v>3.7903781299999995E-2</v>
      </c>
      <c r="K97" s="24">
        <v>3.8882518099999985E-2</v>
      </c>
      <c r="L97" s="24">
        <v>9.5202410000000001E-2</v>
      </c>
      <c r="M97" s="24">
        <v>0.11232062700000001</v>
      </c>
      <c r="N97" s="24">
        <v>0.11609424299999981</v>
      </c>
      <c r="O97" s="24">
        <v>0.12340942699999981</v>
      </c>
      <c r="P97" s="24">
        <v>0.124410721</v>
      </c>
      <c r="Q97" s="24">
        <v>0.1421838029999998</v>
      </c>
      <c r="R97" s="24">
        <v>0.14313072199999999</v>
      </c>
      <c r="S97" s="24">
        <v>0.1360542019999999</v>
      </c>
      <c r="T97" s="24">
        <v>0.1328254959999999</v>
      </c>
      <c r="U97" s="24">
        <v>0.13670780900000001</v>
      </c>
      <c r="V97" s="24">
        <v>0.139734206</v>
      </c>
      <c r="W97" s="24">
        <v>163.437248302</v>
      </c>
      <c r="X97" s="24">
        <v>168.99235791800001</v>
      </c>
      <c r="Y97" s="24">
        <v>1833.0232034459998</v>
      </c>
      <c r="Z97" s="24">
        <v>1882.4272840580002</v>
      </c>
      <c r="AA97" s="24">
        <v>1892.0640889699998</v>
      </c>
    </row>
    <row r="98" spans="1:27" x14ac:dyDescent="0.25">
      <c r="A98" s="28" t="s">
        <v>131</v>
      </c>
      <c r="B98" s="28" t="s">
        <v>122</v>
      </c>
      <c r="C98" s="24">
        <v>77.0018539</v>
      </c>
      <c r="D98" s="24">
        <v>555.00885600000004</v>
      </c>
      <c r="E98" s="24">
        <v>756.53204600000004</v>
      </c>
      <c r="F98" s="24">
        <v>1028.8880782236999</v>
      </c>
      <c r="G98" s="24">
        <v>2596.8567313365998</v>
      </c>
      <c r="H98" s="24">
        <v>5036.6036326654003</v>
      </c>
      <c r="I98" s="24">
        <v>5885.0057732601008</v>
      </c>
      <c r="J98" s="24">
        <v>4736.6692415573989</v>
      </c>
      <c r="K98" s="24">
        <v>9964.4492799999989</v>
      </c>
      <c r="L98" s="24">
        <v>11751.36790999999</v>
      </c>
      <c r="M98" s="24">
        <v>12704.28084999999</v>
      </c>
      <c r="N98" s="24">
        <v>13813.082119999999</v>
      </c>
      <c r="O98" s="24">
        <v>13250.524979999998</v>
      </c>
      <c r="P98" s="24">
        <v>12780.832069999999</v>
      </c>
      <c r="Q98" s="24">
        <v>13671.874734999998</v>
      </c>
      <c r="R98" s="24">
        <v>13364.57661</v>
      </c>
      <c r="S98" s="24">
        <v>11468.11147</v>
      </c>
      <c r="T98" s="24">
        <v>12072.602269999998</v>
      </c>
      <c r="U98" s="24">
        <v>12744.388139999999</v>
      </c>
      <c r="V98" s="24">
        <v>12627.452160000001</v>
      </c>
      <c r="W98" s="24">
        <v>12921.24872</v>
      </c>
      <c r="X98" s="24">
        <v>12138.67798</v>
      </c>
      <c r="Y98" s="24">
        <v>11677.441650000001</v>
      </c>
      <c r="Z98" s="24">
        <v>12343.395409999979</v>
      </c>
      <c r="AA98" s="24">
        <v>12584.726189999998</v>
      </c>
    </row>
    <row r="99" spans="1:27" x14ac:dyDescent="0.25">
      <c r="A99" s="28" t="s">
        <v>131</v>
      </c>
      <c r="B99" s="28" t="s">
        <v>76</v>
      </c>
      <c r="C99" s="24">
        <v>7.076147744</v>
      </c>
      <c r="D99" s="24">
        <v>9.3139908299999981</v>
      </c>
      <c r="E99" s="24">
        <v>11.978058589999989</v>
      </c>
      <c r="F99" s="24">
        <v>18.212490925999987</v>
      </c>
      <c r="G99" s="24">
        <v>21.080034699999999</v>
      </c>
      <c r="H99" s="24">
        <v>26.484989779999999</v>
      </c>
      <c r="I99" s="24">
        <v>30.155281499999994</v>
      </c>
      <c r="J99" s="24">
        <v>31.992417229999994</v>
      </c>
      <c r="K99" s="24">
        <v>34.747145929999995</v>
      </c>
      <c r="L99" s="24">
        <v>39.975222419999987</v>
      </c>
      <c r="M99" s="24">
        <v>68.51411259999999</v>
      </c>
      <c r="N99" s="24">
        <v>66.876521440000005</v>
      </c>
      <c r="O99" s="24">
        <v>75.818826649999991</v>
      </c>
      <c r="P99" s="24">
        <v>74.155322799999993</v>
      </c>
      <c r="Q99" s="24">
        <v>79.579640699999985</v>
      </c>
      <c r="R99" s="24">
        <v>84.632859299999978</v>
      </c>
      <c r="S99" s="24">
        <v>79.752695419999995</v>
      </c>
      <c r="T99" s="24">
        <v>84.653566299999994</v>
      </c>
      <c r="U99" s="24">
        <v>84.291569399999887</v>
      </c>
      <c r="V99" s="24">
        <v>91.975986759999969</v>
      </c>
      <c r="W99" s="24">
        <v>93.315018959999989</v>
      </c>
      <c r="X99" s="24">
        <v>96.842474769999981</v>
      </c>
      <c r="Y99" s="24">
        <v>87.644672799999981</v>
      </c>
      <c r="Z99" s="24">
        <v>89.421753440000003</v>
      </c>
      <c r="AA99" s="24">
        <v>93.33082229999998</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1.3412828193999999</v>
      </c>
      <c r="D102" s="24">
        <v>28.258956046700003</v>
      </c>
      <c r="E102" s="24">
        <v>33.285866610299891</v>
      </c>
      <c r="F102" s="24">
        <v>33.377924680400007</v>
      </c>
      <c r="G102" s="24">
        <v>33.329731970700003</v>
      </c>
      <c r="H102" s="24">
        <v>34.58081609269999</v>
      </c>
      <c r="I102" s="24">
        <v>36.567485038999997</v>
      </c>
      <c r="J102" s="24">
        <v>29.05415163</v>
      </c>
      <c r="K102" s="24">
        <v>34.396374532000003</v>
      </c>
      <c r="L102" s="24">
        <v>36.203339608</v>
      </c>
      <c r="M102" s="24">
        <v>38.752094675999999</v>
      </c>
      <c r="N102" s="24">
        <v>38.278088443999998</v>
      </c>
      <c r="O102" s="24">
        <v>38.160114114999999</v>
      </c>
      <c r="P102" s="24">
        <v>37.521727137999989</v>
      </c>
      <c r="Q102" s="24">
        <v>37.786297381999987</v>
      </c>
      <c r="R102" s="24">
        <v>37.857909342999996</v>
      </c>
      <c r="S102" s="24">
        <v>507.11073070000003</v>
      </c>
      <c r="T102" s="24">
        <v>560.62320499999998</v>
      </c>
      <c r="U102" s="24">
        <v>564.90921200000003</v>
      </c>
      <c r="V102" s="24">
        <v>566.11774320000006</v>
      </c>
      <c r="W102" s="24">
        <v>1369.1905187</v>
      </c>
      <c r="X102" s="24">
        <v>1368.4792597999999</v>
      </c>
      <c r="Y102" s="24">
        <v>1391.5304174999999</v>
      </c>
      <c r="Z102" s="24">
        <v>2643.1794731999998</v>
      </c>
      <c r="AA102" s="24">
        <v>2671.9393259999997</v>
      </c>
    </row>
    <row r="103" spans="1:27" x14ac:dyDescent="0.25">
      <c r="A103" s="28" t="s">
        <v>132</v>
      </c>
      <c r="B103" s="28" t="s">
        <v>122</v>
      </c>
      <c r="C103" s="24">
        <v>37.181854000000001</v>
      </c>
      <c r="D103" s="24">
        <v>209.44717</v>
      </c>
      <c r="E103" s="24">
        <v>342.10892000000001</v>
      </c>
      <c r="F103" s="24">
        <v>434.76578124330001</v>
      </c>
      <c r="G103" s="24">
        <v>360.87851717900003</v>
      </c>
      <c r="H103" s="24">
        <v>649.55902630199989</v>
      </c>
      <c r="I103" s="24">
        <v>725.65991503329997</v>
      </c>
      <c r="J103" s="24">
        <v>349.16275412060003</v>
      </c>
      <c r="K103" s="24">
        <v>597.60787553160003</v>
      </c>
      <c r="L103" s="24">
        <v>841.94249165550002</v>
      </c>
      <c r="M103" s="24">
        <v>930.65751535159995</v>
      </c>
      <c r="N103" s="24">
        <v>915.11867643779999</v>
      </c>
      <c r="O103" s="24">
        <v>896.62280456899896</v>
      </c>
      <c r="P103" s="24">
        <v>852.45903869200004</v>
      </c>
      <c r="Q103" s="24">
        <v>905.429460608</v>
      </c>
      <c r="R103" s="24">
        <v>846.88908733599999</v>
      </c>
      <c r="S103" s="24">
        <v>486.708942552</v>
      </c>
      <c r="T103" s="24">
        <v>587.82382046400005</v>
      </c>
      <c r="U103" s="24">
        <v>625.48820005499999</v>
      </c>
      <c r="V103" s="24">
        <v>538.95172385399997</v>
      </c>
      <c r="W103" s="24">
        <v>705.24218644400003</v>
      </c>
      <c r="X103" s="24">
        <v>608.58789418900005</v>
      </c>
      <c r="Y103" s="24">
        <v>717.28309071000001</v>
      </c>
      <c r="Z103" s="24">
        <v>586.14759516599997</v>
      </c>
      <c r="AA103" s="24">
        <v>743.33807458000001</v>
      </c>
    </row>
    <row r="104" spans="1:27" x14ac:dyDescent="0.25">
      <c r="A104" s="28" t="s">
        <v>132</v>
      </c>
      <c r="B104" s="28" t="s">
        <v>76</v>
      </c>
      <c r="C104" s="24">
        <v>1.9851688999999999</v>
      </c>
      <c r="D104" s="24">
        <v>2.5008428</v>
      </c>
      <c r="E104" s="24">
        <v>3.3775811</v>
      </c>
      <c r="F104" s="24">
        <v>4.7438564000000003</v>
      </c>
      <c r="G104" s="24">
        <v>6.3891369999999998</v>
      </c>
      <c r="H104" s="24">
        <v>8.1525219999999994</v>
      </c>
      <c r="I104" s="24">
        <v>10.340011000000001</v>
      </c>
      <c r="J104" s="24">
        <v>11.390166000000001</v>
      </c>
      <c r="K104" s="24">
        <v>14.712327999999999</v>
      </c>
      <c r="L104" s="24">
        <v>17.24005</v>
      </c>
      <c r="M104" s="24">
        <v>27.981033</v>
      </c>
      <c r="N104" s="24">
        <v>28.649823999999999</v>
      </c>
      <c r="O104" s="24">
        <v>32.528008</v>
      </c>
      <c r="P104" s="24">
        <v>32.083129999999997</v>
      </c>
      <c r="Q104" s="24">
        <v>33.091859999999997</v>
      </c>
      <c r="R104" s="24">
        <v>34.309379999999997</v>
      </c>
      <c r="S104" s="24">
        <v>31.283759999999901</v>
      </c>
      <c r="T104" s="24">
        <v>38.713836999999998</v>
      </c>
      <c r="U104" s="24">
        <v>39.909820000000003</v>
      </c>
      <c r="V104" s="24">
        <v>40.457745000000003</v>
      </c>
      <c r="W104" s="24">
        <v>43.046529999999997</v>
      </c>
      <c r="X104" s="24">
        <v>43.367669999999997</v>
      </c>
      <c r="Y104" s="24">
        <v>43.527359999999902</v>
      </c>
      <c r="Z104" s="24">
        <v>43.442337000000002</v>
      </c>
      <c r="AA104" s="24">
        <v>43.969695999999999</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85.399050018999972</v>
      </c>
      <c r="D107" s="24">
        <v>162.6505578993</v>
      </c>
      <c r="E107" s="24">
        <v>162.406730146</v>
      </c>
      <c r="F107" s="24">
        <v>216.053714888</v>
      </c>
      <c r="G107" s="24">
        <v>229.31658714329899</v>
      </c>
      <c r="H107" s="24">
        <v>223.702542932</v>
      </c>
      <c r="I107" s="24">
        <v>231.29768173599999</v>
      </c>
      <c r="J107" s="24">
        <v>226.73215908800003</v>
      </c>
      <c r="K107" s="24">
        <v>223.94416735999999</v>
      </c>
      <c r="L107" s="24">
        <v>225.633416023</v>
      </c>
      <c r="M107" s="24">
        <v>237.50910876</v>
      </c>
      <c r="N107" s="24">
        <v>233.53048864899992</v>
      </c>
      <c r="O107" s="24">
        <v>192.42461149299899</v>
      </c>
      <c r="P107" s="24">
        <v>188.51614382999901</v>
      </c>
      <c r="Q107" s="24">
        <v>198.70527775499997</v>
      </c>
      <c r="R107" s="24">
        <v>202.228501333</v>
      </c>
      <c r="S107" s="24">
        <v>192.249265974</v>
      </c>
      <c r="T107" s="24">
        <v>193.19816932999998</v>
      </c>
      <c r="U107" s="24">
        <v>1744.5848635</v>
      </c>
      <c r="V107" s="24">
        <v>1746.044605</v>
      </c>
      <c r="W107" s="24">
        <v>2145.1054279999998</v>
      </c>
      <c r="X107" s="24">
        <v>2508.8131959999996</v>
      </c>
      <c r="Y107" s="24">
        <v>2377.133061</v>
      </c>
      <c r="Z107" s="24">
        <v>2762.7591459999903</v>
      </c>
      <c r="AA107" s="24">
        <v>2659.7641060000001</v>
      </c>
    </row>
    <row r="108" spans="1:27" x14ac:dyDescent="0.25">
      <c r="A108" s="28" t="s">
        <v>133</v>
      </c>
      <c r="B108" s="28" t="s">
        <v>122</v>
      </c>
      <c r="C108" s="24">
        <v>0</v>
      </c>
      <c r="D108" s="24">
        <v>0</v>
      </c>
      <c r="E108" s="24">
        <v>0</v>
      </c>
      <c r="F108" s="24">
        <v>4.7042739999999996E-3</v>
      </c>
      <c r="G108" s="24">
        <v>5.0658374000000003E-3</v>
      </c>
      <c r="H108" s="24">
        <v>5.5345706999999997E-3</v>
      </c>
      <c r="I108" s="24">
        <v>5.9183159999999999E-3</v>
      </c>
      <c r="J108" s="24">
        <v>6.1977315000000003E-3</v>
      </c>
      <c r="K108" s="24">
        <v>6.4753329999999998E-3</v>
      </c>
      <c r="L108" s="24">
        <v>6.7386882999999898E-3</v>
      </c>
      <c r="M108" s="24">
        <v>7.3229489999999996E-3</v>
      </c>
      <c r="N108" s="24">
        <v>7.8627450000000008E-3</v>
      </c>
      <c r="O108" s="24">
        <v>8.6005125000000009E-3</v>
      </c>
      <c r="P108" s="24">
        <v>8.864416E-3</v>
      </c>
      <c r="Q108" s="24">
        <v>1.2874495999999999E-2</v>
      </c>
      <c r="R108" s="24">
        <v>1.3046647999999999E-2</v>
      </c>
      <c r="S108" s="24">
        <v>1.6596050000000001E-2</v>
      </c>
      <c r="T108" s="24">
        <v>1.6700481999999999E-2</v>
      </c>
      <c r="U108" s="24">
        <v>2.3155876999999998E-2</v>
      </c>
      <c r="V108" s="24">
        <v>2.3495538E-2</v>
      </c>
      <c r="W108" s="24">
        <v>3.1370285999999997E-2</v>
      </c>
      <c r="X108" s="24">
        <v>6.1898105000000002E-2</v>
      </c>
      <c r="Y108" s="24">
        <v>5.8014509999999998E-2</v>
      </c>
      <c r="Z108" s="24">
        <v>8.4094636E-2</v>
      </c>
      <c r="AA108" s="24">
        <v>8.0401100000000003E-2</v>
      </c>
    </row>
    <row r="109" spans="1:27" x14ac:dyDescent="0.25">
      <c r="A109" s="28" t="s">
        <v>133</v>
      </c>
      <c r="B109" s="28" t="s">
        <v>76</v>
      </c>
      <c r="C109" s="24">
        <v>2.2131305000000001</v>
      </c>
      <c r="D109" s="24">
        <v>3.8678680000000001</v>
      </c>
      <c r="E109" s="24">
        <v>5.5664369999999996</v>
      </c>
      <c r="F109" s="24">
        <v>9.3040610000000008</v>
      </c>
      <c r="G109" s="24">
        <v>12.659969</v>
      </c>
      <c r="H109" s="24">
        <v>14.956842</v>
      </c>
      <c r="I109" s="24">
        <v>20.07826</v>
      </c>
      <c r="J109" s="24">
        <v>22.958356999999999</v>
      </c>
      <c r="K109" s="24">
        <v>25.836143</v>
      </c>
      <c r="L109" s="24">
        <v>29.128257999999999</v>
      </c>
      <c r="M109" s="24">
        <v>49.198883000000002</v>
      </c>
      <c r="N109" s="24">
        <v>50.63899</v>
      </c>
      <c r="O109" s="24">
        <v>59.354754999999997</v>
      </c>
      <c r="P109" s="24">
        <v>59.644072999999999</v>
      </c>
      <c r="Q109" s="24">
        <v>66.908423999999997</v>
      </c>
      <c r="R109" s="24">
        <v>68.668440000000004</v>
      </c>
      <c r="S109" s="24">
        <v>66.905845999999997</v>
      </c>
      <c r="T109" s="24">
        <v>70.911704999999998</v>
      </c>
      <c r="U109" s="24">
        <v>70.524550000000005</v>
      </c>
      <c r="V109" s="24">
        <v>76.107315</v>
      </c>
      <c r="W109" s="24">
        <v>79.208954000000006</v>
      </c>
      <c r="X109" s="24">
        <v>80.155876000000006</v>
      </c>
      <c r="Y109" s="24">
        <v>79.189629999999994</v>
      </c>
      <c r="Z109" s="24">
        <v>84.877189999999999</v>
      </c>
      <c r="AA109" s="24">
        <v>79.873080000000002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74.676874387199987</v>
      </c>
      <c r="D112" s="24">
        <v>68.659396969399992</v>
      </c>
      <c r="E112" s="24">
        <v>99.1562031469999</v>
      </c>
      <c r="F112" s="24">
        <v>98.708258558300017</v>
      </c>
      <c r="G112" s="24">
        <v>98.149932531000005</v>
      </c>
      <c r="H112" s="24">
        <v>94.850893889999981</v>
      </c>
      <c r="I112" s="24">
        <v>96.156383104</v>
      </c>
      <c r="J112" s="24">
        <v>92.116031468000003</v>
      </c>
      <c r="K112" s="24">
        <v>89.682712577999993</v>
      </c>
      <c r="L112" s="24">
        <v>86.291509063999996</v>
      </c>
      <c r="M112" s="24">
        <v>92.732541295999994</v>
      </c>
      <c r="N112" s="24">
        <v>93.422491749999907</v>
      </c>
      <c r="O112" s="24">
        <v>91.863831165000008</v>
      </c>
      <c r="P112" s="24">
        <v>63.997666760000001</v>
      </c>
      <c r="Q112" s="24">
        <v>790.90999499999998</v>
      </c>
      <c r="R112" s="24">
        <v>797.4097569999999</v>
      </c>
      <c r="S112" s="24">
        <v>1012.6121195999998</v>
      </c>
      <c r="T112" s="24">
        <v>1008.333608</v>
      </c>
      <c r="U112" s="24">
        <v>1000.7304982999999</v>
      </c>
      <c r="V112" s="24">
        <v>979.03967349999994</v>
      </c>
      <c r="W112" s="24">
        <v>1204.061148</v>
      </c>
      <c r="X112" s="24">
        <v>1188.9133572999999</v>
      </c>
      <c r="Y112" s="24">
        <v>1188.6305904000001</v>
      </c>
      <c r="Z112" s="24">
        <v>1217.9792603000001</v>
      </c>
      <c r="AA112" s="24">
        <v>1469.2762</v>
      </c>
    </row>
    <row r="113" spans="1:27" x14ac:dyDescent="0.25">
      <c r="A113" s="28" t="s">
        <v>134</v>
      </c>
      <c r="B113" s="28" t="s">
        <v>122</v>
      </c>
      <c r="C113" s="24">
        <v>0</v>
      </c>
      <c r="D113" s="24">
        <v>0</v>
      </c>
      <c r="E113" s="24">
        <v>0</v>
      </c>
      <c r="F113" s="24">
        <v>3.1726012999999998E-3</v>
      </c>
      <c r="G113" s="24">
        <v>3.3791071999999902E-3</v>
      </c>
      <c r="H113" s="24">
        <v>3.6511382E-3</v>
      </c>
      <c r="I113" s="24">
        <v>3.8971545000000001E-3</v>
      </c>
      <c r="J113" s="24">
        <v>4.0639140000000001E-3</v>
      </c>
      <c r="K113" s="24">
        <v>4.2967572999999997E-3</v>
      </c>
      <c r="L113" s="24">
        <v>4.4861650000000003E-3</v>
      </c>
      <c r="M113" s="24">
        <v>4.8631179999999996E-3</v>
      </c>
      <c r="N113" s="24">
        <v>5.1700072E-3</v>
      </c>
      <c r="O113" s="24">
        <v>5.4592640000000001E-3</v>
      </c>
      <c r="P113" s="24">
        <v>5.76303699999999E-3</v>
      </c>
      <c r="Q113" s="24">
        <v>7.6085883E-3</v>
      </c>
      <c r="R113" s="24">
        <v>7.7062347E-3</v>
      </c>
      <c r="S113" s="24">
        <v>1.2726738E-2</v>
      </c>
      <c r="T113" s="24">
        <v>1.2745619E-2</v>
      </c>
      <c r="U113" s="24">
        <v>1.2825738E-2</v>
      </c>
      <c r="V113" s="24">
        <v>1.4195868E-2</v>
      </c>
      <c r="W113" s="24">
        <v>1.593313E-2</v>
      </c>
      <c r="X113" s="24">
        <v>1.5855482000000001E-2</v>
      </c>
      <c r="Y113" s="24">
        <v>1.5271493999999899E-2</v>
      </c>
      <c r="Z113" s="24">
        <v>1.7052086000000001E-2</v>
      </c>
      <c r="AA113" s="24">
        <v>1.812627E-2</v>
      </c>
    </row>
    <row r="114" spans="1:27" x14ac:dyDescent="0.25">
      <c r="A114" s="28" t="s">
        <v>134</v>
      </c>
      <c r="B114" s="28" t="s">
        <v>76</v>
      </c>
      <c r="C114" s="24">
        <v>3.25938839999999</v>
      </c>
      <c r="D114" s="24">
        <v>4.8350014999999997</v>
      </c>
      <c r="E114" s="24">
        <v>8.6292939999999998</v>
      </c>
      <c r="F114" s="24">
        <v>10.312277</v>
      </c>
      <c r="G114" s="24">
        <v>11.478216</v>
      </c>
      <c r="H114" s="24">
        <v>13.687476999999999</v>
      </c>
      <c r="I114" s="24">
        <v>16.696864999999999</v>
      </c>
      <c r="J114" s="24">
        <v>17.964782999999901</v>
      </c>
      <c r="K114" s="24">
        <v>19.23283</v>
      </c>
      <c r="L114" s="24">
        <v>21.475458</v>
      </c>
      <c r="M114" s="24">
        <v>29.954823999999999</v>
      </c>
      <c r="N114" s="24">
        <v>28.310146</v>
      </c>
      <c r="O114" s="24">
        <v>29.328742999999999</v>
      </c>
      <c r="P114" s="24">
        <v>28.565553999999999</v>
      </c>
      <c r="Q114" s="24">
        <v>31.1767099999999</v>
      </c>
      <c r="R114" s="24">
        <v>31.943116999999901</v>
      </c>
      <c r="S114" s="24">
        <v>32.232872</v>
      </c>
      <c r="T114" s="24">
        <v>34.470806000000003</v>
      </c>
      <c r="U114" s="24">
        <v>34.764023000000002</v>
      </c>
      <c r="V114" s="24">
        <v>36.509365000000003</v>
      </c>
      <c r="W114" s="24">
        <v>38.298862</v>
      </c>
      <c r="X114" s="24">
        <v>38.761524000000001</v>
      </c>
      <c r="Y114" s="24">
        <v>36.774883000000003</v>
      </c>
      <c r="Z114" s="24">
        <v>38.878104999999998</v>
      </c>
      <c r="AA114" s="24">
        <v>37.652009999999997</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3.5502263000000002E-3</v>
      </c>
      <c r="D117" s="24">
        <v>4.1521470000000001E-3</v>
      </c>
      <c r="E117" s="24">
        <v>3.9319050000000003E-3</v>
      </c>
      <c r="F117" s="24">
        <v>3.8658134000000002E-3</v>
      </c>
      <c r="G117" s="24">
        <v>4.0006390000000003E-3</v>
      </c>
      <c r="H117" s="24">
        <v>6.8444917000000001E-3</v>
      </c>
      <c r="I117" s="24">
        <v>9.5623900000000005E-3</v>
      </c>
      <c r="J117" s="24">
        <v>1.09183719999999E-2</v>
      </c>
      <c r="K117" s="24">
        <v>1.0671386E-2</v>
      </c>
      <c r="L117" s="24">
        <v>2.1784135999999999E-2</v>
      </c>
      <c r="M117" s="24">
        <v>2.9586015E-2</v>
      </c>
      <c r="N117" s="24">
        <v>2.4638947000000001E-2</v>
      </c>
      <c r="O117" s="24">
        <v>2.4903404000000001E-2</v>
      </c>
      <c r="P117" s="24">
        <v>2.6921580000000001E-2</v>
      </c>
      <c r="Q117" s="24">
        <v>2.6320841000000001E-2</v>
      </c>
      <c r="R117" s="24">
        <v>2.6445050000000001E-2</v>
      </c>
      <c r="S117" s="24">
        <v>2.7248678999999901E-2</v>
      </c>
      <c r="T117" s="24">
        <v>2.6324476999999999E-2</v>
      </c>
      <c r="U117" s="24">
        <v>2.3311667000000001E-2</v>
      </c>
      <c r="V117" s="24">
        <v>2.9881881999999999E-2</v>
      </c>
      <c r="W117" s="24">
        <v>2.5534546000000002E-2</v>
      </c>
      <c r="X117" s="24">
        <v>2.6905901999999999E-2</v>
      </c>
      <c r="Y117" s="24">
        <v>3.1500283999999899E-2</v>
      </c>
      <c r="Z117" s="24">
        <v>3.1138343999999998E-2</v>
      </c>
      <c r="AA117" s="24">
        <v>3.3786143999999997E-2</v>
      </c>
    </row>
    <row r="118" spans="1:27" x14ac:dyDescent="0.25">
      <c r="A118" s="28" t="s">
        <v>135</v>
      </c>
      <c r="B118" s="28" t="s">
        <v>122</v>
      </c>
      <c r="C118" s="24">
        <v>0</v>
      </c>
      <c r="D118" s="24">
        <v>0</v>
      </c>
      <c r="E118" s="24">
        <v>0</v>
      </c>
      <c r="F118" s="24">
        <v>5.7571265000000002E-3</v>
      </c>
      <c r="G118" s="24">
        <v>6.6653390000000002E-3</v>
      </c>
      <c r="H118" s="24">
        <v>8.0886450000000002E-3</v>
      </c>
      <c r="I118" s="24">
        <v>8.4772939999999998E-3</v>
      </c>
      <c r="J118" s="24">
        <v>8.9732960000000004E-3</v>
      </c>
      <c r="K118" s="24">
        <v>9.1312930000000004E-3</v>
      </c>
      <c r="L118" s="24">
        <v>8.8726220000000001E-3</v>
      </c>
      <c r="M118" s="24">
        <v>1.1062590000000001E-2</v>
      </c>
      <c r="N118" s="24">
        <v>1.030943E-2</v>
      </c>
      <c r="O118" s="24">
        <v>1.0828177E-2</v>
      </c>
      <c r="P118" s="24">
        <v>1.2154903999999999E-2</v>
      </c>
      <c r="Q118" s="24">
        <v>1.259323E-2</v>
      </c>
      <c r="R118" s="24">
        <v>1.33786369999999E-2</v>
      </c>
      <c r="S118" s="24">
        <v>1.467042E-2</v>
      </c>
      <c r="T118" s="24">
        <v>1.4962012E-2</v>
      </c>
      <c r="U118" s="24">
        <v>1.4228238000000001E-2</v>
      </c>
      <c r="V118" s="24">
        <v>1.9025759999999999E-2</v>
      </c>
      <c r="W118" s="24">
        <v>1.7655318999999999E-2</v>
      </c>
      <c r="X118" s="24">
        <v>1.8523111999999901E-2</v>
      </c>
      <c r="Y118" s="24">
        <v>2.11635679999999E-2</v>
      </c>
      <c r="Z118" s="24">
        <v>2.1090021E-2</v>
      </c>
      <c r="AA118" s="24">
        <v>2.2634908999999901E-2</v>
      </c>
    </row>
    <row r="119" spans="1:27" x14ac:dyDescent="0.25">
      <c r="A119" s="28" t="s">
        <v>135</v>
      </c>
      <c r="B119" s="28" t="s">
        <v>76</v>
      </c>
      <c r="C119" s="24">
        <v>6.8333959999999999E-2</v>
      </c>
      <c r="D119" s="24">
        <v>7.9485360000000005E-2</v>
      </c>
      <c r="E119" s="24">
        <v>0.1195445</v>
      </c>
      <c r="F119" s="24">
        <v>0.124501444</v>
      </c>
      <c r="G119" s="24">
        <v>0.19354908000000001</v>
      </c>
      <c r="H119" s="24">
        <v>0.19404498000000001</v>
      </c>
      <c r="I119" s="24">
        <v>0.25401469999999998</v>
      </c>
      <c r="J119" s="24">
        <v>0.36080990000000002</v>
      </c>
      <c r="K119" s="24">
        <v>0.31286392000000002</v>
      </c>
      <c r="L119" s="24">
        <v>1.4235443999999999</v>
      </c>
      <c r="M119" s="24">
        <v>25.038744000000001</v>
      </c>
      <c r="N119" s="24">
        <v>0.84624356000000001</v>
      </c>
      <c r="O119" s="24">
        <v>0.55567913999999996</v>
      </c>
      <c r="P119" s="24">
        <v>0.63759863000000006</v>
      </c>
      <c r="Q119" s="24">
        <v>0.85184985000000002</v>
      </c>
      <c r="R119" s="24">
        <v>0.69030059999999904</v>
      </c>
      <c r="S119" s="24">
        <v>0.91658109999999904</v>
      </c>
      <c r="T119" s="24">
        <v>0.65961652999999998</v>
      </c>
      <c r="U119" s="24">
        <v>2.2069542000000002</v>
      </c>
      <c r="V119" s="24">
        <v>26.176442999999999</v>
      </c>
      <c r="W119" s="24">
        <v>0.81144150000000004</v>
      </c>
      <c r="X119" s="24">
        <v>0.46007594000000002</v>
      </c>
      <c r="Y119" s="24">
        <v>0.38883772</v>
      </c>
      <c r="Z119" s="24">
        <v>0.96308273</v>
      </c>
      <c r="AA119" s="24">
        <v>0.53490543000000002</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16737.005779215375</v>
      </c>
      <c r="D124" s="24">
        <v>18361.570601904961</v>
      </c>
      <c r="E124" s="24">
        <v>19508.443235499242</v>
      </c>
      <c r="F124" s="24">
        <v>19877.616508641007</v>
      </c>
      <c r="G124" s="24">
        <v>20062.74274346972</v>
      </c>
      <c r="H124" s="24">
        <v>22312.691904059862</v>
      </c>
      <c r="I124" s="24">
        <v>23279.796652404075</v>
      </c>
      <c r="J124" s="24">
        <v>21912.330108356615</v>
      </c>
      <c r="K124" s="24">
        <v>23663.337880603307</v>
      </c>
      <c r="L124" s="24">
        <v>25057.598789362419</v>
      </c>
      <c r="M124" s="24">
        <v>25874.300301564395</v>
      </c>
      <c r="N124" s="24">
        <v>26713.859430944882</v>
      </c>
      <c r="O124" s="24">
        <v>26540.354264202808</v>
      </c>
      <c r="P124" s="24">
        <v>26277.37466990406</v>
      </c>
      <c r="Q124" s="24">
        <v>28710.540507327019</v>
      </c>
      <c r="R124" s="24">
        <v>29388.387367650514</v>
      </c>
      <c r="S124" s="24">
        <v>27089.914663930973</v>
      </c>
      <c r="T124" s="24">
        <v>29052.970181112665</v>
      </c>
      <c r="U124" s="24">
        <v>30877.803860140237</v>
      </c>
      <c r="V124" s="24">
        <v>31962.718475635578</v>
      </c>
      <c r="W124" s="24">
        <v>32852.892303101748</v>
      </c>
      <c r="X124" s="24">
        <v>32633.075191650241</v>
      </c>
      <c r="Y124" s="24">
        <v>32314.973689289367</v>
      </c>
      <c r="Z124" s="24">
        <v>35306.787405425486</v>
      </c>
      <c r="AA124" s="24">
        <v>36000.081997567504</v>
      </c>
    </row>
    <row r="125" spans="1:27" collapsed="1" x14ac:dyDescent="0.25">
      <c r="A125" s="28" t="s">
        <v>40</v>
      </c>
      <c r="B125" s="28" t="s">
        <v>77</v>
      </c>
      <c r="C125" s="24">
        <v>223.45233947759831</v>
      </c>
      <c r="D125" s="24">
        <v>254.50411145788345</v>
      </c>
      <c r="E125" s="24">
        <v>255.33036842113663</v>
      </c>
      <c r="F125" s="24">
        <v>292.25167884457073</v>
      </c>
      <c r="G125" s="24">
        <v>332.12678679203901</v>
      </c>
      <c r="H125" s="24">
        <v>364.99117060506205</v>
      </c>
      <c r="I125" s="24">
        <v>396.06357680708049</v>
      </c>
      <c r="J125" s="24">
        <v>416.13892919304823</v>
      </c>
      <c r="K125" s="24">
        <v>437.14097490030423</v>
      </c>
      <c r="L125" s="24">
        <v>452.61487556743526</v>
      </c>
      <c r="M125" s="24">
        <v>548.27760970775739</v>
      </c>
      <c r="N125" s="24">
        <v>590.07593961725274</v>
      </c>
      <c r="O125" s="24">
        <v>650.65739528208871</v>
      </c>
      <c r="P125" s="24">
        <v>675.90313034999224</v>
      </c>
      <c r="Q125" s="24">
        <v>683.41416989779395</v>
      </c>
      <c r="R125" s="24">
        <v>681.97383417105584</v>
      </c>
      <c r="S125" s="24">
        <v>679.6416538891782</v>
      </c>
      <c r="T125" s="24">
        <v>680.00568159270176</v>
      </c>
      <c r="U125" s="24">
        <v>684.60094998042155</v>
      </c>
      <c r="V125" s="24">
        <v>684.31232164630183</v>
      </c>
      <c r="W125" s="24">
        <v>685.38427820443974</v>
      </c>
      <c r="X125" s="24">
        <v>686.91778134512765</v>
      </c>
      <c r="Y125" s="24">
        <v>691.71860447597419</v>
      </c>
      <c r="Z125" s="24">
        <v>692.41718781028567</v>
      </c>
      <c r="AA125" s="24">
        <v>693.98576579713711</v>
      </c>
    </row>
    <row r="126" spans="1:27" collapsed="1" x14ac:dyDescent="0.25">
      <c r="A126" s="28" t="s">
        <v>40</v>
      </c>
      <c r="B126" s="28" t="s">
        <v>78</v>
      </c>
      <c r="C126" s="24">
        <v>262.97656909051472</v>
      </c>
      <c r="D126" s="24">
        <v>299.55072123576588</v>
      </c>
      <c r="E126" s="24">
        <v>300.55132849600864</v>
      </c>
      <c r="F126" s="24">
        <v>344.01025346270114</v>
      </c>
      <c r="G126" s="24">
        <v>390.80491647335811</v>
      </c>
      <c r="H126" s="24">
        <v>429.68418126296865</v>
      </c>
      <c r="I126" s="24">
        <v>466.30194752535158</v>
      </c>
      <c r="J126" s="24">
        <v>490.01674362265942</v>
      </c>
      <c r="K126" s="24">
        <v>514.6045145893977</v>
      </c>
      <c r="L126" s="24">
        <v>532.96940488521705</v>
      </c>
      <c r="M126" s="24">
        <v>645.21538500809561</v>
      </c>
      <c r="N126" s="24">
        <v>694.44837303975157</v>
      </c>
      <c r="O126" s="24">
        <v>765.80010557028538</v>
      </c>
      <c r="P126" s="24">
        <v>795.73591196465395</v>
      </c>
      <c r="Q126" s="24">
        <v>804.58747218066378</v>
      </c>
      <c r="R126" s="24">
        <v>802.64582878435999</v>
      </c>
      <c r="S126" s="24">
        <v>800.22451566553025</v>
      </c>
      <c r="T126" s="24">
        <v>800.68301187998486</v>
      </c>
      <c r="U126" s="24">
        <v>805.69413212156178</v>
      </c>
      <c r="V126" s="24">
        <v>805.7001099244344</v>
      </c>
      <c r="W126" s="24">
        <v>807.02504938405639</v>
      </c>
      <c r="X126" s="24">
        <v>808.71880481886774</v>
      </c>
      <c r="Y126" s="24">
        <v>814.36313746678763</v>
      </c>
      <c r="Z126" s="24">
        <v>815.15748167353809</v>
      </c>
      <c r="AA126" s="24">
        <v>816.73847389481125</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4800.403191765442</v>
      </c>
      <c r="D129" s="24">
        <v>5212.4055089688136</v>
      </c>
      <c r="E129" s="24">
        <v>5194.9084559926987</v>
      </c>
      <c r="F129" s="24">
        <v>5255.6574090107833</v>
      </c>
      <c r="G129" s="24">
        <v>5186.601935294203</v>
      </c>
      <c r="H129" s="24">
        <v>5846.7412173277926</v>
      </c>
      <c r="I129" s="24">
        <v>5921.0776792275747</v>
      </c>
      <c r="J129" s="24">
        <v>5425.283268333088</v>
      </c>
      <c r="K129" s="24">
        <v>5726.7926007759579</v>
      </c>
      <c r="L129" s="24">
        <v>6225.4267912006353</v>
      </c>
      <c r="M129" s="24">
        <v>6684.907390925734</v>
      </c>
      <c r="N129" s="24">
        <v>6684.1932211102221</v>
      </c>
      <c r="O129" s="24">
        <v>6781.8187745991372</v>
      </c>
      <c r="P129" s="24">
        <v>6722.0209267573127</v>
      </c>
      <c r="Q129" s="24">
        <v>7600.6680351199693</v>
      </c>
      <c r="R129" s="24">
        <v>7698.1187806120297</v>
      </c>
      <c r="S129" s="24">
        <v>7026.4931219817445</v>
      </c>
      <c r="T129" s="24">
        <v>7404.505012284917</v>
      </c>
      <c r="U129" s="24">
        <v>8066.2341988852486</v>
      </c>
      <c r="V129" s="24">
        <v>8660.104306325693</v>
      </c>
      <c r="W129" s="24">
        <v>8621.765323725127</v>
      </c>
      <c r="X129" s="24">
        <v>8721.8619744318421</v>
      </c>
      <c r="Y129" s="24">
        <v>8634.2527655597569</v>
      </c>
      <c r="Z129" s="24">
        <v>9741.2553592768254</v>
      </c>
      <c r="AA129" s="24">
        <v>9797.8061006855387</v>
      </c>
    </row>
    <row r="130" spans="1:27" x14ac:dyDescent="0.25">
      <c r="A130" s="28" t="s">
        <v>131</v>
      </c>
      <c r="B130" s="28" t="s">
        <v>77</v>
      </c>
      <c r="C130" s="24">
        <v>86.6350186042785</v>
      </c>
      <c r="D130" s="24">
        <v>93.419925584793006</v>
      </c>
      <c r="E130" s="24">
        <v>92.610807151793992</v>
      </c>
      <c r="F130" s="24">
        <v>114.0675154561995</v>
      </c>
      <c r="G130" s="24">
        <v>129.65347435951199</v>
      </c>
      <c r="H130" s="24">
        <v>144.01349326610551</v>
      </c>
      <c r="I130" s="24">
        <v>154.65513569641098</v>
      </c>
      <c r="J130" s="24">
        <v>162.89636405515651</v>
      </c>
      <c r="K130" s="24">
        <v>169.83162634956798</v>
      </c>
      <c r="L130" s="24">
        <v>175.42174281311</v>
      </c>
      <c r="M130" s="24">
        <v>212.35482403087602</v>
      </c>
      <c r="N130" s="24">
        <v>231.958417854309</v>
      </c>
      <c r="O130" s="24">
        <v>254.043650779724</v>
      </c>
      <c r="P130" s="24">
        <v>263.38298344421349</v>
      </c>
      <c r="Q130" s="24">
        <v>265.07129508209198</v>
      </c>
      <c r="R130" s="24">
        <v>263.0993042402265</v>
      </c>
      <c r="S130" s="24">
        <v>260.65524705505351</v>
      </c>
      <c r="T130" s="24">
        <v>258.886107215881</v>
      </c>
      <c r="U130" s="24">
        <v>259.33940872198298</v>
      </c>
      <c r="V130" s="24">
        <v>257.72656263923602</v>
      </c>
      <c r="W130" s="24">
        <v>256.68077504873247</v>
      </c>
      <c r="X130" s="24">
        <v>255.7627967882155</v>
      </c>
      <c r="Y130" s="24">
        <v>255.898697338104</v>
      </c>
      <c r="Z130" s="24">
        <v>254.99706091308551</v>
      </c>
      <c r="AA130" s="24">
        <v>254.23527355194051</v>
      </c>
    </row>
    <row r="131" spans="1:27" x14ac:dyDescent="0.25">
      <c r="A131" s="28" t="s">
        <v>131</v>
      </c>
      <c r="B131" s="28" t="s">
        <v>78</v>
      </c>
      <c r="C131" s="24">
        <v>101.93751829075801</v>
      </c>
      <c r="D131" s="24">
        <v>109.9772406539915</v>
      </c>
      <c r="E131" s="24">
        <v>109.06799689131951</v>
      </c>
      <c r="F131" s="24">
        <v>134.26029082155199</v>
      </c>
      <c r="G131" s="24">
        <v>152.53988934355951</v>
      </c>
      <c r="H131" s="24">
        <v>169.50782903623548</v>
      </c>
      <c r="I131" s="24">
        <v>182.12526659345602</v>
      </c>
      <c r="J131" s="24">
        <v>191.81277830708001</v>
      </c>
      <c r="K131" s="24">
        <v>199.94179134082751</v>
      </c>
      <c r="L131" s="24">
        <v>206.57813786220549</v>
      </c>
      <c r="M131" s="24">
        <v>249.93823902297001</v>
      </c>
      <c r="N131" s="24">
        <v>272.92236751079548</v>
      </c>
      <c r="O131" s="24">
        <v>298.99522559452049</v>
      </c>
      <c r="P131" s="24">
        <v>310.13964058494548</v>
      </c>
      <c r="Q131" s="24">
        <v>312.14589843845351</v>
      </c>
      <c r="R131" s="24">
        <v>309.635895786285</v>
      </c>
      <c r="S131" s="24">
        <v>306.94854390525802</v>
      </c>
      <c r="T131" s="24">
        <v>304.89340299129452</v>
      </c>
      <c r="U131" s="24">
        <v>305.10918429946901</v>
      </c>
      <c r="V131" s="24">
        <v>303.36890869140603</v>
      </c>
      <c r="W131" s="24">
        <v>302.26197561263996</v>
      </c>
      <c r="X131" s="24">
        <v>301.07115685272197</v>
      </c>
      <c r="Y131" s="24">
        <v>301.43027140235898</v>
      </c>
      <c r="Z131" s="24">
        <v>300.21863909912099</v>
      </c>
      <c r="AA131" s="24">
        <v>299.11202400445899</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5374.2791227945081</v>
      </c>
      <c r="D134" s="24">
        <v>5906.0531107371316</v>
      </c>
      <c r="E134" s="24">
        <v>6042.3739439210294</v>
      </c>
      <c r="F134" s="24">
        <v>5947.9487732576008</v>
      </c>
      <c r="G134" s="24">
        <v>6122.8462699172651</v>
      </c>
      <c r="H134" s="24">
        <v>6640.8798942409612</v>
      </c>
      <c r="I134" s="24">
        <v>6821.615983841155</v>
      </c>
      <c r="J134" s="24">
        <v>5861.7431378427145</v>
      </c>
      <c r="K134" s="24">
        <v>6490.5234251388865</v>
      </c>
      <c r="L134" s="24">
        <v>6871.0109454739095</v>
      </c>
      <c r="M134" s="24">
        <v>7419.6267858068468</v>
      </c>
      <c r="N134" s="24">
        <v>7537.6798094343021</v>
      </c>
      <c r="O134" s="24">
        <v>7431.5401713947449</v>
      </c>
      <c r="P134" s="24">
        <v>7706.3452008092836</v>
      </c>
      <c r="Q134" s="24">
        <v>8403.2251379478294</v>
      </c>
      <c r="R134" s="24">
        <v>8624.6550675588296</v>
      </c>
      <c r="S134" s="24">
        <v>7452.3218265216256</v>
      </c>
      <c r="T134" s="24">
        <v>8297.4802027510596</v>
      </c>
      <c r="U134" s="24">
        <v>8814.7777915220213</v>
      </c>
      <c r="V134" s="24">
        <v>9478.5346181190107</v>
      </c>
      <c r="W134" s="24">
        <v>9602.8197636739606</v>
      </c>
      <c r="X134" s="24">
        <v>9461.3415373385706</v>
      </c>
      <c r="Y134" s="24">
        <v>9792.0315717460398</v>
      </c>
      <c r="Z134" s="24">
        <v>10630.40550568853</v>
      </c>
      <c r="AA134" s="24">
        <v>10893.914554180119</v>
      </c>
    </row>
    <row r="135" spans="1:27" x14ac:dyDescent="0.25">
      <c r="A135" s="28" t="s">
        <v>132</v>
      </c>
      <c r="B135" s="28" t="s">
        <v>77</v>
      </c>
      <c r="C135" s="24">
        <v>34.094651510715451</v>
      </c>
      <c r="D135" s="24">
        <v>33.961425375938404</v>
      </c>
      <c r="E135" s="24">
        <v>33.626249127388</v>
      </c>
      <c r="F135" s="24">
        <v>38.432674636244755</v>
      </c>
      <c r="G135" s="24">
        <v>48.043124651908855</v>
      </c>
      <c r="H135" s="24">
        <v>53.769977196692999</v>
      </c>
      <c r="I135" s="24">
        <v>60.413792987823001</v>
      </c>
      <c r="J135" s="24">
        <v>63.687027246057497</v>
      </c>
      <c r="K135" s="24">
        <v>67.2731491088865</v>
      </c>
      <c r="L135" s="24">
        <v>69.902973384857006</v>
      </c>
      <c r="M135" s="24">
        <v>89.498896744787501</v>
      </c>
      <c r="N135" s="24">
        <v>94.239347496985999</v>
      </c>
      <c r="O135" s="24">
        <v>104.72762820243801</v>
      </c>
      <c r="P135" s="24">
        <v>108.93059532165499</v>
      </c>
      <c r="Q135" s="24">
        <v>110.008620586395</v>
      </c>
      <c r="R135" s="24">
        <v>109.536499094009</v>
      </c>
      <c r="S135" s="24">
        <v>109.297426280975</v>
      </c>
      <c r="T135" s="24">
        <v>109.470802812576</v>
      </c>
      <c r="U135" s="24">
        <v>110.23371015357949</v>
      </c>
      <c r="V135" s="24">
        <v>109.94895229125</v>
      </c>
      <c r="W135" s="24">
        <v>109.4415964007375</v>
      </c>
      <c r="X135" s="24">
        <v>109.14777633666949</v>
      </c>
      <c r="Y135" s="24">
        <v>109.65177184295649</v>
      </c>
      <c r="Z135" s="24">
        <v>109.439779539108</v>
      </c>
      <c r="AA135" s="24">
        <v>109.158723498106</v>
      </c>
    </row>
    <row r="136" spans="1:27" x14ac:dyDescent="0.25">
      <c r="A136" s="28" t="s">
        <v>132</v>
      </c>
      <c r="B136" s="28" t="s">
        <v>78</v>
      </c>
      <c r="C136" s="24">
        <v>40.129011749863601</v>
      </c>
      <c r="D136" s="24">
        <v>39.978450250625606</v>
      </c>
      <c r="E136" s="24">
        <v>39.566428959846498</v>
      </c>
      <c r="F136" s="24">
        <v>45.253609483957248</v>
      </c>
      <c r="G136" s="24">
        <v>56.524814504146505</v>
      </c>
      <c r="H136" s="24">
        <v>63.2809672422405</v>
      </c>
      <c r="I136" s="24">
        <v>71.106483218192992</v>
      </c>
      <c r="J136" s="24">
        <v>74.979217485427512</v>
      </c>
      <c r="K136" s="24">
        <v>79.179448719024492</v>
      </c>
      <c r="L136" s="24">
        <v>82.322097897529503</v>
      </c>
      <c r="M136" s="24">
        <v>105.3549321012495</v>
      </c>
      <c r="N136" s="24">
        <v>110.905247006416</v>
      </c>
      <c r="O136" s="24">
        <v>123.2440787315365</v>
      </c>
      <c r="P136" s="24">
        <v>128.283803725719</v>
      </c>
      <c r="Q136" s="24">
        <v>129.4651812286375</v>
      </c>
      <c r="R136" s="24">
        <v>128.87784831523851</v>
      </c>
      <c r="S136" s="24">
        <v>128.642426280975</v>
      </c>
      <c r="T136" s="24">
        <v>128.89975334167451</v>
      </c>
      <c r="U136" s="24">
        <v>129.812880111694</v>
      </c>
      <c r="V136" s="24">
        <v>129.42079256248451</v>
      </c>
      <c r="W136" s="24">
        <v>128.85686161613449</v>
      </c>
      <c r="X136" s="24">
        <v>128.46540140628801</v>
      </c>
      <c r="Y136" s="24">
        <v>129.0406216335295</v>
      </c>
      <c r="Z136" s="24">
        <v>128.78478056156601</v>
      </c>
      <c r="AA136" s="24">
        <v>128.57763801407799</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3879.755637481916</v>
      </c>
      <c r="D139" s="24">
        <v>4388.1139443044103</v>
      </c>
      <c r="E139" s="24">
        <v>5245.1200955610784</v>
      </c>
      <c r="F139" s="24">
        <v>5684.2844290106768</v>
      </c>
      <c r="G139" s="24">
        <v>5889.8067300601861</v>
      </c>
      <c r="H139" s="24">
        <v>6804.8803642239336</v>
      </c>
      <c r="I139" s="24">
        <v>7385.9102550358739</v>
      </c>
      <c r="J139" s="24">
        <v>7562.8858194003642</v>
      </c>
      <c r="K139" s="24">
        <v>8188.1129773216571</v>
      </c>
      <c r="L139" s="24">
        <v>8601.6107075868003</v>
      </c>
      <c r="M139" s="24">
        <v>8357.9111188760307</v>
      </c>
      <c r="N139" s="24">
        <v>8917.7816761367267</v>
      </c>
      <c r="O139" s="24">
        <v>8789.5547700480492</v>
      </c>
      <c r="P139" s="24">
        <v>8438.7924073762024</v>
      </c>
      <c r="Q139" s="24">
        <v>9099.4260956919898</v>
      </c>
      <c r="R139" s="24">
        <v>9276.7512864581786</v>
      </c>
      <c r="S139" s="24">
        <v>8934.042585159923</v>
      </c>
      <c r="T139" s="24">
        <v>9458.720499544499</v>
      </c>
      <c r="U139" s="24">
        <v>9985.5605059891404</v>
      </c>
      <c r="V139" s="24">
        <v>9741.7848708987112</v>
      </c>
      <c r="W139" s="24">
        <v>10367.82122897238</v>
      </c>
      <c r="X139" s="24">
        <v>10261.444529252931</v>
      </c>
      <c r="Y139" s="24">
        <v>9855.1068380985489</v>
      </c>
      <c r="Z139" s="24">
        <v>10657.408576969359</v>
      </c>
      <c r="AA139" s="24">
        <v>10830.867662838611</v>
      </c>
    </row>
    <row r="140" spans="1:27" x14ac:dyDescent="0.25">
      <c r="A140" s="28" t="s">
        <v>133</v>
      </c>
      <c r="B140" s="28" t="s">
        <v>77</v>
      </c>
      <c r="C140" s="24">
        <v>50.554485629081498</v>
      </c>
      <c r="D140" s="24">
        <v>58.164647802352498</v>
      </c>
      <c r="E140" s="24">
        <v>58.314810032844498</v>
      </c>
      <c r="F140" s="24">
        <v>66.698414750098991</v>
      </c>
      <c r="G140" s="24">
        <v>78.359163936137989</v>
      </c>
      <c r="H140" s="24">
        <v>85.901665832996002</v>
      </c>
      <c r="I140" s="24">
        <v>94.991615188598502</v>
      </c>
      <c r="J140" s="24">
        <v>100.15690284013701</v>
      </c>
      <c r="K140" s="24">
        <v>106.866499212265</v>
      </c>
      <c r="L140" s="24">
        <v>112.62440154552449</v>
      </c>
      <c r="M140" s="24">
        <v>147.38505438709251</v>
      </c>
      <c r="N140" s="24">
        <v>163.02479942798601</v>
      </c>
      <c r="O140" s="24">
        <v>187.88952145498951</v>
      </c>
      <c r="P140" s="24">
        <v>197.03888363552051</v>
      </c>
      <c r="Q140" s="24">
        <v>200.56275045323349</v>
      </c>
      <c r="R140" s="24">
        <v>201.24125085067749</v>
      </c>
      <c r="S140" s="24">
        <v>201.32967080116248</v>
      </c>
      <c r="T140" s="24">
        <v>202.42982358026498</v>
      </c>
      <c r="U140" s="24">
        <v>204.64640368533099</v>
      </c>
      <c r="V140" s="24">
        <v>205.791430110931</v>
      </c>
      <c r="W140" s="24">
        <v>207.39451578712448</v>
      </c>
      <c r="X140" s="24">
        <v>209.27178845787</v>
      </c>
      <c r="Y140" s="24">
        <v>211.92123949241599</v>
      </c>
      <c r="Z140" s="24">
        <v>212.96352169561351</v>
      </c>
      <c r="AA140" s="24">
        <v>214.51152391242948</v>
      </c>
    </row>
    <row r="141" spans="1:27" x14ac:dyDescent="0.25">
      <c r="A141" s="28" t="s">
        <v>133</v>
      </c>
      <c r="B141" s="28" t="s">
        <v>78</v>
      </c>
      <c r="C141" s="24">
        <v>59.501550486564497</v>
      </c>
      <c r="D141" s="24">
        <v>68.459818024157997</v>
      </c>
      <c r="E141" s="24">
        <v>68.611890002012004</v>
      </c>
      <c r="F141" s="24">
        <v>78.508514387607505</v>
      </c>
      <c r="G141" s="24">
        <v>92.24176395618899</v>
      </c>
      <c r="H141" s="24">
        <v>101.15580622935251</v>
      </c>
      <c r="I141" s="24">
        <v>111.82341026878349</v>
      </c>
      <c r="J141" s="24">
        <v>117.955077552795</v>
      </c>
      <c r="K141" s="24">
        <v>125.847013887405</v>
      </c>
      <c r="L141" s="24">
        <v>132.58533654594402</v>
      </c>
      <c r="M141" s="24">
        <v>173.39938899850799</v>
      </c>
      <c r="N141" s="24">
        <v>191.85981382346151</v>
      </c>
      <c r="O141" s="24">
        <v>221.105856595516</v>
      </c>
      <c r="P141" s="24">
        <v>231.91044986391051</v>
      </c>
      <c r="Q141" s="24">
        <v>236.12687905550001</v>
      </c>
      <c r="R141" s="24">
        <v>236.90379482316951</v>
      </c>
      <c r="S141" s="24">
        <v>237.04418101549149</v>
      </c>
      <c r="T141" s="24">
        <v>238.2916925516125</v>
      </c>
      <c r="U141" s="24">
        <v>240.8855801429745</v>
      </c>
      <c r="V141" s="24">
        <v>242.388481876969</v>
      </c>
      <c r="W141" s="24">
        <v>244.1818309185505</v>
      </c>
      <c r="X141" s="24">
        <v>246.40425610542252</v>
      </c>
      <c r="Y141" s="24">
        <v>249.3835948991775</v>
      </c>
      <c r="Z141" s="24">
        <v>250.75515566253651</v>
      </c>
      <c r="AA141" s="24">
        <v>252.39520735168452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2452.8377436354422</v>
      </c>
      <c r="D144" s="24">
        <v>2621.3873504153739</v>
      </c>
      <c r="E144" s="24">
        <v>2781.4575664453541</v>
      </c>
      <c r="F144" s="24">
        <v>2739.5430592054881</v>
      </c>
      <c r="G144" s="24">
        <v>2624.436528414044</v>
      </c>
      <c r="H144" s="24">
        <v>2761.5876382969559</v>
      </c>
      <c r="I144" s="24">
        <v>2888.8980438429771</v>
      </c>
      <c r="J144" s="24">
        <v>2806.4625142423592</v>
      </c>
      <c r="K144" s="24">
        <v>2998.6786494714333</v>
      </c>
      <c r="L144" s="24">
        <v>3092.5954198521908</v>
      </c>
      <c r="M144" s="24">
        <v>3145.1460149802861</v>
      </c>
      <c r="N144" s="24">
        <v>3295.7861862715008</v>
      </c>
      <c r="O144" s="24">
        <v>3255.7425606855008</v>
      </c>
      <c r="P144" s="24">
        <v>3139.5859803429598</v>
      </c>
      <c r="Q144" s="24">
        <v>3316.4955346971919</v>
      </c>
      <c r="R144" s="24">
        <v>3492.4901147498549</v>
      </c>
      <c r="S144" s="24">
        <v>3386.5921642987691</v>
      </c>
      <c r="T144" s="24">
        <v>3597.4960551511958</v>
      </c>
      <c r="U144" s="24">
        <v>3706.7025338566336</v>
      </c>
      <c r="V144" s="24">
        <v>3776.2267476095399</v>
      </c>
      <c r="W144" s="24">
        <v>3942.2149393331201</v>
      </c>
      <c r="X144" s="24">
        <v>3867.53544858021</v>
      </c>
      <c r="Y144" s="24">
        <v>3725.06989493637</v>
      </c>
      <c r="Z144" s="24">
        <v>3944.3171096092001</v>
      </c>
      <c r="AA144" s="24">
        <v>4139.1353118931102</v>
      </c>
    </row>
    <row r="145" spans="1:27" x14ac:dyDescent="0.25">
      <c r="A145" s="28" t="s">
        <v>134</v>
      </c>
      <c r="B145" s="28" t="s">
        <v>77</v>
      </c>
      <c r="C145" s="24">
        <v>46.288033924102749</v>
      </c>
      <c r="D145" s="24">
        <v>63.130887530326504</v>
      </c>
      <c r="E145" s="24">
        <v>65.078052277087991</v>
      </c>
      <c r="F145" s="24">
        <v>66.546949158668497</v>
      </c>
      <c r="G145" s="24">
        <v>68.625473732947995</v>
      </c>
      <c r="H145" s="24">
        <v>72.827083997726007</v>
      </c>
      <c r="I145" s="24">
        <v>76.511372804164495</v>
      </c>
      <c r="J145" s="24">
        <v>79.521735031604507</v>
      </c>
      <c r="K145" s="24">
        <v>82.787275354385002</v>
      </c>
      <c r="L145" s="24">
        <v>83.914232688903496</v>
      </c>
      <c r="M145" s="24">
        <v>85.520625191688495</v>
      </c>
      <c r="N145" s="24">
        <v>86.775784336566502</v>
      </c>
      <c r="O145" s="24">
        <v>88.567025122642505</v>
      </c>
      <c r="P145" s="24">
        <v>90.549197535514494</v>
      </c>
      <c r="Q145" s="24">
        <v>91.793743834495501</v>
      </c>
      <c r="R145" s="24">
        <v>92.370549365996993</v>
      </c>
      <c r="S145" s="24">
        <v>92.865509157180497</v>
      </c>
      <c r="T145" s="24">
        <v>93.994797730445498</v>
      </c>
      <c r="U145" s="24">
        <v>95.281797240495507</v>
      </c>
      <c r="V145" s="24">
        <v>95.92645141685</v>
      </c>
      <c r="W145" s="24">
        <v>97.131201211452009</v>
      </c>
      <c r="X145" s="24">
        <v>98.168354318618498</v>
      </c>
      <c r="Y145" s="24">
        <v>99.789895584583007</v>
      </c>
      <c r="Z145" s="24">
        <v>100.78767586135849</v>
      </c>
      <c r="AA145" s="24">
        <v>102.0503500990865</v>
      </c>
    </row>
    <row r="146" spans="1:27" x14ac:dyDescent="0.25">
      <c r="A146" s="28" t="s">
        <v>134</v>
      </c>
      <c r="B146" s="28" t="s">
        <v>78</v>
      </c>
      <c r="C146" s="24">
        <v>54.489013787984497</v>
      </c>
      <c r="D146" s="24">
        <v>74.271387097700995</v>
      </c>
      <c r="E146" s="24">
        <v>76.595767834871992</v>
      </c>
      <c r="F146" s="24">
        <v>78.32831394243199</v>
      </c>
      <c r="G146" s="24">
        <v>80.737998538016996</v>
      </c>
      <c r="H146" s="24">
        <v>85.764128424167495</v>
      </c>
      <c r="I146" s="24">
        <v>90.069697305679</v>
      </c>
      <c r="J146" s="24">
        <v>93.647620222091504</v>
      </c>
      <c r="K146" s="24">
        <v>97.420610807418498</v>
      </c>
      <c r="L146" s="24">
        <v>98.825607419967511</v>
      </c>
      <c r="M146" s="24">
        <v>100.61601062464699</v>
      </c>
      <c r="N146" s="24">
        <v>102.1869641026255</v>
      </c>
      <c r="O146" s="24">
        <v>104.28836004137951</v>
      </c>
      <c r="P146" s="24">
        <v>106.57269722270949</v>
      </c>
      <c r="Q146" s="24">
        <v>108.03674351739851</v>
      </c>
      <c r="R146" s="24">
        <v>108.7207242202755</v>
      </c>
      <c r="S146" s="24">
        <v>109.3607887787815</v>
      </c>
      <c r="T146" s="24">
        <v>110.66708764648399</v>
      </c>
      <c r="U146" s="24">
        <v>112.100772344112</v>
      </c>
      <c r="V146" s="24">
        <v>112.9599516816135</v>
      </c>
      <c r="W146" s="24">
        <v>114.367786460876</v>
      </c>
      <c r="X146" s="24">
        <v>115.6258201043605</v>
      </c>
      <c r="Y146" s="24">
        <v>117.48507913255649</v>
      </c>
      <c r="Z146" s="24">
        <v>118.64528164973851</v>
      </c>
      <c r="AA146" s="24">
        <v>120.1415748593805</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229.73008353806816</v>
      </c>
      <c r="D149" s="24">
        <v>233.61068747923119</v>
      </c>
      <c r="E149" s="24">
        <v>244.58317357907671</v>
      </c>
      <c r="F149" s="24">
        <v>250.18283815646072</v>
      </c>
      <c r="G149" s="24">
        <v>239.05127978401921</v>
      </c>
      <c r="H149" s="24">
        <v>258.60278997022021</v>
      </c>
      <c r="I149" s="24">
        <v>262.2946904564954</v>
      </c>
      <c r="J149" s="24">
        <v>255.95536853808571</v>
      </c>
      <c r="K149" s="24">
        <v>259.23022789537208</v>
      </c>
      <c r="L149" s="24">
        <v>266.95492524888448</v>
      </c>
      <c r="M149" s="24">
        <v>266.70899097549909</v>
      </c>
      <c r="N149" s="24">
        <v>278.4185379921318</v>
      </c>
      <c r="O149" s="24">
        <v>281.69798747537629</v>
      </c>
      <c r="P149" s="24">
        <v>270.63015461830361</v>
      </c>
      <c r="Q149" s="24">
        <v>290.72570387004185</v>
      </c>
      <c r="R149" s="24">
        <v>296.37211827162281</v>
      </c>
      <c r="S149" s="24">
        <v>290.46496596890802</v>
      </c>
      <c r="T149" s="24">
        <v>294.76841138099456</v>
      </c>
      <c r="U149" s="24">
        <v>304.52882988719222</v>
      </c>
      <c r="V149" s="24">
        <v>306.067932682623</v>
      </c>
      <c r="W149" s="24">
        <v>318.27104739715929</v>
      </c>
      <c r="X149" s="24">
        <v>320.89170204668727</v>
      </c>
      <c r="Y149" s="24">
        <v>308.51261894865132</v>
      </c>
      <c r="Z149" s="24">
        <v>333.4008538815695</v>
      </c>
      <c r="AA149" s="24">
        <v>338.35836797012638</v>
      </c>
    </row>
    <row r="150" spans="1:27" x14ac:dyDescent="0.25">
      <c r="A150" s="28" t="s">
        <v>135</v>
      </c>
      <c r="B150" s="28" t="s">
        <v>77</v>
      </c>
      <c r="C150" s="24">
        <v>5.8801498094201001</v>
      </c>
      <c r="D150" s="24">
        <v>5.8272251644730506</v>
      </c>
      <c r="E150" s="24">
        <v>5.7004498320221497</v>
      </c>
      <c r="F150" s="24">
        <v>6.5061248433589496</v>
      </c>
      <c r="G150" s="24">
        <v>7.4455501115322003</v>
      </c>
      <c r="H150" s="24">
        <v>8.4789503115415492</v>
      </c>
      <c r="I150" s="24">
        <v>9.4916601300835506</v>
      </c>
      <c r="J150" s="24">
        <v>9.8769000200927</v>
      </c>
      <c r="K150" s="24">
        <v>10.382424875199749</v>
      </c>
      <c r="L150" s="24">
        <v>10.75152513504025</v>
      </c>
      <c r="M150" s="24">
        <v>13.51820935331285</v>
      </c>
      <c r="N150" s="24">
        <v>14.07759050140525</v>
      </c>
      <c r="O150" s="24">
        <v>15.429569722294801</v>
      </c>
      <c r="P150" s="24">
        <v>16.00147041308875</v>
      </c>
      <c r="Q150" s="24">
        <v>15.977759941577901</v>
      </c>
      <c r="R150" s="24">
        <v>15.726230620145751</v>
      </c>
      <c r="S150" s="24">
        <v>15.493800594806649</v>
      </c>
      <c r="T150" s="24">
        <v>15.224150253534301</v>
      </c>
      <c r="U150" s="24">
        <v>15.099630179032651</v>
      </c>
      <c r="V150" s="24">
        <v>14.918925188034748</v>
      </c>
      <c r="W150" s="24">
        <v>14.736189756393399</v>
      </c>
      <c r="X150" s="24">
        <v>14.567065443754151</v>
      </c>
      <c r="Y150" s="24">
        <v>14.457000217914551</v>
      </c>
      <c r="Z150" s="24">
        <v>14.229149801120149</v>
      </c>
      <c r="AA150" s="24">
        <v>14.0298947355747</v>
      </c>
    </row>
    <row r="151" spans="1:27" x14ac:dyDescent="0.25">
      <c r="A151" s="28" t="s">
        <v>135</v>
      </c>
      <c r="B151" s="28" t="s">
        <v>78</v>
      </c>
      <c r="C151" s="24">
        <v>6.9194747753441002</v>
      </c>
      <c r="D151" s="24">
        <v>6.8638252092897503</v>
      </c>
      <c r="E151" s="24">
        <v>6.7092448079586005</v>
      </c>
      <c r="F151" s="24">
        <v>7.6595248271524499</v>
      </c>
      <c r="G151" s="24">
        <v>8.760450131446099</v>
      </c>
      <c r="H151" s="24">
        <v>9.9754503309726505</v>
      </c>
      <c r="I151" s="24">
        <v>11.177090139239999</v>
      </c>
      <c r="J151" s="24">
        <v>11.622050055265399</v>
      </c>
      <c r="K151" s="24">
        <v>12.21564983472225</v>
      </c>
      <c r="L151" s="24">
        <v>12.658225159570549</v>
      </c>
      <c r="M151" s="24">
        <v>15.9068142607212</v>
      </c>
      <c r="N151" s="24">
        <v>16.573980596452952</v>
      </c>
      <c r="O151" s="24">
        <v>18.166584607332901</v>
      </c>
      <c r="P151" s="24">
        <v>18.82932056736945</v>
      </c>
      <c r="Q151" s="24">
        <v>18.812769940674301</v>
      </c>
      <c r="R151" s="24">
        <v>18.507565639391501</v>
      </c>
      <c r="S151" s="24">
        <v>18.22857568502425</v>
      </c>
      <c r="T151" s="24">
        <v>17.931075348919251</v>
      </c>
      <c r="U151" s="24">
        <v>17.785715223312348</v>
      </c>
      <c r="V151" s="24">
        <v>17.561975111961349</v>
      </c>
      <c r="W151" s="24">
        <v>17.356594775855502</v>
      </c>
      <c r="X151" s="24">
        <v>17.152170350074751</v>
      </c>
      <c r="Y151" s="24">
        <v>17.023570399165148</v>
      </c>
      <c r="Z151" s="24">
        <v>16.753624700576047</v>
      </c>
      <c r="AA151" s="24">
        <v>16.512029665209351</v>
      </c>
    </row>
  </sheetData>
  <sheetProtection algorithmName="SHA-512" hashValue="ZQddPXHHOwP+kjR5XLcFKqpvQHJzxuZDqKWFQK4RD41tf5Kv4nvRXuJVYy0c9YcMZBfGQvD8Mtd7qssDg4lThg==" saltValue="nV+kNAjAgiHjRBeAjmCFpA=="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E2C6F-170C-463E-81D2-73E2157D23C0}">
  <sheetPr codeName="Sheet96">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157</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c r="A2" s="27" t="s">
        <v>141</v>
      </c>
    </row>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18386</v>
      </c>
      <c r="D6" s="24">
        <v>17886</v>
      </c>
      <c r="E6" s="24">
        <v>16386</v>
      </c>
      <c r="F6" s="24">
        <v>16386</v>
      </c>
      <c r="G6" s="24">
        <v>16386</v>
      </c>
      <c r="H6" s="24">
        <v>16386</v>
      </c>
      <c r="I6" s="24">
        <v>16386</v>
      </c>
      <c r="J6" s="24">
        <v>15686.006047094001</v>
      </c>
      <c r="K6" s="24">
        <v>14366.006133286701</v>
      </c>
      <c r="L6" s="24">
        <v>14366.006133225001</v>
      </c>
      <c r="M6" s="24">
        <v>14366.006133160799</v>
      </c>
      <c r="N6" s="24">
        <v>11486.013312826501</v>
      </c>
      <c r="O6" s="24">
        <v>11486.0133126861</v>
      </c>
      <c r="P6" s="24">
        <v>11486.013312543901</v>
      </c>
      <c r="Q6" s="24">
        <v>9809.9874572506997</v>
      </c>
      <c r="R6" s="24">
        <v>9687.7633569753998</v>
      </c>
      <c r="S6" s="24">
        <v>9687.7630166786003</v>
      </c>
      <c r="T6" s="24">
        <v>9687.7595464936985</v>
      </c>
      <c r="U6" s="24">
        <v>9687.7568536300987</v>
      </c>
      <c r="V6" s="24">
        <v>9687.7568533536996</v>
      </c>
      <c r="W6" s="24">
        <v>9687.7568530091994</v>
      </c>
      <c r="X6" s="24">
        <v>9687.7483940999991</v>
      </c>
      <c r="Y6" s="24">
        <v>9460.877013901998</v>
      </c>
      <c r="Z6" s="24">
        <v>9095.8828171609985</v>
      </c>
      <c r="AA6" s="24">
        <v>5986.9104768399984</v>
      </c>
    </row>
    <row r="7" spans="1:27" x14ac:dyDescent="0.25">
      <c r="A7" s="28" t="s">
        <v>40</v>
      </c>
      <c r="B7" s="28" t="s">
        <v>72</v>
      </c>
      <c r="C7" s="24">
        <v>4775</v>
      </c>
      <c r="D7" s="24">
        <v>4775</v>
      </c>
      <c r="E7" s="24">
        <v>4775</v>
      </c>
      <c r="F7" s="24">
        <v>4775</v>
      </c>
      <c r="G7" s="24">
        <v>4775</v>
      </c>
      <c r="H7" s="24">
        <v>4775</v>
      </c>
      <c r="I7" s="24">
        <v>4775</v>
      </c>
      <c r="J7" s="24">
        <v>3325</v>
      </c>
      <c r="K7" s="24">
        <v>3325</v>
      </c>
      <c r="L7" s="24">
        <v>3325</v>
      </c>
      <c r="M7" s="24">
        <v>3325</v>
      </c>
      <c r="N7" s="24">
        <v>3325</v>
      </c>
      <c r="O7" s="24">
        <v>3325</v>
      </c>
      <c r="P7" s="24">
        <v>3325</v>
      </c>
      <c r="Q7" s="24">
        <v>3325</v>
      </c>
      <c r="R7" s="24">
        <v>3325</v>
      </c>
      <c r="S7" s="24">
        <v>3325</v>
      </c>
      <c r="T7" s="24">
        <v>3325</v>
      </c>
      <c r="U7" s="24">
        <v>3325</v>
      </c>
      <c r="V7" s="24">
        <v>3325</v>
      </c>
      <c r="W7" s="24">
        <v>3325</v>
      </c>
      <c r="X7" s="24">
        <v>3325</v>
      </c>
      <c r="Y7" s="24">
        <v>3325</v>
      </c>
      <c r="Z7" s="24">
        <v>3325</v>
      </c>
      <c r="AA7" s="24">
        <v>3325</v>
      </c>
    </row>
    <row r="8" spans="1:27" x14ac:dyDescent="0.25">
      <c r="A8" s="28" t="s">
        <v>40</v>
      </c>
      <c r="B8" s="28" t="s">
        <v>20</v>
      </c>
      <c r="C8" s="24">
        <v>3138.8989868164049</v>
      </c>
      <c r="D8" s="24">
        <v>3138.9000746225147</v>
      </c>
      <c r="E8" s="24">
        <v>2958.9001915777549</v>
      </c>
      <c r="F8" s="24">
        <v>2958.9002293463645</v>
      </c>
      <c r="G8" s="24">
        <v>2958.9002917727048</v>
      </c>
      <c r="H8" s="24">
        <v>2958.9003320471948</v>
      </c>
      <c r="I8" s="24">
        <v>2958.9003864278748</v>
      </c>
      <c r="J8" s="24">
        <v>2958.900532925165</v>
      </c>
      <c r="K8" s="24">
        <v>2958.9005873540345</v>
      </c>
      <c r="L8" s="24">
        <v>2958.9006651425348</v>
      </c>
      <c r="M8" s="24">
        <v>2958.900705497565</v>
      </c>
      <c r="N8" s="24">
        <v>2958.9008731671051</v>
      </c>
      <c r="O8" s="24">
        <v>2958.9009981297945</v>
      </c>
      <c r="P8" s="24">
        <v>2958.9011161772046</v>
      </c>
      <c r="Q8" s="24">
        <v>2958.901402377865</v>
      </c>
      <c r="R8" s="24">
        <v>2573.9015200859053</v>
      </c>
      <c r="S8" s="24">
        <v>2044.9022211228148</v>
      </c>
      <c r="T8" s="24">
        <v>2044.9023112706248</v>
      </c>
      <c r="U8" s="24">
        <v>1901.502598728141</v>
      </c>
      <c r="V8" s="24">
        <v>1901.5027266258608</v>
      </c>
      <c r="W8" s="24">
        <v>1901.5036277053207</v>
      </c>
      <c r="X8" s="24">
        <v>1901.5041768362209</v>
      </c>
      <c r="Y8" s="24">
        <v>1461.5052527916907</v>
      </c>
      <c r="Z8" s="24">
        <v>1276.5067495769001</v>
      </c>
      <c r="AA8" s="24">
        <v>632.00871687569997</v>
      </c>
    </row>
    <row r="9" spans="1:27" x14ac:dyDescent="0.25">
      <c r="A9" s="28" t="s">
        <v>40</v>
      </c>
      <c r="B9" s="28" t="s">
        <v>32</v>
      </c>
      <c r="C9" s="24">
        <v>1420</v>
      </c>
      <c r="D9" s="24">
        <v>1300</v>
      </c>
      <c r="E9" s="24">
        <v>1300</v>
      </c>
      <c r="F9" s="24">
        <v>1300</v>
      </c>
      <c r="G9" s="24">
        <v>1300</v>
      </c>
      <c r="H9" s="24">
        <v>1300</v>
      </c>
      <c r="I9" s="24">
        <v>1300</v>
      </c>
      <c r="J9" s="24">
        <v>1300</v>
      </c>
      <c r="K9" s="24">
        <v>1300</v>
      </c>
      <c r="L9" s="24">
        <v>1300</v>
      </c>
      <c r="M9" s="24">
        <v>1300</v>
      </c>
      <c r="N9" s="24">
        <v>1300</v>
      </c>
      <c r="O9" s="24">
        <v>1300</v>
      </c>
      <c r="P9" s="24">
        <v>1300</v>
      </c>
      <c r="Q9" s="24">
        <v>500</v>
      </c>
      <c r="R9" s="24">
        <v>500</v>
      </c>
      <c r="S9" s="24">
        <v>500</v>
      </c>
      <c r="T9" s="24">
        <v>500</v>
      </c>
      <c r="U9" s="24">
        <v>0</v>
      </c>
      <c r="V9" s="24">
        <v>0</v>
      </c>
      <c r="W9" s="24">
        <v>0</v>
      </c>
      <c r="X9" s="24">
        <v>0</v>
      </c>
      <c r="Y9" s="24">
        <v>0</v>
      </c>
      <c r="Z9" s="24">
        <v>0</v>
      </c>
      <c r="AA9" s="24">
        <v>0</v>
      </c>
    </row>
    <row r="10" spans="1:27" x14ac:dyDescent="0.25">
      <c r="A10" s="28" t="s">
        <v>40</v>
      </c>
      <c r="B10" s="28" t="s">
        <v>67</v>
      </c>
      <c r="C10" s="24">
        <v>6712.6417926869999</v>
      </c>
      <c r="D10" s="24">
        <v>6712.6418845773496</v>
      </c>
      <c r="E10" s="24">
        <v>6712.6420992163594</v>
      </c>
      <c r="F10" s="24">
        <v>6712.6421831384396</v>
      </c>
      <c r="G10" s="24">
        <v>6712.6423461193799</v>
      </c>
      <c r="H10" s="24">
        <v>6712.6424570702002</v>
      </c>
      <c r="I10" s="24">
        <v>6712.6425772060393</v>
      </c>
      <c r="J10" s="24">
        <v>6712.6427184857102</v>
      </c>
      <c r="K10" s="24">
        <v>6712.6428525383999</v>
      </c>
      <c r="L10" s="24">
        <v>6306.6430101784399</v>
      </c>
      <c r="M10" s="24">
        <v>6306.6431795604803</v>
      </c>
      <c r="N10" s="24">
        <v>6072.3033903406704</v>
      </c>
      <c r="O10" s="24">
        <v>5622.3036367075101</v>
      </c>
      <c r="P10" s="24">
        <v>5505.303833368831</v>
      </c>
      <c r="Q10" s="24">
        <v>5375.3053112295402</v>
      </c>
      <c r="R10" s="24">
        <v>5375.3056112878194</v>
      </c>
      <c r="S10" s="24">
        <v>5457.842017762031</v>
      </c>
      <c r="T10" s="24">
        <v>5457.8421130140996</v>
      </c>
      <c r="U10" s="24">
        <v>5017.8429687278613</v>
      </c>
      <c r="V10" s="24">
        <v>5034.8117359570088</v>
      </c>
      <c r="W10" s="24">
        <v>5034.817814338001</v>
      </c>
      <c r="X10" s="24">
        <v>4940.8184401855606</v>
      </c>
      <c r="Y10" s="24">
        <v>4940.8455460595605</v>
      </c>
      <c r="Z10" s="24">
        <v>4824.0841455234613</v>
      </c>
      <c r="AA10" s="24">
        <v>5497.1953614992608</v>
      </c>
    </row>
    <row r="11" spans="1:27" x14ac:dyDescent="0.25">
      <c r="A11" s="28" t="s">
        <v>40</v>
      </c>
      <c r="B11" s="28" t="s">
        <v>66</v>
      </c>
      <c r="C11" s="24">
        <v>7132.9000053405762</v>
      </c>
      <c r="D11" s="24">
        <v>7132.9000053405762</v>
      </c>
      <c r="E11" s="24">
        <v>7132.9000053405762</v>
      </c>
      <c r="F11" s="24">
        <v>7132.9000053405762</v>
      </c>
      <c r="G11" s="24">
        <v>7132.9000053405762</v>
      </c>
      <c r="H11" s="24">
        <v>7132.9000053405762</v>
      </c>
      <c r="I11" s="24">
        <v>7132.9000053405762</v>
      </c>
      <c r="J11" s="24">
        <v>7132.9000053405762</v>
      </c>
      <c r="K11" s="24">
        <v>7132.9000053405762</v>
      </c>
      <c r="L11" s="24">
        <v>7132.9000053405762</v>
      </c>
      <c r="M11" s="24">
        <v>7132.9000053405762</v>
      </c>
      <c r="N11" s="24">
        <v>7132.9000053405762</v>
      </c>
      <c r="O11" s="24">
        <v>7132.9000053405762</v>
      </c>
      <c r="P11" s="24">
        <v>7132.9000053405762</v>
      </c>
      <c r="Q11" s="24">
        <v>7132.9000053405762</v>
      </c>
      <c r="R11" s="24">
        <v>7132.9000053405762</v>
      </c>
      <c r="S11" s="24">
        <v>7046.5000038146973</v>
      </c>
      <c r="T11" s="24">
        <v>7046.5000038146973</v>
      </c>
      <c r="U11" s="24">
        <v>7046.5000038146973</v>
      </c>
      <c r="V11" s="24">
        <v>7046.5000038146973</v>
      </c>
      <c r="W11" s="24">
        <v>7046.5000038146973</v>
      </c>
      <c r="X11" s="24">
        <v>6980.5000038146973</v>
      </c>
      <c r="Y11" s="24">
        <v>6980.5000038146973</v>
      </c>
      <c r="Z11" s="24">
        <v>6980.5000038146973</v>
      </c>
      <c r="AA11" s="24">
        <v>6980.5000038146973</v>
      </c>
    </row>
    <row r="12" spans="1:27" x14ac:dyDescent="0.25">
      <c r="A12" s="28" t="s">
        <v>40</v>
      </c>
      <c r="B12" s="28" t="s">
        <v>70</v>
      </c>
      <c r="C12" s="24">
        <v>9323.5480117797761</v>
      </c>
      <c r="D12" s="24">
        <v>10620.374306174883</v>
      </c>
      <c r="E12" s="24">
        <v>10620.386390531476</v>
      </c>
      <c r="F12" s="24">
        <v>10620.389464333835</v>
      </c>
      <c r="G12" s="24">
        <v>10920.385603031682</v>
      </c>
      <c r="H12" s="24">
        <v>10920.389729880111</v>
      </c>
      <c r="I12" s="24">
        <v>10920.391748083281</v>
      </c>
      <c r="J12" s="24">
        <v>11530.149230752402</v>
      </c>
      <c r="K12" s="24">
        <v>11535.021118599312</v>
      </c>
      <c r="L12" s="24">
        <v>12098.779309945794</v>
      </c>
      <c r="M12" s="24">
        <v>12098.780060187235</v>
      </c>
      <c r="N12" s="24">
        <v>12098.781425727495</v>
      </c>
      <c r="O12" s="24">
        <v>11905.581936317891</v>
      </c>
      <c r="P12" s="24">
        <v>11905.586350136449</v>
      </c>
      <c r="Q12" s="24">
        <v>11753.689533332514</v>
      </c>
      <c r="R12" s="24">
        <v>11522.394622090076</v>
      </c>
      <c r="S12" s="24">
        <v>11185.202021006944</v>
      </c>
      <c r="T12" s="24">
        <v>10403.730324906974</v>
      </c>
      <c r="U12" s="24">
        <v>10077.035008615456</v>
      </c>
      <c r="V12" s="24">
        <v>9419.2401574786727</v>
      </c>
      <c r="W12" s="24">
        <v>9370.9581123047719</v>
      </c>
      <c r="X12" s="24">
        <v>9339.9222323563536</v>
      </c>
      <c r="Y12" s="24">
        <v>8655.7596405878594</v>
      </c>
      <c r="Z12" s="24">
        <v>8668.1380226566362</v>
      </c>
      <c r="AA12" s="24">
        <v>13204.128429226821</v>
      </c>
    </row>
    <row r="13" spans="1:27" x14ac:dyDescent="0.25">
      <c r="A13" s="28" t="s">
        <v>40</v>
      </c>
      <c r="B13" s="28" t="s">
        <v>69</v>
      </c>
      <c r="C13" s="24">
        <v>5590.9197649868483</v>
      </c>
      <c r="D13" s="24">
        <v>8007.1686399717337</v>
      </c>
      <c r="E13" s="24">
        <v>8764.2184938387345</v>
      </c>
      <c r="F13" s="24">
        <v>9521.2790200263444</v>
      </c>
      <c r="G13" s="24">
        <v>9905.8729586580539</v>
      </c>
      <c r="H13" s="24">
        <v>10684.173893552435</v>
      </c>
      <c r="I13" s="24">
        <v>11462.477001505868</v>
      </c>
      <c r="J13" s="24">
        <v>11462.477553600405</v>
      </c>
      <c r="K13" s="24">
        <v>12118.665799524404</v>
      </c>
      <c r="L13" s="24">
        <v>12118.665806776455</v>
      </c>
      <c r="M13" s="24">
        <v>15861.883191350875</v>
      </c>
      <c r="N13" s="24">
        <v>15861.884937195557</v>
      </c>
      <c r="O13" s="24">
        <v>15861.886444882757</v>
      </c>
      <c r="P13" s="24">
        <v>15861.887242431207</v>
      </c>
      <c r="Q13" s="24">
        <v>15861.888420966065</v>
      </c>
      <c r="R13" s="24">
        <v>15740.890270428257</v>
      </c>
      <c r="S13" s="24">
        <v>15690.896233935395</v>
      </c>
      <c r="T13" s="24">
        <v>15540.597965794459</v>
      </c>
      <c r="U13" s="24">
        <v>15540.60033173493</v>
      </c>
      <c r="V13" s="24">
        <v>15540.608908838807</v>
      </c>
      <c r="W13" s="24">
        <v>15540.617774987937</v>
      </c>
      <c r="X13" s="24">
        <v>15311.681856270616</v>
      </c>
      <c r="Y13" s="24">
        <v>14965.266102108117</v>
      </c>
      <c r="Z13" s="24">
        <v>15119.414797940366</v>
      </c>
      <c r="AA13" s="24">
        <v>15141.906630237787</v>
      </c>
    </row>
    <row r="14" spans="1:27" x14ac:dyDescent="0.25">
      <c r="A14" s="28" t="s">
        <v>40</v>
      </c>
      <c r="B14" s="28" t="s">
        <v>36</v>
      </c>
      <c r="C14" s="24">
        <v>242.33745786787597</v>
      </c>
      <c r="D14" s="24">
        <v>562.33750484891596</v>
      </c>
      <c r="E14" s="24">
        <v>562.33750532921613</v>
      </c>
      <c r="F14" s="24">
        <v>562.33750551643595</v>
      </c>
      <c r="G14" s="24">
        <v>562.33774581377611</v>
      </c>
      <c r="H14" s="24">
        <v>562.34191937300591</v>
      </c>
      <c r="I14" s="24">
        <v>562.34672534340598</v>
      </c>
      <c r="J14" s="24">
        <v>562.34874910480596</v>
      </c>
      <c r="K14" s="24">
        <v>562.34875291420599</v>
      </c>
      <c r="L14" s="24">
        <v>532.38568588230601</v>
      </c>
      <c r="M14" s="24">
        <v>532.389865444306</v>
      </c>
      <c r="N14" s="24">
        <v>532.39659719840586</v>
      </c>
      <c r="O14" s="24">
        <v>477.07296598119996</v>
      </c>
      <c r="P14" s="24">
        <v>452.07334545579999</v>
      </c>
      <c r="Q14" s="24">
        <v>948.18837073400005</v>
      </c>
      <c r="R14" s="24">
        <v>948.18837188229998</v>
      </c>
      <c r="S14" s="24">
        <v>1460.1669051097001</v>
      </c>
      <c r="T14" s="24">
        <v>1460.1669065915</v>
      </c>
      <c r="U14" s="24">
        <v>2576.1165134107</v>
      </c>
      <c r="V14" s="24">
        <v>2576.1177846579999</v>
      </c>
      <c r="W14" s="24">
        <v>3714.2589942443997</v>
      </c>
      <c r="X14" s="24">
        <v>3723.3003950589996</v>
      </c>
      <c r="Y14" s="24">
        <v>4978.5673898729992</v>
      </c>
      <c r="Z14" s="24">
        <v>6167.2322218884992</v>
      </c>
      <c r="AA14" s="24">
        <v>6378.1541942679987</v>
      </c>
    </row>
    <row r="15" spans="1:27" x14ac:dyDescent="0.25">
      <c r="A15" s="28" t="s">
        <v>40</v>
      </c>
      <c r="B15" s="28" t="s">
        <v>74</v>
      </c>
      <c r="C15" s="24">
        <v>810</v>
      </c>
      <c r="D15" s="24">
        <v>810</v>
      </c>
      <c r="E15" s="24">
        <v>810</v>
      </c>
      <c r="F15" s="24">
        <v>810.00803082799996</v>
      </c>
      <c r="G15" s="24">
        <v>2850.0090234724998</v>
      </c>
      <c r="H15" s="24">
        <v>2850.0096312753999</v>
      </c>
      <c r="I15" s="24">
        <v>2850.0101006249997</v>
      </c>
      <c r="J15" s="24">
        <v>2850.0106263716693</v>
      </c>
      <c r="K15" s="24">
        <v>4850.0058212751992</v>
      </c>
      <c r="L15" s="24">
        <v>4850.0060948214987</v>
      </c>
      <c r="M15" s="24">
        <v>4850.0066024832004</v>
      </c>
      <c r="N15" s="24">
        <v>4850.0070193794991</v>
      </c>
      <c r="O15" s="24">
        <v>4850.0074777241007</v>
      </c>
      <c r="P15" s="24">
        <v>4850.0079327581007</v>
      </c>
      <c r="Q15" s="24">
        <v>4850.0097184810011</v>
      </c>
      <c r="R15" s="24">
        <v>4850.0103048078008</v>
      </c>
      <c r="S15" s="24">
        <v>4850.0144242692995</v>
      </c>
      <c r="T15" s="24">
        <v>4850.0147874207996</v>
      </c>
      <c r="U15" s="24">
        <v>4850.0166970527007</v>
      </c>
      <c r="V15" s="24">
        <v>4850.017607268901</v>
      </c>
      <c r="W15" s="24">
        <v>4850.0237288746994</v>
      </c>
      <c r="X15" s="24">
        <v>4850.0329513197985</v>
      </c>
      <c r="Y15" s="24">
        <v>4850.0334420679992</v>
      </c>
      <c r="Z15" s="24">
        <v>4850.0514644737004</v>
      </c>
      <c r="AA15" s="24">
        <v>4850.0525700609987</v>
      </c>
    </row>
    <row r="16" spans="1:27" x14ac:dyDescent="0.25">
      <c r="A16" s="28" t="s">
        <v>40</v>
      </c>
      <c r="B16" s="28" t="s">
        <v>56</v>
      </c>
      <c r="C16" s="24">
        <v>16.609999783337084</v>
      </c>
      <c r="D16" s="24">
        <v>23.790000308305007</v>
      </c>
      <c r="E16" s="24">
        <v>29.300000157207236</v>
      </c>
      <c r="F16" s="24">
        <v>39.59999951720232</v>
      </c>
      <c r="G16" s="24">
        <v>52.009999983012513</v>
      </c>
      <c r="H16" s="24">
        <v>65.210001260042063</v>
      </c>
      <c r="I16" s="24">
        <v>79.909999668597976</v>
      </c>
      <c r="J16" s="24">
        <v>94.400000289082357</v>
      </c>
      <c r="K16" s="24">
        <v>109.68999896943549</v>
      </c>
      <c r="L16" s="24">
        <v>119.18999791145315</v>
      </c>
      <c r="M16" s="24">
        <v>146.6000009477136</v>
      </c>
      <c r="N16" s="24">
        <v>164.50999844074227</v>
      </c>
      <c r="O16" s="24">
        <v>187.41000023484207</v>
      </c>
      <c r="P16" s="24">
        <v>202.80999678373311</v>
      </c>
      <c r="Q16" s="24">
        <v>213.70999881625156</v>
      </c>
      <c r="R16" s="24">
        <v>222.99999976158117</v>
      </c>
      <c r="S16" s="24">
        <v>232.51000285148609</v>
      </c>
      <c r="T16" s="24">
        <v>242.20999789237973</v>
      </c>
      <c r="U16" s="24">
        <v>252.70000463724116</v>
      </c>
      <c r="V16" s="24">
        <v>263.71000152826298</v>
      </c>
      <c r="W16" s="24">
        <v>274.31000500917423</v>
      </c>
      <c r="X16" s="24">
        <v>285.38999783992745</v>
      </c>
      <c r="Y16" s="24">
        <v>297.29999864101399</v>
      </c>
      <c r="Z16" s="24">
        <v>309.28999918699253</v>
      </c>
      <c r="AA16" s="24">
        <v>320.90000313520414</v>
      </c>
    </row>
    <row r="17" spans="1:27" x14ac:dyDescent="0.25">
      <c r="A17" s="33" t="s">
        <v>139</v>
      </c>
      <c r="B17" s="33"/>
      <c r="C17" s="30">
        <v>56479.908561610609</v>
      </c>
      <c r="D17" s="30">
        <v>59572.984910687061</v>
      </c>
      <c r="E17" s="30">
        <v>58650.047180504902</v>
      </c>
      <c r="F17" s="30">
        <v>59407.110902185566</v>
      </c>
      <c r="G17" s="30">
        <v>60091.701204922392</v>
      </c>
      <c r="H17" s="30">
        <v>60870.006417890516</v>
      </c>
      <c r="I17" s="30">
        <v>61648.311718563637</v>
      </c>
      <c r="J17" s="30">
        <v>60108.076088198257</v>
      </c>
      <c r="K17" s="30">
        <v>59449.136496643419</v>
      </c>
      <c r="L17" s="30">
        <v>59606.894930608789</v>
      </c>
      <c r="M17" s="30">
        <v>63350.113275097538</v>
      </c>
      <c r="N17" s="30">
        <v>60235.783944597904</v>
      </c>
      <c r="O17" s="30">
        <v>59592.586334064632</v>
      </c>
      <c r="P17" s="30">
        <v>59475.591859998167</v>
      </c>
      <c r="Q17" s="30">
        <v>56717.67213049726</v>
      </c>
      <c r="R17" s="30">
        <v>55858.15538620804</v>
      </c>
      <c r="S17" s="30">
        <v>54938.105514320487</v>
      </c>
      <c r="T17" s="30">
        <v>54006.33226529455</v>
      </c>
      <c r="U17" s="30">
        <v>52596.237765251186</v>
      </c>
      <c r="V17" s="30">
        <v>51955.420386068741</v>
      </c>
      <c r="W17" s="30">
        <v>51907.154186159925</v>
      </c>
      <c r="X17" s="30">
        <v>51487.175103563452</v>
      </c>
      <c r="Y17" s="30">
        <v>49789.753559263918</v>
      </c>
      <c r="Z17" s="30">
        <v>49289.52653667306</v>
      </c>
      <c r="AA17" s="30">
        <v>50767.649618494266</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10260</v>
      </c>
      <c r="D20" s="24">
        <v>9760</v>
      </c>
      <c r="E20" s="24">
        <v>8260</v>
      </c>
      <c r="F20" s="24">
        <v>8260</v>
      </c>
      <c r="G20" s="24">
        <v>8260</v>
      </c>
      <c r="H20" s="24">
        <v>8260</v>
      </c>
      <c r="I20" s="24">
        <v>8260</v>
      </c>
      <c r="J20" s="24">
        <v>8260</v>
      </c>
      <c r="K20" s="24">
        <v>6940.0026930942995</v>
      </c>
      <c r="L20" s="24">
        <v>6940.0026930636004</v>
      </c>
      <c r="M20" s="24">
        <v>6940.0026930321992</v>
      </c>
      <c r="N20" s="24">
        <v>4060.0098727324003</v>
      </c>
      <c r="O20" s="24">
        <v>4060.0098726286001</v>
      </c>
      <c r="P20" s="24">
        <v>4060.0098725273001</v>
      </c>
      <c r="Q20" s="24">
        <v>3503.9345524210999</v>
      </c>
      <c r="R20" s="24">
        <v>3503.9345522946001</v>
      </c>
      <c r="S20" s="24">
        <v>3503.9345521546006</v>
      </c>
      <c r="T20" s="24">
        <v>3503.9345518802002</v>
      </c>
      <c r="U20" s="24">
        <v>3503.9318591307001</v>
      </c>
      <c r="V20" s="24">
        <v>3503.9318589667005</v>
      </c>
      <c r="W20" s="24">
        <v>3503.9318587278999</v>
      </c>
      <c r="X20" s="24">
        <v>3503.9237700000003</v>
      </c>
      <c r="Y20" s="24">
        <v>3503.9237700000003</v>
      </c>
      <c r="Z20" s="24">
        <v>3503.9237700000003</v>
      </c>
      <c r="AA20" s="24">
        <v>1319.99909</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624.99899291992097</v>
      </c>
      <c r="D22" s="24">
        <v>624.99924062632101</v>
      </c>
      <c r="E22" s="24">
        <v>624.99927298732098</v>
      </c>
      <c r="F22" s="24">
        <v>624.99927494192093</v>
      </c>
      <c r="G22" s="24">
        <v>624.99930202128098</v>
      </c>
      <c r="H22" s="24">
        <v>624.99930358119093</v>
      </c>
      <c r="I22" s="24">
        <v>624.99930540742093</v>
      </c>
      <c r="J22" s="24">
        <v>624.99932976570096</v>
      </c>
      <c r="K22" s="24">
        <v>624.99933889735098</v>
      </c>
      <c r="L22" s="24">
        <v>624.99935059729091</v>
      </c>
      <c r="M22" s="24">
        <v>624.99935713524098</v>
      </c>
      <c r="N22" s="24">
        <v>624.99939425100092</v>
      </c>
      <c r="O22" s="24">
        <v>624.99941823821098</v>
      </c>
      <c r="P22" s="24">
        <v>624.99944652375098</v>
      </c>
      <c r="Q22" s="24">
        <v>624.99954038102101</v>
      </c>
      <c r="R22" s="24">
        <v>624.99954583519093</v>
      </c>
      <c r="S22" s="24">
        <v>624.99968816152102</v>
      </c>
      <c r="T22" s="24">
        <v>624.99969702002102</v>
      </c>
      <c r="U22" s="24">
        <v>624.99969940708093</v>
      </c>
      <c r="V22" s="24">
        <v>624.99970627099094</v>
      </c>
      <c r="W22" s="24">
        <v>625.00006024582092</v>
      </c>
      <c r="X22" s="24">
        <v>625.00007163362102</v>
      </c>
      <c r="Y22" s="24">
        <v>185.000576769221</v>
      </c>
      <c r="Z22" s="24">
        <v>1.5927909000000001E-3</v>
      </c>
      <c r="AA22" s="24">
        <v>2.8026479E-3</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1438.0005911201799</v>
      </c>
      <c r="D24" s="24">
        <v>1438.0006233619799</v>
      </c>
      <c r="E24" s="24">
        <v>1438.00075120117</v>
      </c>
      <c r="F24" s="24">
        <v>1438.00076527645</v>
      </c>
      <c r="G24" s="24">
        <v>1438.0008451738199</v>
      </c>
      <c r="H24" s="24">
        <v>1438.00086743475</v>
      </c>
      <c r="I24" s="24">
        <v>1438.00089251247</v>
      </c>
      <c r="J24" s="24">
        <v>1438.0009229508801</v>
      </c>
      <c r="K24" s="24">
        <v>1438.0009516616399</v>
      </c>
      <c r="L24" s="24">
        <v>1438.0009935446401</v>
      </c>
      <c r="M24" s="24">
        <v>1438.0010483659</v>
      </c>
      <c r="N24" s="24">
        <v>1438.0011165819701</v>
      </c>
      <c r="O24" s="24">
        <v>1438.00118448023</v>
      </c>
      <c r="P24" s="24">
        <v>1438.0012603485</v>
      </c>
      <c r="Q24" s="24">
        <v>1388.0020086350301</v>
      </c>
      <c r="R24" s="24">
        <v>1388.0020232096599</v>
      </c>
      <c r="S24" s="24">
        <v>1388.0022097388</v>
      </c>
      <c r="T24" s="24">
        <v>1388.0022293297</v>
      </c>
      <c r="U24" s="24">
        <v>1388.0022510844001</v>
      </c>
      <c r="V24" s="24">
        <v>1388.0022709216998</v>
      </c>
      <c r="W24" s="24">
        <v>1388.0047999325</v>
      </c>
      <c r="X24" s="24">
        <v>1388.0048373479999</v>
      </c>
      <c r="Y24" s="24">
        <v>1388.0318320379999</v>
      </c>
      <c r="Z24" s="24">
        <v>1074.881485287</v>
      </c>
      <c r="AA24" s="24">
        <v>1747.992437158</v>
      </c>
    </row>
    <row r="25" spans="1:27" s="27" customFormat="1" x14ac:dyDescent="0.25">
      <c r="A25" s="28" t="s">
        <v>131</v>
      </c>
      <c r="B25" s="28" t="s">
        <v>66</v>
      </c>
      <c r="C25" s="24">
        <v>2525</v>
      </c>
      <c r="D25" s="24">
        <v>2525</v>
      </c>
      <c r="E25" s="24">
        <v>2525</v>
      </c>
      <c r="F25" s="24">
        <v>2525</v>
      </c>
      <c r="G25" s="24">
        <v>2525</v>
      </c>
      <c r="H25" s="24">
        <v>2525</v>
      </c>
      <c r="I25" s="24">
        <v>2525</v>
      </c>
      <c r="J25" s="24">
        <v>2525</v>
      </c>
      <c r="K25" s="24">
        <v>2525</v>
      </c>
      <c r="L25" s="24">
        <v>2525</v>
      </c>
      <c r="M25" s="24">
        <v>2525</v>
      </c>
      <c r="N25" s="24">
        <v>2525</v>
      </c>
      <c r="O25" s="24">
        <v>2525</v>
      </c>
      <c r="P25" s="24">
        <v>2525</v>
      </c>
      <c r="Q25" s="24">
        <v>2525</v>
      </c>
      <c r="R25" s="24">
        <v>2525</v>
      </c>
      <c r="S25" s="24">
        <v>2525</v>
      </c>
      <c r="T25" s="24">
        <v>2525</v>
      </c>
      <c r="U25" s="24">
        <v>2525</v>
      </c>
      <c r="V25" s="24">
        <v>2525</v>
      </c>
      <c r="W25" s="24">
        <v>2525</v>
      </c>
      <c r="X25" s="24">
        <v>2525</v>
      </c>
      <c r="Y25" s="24">
        <v>2525</v>
      </c>
      <c r="Z25" s="24">
        <v>2525</v>
      </c>
      <c r="AA25" s="24">
        <v>2525</v>
      </c>
    </row>
    <row r="26" spans="1:27" s="27" customFormat="1" x14ac:dyDescent="0.25">
      <c r="A26" s="28" t="s">
        <v>131</v>
      </c>
      <c r="B26" s="28" t="s">
        <v>70</v>
      </c>
      <c r="C26" s="24">
        <v>1986.4500007629379</v>
      </c>
      <c r="D26" s="24">
        <v>2213.2606798045745</v>
      </c>
      <c r="E26" s="24">
        <v>2213.2713211179844</v>
      </c>
      <c r="F26" s="24">
        <v>2213.2735497106546</v>
      </c>
      <c r="G26" s="24">
        <v>2513.2688593677544</v>
      </c>
      <c r="H26" s="24">
        <v>2513.2718511799644</v>
      </c>
      <c r="I26" s="24">
        <v>2513.2726511503843</v>
      </c>
      <c r="J26" s="24">
        <v>3123.0284679992451</v>
      </c>
      <c r="K26" s="24">
        <v>3218.6992850090342</v>
      </c>
      <c r="L26" s="24">
        <v>3828.4563655502943</v>
      </c>
      <c r="M26" s="24">
        <v>3828.4563999886946</v>
      </c>
      <c r="N26" s="24">
        <v>3828.4564108760933</v>
      </c>
      <c r="O26" s="24">
        <v>3828.4564177228935</v>
      </c>
      <c r="P26" s="24">
        <v>3828.4564400954941</v>
      </c>
      <c r="Q26" s="24">
        <v>3828.456459170995</v>
      </c>
      <c r="R26" s="24">
        <v>3781.9564798723945</v>
      </c>
      <c r="S26" s="24">
        <v>3511.956496690495</v>
      </c>
      <c r="T26" s="24">
        <v>3309.4765437724554</v>
      </c>
      <c r="U26" s="24">
        <v>3309.476689212056</v>
      </c>
      <c r="V26" s="24">
        <v>2948.9767497690568</v>
      </c>
      <c r="W26" s="24">
        <v>2900.6768192657964</v>
      </c>
      <c r="X26" s="24">
        <v>2900.6771510342965</v>
      </c>
      <c r="Y26" s="24">
        <v>2605.6994727270535</v>
      </c>
      <c r="Z26" s="24">
        <v>2887.9616714114527</v>
      </c>
      <c r="AA26" s="24">
        <v>5605.6964404695627</v>
      </c>
    </row>
    <row r="27" spans="1:27" s="27" customFormat="1" x14ac:dyDescent="0.25">
      <c r="A27" s="28" t="s">
        <v>131</v>
      </c>
      <c r="B27" s="28" t="s">
        <v>69</v>
      </c>
      <c r="C27" s="24">
        <v>2150.5205060532085</v>
      </c>
      <c r="D27" s="24">
        <v>3677.5692379491979</v>
      </c>
      <c r="E27" s="24">
        <v>4434.6186851798384</v>
      </c>
      <c r="F27" s="24">
        <v>5191.6786052925281</v>
      </c>
      <c r="G27" s="24">
        <v>5576.2722434766592</v>
      </c>
      <c r="H27" s="24">
        <v>6354.5730354010793</v>
      </c>
      <c r="I27" s="24">
        <v>7132.8760557045789</v>
      </c>
      <c r="J27" s="24">
        <v>7132.8765935210195</v>
      </c>
      <c r="K27" s="24">
        <v>7789.0648320704395</v>
      </c>
      <c r="L27" s="24">
        <v>7789.0648360357791</v>
      </c>
      <c r="M27" s="24">
        <v>11532.280001344479</v>
      </c>
      <c r="N27" s="24">
        <v>11532.28000997868</v>
      </c>
      <c r="O27" s="24">
        <v>11532.28001183078</v>
      </c>
      <c r="P27" s="24">
        <v>11532.280013384479</v>
      </c>
      <c r="Q27" s="24">
        <v>11532.280024899579</v>
      </c>
      <c r="R27" s="24">
        <v>11532.28002734238</v>
      </c>
      <c r="S27" s="24">
        <v>11532.280041205178</v>
      </c>
      <c r="T27" s="24">
        <v>11381.980045612021</v>
      </c>
      <c r="U27" s="24">
        <v>11381.980353591722</v>
      </c>
      <c r="V27" s="24">
        <v>11381.980366023221</v>
      </c>
      <c r="W27" s="24">
        <v>11381.980386816522</v>
      </c>
      <c r="X27" s="24">
        <v>11279.955959468343</v>
      </c>
      <c r="Y27" s="24">
        <v>11206.955994138045</v>
      </c>
      <c r="Z27" s="24">
        <v>11206.956315392144</v>
      </c>
      <c r="AA27" s="24">
        <v>11206.958915556343</v>
      </c>
    </row>
    <row r="28" spans="1:27" s="27" customFormat="1" x14ac:dyDescent="0.25">
      <c r="A28" s="28" t="s">
        <v>131</v>
      </c>
      <c r="B28" s="28" t="s">
        <v>36</v>
      </c>
      <c r="C28" s="24">
        <v>4.0557502100000004E-3</v>
      </c>
      <c r="D28" s="24">
        <v>4.0599862899999986E-3</v>
      </c>
      <c r="E28" s="24">
        <v>4.0602057599999995E-3</v>
      </c>
      <c r="F28" s="24">
        <v>4.0603082499999993E-3</v>
      </c>
      <c r="G28" s="24">
        <v>4.2984825599999988E-3</v>
      </c>
      <c r="H28" s="24">
        <v>6.4290820999999901E-3</v>
      </c>
      <c r="I28" s="24">
        <v>8.9067825000000017E-3</v>
      </c>
      <c r="J28" s="24">
        <v>9.8314109999999896E-3</v>
      </c>
      <c r="K28" s="24">
        <v>9.8324900999999902E-3</v>
      </c>
      <c r="L28" s="24">
        <v>2.9329713600000001E-2</v>
      </c>
      <c r="M28" s="24">
        <v>3.1921327299999996E-2</v>
      </c>
      <c r="N28" s="24">
        <v>3.5789596699999988E-2</v>
      </c>
      <c r="O28" s="24">
        <v>3.84311216E-2</v>
      </c>
      <c r="P28" s="24">
        <v>3.8493709799999998E-2</v>
      </c>
      <c r="Q28" s="24">
        <v>4.4482751999999987E-2</v>
      </c>
      <c r="R28" s="24">
        <v>4.4483265999999987E-2</v>
      </c>
      <c r="S28" s="24">
        <v>4.44842404E-2</v>
      </c>
      <c r="T28" s="24">
        <v>4.4484883499999989E-2</v>
      </c>
      <c r="U28" s="24">
        <v>4.4486819499999899E-2</v>
      </c>
      <c r="V28" s="24">
        <v>4.4575175499999994E-2</v>
      </c>
      <c r="W28" s="24">
        <v>109.991948999</v>
      </c>
      <c r="X28" s="24">
        <v>109.99259482799999</v>
      </c>
      <c r="Y28" s="24">
        <v>1306.21079248</v>
      </c>
      <c r="Z28" s="24">
        <v>1306.240356027</v>
      </c>
      <c r="AA28" s="24">
        <v>1306.3081141979999</v>
      </c>
    </row>
    <row r="29" spans="1:27" s="27" customFormat="1" x14ac:dyDescent="0.25">
      <c r="A29" s="28" t="s">
        <v>131</v>
      </c>
      <c r="B29" s="28" t="s">
        <v>74</v>
      </c>
      <c r="C29" s="24">
        <v>240</v>
      </c>
      <c r="D29" s="24">
        <v>240</v>
      </c>
      <c r="E29" s="24">
        <v>240</v>
      </c>
      <c r="F29" s="24">
        <v>240.00397847060003</v>
      </c>
      <c r="G29" s="24">
        <v>2280.0046544196998</v>
      </c>
      <c r="H29" s="24">
        <v>2280.0048512165999</v>
      </c>
      <c r="I29" s="24">
        <v>2280.0050322747998</v>
      </c>
      <c r="J29" s="24">
        <v>2280.0052235887997</v>
      </c>
      <c r="K29" s="24">
        <v>4280.0000999999993</v>
      </c>
      <c r="L29" s="24">
        <v>4280.0000999999993</v>
      </c>
      <c r="M29" s="24">
        <v>4280.0001199999997</v>
      </c>
      <c r="N29" s="24">
        <v>4280.0001199999997</v>
      </c>
      <c r="O29" s="24">
        <v>4280.0001300000004</v>
      </c>
      <c r="P29" s="24">
        <v>4280.0001300000004</v>
      </c>
      <c r="Q29" s="24">
        <v>4280.0001300000004</v>
      </c>
      <c r="R29" s="24">
        <v>4280.0001499999998</v>
      </c>
      <c r="S29" s="24">
        <v>4280.0001499999998</v>
      </c>
      <c r="T29" s="24">
        <v>4280.0002499999991</v>
      </c>
      <c r="U29" s="24">
        <v>4280.0002600000007</v>
      </c>
      <c r="V29" s="24">
        <v>4280.0002800000002</v>
      </c>
      <c r="W29" s="24">
        <v>4280.0002800000002</v>
      </c>
      <c r="X29" s="24">
        <v>4280.0002999999997</v>
      </c>
      <c r="Y29" s="24">
        <v>4280.0003099999994</v>
      </c>
      <c r="Z29" s="24">
        <v>4280.0003799999995</v>
      </c>
      <c r="AA29" s="24">
        <v>4280.000469999999</v>
      </c>
    </row>
    <row r="30" spans="1:27" s="27" customFormat="1" x14ac:dyDescent="0.25">
      <c r="A30" s="28" t="s">
        <v>131</v>
      </c>
      <c r="B30" s="28" t="s">
        <v>56</v>
      </c>
      <c r="C30" s="24">
        <v>6.609999872744071</v>
      </c>
      <c r="D30" s="24">
        <v>8.7899999506771476</v>
      </c>
      <c r="E30" s="24">
        <v>10.700000073760744</v>
      </c>
      <c r="F30" s="24">
        <v>15.399999827146484</v>
      </c>
      <c r="G30" s="24">
        <v>20.210000507533472</v>
      </c>
      <c r="H30" s="24">
        <v>25.610000878572404</v>
      </c>
      <c r="I30" s="24">
        <v>31.109999120235429</v>
      </c>
      <c r="J30" s="24">
        <v>36.900000527501071</v>
      </c>
      <c r="K30" s="24">
        <v>42.790000066161078</v>
      </c>
      <c r="L30" s="24">
        <v>46.389998197555521</v>
      </c>
      <c r="M30" s="24">
        <v>57.100001424550953</v>
      </c>
      <c r="N30" s="24">
        <v>64.709999203681875</v>
      </c>
      <c r="O30" s="24">
        <v>73.410000234842173</v>
      </c>
      <c r="P30" s="24">
        <v>79.30999964475626</v>
      </c>
      <c r="Q30" s="24">
        <v>83.210001200437503</v>
      </c>
      <c r="R30" s="24">
        <v>86.400002241134558</v>
      </c>
      <c r="S30" s="24">
        <v>89.609998941421452</v>
      </c>
      <c r="T30" s="24">
        <v>92.809996366500826</v>
      </c>
      <c r="U30" s="24">
        <v>96.400002539157796</v>
      </c>
      <c r="V30" s="24">
        <v>100.10999685525883</v>
      </c>
      <c r="W30" s="24">
        <v>103.71000272035594</v>
      </c>
      <c r="X30" s="24">
        <v>107.39000260829921</v>
      </c>
      <c r="Y30" s="24">
        <v>111.39999854564657</v>
      </c>
      <c r="Z30" s="24">
        <v>115.39000004529944</v>
      </c>
      <c r="AA30" s="24">
        <v>119.30000180006023</v>
      </c>
    </row>
    <row r="31" spans="1:27" s="27" customFormat="1" x14ac:dyDescent="0.25">
      <c r="A31" s="33" t="s">
        <v>139</v>
      </c>
      <c r="B31" s="33"/>
      <c r="C31" s="30">
        <v>18984.970090856252</v>
      </c>
      <c r="D31" s="30">
        <v>20238.829781742075</v>
      </c>
      <c r="E31" s="30">
        <v>19495.890030486313</v>
      </c>
      <c r="F31" s="30">
        <v>20252.952195221555</v>
      </c>
      <c r="G31" s="30">
        <v>20937.541250039514</v>
      </c>
      <c r="H31" s="30">
        <v>21715.845057596984</v>
      </c>
      <c r="I31" s="30">
        <v>22494.148904774855</v>
      </c>
      <c r="J31" s="30">
        <v>23103.905314236843</v>
      </c>
      <c r="K31" s="30">
        <v>22535.767100732763</v>
      </c>
      <c r="L31" s="30">
        <v>23145.524238791608</v>
      </c>
      <c r="M31" s="30">
        <v>26888.739499866511</v>
      </c>
      <c r="N31" s="30">
        <v>24008.746804420145</v>
      </c>
      <c r="O31" s="30">
        <v>24008.746904900712</v>
      </c>
      <c r="P31" s="30">
        <v>24008.747032879524</v>
      </c>
      <c r="Q31" s="30">
        <v>23402.672585507724</v>
      </c>
      <c r="R31" s="30">
        <v>23356.172628554225</v>
      </c>
      <c r="S31" s="30">
        <v>23086.172987950595</v>
      </c>
      <c r="T31" s="30">
        <v>22733.393067614397</v>
      </c>
      <c r="U31" s="30">
        <v>22733.39085242596</v>
      </c>
      <c r="V31" s="30">
        <v>22372.890951951667</v>
      </c>
      <c r="W31" s="30">
        <v>22324.593924988538</v>
      </c>
      <c r="X31" s="30">
        <v>22222.561789484262</v>
      </c>
      <c r="Y31" s="30">
        <v>21414.611645672318</v>
      </c>
      <c r="Z31" s="30">
        <v>21198.724834881497</v>
      </c>
      <c r="AA31" s="30">
        <v>22405.649685831806</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8126</v>
      </c>
      <c r="D34" s="24">
        <v>8126</v>
      </c>
      <c r="E34" s="24">
        <v>8126</v>
      </c>
      <c r="F34" s="24">
        <v>8126</v>
      </c>
      <c r="G34" s="24">
        <v>8126</v>
      </c>
      <c r="H34" s="24">
        <v>8126</v>
      </c>
      <c r="I34" s="24">
        <v>8126</v>
      </c>
      <c r="J34" s="24">
        <v>7426.0060470939998</v>
      </c>
      <c r="K34" s="24">
        <v>7426.0034401924004</v>
      </c>
      <c r="L34" s="24">
        <v>7426.0034401614002</v>
      </c>
      <c r="M34" s="24">
        <v>7426.0034401286002</v>
      </c>
      <c r="N34" s="24">
        <v>7426.0034400941004</v>
      </c>
      <c r="O34" s="24">
        <v>7426.0034400575005</v>
      </c>
      <c r="P34" s="24">
        <v>7426.0034400166005</v>
      </c>
      <c r="Q34" s="24">
        <v>6306.0529048296003</v>
      </c>
      <c r="R34" s="24">
        <v>6183.8288046808002</v>
      </c>
      <c r="S34" s="24">
        <v>6183.8284645239992</v>
      </c>
      <c r="T34" s="24">
        <v>6183.8249946134983</v>
      </c>
      <c r="U34" s="24">
        <v>6183.8249944993986</v>
      </c>
      <c r="V34" s="24">
        <v>6183.8249943869996</v>
      </c>
      <c r="W34" s="24">
        <v>6183.824994281299</v>
      </c>
      <c r="X34" s="24">
        <v>6183.8246240999988</v>
      </c>
      <c r="Y34" s="24">
        <v>5956.9532439019986</v>
      </c>
      <c r="Z34" s="24">
        <v>5591.9590471609981</v>
      </c>
      <c r="AA34" s="24">
        <v>4666.9113868399982</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1596.8999938964839</v>
      </c>
      <c r="D36" s="24">
        <v>1596.9002241156238</v>
      </c>
      <c r="E36" s="24">
        <v>1596.900232178564</v>
      </c>
      <c r="F36" s="24">
        <v>1596.900240657644</v>
      </c>
      <c r="G36" s="24">
        <v>1596.9002551642839</v>
      </c>
      <c r="H36" s="24">
        <v>1596.9002689555839</v>
      </c>
      <c r="I36" s="24">
        <v>1596.9002803486339</v>
      </c>
      <c r="J36" s="24">
        <v>1596.900305727414</v>
      </c>
      <c r="K36" s="24">
        <v>1596.9003115071639</v>
      </c>
      <c r="L36" s="24">
        <v>1596.900326438514</v>
      </c>
      <c r="M36" s="24">
        <v>1596.9003404926038</v>
      </c>
      <c r="N36" s="24">
        <v>1596.900366184364</v>
      </c>
      <c r="O36" s="24">
        <v>1596.9003892870639</v>
      </c>
      <c r="P36" s="24">
        <v>1596.9004136413539</v>
      </c>
      <c r="Q36" s="24">
        <v>1596.9004545418838</v>
      </c>
      <c r="R36" s="24">
        <v>1211.9005030855139</v>
      </c>
      <c r="S36" s="24">
        <v>1211.900688352184</v>
      </c>
      <c r="T36" s="24">
        <v>1211.9006912875338</v>
      </c>
      <c r="U36" s="24">
        <v>1068.5007054672999</v>
      </c>
      <c r="V36" s="24">
        <v>1068.5007079864999</v>
      </c>
      <c r="W36" s="24">
        <v>1068.5009658092999</v>
      </c>
      <c r="X36" s="24">
        <v>1068.5009716315999</v>
      </c>
      <c r="Y36" s="24">
        <v>1068.5009930003</v>
      </c>
      <c r="Z36" s="24">
        <v>1068.5013628061999</v>
      </c>
      <c r="AA36" s="24">
        <v>424.00137046359998</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1909.0002988001499</v>
      </c>
      <c r="D38" s="24">
        <v>1909.0003147350999</v>
      </c>
      <c r="E38" s="24">
        <v>1909.0003328017799</v>
      </c>
      <c r="F38" s="24">
        <v>1909.0003519902</v>
      </c>
      <c r="G38" s="24">
        <v>1909.00037333096</v>
      </c>
      <c r="H38" s="24">
        <v>1909.0003956981</v>
      </c>
      <c r="I38" s="24">
        <v>1909.0004191795599</v>
      </c>
      <c r="J38" s="24">
        <v>1909.00044586792</v>
      </c>
      <c r="K38" s="24">
        <v>1909.00047088612</v>
      </c>
      <c r="L38" s="24">
        <v>1909.0004991076401</v>
      </c>
      <c r="M38" s="24">
        <v>1909.00052880106</v>
      </c>
      <c r="N38" s="24">
        <v>1909.0005616287001</v>
      </c>
      <c r="O38" s="24">
        <v>1629.0005959772</v>
      </c>
      <c r="P38" s="24">
        <v>1512.0006327839001</v>
      </c>
      <c r="Q38" s="24">
        <v>1512.0007517329</v>
      </c>
      <c r="R38" s="24">
        <v>1512.0009188534</v>
      </c>
      <c r="S38" s="24">
        <v>1512.0024912050001</v>
      </c>
      <c r="T38" s="24">
        <v>1512.0024995849999</v>
      </c>
      <c r="U38" s="24">
        <v>1512.0025152472999</v>
      </c>
      <c r="V38" s="24">
        <v>1512.0025308288</v>
      </c>
      <c r="W38" s="24">
        <v>1512.0059768357</v>
      </c>
      <c r="X38" s="24">
        <v>1512.005985062</v>
      </c>
      <c r="Y38" s="24">
        <v>1512.005992199</v>
      </c>
      <c r="Z38" s="24">
        <v>1505.2681600000001</v>
      </c>
      <c r="AA38" s="24">
        <v>1505.26819</v>
      </c>
    </row>
    <row r="39" spans="1:27" s="27" customFormat="1" x14ac:dyDescent="0.25">
      <c r="A39" s="28" t="s">
        <v>132</v>
      </c>
      <c r="B39" s="28" t="s">
        <v>66</v>
      </c>
      <c r="C39" s="24">
        <v>152.40000152587891</v>
      </c>
      <c r="D39" s="24">
        <v>152.40000152587891</v>
      </c>
      <c r="E39" s="24">
        <v>152.40000152587891</v>
      </c>
      <c r="F39" s="24">
        <v>152.40000152587891</v>
      </c>
      <c r="G39" s="24">
        <v>152.40000152587891</v>
      </c>
      <c r="H39" s="24">
        <v>152.40000152587891</v>
      </c>
      <c r="I39" s="24">
        <v>152.40000152587891</v>
      </c>
      <c r="J39" s="24">
        <v>152.40000152587891</v>
      </c>
      <c r="K39" s="24">
        <v>152.40000152587891</v>
      </c>
      <c r="L39" s="24">
        <v>152.40000152587891</v>
      </c>
      <c r="M39" s="24">
        <v>152.40000152587891</v>
      </c>
      <c r="N39" s="24">
        <v>152.40000152587891</v>
      </c>
      <c r="O39" s="24">
        <v>152.40000152587891</v>
      </c>
      <c r="P39" s="24">
        <v>152.40000152587891</v>
      </c>
      <c r="Q39" s="24">
        <v>152.40000152587891</v>
      </c>
      <c r="R39" s="24">
        <v>152.40000152587891</v>
      </c>
      <c r="S39" s="24">
        <v>66</v>
      </c>
      <c r="T39" s="24">
        <v>66</v>
      </c>
      <c r="U39" s="24">
        <v>66</v>
      </c>
      <c r="V39" s="24">
        <v>66</v>
      </c>
      <c r="W39" s="24">
        <v>66</v>
      </c>
      <c r="X39" s="24">
        <v>0</v>
      </c>
      <c r="Y39" s="24">
        <v>0</v>
      </c>
      <c r="Z39" s="24">
        <v>0</v>
      </c>
      <c r="AA39" s="24">
        <v>0</v>
      </c>
    </row>
    <row r="40" spans="1:27" s="27" customFormat="1" x14ac:dyDescent="0.25">
      <c r="A40" s="28" t="s">
        <v>132</v>
      </c>
      <c r="B40" s="28" t="s">
        <v>70</v>
      </c>
      <c r="C40" s="24">
        <v>676.60802078246934</v>
      </c>
      <c r="D40" s="24">
        <v>1176.61361053115</v>
      </c>
      <c r="E40" s="24">
        <v>1176.6138653911094</v>
      </c>
      <c r="F40" s="24">
        <v>1176.6140160139594</v>
      </c>
      <c r="G40" s="24">
        <v>1176.6144948367594</v>
      </c>
      <c r="H40" s="24">
        <v>1176.6148693129596</v>
      </c>
      <c r="I40" s="24">
        <v>1176.6152572503095</v>
      </c>
      <c r="J40" s="24">
        <v>1176.6157265796594</v>
      </c>
      <c r="K40" s="24">
        <v>1176.6158692671891</v>
      </c>
      <c r="L40" s="24">
        <v>1176.6162016769395</v>
      </c>
      <c r="M40" s="24">
        <v>1176.6163860427189</v>
      </c>
      <c r="N40" s="24">
        <v>1176.6167025219399</v>
      </c>
      <c r="O40" s="24">
        <v>1176.6168542254795</v>
      </c>
      <c r="P40" s="24">
        <v>1176.6185188785389</v>
      </c>
      <c r="Q40" s="24">
        <v>1176.6193819213793</v>
      </c>
      <c r="R40" s="24">
        <v>1176.6219633346698</v>
      </c>
      <c r="S40" s="24">
        <v>1176.6252931655192</v>
      </c>
      <c r="T40" s="24">
        <v>1176.6284148736697</v>
      </c>
      <c r="U40" s="24">
        <v>1176.6286523034694</v>
      </c>
      <c r="V40" s="24">
        <v>1176.629214662069</v>
      </c>
      <c r="W40" s="24">
        <v>1176.6436352388698</v>
      </c>
      <c r="X40" s="24">
        <v>1176.6440012850694</v>
      </c>
      <c r="Y40" s="24">
        <v>1230.5971885640763</v>
      </c>
      <c r="Z40" s="24">
        <v>1426.2388847923396</v>
      </c>
      <c r="AA40" s="24">
        <v>2516.6747611315391</v>
      </c>
    </row>
    <row r="41" spans="1:27" s="27" customFormat="1" x14ac:dyDescent="0.25">
      <c r="A41" s="28" t="s">
        <v>132</v>
      </c>
      <c r="B41" s="28" t="s">
        <v>69</v>
      </c>
      <c r="C41" s="24">
        <v>1965.859401962605</v>
      </c>
      <c r="D41" s="24">
        <v>2775.8594461747248</v>
      </c>
      <c r="E41" s="24">
        <v>2775.859530221845</v>
      </c>
      <c r="F41" s="24">
        <v>2775.8596883744854</v>
      </c>
      <c r="G41" s="24">
        <v>2775.8598100135459</v>
      </c>
      <c r="H41" s="24">
        <v>2775.8598552670551</v>
      </c>
      <c r="I41" s="24">
        <v>2775.8598643742162</v>
      </c>
      <c r="J41" s="24">
        <v>2775.859866785725</v>
      </c>
      <c r="K41" s="24">
        <v>2775.859868965495</v>
      </c>
      <c r="L41" s="24">
        <v>2775.8598702508157</v>
      </c>
      <c r="M41" s="24">
        <v>2775.8607456270547</v>
      </c>
      <c r="N41" s="24">
        <v>2775.8614090524352</v>
      </c>
      <c r="O41" s="24">
        <v>2775.8619882038456</v>
      </c>
      <c r="P41" s="24">
        <v>2775.8623368743451</v>
      </c>
      <c r="Q41" s="24">
        <v>2775.8627895798254</v>
      </c>
      <c r="R41" s="24">
        <v>2654.8635102187259</v>
      </c>
      <c r="S41" s="24">
        <v>2604.8656822960752</v>
      </c>
      <c r="T41" s="24">
        <v>2604.8662158964362</v>
      </c>
      <c r="U41" s="24">
        <v>2604.8666942182458</v>
      </c>
      <c r="V41" s="24">
        <v>2604.8672105322653</v>
      </c>
      <c r="W41" s="24">
        <v>2604.8723731928953</v>
      </c>
      <c r="X41" s="24">
        <v>2477.9530191180502</v>
      </c>
      <c r="Y41" s="24">
        <v>2324.9559152277507</v>
      </c>
      <c r="Z41" s="24">
        <v>2726.1005016234021</v>
      </c>
      <c r="AA41" s="24">
        <v>2661.9411220883921</v>
      </c>
    </row>
    <row r="42" spans="1:27" s="27" customFormat="1" x14ac:dyDescent="0.25">
      <c r="A42" s="28" t="s">
        <v>132</v>
      </c>
      <c r="B42" s="28" t="s">
        <v>36</v>
      </c>
      <c r="C42" s="24">
        <v>2.0008184145599999</v>
      </c>
      <c r="D42" s="24">
        <v>22.00082718773</v>
      </c>
      <c r="E42" s="24">
        <v>22.000827255659999</v>
      </c>
      <c r="F42" s="24">
        <v>22.000827277300001</v>
      </c>
      <c r="G42" s="24">
        <v>22.000827854000001</v>
      </c>
      <c r="H42" s="24">
        <v>22.0013149991</v>
      </c>
      <c r="I42" s="24">
        <v>22.0018824458</v>
      </c>
      <c r="J42" s="24">
        <v>22.002143545799999</v>
      </c>
      <c r="K42" s="24">
        <v>22.002145053</v>
      </c>
      <c r="L42" s="24">
        <v>22.006973027299999</v>
      </c>
      <c r="M42" s="24">
        <v>22.007573520000001</v>
      </c>
      <c r="N42" s="24">
        <v>22.008139575000001</v>
      </c>
      <c r="O42" s="24">
        <v>22.008947026000001</v>
      </c>
      <c r="P42" s="24">
        <v>22.008975874000001</v>
      </c>
      <c r="Q42" s="24">
        <v>22.009367992000001</v>
      </c>
      <c r="R42" s="24">
        <v>22.009368396999999</v>
      </c>
      <c r="S42" s="24">
        <v>370.48102</v>
      </c>
      <c r="T42" s="24">
        <v>370.48102</v>
      </c>
      <c r="U42" s="24">
        <v>370.48102</v>
      </c>
      <c r="V42" s="24">
        <v>370.48102</v>
      </c>
      <c r="W42" s="24">
        <v>904.44024999999999</v>
      </c>
      <c r="X42" s="24">
        <v>904.44029999999998</v>
      </c>
      <c r="Y42" s="24">
        <v>904.44036999999901</v>
      </c>
      <c r="Z42" s="24">
        <v>1835.7297000000001</v>
      </c>
      <c r="AA42" s="24">
        <v>1835.7302999999999</v>
      </c>
    </row>
    <row r="43" spans="1:27" s="27" customFormat="1" x14ac:dyDescent="0.25">
      <c r="A43" s="28" t="s">
        <v>132</v>
      </c>
      <c r="B43" s="28" t="s">
        <v>74</v>
      </c>
      <c r="C43" s="24">
        <v>570</v>
      </c>
      <c r="D43" s="24">
        <v>570</v>
      </c>
      <c r="E43" s="24">
        <v>570</v>
      </c>
      <c r="F43" s="24">
        <v>570.00099379359995</v>
      </c>
      <c r="G43" s="24">
        <v>570.00106140449998</v>
      </c>
      <c r="H43" s="24">
        <v>570.00114266119999</v>
      </c>
      <c r="I43" s="24">
        <v>570.00121678530002</v>
      </c>
      <c r="J43" s="24">
        <v>570.00125411859995</v>
      </c>
      <c r="K43" s="24">
        <v>570.00139303109995</v>
      </c>
      <c r="L43" s="24">
        <v>570.00148392109998</v>
      </c>
      <c r="M43" s="24">
        <v>570.00159124389995</v>
      </c>
      <c r="N43" s="24">
        <v>570.00171305749996</v>
      </c>
      <c r="O43" s="24">
        <v>570.00181072989994</v>
      </c>
      <c r="P43" s="24">
        <v>570.00192485970001</v>
      </c>
      <c r="Q43" s="24">
        <v>570.00223060020005</v>
      </c>
      <c r="R43" s="24">
        <v>570.00256891430001</v>
      </c>
      <c r="S43" s="24">
        <v>570.00423182550003</v>
      </c>
      <c r="T43" s="24">
        <v>570.00428692100002</v>
      </c>
      <c r="U43" s="24">
        <v>570.00434855050003</v>
      </c>
      <c r="V43" s="24">
        <v>570.00438683250002</v>
      </c>
      <c r="W43" s="24">
        <v>570.00770221050004</v>
      </c>
      <c r="X43" s="24">
        <v>570.00773750940004</v>
      </c>
      <c r="Y43" s="24">
        <v>570.00777620400004</v>
      </c>
      <c r="Z43" s="24">
        <v>570.01777962400001</v>
      </c>
      <c r="AA43" s="24">
        <v>570.01794110399999</v>
      </c>
    </row>
    <row r="44" spans="1:27" s="27" customFormat="1" x14ac:dyDescent="0.25">
      <c r="A44" s="28" t="s">
        <v>132</v>
      </c>
      <c r="B44" s="28" t="s">
        <v>56</v>
      </c>
      <c r="C44" s="24">
        <v>2.5999999046325599</v>
      </c>
      <c r="D44" s="24">
        <v>3.2999999523162802</v>
      </c>
      <c r="E44" s="24">
        <v>4</v>
      </c>
      <c r="F44" s="24">
        <v>5.4000000953674299</v>
      </c>
      <c r="G44" s="24">
        <v>7.6999998092651296</v>
      </c>
      <c r="H44" s="24">
        <v>9.8000001907348597</v>
      </c>
      <c r="I44" s="24">
        <v>12.399999618530201</v>
      </c>
      <c r="J44" s="24">
        <v>14.699999809265099</v>
      </c>
      <c r="K44" s="24">
        <v>17.299999237060501</v>
      </c>
      <c r="L44" s="24">
        <v>18.899999618530199</v>
      </c>
      <c r="M44" s="24">
        <v>24.2000007629394</v>
      </c>
      <c r="N44" s="24">
        <v>26.7000007629394</v>
      </c>
      <c r="O44" s="24">
        <v>30.600000381469702</v>
      </c>
      <c r="P44" s="24">
        <v>33.099998474121001</v>
      </c>
      <c r="Q44" s="24">
        <v>34.799999237060497</v>
      </c>
      <c r="R44" s="24">
        <v>36.299999237060497</v>
      </c>
      <c r="S44" s="24">
        <v>37.799999237060497</v>
      </c>
      <c r="T44" s="24">
        <v>39.5</v>
      </c>
      <c r="U44" s="24">
        <v>41.200000762939403</v>
      </c>
      <c r="V44" s="24">
        <v>42.900001525878899</v>
      </c>
      <c r="W44" s="24">
        <v>44.400001525878899</v>
      </c>
      <c r="X44" s="24">
        <v>46</v>
      </c>
      <c r="Y44" s="24">
        <v>47.900001525878899</v>
      </c>
      <c r="Z44" s="24">
        <v>49.700000762939403</v>
      </c>
      <c r="AA44" s="24">
        <v>51.400001525878899</v>
      </c>
    </row>
    <row r="45" spans="1:27" s="27" customFormat="1" x14ac:dyDescent="0.25">
      <c r="A45" s="33" t="s">
        <v>139</v>
      </c>
      <c r="B45" s="33"/>
      <c r="C45" s="30">
        <v>14426.767716967588</v>
      </c>
      <c r="D45" s="30">
        <v>15736.773597082478</v>
      </c>
      <c r="E45" s="30">
        <v>15736.773962119178</v>
      </c>
      <c r="F45" s="30">
        <v>15736.774298562168</v>
      </c>
      <c r="G45" s="30">
        <v>15736.77493487143</v>
      </c>
      <c r="H45" s="30">
        <v>15736.775390759578</v>
      </c>
      <c r="I45" s="30">
        <v>15736.775822678599</v>
      </c>
      <c r="J45" s="30">
        <v>15036.782393580597</v>
      </c>
      <c r="K45" s="30">
        <v>15036.779962344248</v>
      </c>
      <c r="L45" s="30">
        <v>15036.780339161189</v>
      </c>
      <c r="M45" s="30">
        <v>15036.781442617916</v>
      </c>
      <c r="N45" s="30">
        <v>15036.782481007418</v>
      </c>
      <c r="O45" s="30">
        <v>14756.78326927697</v>
      </c>
      <c r="P45" s="30">
        <v>14639.785343720616</v>
      </c>
      <c r="Q45" s="30">
        <v>13519.836284131467</v>
      </c>
      <c r="R45" s="30">
        <v>12891.615701698989</v>
      </c>
      <c r="S45" s="30">
        <v>12755.222619542777</v>
      </c>
      <c r="T45" s="30">
        <v>12755.222816256139</v>
      </c>
      <c r="U45" s="30">
        <v>12611.823561735713</v>
      </c>
      <c r="V45" s="30">
        <v>12611.824658396634</v>
      </c>
      <c r="W45" s="30">
        <v>12611.847945358064</v>
      </c>
      <c r="X45" s="30">
        <v>12418.928601196716</v>
      </c>
      <c r="Y45" s="30">
        <v>12093.013332893124</v>
      </c>
      <c r="Z45" s="30">
        <v>12318.06795638294</v>
      </c>
      <c r="AA45" s="30">
        <v>11774.79683052353</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4775</v>
      </c>
      <c r="D49" s="24">
        <v>4775</v>
      </c>
      <c r="E49" s="24">
        <v>4775</v>
      </c>
      <c r="F49" s="24">
        <v>4775</v>
      </c>
      <c r="G49" s="24">
        <v>4775</v>
      </c>
      <c r="H49" s="24">
        <v>4775</v>
      </c>
      <c r="I49" s="24">
        <v>4775</v>
      </c>
      <c r="J49" s="24">
        <v>3325</v>
      </c>
      <c r="K49" s="24">
        <v>3325</v>
      </c>
      <c r="L49" s="24">
        <v>3325</v>
      </c>
      <c r="M49" s="24">
        <v>3325</v>
      </c>
      <c r="N49" s="24">
        <v>3325</v>
      </c>
      <c r="O49" s="24">
        <v>3325</v>
      </c>
      <c r="P49" s="24">
        <v>3325</v>
      </c>
      <c r="Q49" s="24">
        <v>3325</v>
      </c>
      <c r="R49" s="24">
        <v>3325</v>
      </c>
      <c r="S49" s="24">
        <v>3325</v>
      </c>
      <c r="T49" s="24">
        <v>3325</v>
      </c>
      <c r="U49" s="24">
        <v>3325</v>
      </c>
      <c r="V49" s="24">
        <v>3325</v>
      </c>
      <c r="W49" s="24">
        <v>3325</v>
      </c>
      <c r="X49" s="24">
        <v>3325</v>
      </c>
      <c r="Y49" s="24">
        <v>3325</v>
      </c>
      <c r="Z49" s="24">
        <v>3325</v>
      </c>
      <c r="AA49" s="24">
        <v>3325</v>
      </c>
    </row>
    <row r="50" spans="1:27" s="27" customFormat="1" x14ac:dyDescent="0.25">
      <c r="A50" s="28" t="s">
        <v>133</v>
      </c>
      <c r="B50" s="28" t="s">
        <v>20</v>
      </c>
      <c r="C50" s="24">
        <v>0</v>
      </c>
      <c r="D50" s="24">
        <v>2.1657539999999999E-4</v>
      </c>
      <c r="E50" s="24">
        <v>2.31128489999999E-4</v>
      </c>
      <c r="F50" s="24">
        <v>2.4475773999999999E-4</v>
      </c>
      <c r="G50" s="24">
        <v>2.5628068E-4</v>
      </c>
      <c r="H50" s="24">
        <v>2.6725509999999899E-4</v>
      </c>
      <c r="I50" s="24">
        <v>2.8308624000000001E-4</v>
      </c>
      <c r="J50" s="24">
        <v>3.3093269999999897E-4</v>
      </c>
      <c r="K50" s="24">
        <v>3.419513E-4</v>
      </c>
      <c r="L50" s="24">
        <v>3.5721633999999999E-4</v>
      </c>
      <c r="M50" s="24">
        <v>3.6469440000000002E-4</v>
      </c>
      <c r="N50" s="24">
        <v>4.0136202000000003E-4</v>
      </c>
      <c r="O50" s="24">
        <v>4.3674129999999998E-4</v>
      </c>
      <c r="P50" s="24">
        <v>4.5697669999999899E-4</v>
      </c>
      <c r="Q50" s="24">
        <v>4.9484626E-4</v>
      </c>
      <c r="R50" s="24">
        <v>5.3098035000000003E-4</v>
      </c>
      <c r="S50" s="24">
        <v>6.0213816999999997E-4</v>
      </c>
      <c r="T50" s="24">
        <v>6.4311119999999999E-4</v>
      </c>
      <c r="U50" s="24">
        <v>8.5776590000000001E-4</v>
      </c>
      <c r="V50" s="24">
        <v>8.5922034E-4</v>
      </c>
      <c r="W50" s="24">
        <v>8.7320539999999997E-4</v>
      </c>
      <c r="X50" s="24">
        <v>1.3662475000000001E-3</v>
      </c>
      <c r="Y50" s="24">
        <v>1.3824407E-3</v>
      </c>
      <c r="Z50" s="24">
        <v>1.3855529999999899E-3</v>
      </c>
      <c r="AA50" s="24">
        <v>1.5896967000000001E-3</v>
      </c>
    </row>
    <row r="51" spans="1:27" s="27" customFormat="1" x14ac:dyDescent="0.25">
      <c r="A51" s="28" t="s">
        <v>133</v>
      </c>
      <c r="B51" s="28" t="s">
        <v>32</v>
      </c>
      <c r="C51" s="24">
        <v>500</v>
      </c>
      <c r="D51" s="24">
        <v>500</v>
      </c>
      <c r="E51" s="24">
        <v>500</v>
      </c>
      <c r="F51" s="24">
        <v>500</v>
      </c>
      <c r="G51" s="24">
        <v>500</v>
      </c>
      <c r="H51" s="24">
        <v>500</v>
      </c>
      <c r="I51" s="24">
        <v>500</v>
      </c>
      <c r="J51" s="24">
        <v>500</v>
      </c>
      <c r="K51" s="24">
        <v>500</v>
      </c>
      <c r="L51" s="24">
        <v>500</v>
      </c>
      <c r="M51" s="24">
        <v>500</v>
      </c>
      <c r="N51" s="24">
        <v>500</v>
      </c>
      <c r="O51" s="24">
        <v>500</v>
      </c>
      <c r="P51" s="24">
        <v>500</v>
      </c>
      <c r="Q51" s="24">
        <v>500</v>
      </c>
      <c r="R51" s="24">
        <v>500</v>
      </c>
      <c r="S51" s="24">
        <v>500</v>
      </c>
      <c r="T51" s="24">
        <v>500</v>
      </c>
      <c r="U51" s="24">
        <v>0</v>
      </c>
      <c r="V51" s="24">
        <v>0</v>
      </c>
      <c r="W51" s="24">
        <v>0</v>
      </c>
      <c r="X51" s="24">
        <v>0</v>
      </c>
      <c r="Y51" s="24">
        <v>0</v>
      </c>
      <c r="Z51" s="24">
        <v>0</v>
      </c>
      <c r="AA51" s="24">
        <v>0</v>
      </c>
    </row>
    <row r="52" spans="1:27" s="27" customFormat="1" x14ac:dyDescent="0.25">
      <c r="A52" s="28" t="s">
        <v>133</v>
      </c>
      <c r="B52" s="28" t="s">
        <v>67</v>
      </c>
      <c r="C52" s="24">
        <v>1900.00029805652</v>
      </c>
      <c r="D52" s="24">
        <v>1900.0003141156301</v>
      </c>
      <c r="E52" s="24">
        <v>1900.0003330448201</v>
      </c>
      <c r="F52" s="24">
        <v>1900.0003529181699</v>
      </c>
      <c r="G52" s="24">
        <v>1900.00037422634</v>
      </c>
      <c r="H52" s="24">
        <v>1900.0003964211</v>
      </c>
      <c r="I52" s="24">
        <v>1900.0004206522999</v>
      </c>
      <c r="J52" s="24">
        <v>1900.0004496667</v>
      </c>
      <c r="K52" s="24">
        <v>1900.0004761520199</v>
      </c>
      <c r="L52" s="24">
        <v>1900.0005043726401</v>
      </c>
      <c r="M52" s="24">
        <v>1900.00053367857</v>
      </c>
      <c r="N52" s="24">
        <v>1900.0005681927</v>
      </c>
      <c r="O52" s="24">
        <v>1730.0006421593</v>
      </c>
      <c r="P52" s="24">
        <v>1730.0006512023999</v>
      </c>
      <c r="Q52" s="24">
        <v>1730.0007236485001</v>
      </c>
      <c r="R52" s="24">
        <v>1730.0007939469001</v>
      </c>
      <c r="S52" s="24">
        <v>1730.0008259997701</v>
      </c>
      <c r="T52" s="24">
        <v>1730.0008360030999</v>
      </c>
      <c r="U52" s="24">
        <v>1290.0015876878001</v>
      </c>
      <c r="V52" s="24">
        <v>1290.0015971462999</v>
      </c>
      <c r="W52" s="24">
        <v>1290.0016098944</v>
      </c>
      <c r="X52" s="24">
        <v>1196.002121111</v>
      </c>
      <c r="Y52" s="24">
        <v>1196.0021333923</v>
      </c>
      <c r="Z52" s="24">
        <v>1196.0021426484</v>
      </c>
      <c r="AA52" s="24">
        <v>1196.0021545892</v>
      </c>
    </row>
    <row r="53" spans="1:27" s="27" customFormat="1" x14ac:dyDescent="0.25">
      <c r="A53" s="28" t="s">
        <v>133</v>
      </c>
      <c r="B53" s="28" t="s">
        <v>66</v>
      </c>
      <c r="C53" s="24">
        <v>2279</v>
      </c>
      <c r="D53" s="24">
        <v>2279</v>
      </c>
      <c r="E53" s="24">
        <v>2279</v>
      </c>
      <c r="F53" s="24">
        <v>2279</v>
      </c>
      <c r="G53" s="24">
        <v>2279</v>
      </c>
      <c r="H53" s="24">
        <v>2279</v>
      </c>
      <c r="I53" s="24">
        <v>2279</v>
      </c>
      <c r="J53" s="24">
        <v>2279</v>
      </c>
      <c r="K53" s="24">
        <v>2279</v>
      </c>
      <c r="L53" s="24">
        <v>2279</v>
      </c>
      <c r="M53" s="24">
        <v>2279</v>
      </c>
      <c r="N53" s="24">
        <v>2279</v>
      </c>
      <c r="O53" s="24">
        <v>2279</v>
      </c>
      <c r="P53" s="24">
        <v>2279</v>
      </c>
      <c r="Q53" s="24">
        <v>2279</v>
      </c>
      <c r="R53" s="24">
        <v>2279</v>
      </c>
      <c r="S53" s="24">
        <v>2279</v>
      </c>
      <c r="T53" s="24">
        <v>2279</v>
      </c>
      <c r="U53" s="24">
        <v>2279</v>
      </c>
      <c r="V53" s="24">
        <v>2279</v>
      </c>
      <c r="W53" s="24">
        <v>2279</v>
      </c>
      <c r="X53" s="24">
        <v>2279</v>
      </c>
      <c r="Y53" s="24">
        <v>2279</v>
      </c>
      <c r="Z53" s="24">
        <v>2279</v>
      </c>
      <c r="AA53" s="24">
        <v>2279</v>
      </c>
    </row>
    <row r="54" spans="1:27" s="27" customFormat="1" x14ac:dyDescent="0.25">
      <c r="A54" s="28" t="s">
        <v>133</v>
      </c>
      <c r="B54" s="28" t="s">
        <v>70</v>
      </c>
      <c r="C54" s="24">
        <v>3928.5299720764133</v>
      </c>
      <c r="D54" s="24">
        <v>4288.532900802672</v>
      </c>
      <c r="E54" s="24">
        <v>4288.5331070103784</v>
      </c>
      <c r="F54" s="24">
        <v>4288.5333175095475</v>
      </c>
      <c r="G54" s="24">
        <v>4288.5334508481128</v>
      </c>
      <c r="H54" s="24">
        <v>4288.5336747133933</v>
      </c>
      <c r="I54" s="24">
        <v>4288.5339119918326</v>
      </c>
      <c r="J54" s="24">
        <v>4288.5343548022629</v>
      </c>
      <c r="K54" s="24">
        <v>4288.534640754523</v>
      </c>
      <c r="L54" s="24">
        <v>4288.5348459027527</v>
      </c>
      <c r="M54" s="24">
        <v>4288.5350591334745</v>
      </c>
      <c r="N54" s="24">
        <v>4288.5353138589335</v>
      </c>
      <c r="O54" s="24">
        <v>4288.5354192595632</v>
      </c>
      <c r="P54" s="24">
        <v>4288.5362091240922</v>
      </c>
      <c r="Q54" s="24">
        <v>4288.536835363202</v>
      </c>
      <c r="R54" s="24">
        <v>4288.5375762773738</v>
      </c>
      <c r="S54" s="24">
        <v>4221.3383015112513</v>
      </c>
      <c r="T54" s="24">
        <v>3801.3398254205013</v>
      </c>
      <c r="U54" s="24">
        <v>3801.341393389921</v>
      </c>
      <c r="V54" s="24">
        <v>3543.0423617328074</v>
      </c>
      <c r="W54" s="24">
        <v>3543.0429949458276</v>
      </c>
      <c r="X54" s="24">
        <v>3511.9998350737073</v>
      </c>
      <c r="Y54" s="24">
        <v>3188.2025450728011</v>
      </c>
      <c r="Z54" s="24">
        <v>2876.2120271463295</v>
      </c>
      <c r="AA54" s="24">
        <v>2749.4078351831436</v>
      </c>
    </row>
    <row r="55" spans="1:27" s="27" customFormat="1" x14ac:dyDescent="0.25">
      <c r="A55" s="28" t="s">
        <v>133</v>
      </c>
      <c r="B55" s="28" t="s">
        <v>69</v>
      </c>
      <c r="C55" s="24">
        <v>1096.5376277741552</v>
      </c>
      <c r="D55" s="24">
        <v>1096.537645553999</v>
      </c>
      <c r="E55" s="24">
        <v>1096.5376923007991</v>
      </c>
      <c r="F55" s="24">
        <v>1096.537966374399</v>
      </c>
      <c r="G55" s="24">
        <v>1096.538023566829</v>
      </c>
      <c r="H55" s="24">
        <v>1096.5380474328092</v>
      </c>
      <c r="I55" s="24">
        <v>1096.538058867299</v>
      </c>
      <c r="J55" s="24">
        <v>1096.5380626882791</v>
      </c>
      <c r="K55" s="24">
        <v>1096.5380642555492</v>
      </c>
      <c r="L55" s="24">
        <v>1096.5380647549791</v>
      </c>
      <c r="M55" s="24">
        <v>1096.5384272981489</v>
      </c>
      <c r="N55" s="24">
        <v>1096.5387274719392</v>
      </c>
      <c r="O55" s="24">
        <v>1096.5389868441289</v>
      </c>
      <c r="P55" s="24">
        <v>1096.5390987878791</v>
      </c>
      <c r="Q55" s="24">
        <v>1096.539286928079</v>
      </c>
      <c r="R55" s="24">
        <v>1096.5395773683192</v>
      </c>
      <c r="S55" s="24">
        <v>1096.5400240949791</v>
      </c>
      <c r="T55" s="24">
        <v>1096.540407890079</v>
      </c>
      <c r="U55" s="24">
        <v>1096.541436059679</v>
      </c>
      <c r="V55" s="24">
        <v>1096.541491424679</v>
      </c>
      <c r="W55" s="24">
        <v>1096.5421637534791</v>
      </c>
      <c r="X55" s="24">
        <v>1096.5468742081789</v>
      </c>
      <c r="Y55" s="24">
        <v>1096.5474173958792</v>
      </c>
      <c r="Z55" s="24">
        <v>984.55079596977896</v>
      </c>
      <c r="AA55" s="24">
        <v>953.45756389620988</v>
      </c>
    </row>
    <row r="56" spans="1:27" s="27" customFormat="1" x14ac:dyDescent="0.25">
      <c r="A56" s="28" t="s">
        <v>133</v>
      </c>
      <c r="B56" s="28" t="s">
        <v>36</v>
      </c>
      <c r="C56" s="24">
        <v>75.330861495905992</v>
      </c>
      <c r="D56" s="24">
        <v>375.33087058365601</v>
      </c>
      <c r="E56" s="24">
        <v>375.33087065490599</v>
      </c>
      <c r="F56" s="24">
        <v>375.33087067643601</v>
      </c>
      <c r="G56" s="24">
        <v>375.33087141124599</v>
      </c>
      <c r="H56" s="24">
        <v>375.33138573200597</v>
      </c>
      <c r="I56" s="24">
        <v>375.33197537810599</v>
      </c>
      <c r="J56" s="24">
        <v>375.33224537130599</v>
      </c>
      <c r="K56" s="24">
        <v>375.332245739906</v>
      </c>
      <c r="L56" s="24">
        <v>375.33687751740598</v>
      </c>
      <c r="M56" s="24">
        <v>375.33718931440598</v>
      </c>
      <c r="N56" s="24">
        <v>375.33816053570598</v>
      </c>
      <c r="O56" s="24">
        <v>320.01044054699997</v>
      </c>
      <c r="P56" s="24">
        <v>320.01044244799999</v>
      </c>
      <c r="Q56" s="24">
        <v>320.01889449200002</v>
      </c>
      <c r="R56" s="24">
        <v>320.01889462600002</v>
      </c>
      <c r="S56" s="24">
        <v>320.01889512700001</v>
      </c>
      <c r="T56" s="24">
        <v>320.01889571200002</v>
      </c>
      <c r="U56" s="24">
        <v>1435.9684999999999</v>
      </c>
      <c r="V56" s="24">
        <v>1435.9684999999999</v>
      </c>
      <c r="W56" s="24">
        <v>1784.0083</v>
      </c>
      <c r="X56" s="24">
        <v>1793.0486000000001</v>
      </c>
      <c r="Y56" s="24">
        <v>1793.0486000000001</v>
      </c>
      <c r="Z56" s="24">
        <v>2050.3931000000002</v>
      </c>
      <c r="AA56" s="24">
        <v>2050.3932999999997</v>
      </c>
    </row>
    <row r="57" spans="1:27" s="27" customFormat="1" x14ac:dyDescent="0.25">
      <c r="A57" s="28" t="s">
        <v>133</v>
      </c>
      <c r="B57" s="28" t="s">
        <v>74</v>
      </c>
      <c r="C57" s="24">
        <v>0</v>
      </c>
      <c r="D57" s="24">
        <v>0</v>
      </c>
      <c r="E57" s="24">
        <v>0</v>
      </c>
      <c r="F57" s="24">
        <v>1.0478991E-3</v>
      </c>
      <c r="G57" s="24">
        <v>1.1239013E-3</v>
      </c>
      <c r="H57" s="24">
        <v>1.2132886000000001E-3</v>
      </c>
      <c r="I57" s="24">
        <v>1.2936344E-3</v>
      </c>
      <c r="J57" s="24">
        <v>1.431529E-3</v>
      </c>
      <c r="K57" s="24">
        <v>1.4840019000000001E-3</v>
      </c>
      <c r="L57" s="24">
        <v>1.5485935E-3</v>
      </c>
      <c r="M57" s="24">
        <v>1.6422266999999999E-3</v>
      </c>
      <c r="N57" s="24">
        <v>1.7964813E-3</v>
      </c>
      <c r="O57" s="24">
        <v>1.9745232999999998E-3</v>
      </c>
      <c r="P57" s="24">
        <v>2.0431812999999999E-3</v>
      </c>
      <c r="Q57" s="24">
        <v>2.9817789999999999E-3</v>
      </c>
      <c r="R57" s="24">
        <v>3.02262719999999E-3</v>
      </c>
      <c r="S57" s="24">
        <v>3.9912183E-3</v>
      </c>
      <c r="T57" s="24">
        <v>4.0422002999999998E-3</v>
      </c>
      <c r="U57" s="24">
        <v>5.7643319999999996E-3</v>
      </c>
      <c r="V57" s="24">
        <v>5.7974163999999998E-3</v>
      </c>
      <c r="W57" s="24">
        <v>8.0268765000000002E-3</v>
      </c>
      <c r="X57" s="24">
        <v>1.6997887E-2</v>
      </c>
      <c r="Y57" s="24">
        <v>1.7029329999999999E-2</v>
      </c>
      <c r="Z57" s="24">
        <v>2.4439994E-2</v>
      </c>
      <c r="AA57" s="24">
        <v>2.4605767999999899E-2</v>
      </c>
    </row>
    <row r="58" spans="1:27" s="27" customFormat="1" x14ac:dyDescent="0.25">
      <c r="A58" s="28" t="s">
        <v>133</v>
      </c>
      <c r="B58" s="28" t="s">
        <v>56</v>
      </c>
      <c r="C58" s="24">
        <v>3.70000004768371</v>
      </c>
      <c r="D58" s="24">
        <v>5.3000001907348597</v>
      </c>
      <c r="E58" s="24">
        <v>6.5999999046325604</v>
      </c>
      <c r="F58" s="24">
        <v>8.8999996185302699</v>
      </c>
      <c r="G58" s="24">
        <v>12</v>
      </c>
      <c r="H58" s="24">
        <v>15</v>
      </c>
      <c r="I58" s="24">
        <v>18.7000007629394</v>
      </c>
      <c r="J58" s="24">
        <v>22.2000007629394</v>
      </c>
      <c r="K58" s="24">
        <v>26.299999237060501</v>
      </c>
      <c r="L58" s="24">
        <v>29</v>
      </c>
      <c r="M58" s="24">
        <v>38.299999237060497</v>
      </c>
      <c r="N58" s="24">
        <v>44.099998474121001</v>
      </c>
      <c r="O58" s="24">
        <v>52.299999237060497</v>
      </c>
      <c r="P58" s="24">
        <v>57.299999237060497</v>
      </c>
      <c r="Q58" s="24">
        <v>60.799999237060497</v>
      </c>
      <c r="R58" s="24">
        <v>63.799999237060497</v>
      </c>
      <c r="S58" s="24">
        <v>66.800003051757798</v>
      </c>
      <c r="T58" s="24">
        <v>69.900001525878906</v>
      </c>
      <c r="U58" s="24">
        <v>73.300003051757798</v>
      </c>
      <c r="V58" s="24">
        <v>76.900001525878906</v>
      </c>
      <c r="W58" s="24">
        <v>80.5</v>
      </c>
      <c r="X58" s="24">
        <v>84.199996948242102</v>
      </c>
      <c r="Y58" s="24">
        <v>88.099998474121094</v>
      </c>
      <c r="Z58" s="24">
        <v>92.099998474121094</v>
      </c>
      <c r="AA58" s="24">
        <v>95.900001525878906</v>
      </c>
    </row>
    <row r="59" spans="1:27" s="27" customFormat="1" x14ac:dyDescent="0.25">
      <c r="A59" s="33" t="s">
        <v>139</v>
      </c>
      <c r="B59" s="33"/>
      <c r="C59" s="30">
        <v>14479.067897907091</v>
      </c>
      <c r="D59" s="30">
        <v>14839.071077047702</v>
      </c>
      <c r="E59" s="30">
        <v>14839.071363484487</v>
      </c>
      <c r="F59" s="30">
        <v>14839.071881559856</v>
      </c>
      <c r="G59" s="30">
        <v>14839.072104921963</v>
      </c>
      <c r="H59" s="30">
        <v>14839.072385822403</v>
      </c>
      <c r="I59" s="30">
        <v>14839.072674597672</v>
      </c>
      <c r="J59" s="30">
        <v>13389.073198089944</v>
      </c>
      <c r="K59" s="30">
        <v>13389.073523113391</v>
      </c>
      <c r="L59" s="30">
        <v>13389.073772246713</v>
      </c>
      <c r="M59" s="30">
        <v>13389.074384804593</v>
      </c>
      <c r="N59" s="30">
        <v>13389.075010885594</v>
      </c>
      <c r="O59" s="30">
        <v>13219.075485004292</v>
      </c>
      <c r="P59" s="30">
        <v>13219.076416091069</v>
      </c>
      <c r="Q59" s="30">
        <v>13219.077340786042</v>
      </c>
      <c r="R59" s="30">
        <v>13219.078478572945</v>
      </c>
      <c r="S59" s="30">
        <v>13151.87975374417</v>
      </c>
      <c r="T59" s="30">
        <v>12731.881712424882</v>
      </c>
      <c r="U59" s="30">
        <v>11791.885274903299</v>
      </c>
      <c r="V59" s="30">
        <v>11533.586309524126</v>
      </c>
      <c r="W59" s="30">
        <v>11533.587641799106</v>
      </c>
      <c r="X59" s="30">
        <v>11408.550196640386</v>
      </c>
      <c r="Y59" s="30">
        <v>11084.75347830168</v>
      </c>
      <c r="Z59" s="30">
        <v>10660.766351317508</v>
      </c>
      <c r="AA59" s="30">
        <v>10502.869143365255</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709</v>
      </c>
      <c r="D64" s="24">
        <v>709.00019999776998</v>
      </c>
      <c r="E64" s="24">
        <v>529.00023488115005</v>
      </c>
      <c r="F64" s="24">
        <v>529.00023748957005</v>
      </c>
      <c r="G64" s="24">
        <v>529.00024482235006</v>
      </c>
      <c r="H64" s="24">
        <v>529.00025349492</v>
      </c>
      <c r="I64" s="24">
        <v>529.00026648250002</v>
      </c>
      <c r="J64" s="24">
        <v>529.00030252349995</v>
      </c>
      <c r="K64" s="24">
        <v>529.00031336910001</v>
      </c>
      <c r="L64" s="24">
        <v>529.00032822049002</v>
      </c>
      <c r="M64" s="24">
        <v>529.00033512760001</v>
      </c>
      <c r="N64" s="24">
        <v>529.00036934631999</v>
      </c>
      <c r="O64" s="24">
        <v>529.00039321496001</v>
      </c>
      <c r="P64" s="24">
        <v>529.00042207199999</v>
      </c>
      <c r="Q64" s="24">
        <v>529.00051125150003</v>
      </c>
      <c r="R64" s="24">
        <v>529.00051604990006</v>
      </c>
      <c r="S64" s="24">
        <v>7.9693034E-4</v>
      </c>
      <c r="T64" s="24">
        <v>8.01375E-4</v>
      </c>
      <c r="U64" s="24">
        <v>8.0701685999999995E-4</v>
      </c>
      <c r="V64" s="24">
        <v>9.2298455999999902E-4</v>
      </c>
      <c r="W64" s="24">
        <v>1.1490589E-3</v>
      </c>
      <c r="X64" s="24">
        <v>1.1580392999999999E-3</v>
      </c>
      <c r="Y64" s="24">
        <v>1.6655029999999901E-3</v>
      </c>
      <c r="Z64" s="24">
        <v>1.7205085999999999E-3</v>
      </c>
      <c r="AA64" s="24">
        <v>2.2318345E-3</v>
      </c>
    </row>
    <row r="65" spans="1:27" s="27" customFormat="1" x14ac:dyDescent="0.25">
      <c r="A65" s="28" t="s">
        <v>134</v>
      </c>
      <c r="B65" s="28" t="s">
        <v>32</v>
      </c>
      <c r="C65" s="24">
        <v>920</v>
      </c>
      <c r="D65" s="24">
        <v>800</v>
      </c>
      <c r="E65" s="24">
        <v>800</v>
      </c>
      <c r="F65" s="24">
        <v>800</v>
      </c>
      <c r="G65" s="24">
        <v>800</v>
      </c>
      <c r="H65" s="24">
        <v>800</v>
      </c>
      <c r="I65" s="24">
        <v>800</v>
      </c>
      <c r="J65" s="24">
        <v>800</v>
      </c>
      <c r="K65" s="24">
        <v>800</v>
      </c>
      <c r="L65" s="24">
        <v>800</v>
      </c>
      <c r="M65" s="24">
        <v>800</v>
      </c>
      <c r="N65" s="24">
        <v>800</v>
      </c>
      <c r="O65" s="24">
        <v>800</v>
      </c>
      <c r="P65" s="24">
        <v>800</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1287.6403017976302</v>
      </c>
      <c r="D66" s="24">
        <v>1287.6403164342903</v>
      </c>
      <c r="E66" s="24">
        <v>1287.6403457313702</v>
      </c>
      <c r="F66" s="24">
        <v>1287.6403565869202</v>
      </c>
      <c r="G66" s="24">
        <v>1287.6403774907203</v>
      </c>
      <c r="H66" s="24">
        <v>1287.6403996069303</v>
      </c>
      <c r="I66" s="24">
        <v>1287.6404235075702</v>
      </c>
      <c r="J66" s="24">
        <v>1287.6404536123102</v>
      </c>
      <c r="K66" s="24">
        <v>1287.6404798691503</v>
      </c>
      <c r="L66" s="24">
        <v>881.64050848355032</v>
      </c>
      <c r="M66" s="24">
        <v>881.64053719395042</v>
      </c>
      <c r="N66" s="24">
        <v>647.30057694096035</v>
      </c>
      <c r="O66" s="24">
        <v>647.30061242281033</v>
      </c>
      <c r="P66" s="24">
        <v>647.30065165956034</v>
      </c>
      <c r="Q66" s="24">
        <v>567.30115016116031</v>
      </c>
      <c r="R66" s="24">
        <v>567.30115718676029</v>
      </c>
      <c r="S66" s="24">
        <v>649.83572923706038</v>
      </c>
      <c r="T66" s="24">
        <v>649.83573923706035</v>
      </c>
      <c r="U66" s="24">
        <v>649.83574923706033</v>
      </c>
      <c r="V66" s="24">
        <v>786.80442923705937</v>
      </c>
      <c r="W66" s="24">
        <v>786.80445923706031</v>
      </c>
      <c r="X66" s="24">
        <v>786.80446923706029</v>
      </c>
      <c r="Y66" s="24">
        <v>786.80449923706033</v>
      </c>
      <c r="Z66" s="24">
        <v>989.93119923706047</v>
      </c>
      <c r="AA66" s="24">
        <v>989.93134923706043</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2158.7600135803182</v>
      </c>
      <c r="D68" s="24">
        <v>2368.7652240572293</v>
      </c>
      <c r="E68" s="24">
        <v>2368.7659035285883</v>
      </c>
      <c r="F68" s="24">
        <v>2368.7662373293383</v>
      </c>
      <c r="G68" s="24">
        <v>2368.7664191336485</v>
      </c>
      <c r="H68" s="24">
        <v>2368.7669084292379</v>
      </c>
      <c r="I68" s="24">
        <v>2368.7673801195688</v>
      </c>
      <c r="J68" s="24">
        <v>2368.7680412760287</v>
      </c>
      <c r="K68" s="24">
        <v>2277.9685015812097</v>
      </c>
      <c r="L68" s="24">
        <v>2231.9688885291498</v>
      </c>
      <c r="M68" s="24">
        <v>2231.9691419654009</v>
      </c>
      <c r="N68" s="24">
        <v>2231.9697001714803</v>
      </c>
      <c r="O68" s="24">
        <v>2038.7698805328582</v>
      </c>
      <c r="P68" s="24">
        <v>2038.7713271708478</v>
      </c>
      <c r="Q68" s="24">
        <v>1886.8727615740293</v>
      </c>
      <c r="R68" s="24">
        <v>1702.0741618294824</v>
      </c>
      <c r="S68" s="24">
        <v>1702.0773506759826</v>
      </c>
      <c r="T68" s="24">
        <v>1543.0803565810825</v>
      </c>
      <c r="U68" s="24">
        <v>1216.3826367287429</v>
      </c>
      <c r="V68" s="24">
        <v>1177.3861064983428</v>
      </c>
      <c r="W68" s="24">
        <v>1177.3885424691427</v>
      </c>
      <c r="X68" s="24">
        <v>1177.3944861931429</v>
      </c>
      <c r="Y68" s="24">
        <v>1058.0533309342918</v>
      </c>
      <c r="Z68" s="24">
        <v>1058.1176288262925</v>
      </c>
      <c r="AA68" s="24">
        <v>1912.7409299100559</v>
      </c>
    </row>
    <row r="69" spans="1:27" s="27" customFormat="1" x14ac:dyDescent="0.25">
      <c r="A69" s="28" t="s">
        <v>134</v>
      </c>
      <c r="B69" s="28" t="s">
        <v>69</v>
      </c>
      <c r="C69" s="24">
        <v>378.00197856158002</v>
      </c>
      <c r="D69" s="24">
        <v>457.20205787301211</v>
      </c>
      <c r="E69" s="24">
        <v>457.20230112823208</v>
      </c>
      <c r="F69" s="24">
        <v>457.2024453759621</v>
      </c>
      <c r="G69" s="24">
        <v>457.20256239542204</v>
      </c>
      <c r="H69" s="24">
        <v>457.20263384080209</v>
      </c>
      <c r="I69" s="24">
        <v>457.20269988613211</v>
      </c>
      <c r="J69" s="24">
        <v>457.2027075765821</v>
      </c>
      <c r="K69" s="24">
        <v>457.20271076244211</v>
      </c>
      <c r="L69" s="24">
        <v>457.20271206158208</v>
      </c>
      <c r="M69" s="24">
        <v>457.2035980445321</v>
      </c>
      <c r="N69" s="24">
        <v>457.20427026514216</v>
      </c>
      <c r="O69" s="24">
        <v>457.20486581560203</v>
      </c>
      <c r="P69" s="24">
        <v>457.20517669965204</v>
      </c>
      <c r="Q69" s="24">
        <v>457.20564500641206</v>
      </c>
      <c r="R69" s="24">
        <v>457.20640674273216</v>
      </c>
      <c r="S69" s="24">
        <v>457.20966356951203</v>
      </c>
      <c r="T69" s="24">
        <v>457.21038279589209</v>
      </c>
      <c r="U69" s="24">
        <v>457.21082912598212</v>
      </c>
      <c r="V69" s="24">
        <v>457.2188173091422</v>
      </c>
      <c r="W69" s="24">
        <v>457.22165526994212</v>
      </c>
      <c r="X69" s="24">
        <v>457.22464769254208</v>
      </c>
      <c r="Y69" s="24">
        <v>336.80538535554194</v>
      </c>
      <c r="Z69" s="24">
        <v>201.8056141824421</v>
      </c>
      <c r="AA69" s="24">
        <v>319.54735898664211</v>
      </c>
    </row>
    <row r="70" spans="1:27" s="27" customFormat="1" x14ac:dyDescent="0.25">
      <c r="A70" s="28" t="s">
        <v>134</v>
      </c>
      <c r="B70" s="28" t="s">
        <v>36</v>
      </c>
      <c r="C70" s="24">
        <v>165.00088839809999</v>
      </c>
      <c r="D70" s="24">
        <v>165.00090180984</v>
      </c>
      <c r="E70" s="24">
        <v>165.00090188626001</v>
      </c>
      <c r="F70" s="24">
        <v>165.00090190674999</v>
      </c>
      <c r="G70" s="24">
        <v>165.00090230009999</v>
      </c>
      <c r="H70" s="24">
        <v>165.0014052681</v>
      </c>
      <c r="I70" s="24">
        <v>165.0020274092</v>
      </c>
      <c r="J70" s="24">
        <v>165.00233298000001</v>
      </c>
      <c r="K70" s="24">
        <v>165.0023336175</v>
      </c>
      <c r="L70" s="24">
        <v>135.00731483000001</v>
      </c>
      <c r="M70" s="24">
        <v>135.007577965</v>
      </c>
      <c r="N70" s="24">
        <v>135.00890298600001</v>
      </c>
      <c r="O70" s="24">
        <v>135.009542178</v>
      </c>
      <c r="P70" s="24">
        <v>110.009828064</v>
      </c>
      <c r="Q70" s="24">
        <v>606.11002000000008</v>
      </c>
      <c r="R70" s="24">
        <v>606.11002000000008</v>
      </c>
      <c r="S70" s="24">
        <v>769.61689999999999</v>
      </c>
      <c r="T70" s="24">
        <v>769.61689999999999</v>
      </c>
      <c r="U70" s="24">
        <v>769.61689999999999</v>
      </c>
      <c r="V70" s="24">
        <v>769.61789999999996</v>
      </c>
      <c r="W70" s="24">
        <v>915.81290000000001</v>
      </c>
      <c r="X70" s="24">
        <v>915.81304999999998</v>
      </c>
      <c r="Y70" s="24">
        <v>974.86114999999995</v>
      </c>
      <c r="Z70" s="24">
        <v>974.86236999999903</v>
      </c>
      <c r="AA70" s="24">
        <v>1185.7153000000001</v>
      </c>
    </row>
    <row r="71" spans="1:27" s="27" customFormat="1" x14ac:dyDescent="0.25">
      <c r="A71" s="28" t="s">
        <v>134</v>
      </c>
      <c r="B71" s="28" t="s">
        <v>74</v>
      </c>
      <c r="C71" s="24">
        <v>0</v>
      </c>
      <c r="D71" s="24">
        <v>0</v>
      </c>
      <c r="E71" s="24">
        <v>0</v>
      </c>
      <c r="F71" s="24">
        <v>7.1046070000000002E-4</v>
      </c>
      <c r="G71" s="24">
        <v>7.5766780000000001E-4</v>
      </c>
      <c r="H71" s="24">
        <v>8.0991199999999998E-4</v>
      </c>
      <c r="I71" s="24">
        <v>8.5878850000000004E-4</v>
      </c>
      <c r="J71" s="24">
        <v>9.2417676999999895E-4</v>
      </c>
      <c r="K71" s="24">
        <v>9.7038929999999901E-4</v>
      </c>
      <c r="L71" s="24">
        <v>1.0147190999999999E-3</v>
      </c>
      <c r="M71" s="24">
        <v>1.0783111E-3</v>
      </c>
      <c r="N71" s="24">
        <v>1.1651033999999999E-3</v>
      </c>
      <c r="O71" s="24">
        <v>1.2342809E-3</v>
      </c>
      <c r="P71" s="24">
        <v>1.3094723E-3</v>
      </c>
      <c r="Q71" s="24">
        <v>1.7317000999999999E-3</v>
      </c>
      <c r="R71" s="24">
        <v>1.7562596E-3</v>
      </c>
      <c r="S71" s="24">
        <v>3.03241599999999E-3</v>
      </c>
      <c r="T71" s="24">
        <v>3.0579129999999898E-3</v>
      </c>
      <c r="U71" s="24">
        <v>3.0827262000000001E-3</v>
      </c>
      <c r="V71" s="24">
        <v>3.4309037000000001E-3</v>
      </c>
      <c r="W71" s="24">
        <v>3.9184370000000003E-3</v>
      </c>
      <c r="X71" s="24">
        <v>3.9538233999999997E-3</v>
      </c>
      <c r="Y71" s="24">
        <v>4.002757E-3</v>
      </c>
      <c r="Z71" s="24">
        <v>4.385473E-3</v>
      </c>
      <c r="AA71" s="24">
        <v>4.7846429999999999E-3</v>
      </c>
    </row>
    <row r="72" spans="1:27" s="27" customFormat="1" x14ac:dyDescent="0.25">
      <c r="A72" s="28" t="s">
        <v>134</v>
      </c>
      <c r="B72" s="28" t="s">
        <v>56</v>
      </c>
      <c r="C72" s="24">
        <v>3.2999999523162802</v>
      </c>
      <c r="D72" s="24">
        <v>5.8000001907348597</v>
      </c>
      <c r="E72" s="24">
        <v>7.3000001907348597</v>
      </c>
      <c r="F72" s="24">
        <v>9</v>
      </c>
      <c r="G72" s="24">
        <v>10.899999618530201</v>
      </c>
      <c r="H72" s="24">
        <v>13.300000190734799</v>
      </c>
      <c r="I72" s="24">
        <v>15.800000190734799</v>
      </c>
      <c r="J72" s="24">
        <v>18.299999237060501</v>
      </c>
      <c r="K72" s="24">
        <v>20.600000381469702</v>
      </c>
      <c r="L72" s="24">
        <v>22</v>
      </c>
      <c r="M72" s="24">
        <v>23.399999618530199</v>
      </c>
      <c r="N72" s="24">
        <v>25</v>
      </c>
      <c r="O72" s="24">
        <v>26.600000381469702</v>
      </c>
      <c r="P72" s="24">
        <v>28.299999237060501</v>
      </c>
      <c r="Q72" s="24">
        <v>29.799999237060501</v>
      </c>
      <c r="R72" s="24">
        <v>31.299999237060501</v>
      </c>
      <c r="S72" s="24">
        <v>32.900001525878899</v>
      </c>
      <c r="T72" s="24">
        <v>34.5</v>
      </c>
      <c r="U72" s="24">
        <v>36.099998474121001</v>
      </c>
      <c r="V72" s="24">
        <v>37.900001525878899</v>
      </c>
      <c r="W72" s="24">
        <v>39.700000762939403</v>
      </c>
      <c r="X72" s="24">
        <v>41.599998474121001</v>
      </c>
      <c r="Y72" s="24">
        <v>43.5</v>
      </c>
      <c r="Z72" s="24">
        <v>45.5</v>
      </c>
      <c r="AA72" s="24">
        <v>47.599998474121001</v>
      </c>
    </row>
    <row r="73" spans="1:27" s="27" customFormat="1" x14ac:dyDescent="0.25">
      <c r="A73" s="33" t="s">
        <v>139</v>
      </c>
      <c r="B73" s="33"/>
      <c r="C73" s="30">
        <v>5453.402293939529</v>
      </c>
      <c r="D73" s="30">
        <v>5622.6077983623018</v>
      </c>
      <c r="E73" s="30">
        <v>5442.6087852693408</v>
      </c>
      <c r="F73" s="30">
        <v>5442.6092767817909</v>
      </c>
      <c r="G73" s="30">
        <v>5442.609603842141</v>
      </c>
      <c r="H73" s="30">
        <v>5442.6101953718908</v>
      </c>
      <c r="I73" s="30">
        <v>5442.6107699957711</v>
      </c>
      <c r="J73" s="30">
        <v>5442.6115049884211</v>
      </c>
      <c r="K73" s="30">
        <v>5351.8120055819018</v>
      </c>
      <c r="L73" s="30">
        <v>4899.8124372947723</v>
      </c>
      <c r="M73" s="30">
        <v>4899.8136123314835</v>
      </c>
      <c r="N73" s="30">
        <v>4665.4749167239033</v>
      </c>
      <c r="O73" s="30">
        <v>4472.2757519862307</v>
      </c>
      <c r="P73" s="30">
        <v>4472.2775776020599</v>
      </c>
      <c r="Q73" s="30">
        <v>3440.3800679931019</v>
      </c>
      <c r="R73" s="30">
        <v>3255.5822418088751</v>
      </c>
      <c r="S73" s="30">
        <v>2809.1235404128952</v>
      </c>
      <c r="T73" s="30">
        <v>2650.1272799890353</v>
      </c>
      <c r="U73" s="30">
        <v>2323.4300221086451</v>
      </c>
      <c r="V73" s="30">
        <v>2421.4102760291044</v>
      </c>
      <c r="W73" s="30">
        <v>2421.4158060350451</v>
      </c>
      <c r="X73" s="30">
        <v>2421.4247611620453</v>
      </c>
      <c r="Y73" s="30">
        <v>2181.6648810298943</v>
      </c>
      <c r="Z73" s="30">
        <v>2249.8561627543954</v>
      </c>
      <c r="AA73" s="30">
        <v>3222.2218699682585</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208</v>
      </c>
      <c r="D78" s="24">
        <v>208.0001933074</v>
      </c>
      <c r="E78" s="24">
        <v>208.00022040223001</v>
      </c>
      <c r="F78" s="24">
        <v>208.00023149949001</v>
      </c>
      <c r="G78" s="24">
        <v>208.00023348411</v>
      </c>
      <c r="H78" s="24">
        <v>208.00023876040001</v>
      </c>
      <c r="I78" s="24">
        <v>208.00025110307999</v>
      </c>
      <c r="J78" s="24">
        <v>208.00026397585</v>
      </c>
      <c r="K78" s="24">
        <v>208.00028162912</v>
      </c>
      <c r="L78" s="24">
        <v>208.00030266990001</v>
      </c>
      <c r="M78" s="24">
        <v>208.00030804772001</v>
      </c>
      <c r="N78" s="24">
        <v>208.00034202340001</v>
      </c>
      <c r="O78" s="24">
        <v>208.00036064826</v>
      </c>
      <c r="P78" s="24">
        <v>208.00037696339999</v>
      </c>
      <c r="Q78" s="24">
        <v>208.00040135719999</v>
      </c>
      <c r="R78" s="24">
        <v>208.00042413495001</v>
      </c>
      <c r="S78" s="24">
        <v>208.0004455406</v>
      </c>
      <c r="T78" s="24">
        <v>208.00047847687</v>
      </c>
      <c r="U78" s="24">
        <v>208.00052907099999</v>
      </c>
      <c r="V78" s="24">
        <v>208.00053016346999</v>
      </c>
      <c r="W78" s="24">
        <v>208.00057938590001</v>
      </c>
      <c r="X78" s="24">
        <v>208.00060928420001</v>
      </c>
      <c r="Y78" s="24">
        <v>208.00063507847</v>
      </c>
      <c r="Z78" s="24">
        <v>208.00068791819999</v>
      </c>
      <c r="AA78" s="24">
        <v>208.000722233</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178.00030291252</v>
      </c>
      <c r="D80" s="24">
        <v>178.00031593035001</v>
      </c>
      <c r="E80" s="24">
        <v>178.00033643722</v>
      </c>
      <c r="F80" s="24">
        <v>178.0003563667</v>
      </c>
      <c r="G80" s="24">
        <v>178.00037589754001</v>
      </c>
      <c r="H80" s="24">
        <v>178.00039790931999</v>
      </c>
      <c r="I80" s="24">
        <v>178.00042135414</v>
      </c>
      <c r="J80" s="24">
        <v>178.00044638790001</v>
      </c>
      <c r="K80" s="24">
        <v>178.00047396946999</v>
      </c>
      <c r="L80" s="24">
        <v>178.00050466997001</v>
      </c>
      <c r="M80" s="24">
        <v>178.000531521</v>
      </c>
      <c r="N80" s="24">
        <v>178.00056699634001</v>
      </c>
      <c r="O80" s="24">
        <v>178.00060166796999</v>
      </c>
      <c r="P80" s="24">
        <v>178.00063737446999</v>
      </c>
      <c r="Q80" s="24">
        <v>178.00067705194999</v>
      </c>
      <c r="R80" s="24">
        <v>178.0007180911</v>
      </c>
      <c r="S80" s="24">
        <v>178.00076158140001</v>
      </c>
      <c r="T80" s="24">
        <v>178.00080885924001</v>
      </c>
      <c r="U80" s="24">
        <v>178.00086547129999</v>
      </c>
      <c r="V80" s="24">
        <v>58.000907823150001</v>
      </c>
      <c r="W80" s="24">
        <v>58.000968438340003</v>
      </c>
      <c r="X80" s="24">
        <v>58.001027427499999</v>
      </c>
      <c r="Y80" s="24">
        <v>58.001089193200002</v>
      </c>
      <c r="Z80" s="24">
        <v>58.001158351000001</v>
      </c>
      <c r="AA80" s="24">
        <v>58.001230515000003</v>
      </c>
    </row>
    <row r="81" spans="1:27" s="27" customFormat="1" x14ac:dyDescent="0.25">
      <c r="A81" s="28" t="s">
        <v>135</v>
      </c>
      <c r="B81" s="28" t="s">
        <v>66</v>
      </c>
      <c r="C81" s="24">
        <v>2176.5000038146973</v>
      </c>
      <c r="D81" s="24">
        <v>2176.5000038146973</v>
      </c>
      <c r="E81" s="24">
        <v>2176.5000038146973</v>
      </c>
      <c r="F81" s="24">
        <v>2176.5000038146973</v>
      </c>
      <c r="G81" s="24">
        <v>2176.5000038146973</v>
      </c>
      <c r="H81" s="24">
        <v>2176.5000038146973</v>
      </c>
      <c r="I81" s="24">
        <v>2176.5000038146973</v>
      </c>
      <c r="J81" s="24">
        <v>2176.5000038146973</v>
      </c>
      <c r="K81" s="24">
        <v>2176.5000038146973</v>
      </c>
      <c r="L81" s="24">
        <v>2176.5000038146973</v>
      </c>
      <c r="M81" s="24">
        <v>2176.5000038146973</v>
      </c>
      <c r="N81" s="24">
        <v>2176.5000038146973</v>
      </c>
      <c r="O81" s="24">
        <v>2176.5000038146973</v>
      </c>
      <c r="P81" s="24">
        <v>2176.5000038146973</v>
      </c>
      <c r="Q81" s="24">
        <v>2176.5000038146973</v>
      </c>
      <c r="R81" s="24">
        <v>2176.5000038146973</v>
      </c>
      <c r="S81" s="24">
        <v>2176.5000038146973</v>
      </c>
      <c r="T81" s="24">
        <v>2176.5000038146973</v>
      </c>
      <c r="U81" s="24">
        <v>2176.5000038146973</v>
      </c>
      <c r="V81" s="24">
        <v>2176.5000038146973</v>
      </c>
      <c r="W81" s="24">
        <v>2176.5000038146973</v>
      </c>
      <c r="X81" s="24">
        <v>2176.5000038146973</v>
      </c>
      <c r="Y81" s="24">
        <v>2176.5000038146973</v>
      </c>
      <c r="Z81" s="24">
        <v>2176.5000038146973</v>
      </c>
      <c r="AA81" s="24">
        <v>2176.5000038146973</v>
      </c>
    </row>
    <row r="82" spans="1:27" s="27" customFormat="1" x14ac:dyDescent="0.25">
      <c r="A82" s="28" t="s">
        <v>135</v>
      </c>
      <c r="B82" s="28" t="s">
        <v>70</v>
      </c>
      <c r="C82" s="24">
        <v>573.20000457763604</v>
      </c>
      <c r="D82" s="24">
        <v>573.20189097925606</v>
      </c>
      <c r="E82" s="24">
        <v>573.20219348341607</v>
      </c>
      <c r="F82" s="24">
        <v>573.20234377033603</v>
      </c>
      <c r="G82" s="24">
        <v>573.20237884540609</v>
      </c>
      <c r="H82" s="24">
        <v>573.20242624455614</v>
      </c>
      <c r="I82" s="24">
        <v>573.20254757118607</v>
      </c>
      <c r="J82" s="24">
        <v>573.20264009520599</v>
      </c>
      <c r="K82" s="24">
        <v>573.20282198735606</v>
      </c>
      <c r="L82" s="24">
        <v>573.20300828665597</v>
      </c>
      <c r="M82" s="24">
        <v>573.2030730569461</v>
      </c>
      <c r="N82" s="24">
        <v>573.20329829904608</v>
      </c>
      <c r="O82" s="24">
        <v>573.20336457709595</v>
      </c>
      <c r="P82" s="24">
        <v>573.20385486747602</v>
      </c>
      <c r="Q82" s="24">
        <v>573.20409530290613</v>
      </c>
      <c r="R82" s="24">
        <v>573.20444077615605</v>
      </c>
      <c r="S82" s="24">
        <v>573.20457896369612</v>
      </c>
      <c r="T82" s="24">
        <v>573.20518425926605</v>
      </c>
      <c r="U82" s="24">
        <v>573.20563698126603</v>
      </c>
      <c r="V82" s="24">
        <v>573.2057248163959</v>
      </c>
      <c r="W82" s="24">
        <v>573.20612038513593</v>
      </c>
      <c r="X82" s="24">
        <v>573.20675877013593</v>
      </c>
      <c r="Y82" s="24">
        <v>573.20710328963605</v>
      </c>
      <c r="Z82" s="24">
        <v>419.60781048022096</v>
      </c>
      <c r="AA82" s="24">
        <v>419.60846253252095</v>
      </c>
    </row>
    <row r="83" spans="1:27" s="27" customFormat="1" x14ac:dyDescent="0.25">
      <c r="A83" s="28" t="s">
        <v>135</v>
      </c>
      <c r="B83" s="28" t="s">
        <v>69</v>
      </c>
      <c r="C83" s="24">
        <v>2.5063529999999899E-4</v>
      </c>
      <c r="D83" s="24">
        <v>2.524208E-4</v>
      </c>
      <c r="E83" s="24">
        <v>2.8500801999999998E-4</v>
      </c>
      <c r="F83" s="24">
        <v>3.1460896999999999E-4</v>
      </c>
      <c r="G83" s="24">
        <v>3.1920560000000002E-4</v>
      </c>
      <c r="H83" s="24">
        <v>3.2161069000000001E-4</v>
      </c>
      <c r="I83" s="24">
        <v>3.2267363999999998E-4</v>
      </c>
      <c r="J83" s="24">
        <v>3.230288E-4</v>
      </c>
      <c r="K83" s="24">
        <v>3.2347048E-4</v>
      </c>
      <c r="L83" s="24">
        <v>3.2367330000000001E-4</v>
      </c>
      <c r="M83" s="24">
        <v>4.1903665999999998E-4</v>
      </c>
      <c r="N83" s="24">
        <v>5.2042735999999895E-4</v>
      </c>
      <c r="O83" s="24">
        <v>5.9218839999999895E-4</v>
      </c>
      <c r="P83" s="24">
        <v>6.1668485000000001E-4</v>
      </c>
      <c r="Q83" s="24">
        <v>6.7455217E-4</v>
      </c>
      <c r="R83" s="24">
        <v>7.4875609999999998E-4</v>
      </c>
      <c r="S83" s="24">
        <v>8.2276965E-4</v>
      </c>
      <c r="T83" s="24">
        <v>9.1360002999999997E-4</v>
      </c>
      <c r="U83" s="24">
        <v>1.0187392999999999E-3</v>
      </c>
      <c r="V83" s="24">
        <v>1.0235495000000001E-3</v>
      </c>
      <c r="W83" s="24">
        <v>1.1959550999999899E-3</v>
      </c>
      <c r="X83" s="24">
        <v>1.3557834999999999E-3</v>
      </c>
      <c r="Y83" s="24">
        <v>1.3899908999999999E-3</v>
      </c>
      <c r="Z83" s="24">
        <v>1.5707726E-3</v>
      </c>
      <c r="AA83" s="24">
        <v>1.6697101999999899E-3</v>
      </c>
    </row>
    <row r="84" spans="1:27" s="27" customFormat="1" x14ac:dyDescent="0.25">
      <c r="A84" s="28" t="s">
        <v>135</v>
      </c>
      <c r="B84" s="28" t="s">
        <v>36</v>
      </c>
      <c r="C84" s="24">
        <v>8.3380909999999995E-4</v>
      </c>
      <c r="D84" s="24">
        <v>8.4528139999999995E-4</v>
      </c>
      <c r="E84" s="24">
        <v>8.4532662999999995E-4</v>
      </c>
      <c r="F84" s="24">
        <v>8.453477E-4</v>
      </c>
      <c r="G84" s="24">
        <v>8.4576586999999897E-4</v>
      </c>
      <c r="H84" s="24">
        <v>1.3842917E-3</v>
      </c>
      <c r="I84" s="24">
        <v>1.9333277999999999E-3</v>
      </c>
      <c r="J84" s="24">
        <v>2.1957967000000001E-3</v>
      </c>
      <c r="K84" s="24">
        <v>2.1960136999999999E-3</v>
      </c>
      <c r="L84" s="24">
        <v>5.1907940000000003E-3</v>
      </c>
      <c r="M84" s="24">
        <v>5.6033176000000002E-3</v>
      </c>
      <c r="N84" s="24">
        <v>5.6045050000000001E-3</v>
      </c>
      <c r="O84" s="24">
        <v>5.6051085999999899E-3</v>
      </c>
      <c r="P84" s="24">
        <v>5.6053600000000002E-3</v>
      </c>
      <c r="Q84" s="24">
        <v>5.6054980000000004E-3</v>
      </c>
      <c r="R84" s="24">
        <v>5.60559329999999E-3</v>
      </c>
      <c r="S84" s="24">
        <v>5.6057423E-3</v>
      </c>
      <c r="T84" s="24">
        <v>5.6059959999999898E-3</v>
      </c>
      <c r="U84" s="24">
        <v>5.6065912000000002E-3</v>
      </c>
      <c r="V84" s="24">
        <v>5.7894825E-3</v>
      </c>
      <c r="W84" s="24">
        <v>5.5952453999999997E-3</v>
      </c>
      <c r="X84" s="24">
        <v>5.850231E-3</v>
      </c>
      <c r="Y84" s="24">
        <v>6.4773929999999997E-3</v>
      </c>
      <c r="Z84" s="24">
        <v>6.6958614999999997E-3</v>
      </c>
      <c r="AA84" s="24">
        <v>7.1800700000000002E-3</v>
      </c>
    </row>
    <row r="85" spans="1:27" s="27" customFormat="1" x14ac:dyDescent="0.25">
      <c r="A85" s="28" t="s">
        <v>135</v>
      </c>
      <c r="B85" s="28" t="s">
        <v>74</v>
      </c>
      <c r="C85" s="24">
        <v>0</v>
      </c>
      <c r="D85" s="24">
        <v>0</v>
      </c>
      <c r="E85" s="24">
        <v>0</v>
      </c>
      <c r="F85" s="24">
        <v>1.3002039999999999E-3</v>
      </c>
      <c r="G85" s="24">
        <v>1.4260792000000001E-3</v>
      </c>
      <c r="H85" s="24">
        <v>1.6141969999999999E-3</v>
      </c>
      <c r="I85" s="24">
        <v>1.6991420000000001E-3</v>
      </c>
      <c r="J85" s="24">
        <v>1.7929585E-3</v>
      </c>
      <c r="K85" s="24">
        <v>1.8738528999999999E-3</v>
      </c>
      <c r="L85" s="24">
        <v>1.9475878E-3</v>
      </c>
      <c r="M85" s="24">
        <v>2.1707014999999999E-3</v>
      </c>
      <c r="N85" s="24">
        <v>2.2247373000000002E-3</v>
      </c>
      <c r="O85" s="24">
        <v>2.3281899999999999E-3</v>
      </c>
      <c r="P85" s="24">
        <v>2.5252448000000001E-3</v>
      </c>
      <c r="Q85" s="24">
        <v>2.6444017E-3</v>
      </c>
      <c r="R85" s="24">
        <v>2.8070066999999902E-3</v>
      </c>
      <c r="S85" s="24">
        <v>3.0188095000000001E-3</v>
      </c>
      <c r="T85" s="24">
        <v>3.1503865E-3</v>
      </c>
      <c r="U85" s="24">
        <v>3.241444E-3</v>
      </c>
      <c r="V85" s="24">
        <v>3.7121163000000002E-3</v>
      </c>
      <c r="W85" s="24">
        <v>3.8013507E-3</v>
      </c>
      <c r="X85" s="24">
        <v>3.9620999999999996E-3</v>
      </c>
      <c r="Y85" s="24">
        <v>4.323777E-3</v>
      </c>
      <c r="Z85" s="24">
        <v>4.4793827000000003E-3</v>
      </c>
      <c r="AA85" s="24">
        <v>4.7685459999999898E-3</v>
      </c>
    </row>
    <row r="86" spans="1:27" s="27" customFormat="1" x14ac:dyDescent="0.25">
      <c r="A86" s="28" t="s">
        <v>135</v>
      </c>
      <c r="B86" s="28" t="s">
        <v>56</v>
      </c>
      <c r="C86" s="24">
        <v>0.40000000596046398</v>
      </c>
      <c r="D86" s="24">
        <v>0.60000002384185702</v>
      </c>
      <c r="E86" s="24">
        <v>0.69999998807907104</v>
      </c>
      <c r="F86" s="24">
        <v>0.89999997615814198</v>
      </c>
      <c r="G86" s="24">
        <v>1.20000004768371</v>
      </c>
      <c r="H86" s="24">
        <v>1.5</v>
      </c>
      <c r="I86" s="24">
        <v>1.8999999761581401</v>
      </c>
      <c r="J86" s="24">
        <v>2.2999999523162802</v>
      </c>
      <c r="K86" s="24">
        <v>2.70000004768371</v>
      </c>
      <c r="L86" s="24">
        <v>2.9000000953674299</v>
      </c>
      <c r="M86" s="24">
        <v>3.5999999046325599</v>
      </c>
      <c r="N86" s="24">
        <v>4</v>
      </c>
      <c r="O86" s="24">
        <v>4.5</v>
      </c>
      <c r="P86" s="24">
        <v>4.8000001907348597</v>
      </c>
      <c r="Q86" s="24">
        <v>5.0999999046325604</v>
      </c>
      <c r="R86" s="24">
        <v>5.1999998092651296</v>
      </c>
      <c r="S86" s="24">
        <v>5.4000000953674299</v>
      </c>
      <c r="T86" s="24">
        <v>5.5</v>
      </c>
      <c r="U86" s="24">
        <v>5.6999998092651296</v>
      </c>
      <c r="V86" s="24">
        <v>5.9000000953674299</v>
      </c>
      <c r="W86" s="24">
        <v>6</v>
      </c>
      <c r="X86" s="24">
        <v>6.1999998092651296</v>
      </c>
      <c r="Y86" s="24">
        <v>6.4000000953674299</v>
      </c>
      <c r="Z86" s="24">
        <v>6.5999999046325604</v>
      </c>
      <c r="AA86" s="24">
        <v>6.6999998092651296</v>
      </c>
    </row>
    <row r="87" spans="1:27" s="27" customFormat="1" x14ac:dyDescent="0.25">
      <c r="A87" s="33" t="s">
        <v>139</v>
      </c>
      <c r="B87" s="33"/>
      <c r="C87" s="30">
        <v>3135.700561940153</v>
      </c>
      <c r="D87" s="30">
        <v>3135.7026564525031</v>
      </c>
      <c r="E87" s="30">
        <v>3135.7030391455833</v>
      </c>
      <c r="F87" s="30">
        <v>3135.7032500601931</v>
      </c>
      <c r="G87" s="30">
        <v>3135.7033112473537</v>
      </c>
      <c r="H87" s="30">
        <v>3135.7033883396634</v>
      </c>
      <c r="I87" s="30">
        <v>3135.7035465167432</v>
      </c>
      <c r="J87" s="30">
        <v>3135.7036773024529</v>
      </c>
      <c r="K87" s="30">
        <v>3135.7039048711231</v>
      </c>
      <c r="L87" s="30">
        <v>3135.704143114523</v>
      </c>
      <c r="M87" s="30">
        <v>3135.7043354770231</v>
      </c>
      <c r="N87" s="30">
        <v>3135.7047315608429</v>
      </c>
      <c r="O87" s="30">
        <v>3135.7049228964229</v>
      </c>
      <c r="P87" s="30">
        <v>3135.7054897048929</v>
      </c>
      <c r="Q87" s="30">
        <v>3135.7058520789237</v>
      </c>
      <c r="R87" s="30">
        <v>3135.7063355730033</v>
      </c>
      <c r="S87" s="30">
        <v>3135.7066126700429</v>
      </c>
      <c r="T87" s="30">
        <v>3135.7073890101033</v>
      </c>
      <c r="U87" s="30">
        <v>3135.7080540775632</v>
      </c>
      <c r="V87" s="30">
        <v>3015.7081901672132</v>
      </c>
      <c r="W87" s="30">
        <v>3015.7088679791727</v>
      </c>
      <c r="X87" s="30">
        <v>3015.7097550800331</v>
      </c>
      <c r="Y87" s="30">
        <v>3015.7102213669032</v>
      </c>
      <c r="Z87" s="30">
        <v>2862.1112313367184</v>
      </c>
      <c r="AA87" s="30">
        <v>2862.1120888054184</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242.33745786787597</v>
      </c>
      <c r="D92" s="24">
        <v>562.33750484891596</v>
      </c>
      <c r="E92" s="24">
        <v>562.33750532921613</v>
      </c>
      <c r="F92" s="24">
        <v>562.33750551643595</v>
      </c>
      <c r="G92" s="24">
        <v>562.33774581377611</v>
      </c>
      <c r="H92" s="24">
        <v>562.34191937300591</v>
      </c>
      <c r="I92" s="24">
        <v>562.34672534340598</v>
      </c>
      <c r="J92" s="24">
        <v>562.34874910480596</v>
      </c>
      <c r="K92" s="24">
        <v>562.34875291420599</v>
      </c>
      <c r="L92" s="24">
        <v>532.38568588230601</v>
      </c>
      <c r="M92" s="24">
        <v>532.389865444306</v>
      </c>
      <c r="N92" s="24">
        <v>532.39659719840586</v>
      </c>
      <c r="O92" s="24">
        <v>477.07296598119996</v>
      </c>
      <c r="P92" s="24">
        <v>452.07334545579999</v>
      </c>
      <c r="Q92" s="24">
        <v>948.18837073400005</v>
      </c>
      <c r="R92" s="24">
        <v>948.18837188229998</v>
      </c>
      <c r="S92" s="24">
        <v>1460.1669051097001</v>
      </c>
      <c r="T92" s="24">
        <v>1460.1669065915</v>
      </c>
      <c r="U92" s="24">
        <v>2576.1165134107</v>
      </c>
      <c r="V92" s="24">
        <v>2576.1177846579999</v>
      </c>
      <c r="W92" s="24">
        <v>3714.2589942443997</v>
      </c>
      <c r="X92" s="24">
        <v>3723.3003950589996</v>
      </c>
      <c r="Y92" s="24">
        <v>4978.5673898729992</v>
      </c>
      <c r="Z92" s="24">
        <v>6167.2322218884992</v>
      </c>
      <c r="AA92" s="24">
        <v>6378.1541942679987</v>
      </c>
    </row>
    <row r="93" spans="1:27" collapsed="1" x14ac:dyDescent="0.25">
      <c r="A93" s="28" t="s">
        <v>40</v>
      </c>
      <c r="B93" s="28" t="s">
        <v>122</v>
      </c>
      <c r="C93" s="24">
        <v>1330</v>
      </c>
      <c r="D93" s="24">
        <v>1330</v>
      </c>
      <c r="E93" s="24">
        <v>1330</v>
      </c>
      <c r="F93" s="24">
        <v>1330.0080308280001</v>
      </c>
      <c r="G93" s="24">
        <v>3370.0090234724998</v>
      </c>
      <c r="H93" s="24">
        <v>3370.0096312753999</v>
      </c>
      <c r="I93" s="24">
        <v>3370.0101006250002</v>
      </c>
      <c r="J93" s="24">
        <v>3370.0106263716702</v>
      </c>
      <c r="K93" s="24">
        <v>5370.0058212752001</v>
      </c>
      <c r="L93" s="24">
        <v>5370.0060948214996</v>
      </c>
      <c r="M93" s="24">
        <v>5370.0066024832013</v>
      </c>
      <c r="N93" s="24">
        <v>5370.0070193795</v>
      </c>
      <c r="O93" s="24">
        <v>5370.0074777241007</v>
      </c>
      <c r="P93" s="24">
        <v>5370.0079327581007</v>
      </c>
      <c r="Q93" s="24">
        <v>5370.0097184810011</v>
      </c>
      <c r="R93" s="24">
        <v>5370.0103048078008</v>
      </c>
      <c r="S93" s="24">
        <v>5370.0144242692995</v>
      </c>
      <c r="T93" s="24">
        <v>5370.0147874208005</v>
      </c>
      <c r="U93" s="24">
        <v>5370.0166970526998</v>
      </c>
      <c r="V93" s="24">
        <v>5370.017607268901</v>
      </c>
      <c r="W93" s="24">
        <v>5370.0237288746994</v>
      </c>
      <c r="X93" s="24">
        <v>5370.0329513197985</v>
      </c>
      <c r="Y93" s="24">
        <v>5370.0334420679992</v>
      </c>
      <c r="Z93" s="24">
        <v>5370.0514644737004</v>
      </c>
      <c r="AA93" s="24">
        <v>5370.0525700609987</v>
      </c>
    </row>
    <row r="94" spans="1:27" x14ac:dyDescent="0.25">
      <c r="A94" s="28" t="s">
        <v>40</v>
      </c>
      <c r="B94" s="28" t="s">
        <v>76</v>
      </c>
      <c r="C94" s="24">
        <v>16.609999783337084</v>
      </c>
      <c r="D94" s="24">
        <v>23.790000308305007</v>
      </c>
      <c r="E94" s="24">
        <v>29.300000157207236</v>
      </c>
      <c r="F94" s="24">
        <v>39.59999951720232</v>
      </c>
      <c r="G94" s="24">
        <v>52.009999983012513</v>
      </c>
      <c r="H94" s="24">
        <v>65.210001260042063</v>
      </c>
      <c r="I94" s="24">
        <v>79.909999668597976</v>
      </c>
      <c r="J94" s="24">
        <v>94.400000289082357</v>
      </c>
      <c r="K94" s="24">
        <v>109.68999896943549</v>
      </c>
      <c r="L94" s="24">
        <v>119.18999791145315</v>
      </c>
      <c r="M94" s="24">
        <v>146.6000009477136</v>
      </c>
      <c r="N94" s="24">
        <v>164.50999844074227</v>
      </c>
      <c r="O94" s="24">
        <v>187.41000023484207</v>
      </c>
      <c r="P94" s="24">
        <v>202.80999678373311</v>
      </c>
      <c r="Q94" s="24">
        <v>213.70999881625156</v>
      </c>
      <c r="R94" s="24">
        <v>222.99999976158117</v>
      </c>
      <c r="S94" s="24">
        <v>232.51000285148609</v>
      </c>
      <c r="T94" s="24">
        <v>242.20999789237973</v>
      </c>
      <c r="U94" s="24">
        <v>252.70000463724116</v>
      </c>
      <c r="V94" s="24">
        <v>263.71000152826298</v>
      </c>
      <c r="W94" s="24">
        <v>274.31000500917423</v>
      </c>
      <c r="X94" s="24">
        <v>285.38999783992745</v>
      </c>
      <c r="Y94" s="24">
        <v>297.29999864101399</v>
      </c>
      <c r="Z94" s="24">
        <v>309.28999918699253</v>
      </c>
      <c r="AA94" s="24">
        <v>320.90000313520414</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4.0557502100000004E-3</v>
      </c>
      <c r="D97" s="24">
        <v>4.0599862899999986E-3</v>
      </c>
      <c r="E97" s="24">
        <v>4.0602057599999995E-3</v>
      </c>
      <c r="F97" s="24">
        <v>4.0603082499999993E-3</v>
      </c>
      <c r="G97" s="24">
        <v>4.2984825599999988E-3</v>
      </c>
      <c r="H97" s="24">
        <v>6.4290820999999901E-3</v>
      </c>
      <c r="I97" s="24">
        <v>8.9067825000000017E-3</v>
      </c>
      <c r="J97" s="24">
        <v>9.8314109999999896E-3</v>
      </c>
      <c r="K97" s="24">
        <v>9.8324900999999902E-3</v>
      </c>
      <c r="L97" s="24">
        <v>2.9329713600000001E-2</v>
      </c>
      <c r="M97" s="24">
        <v>3.1921327299999996E-2</v>
      </c>
      <c r="N97" s="24">
        <v>3.5789596699999988E-2</v>
      </c>
      <c r="O97" s="24">
        <v>3.84311216E-2</v>
      </c>
      <c r="P97" s="24">
        <v>3.8493709799999998E-2</v>
      </c>
      <c r="Q97" s="24">
        <v>4.4482751999999987E-2</v>
      </c>
      <c r="R97" s="24">
        <v>4.4483265999999987E-2</v>
      </c>
      <c r="S97" s="24">
        <v>4.44842404E-2</v>
      </c>
      <c r="T97" s="24">
        <v>4.4484883499999989E-2</v>
      </c>
      <c r="U97" s="24">
        <v>4.4486819499999899E-2</v>
      </c>
      <c r="V97" s="24">
        <v>4.4575175499999994E-2</v>
      </c>
      <c r="W97" s="24">
        <v>109.991948999</v>
      </c>
      <c r="X97" s="24">
        <v>109.99259482799999</v>
      </c>
      <c r="Y97" s="24">
        <v>1306.21079248</v>
      </c>
      <c r="Z97" s="24">
        <v>1306.240356027</v>
      </c>
      <c r="AA97" s="24">
        <v>1306.3081141979999</v>
      </c>
    </row>
    <row r="98" spans="1:27" x14ac:dyDescent="0.25">
      <c r="A98" s="28" t="s">
        <v>131</v>
      </c>
      <c r="B98" s="28" t="s">
        <v>122</v>
      </c>
      <c r="C98" s="24">
        <v>840</v>
      </c>
      <c r="D98" s="24">
        <v>840</v>
      </c>
      <c r="E98" s="24">
        <v>840</v>
      </c>
      <c r="F98" s="24">
        <v>840.00397847060003</v>
      </c>
      <c r="G98" s="24">
        <v>2880.0046544196998</v>
      </c>
      <c r="H98" s="24">
        <v>2880.0048512165999</v>
      </c>
      <c r="I98" s="24">
        <v>2880.0050322748002</v>
      </c>
      <c r="J98" s="24">
        <v>2880.0052235888002</v>
      </c>
      <c r="K98" s="24">
        <v>4880.0001000000002</v>
      </c>
      <c r="L98" s="24">
        <v>4880.0001000000002</v>
      </c>
      <c r="M98" s="24">
        <v>4880.0001200000006</v>
      </c>
      <c r="N98" s="24">
        <v>4880.0001200000006</v>
      </c>
      <c r="O98" s="24">
        <v>4880.0001300000004</v>
      </c>
      <c r="P98" s="24">
        <v>4880.0001300000004</v>
      </c>
      <c r="Q98" s="24">
        <v>4880.0001300000004</v>
      </c>
      <c r="R98" s="24">
        <v>4880.0001499999998</v>
      </c>
      <c r="S98" s="24">
        <v>4880.0001499999998</v>
      </c>
      <c r="T98" s="24">
        <v>4880.0002500000001</v>
      </c>
      <c r="U98" s="24">
        <v>4880.0002599999998</v>
      </c>
      <c r="V98" s="24">
        <v>4880.0002800000002</v>
      </c>
      <c r="W98" s="24">
        <v>4880.0002800000002</v>
      </c>
      <c r="X98" s="24">
        <v>4880.0002999999997</v>
      </c>
      <c r="Y98" s="24">
        <v>4880.0003099999994</v>
      </c>
      <c r="Z98" s="24">
        <v>4880.0003799999995</v>
      </c>
      <c r="AA98" s="24">
        <v>4880.000469999999</v>
      </c>
    </row>
    <row r="99" spans="1:27" x14ac:dyDescent="0.25">
      <c r="A99" s="28" t="s">
        <v>131</v>
      </c>
      <c r="B99" s="28" t="s">
        <v>76</v>
      </c>
      <c r="C99" s="24">
        <v>6.609999872744071</v>
      </c>
      <c r="D99" s="24">
        <v>8.7899999506771476</v>
      </c>
      <c r="E99" s="24">
        <v>10.700000073760744</v>
      </c>
      <c r="F99" s="24">
        <v>15.399999827146484</v>
      </c>
      <c r="G99" s="24">
        <v>20.210000507533472</v>
      </c>
      <c r="H99" s="24">
        <v>25.610000878572404</v>
      </c>
      <c r="I99" s="24">
        <v>31.109999120235429</v>
      </c>
      <c r="J99" s="24">
        <v>36.900000527501071</v>
      </c>
      <c r="K99" s="24">
        <v>42.790000066161078</v>
      </c>
      <c r="L99" s="24">
        <v>46.389998197555521</v>
      </c>
      <c r="M99" s="24">
        <v>57.100001424550953</v>
      </c>
      <c r="N99" s="24">
        <v>64.709999203681875</v>
      </c>
      <c r="O99" s="24">
        <v>73.410000234842173</v>
      </c>
      <c r="P99" s="24">
        <v>79.30999964475626</v>
      </c>
      <c r="Q99" s="24">
        <v>83.210001200437503</v>
      </c>
      <c r="R99" s="24">
        <v>86.400002241134558</v>
      </c>
      <c r="S99" s="24">
        <v>89.609998941421452</v>
      </c>
      <c r="T99" s="24">
        <v>92.809996366500826</v>
      </c>
      <c r="U99" s="24">
        <v>96.400002539157796</v>
      </c>
      <c r="V99" s="24">
        <v>100.10999685525883</v>
      </c>
      <c r="W99" s="24">
        <v>103.71000272035594</v>
      </c>
      <c r="X99" s="24">
        <v>107.39000260829921</v>
      </c>
      <c r="Y99" s="24">
        <v>111.39999854564657</v>
      </c>
      <c r="Z99" s="24">
        <v>115.39000004529944</v>
      </c>
      <c r="AA99" s="24">
        <v>119.30000180006023</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2.0008184145599999</v>
      </c>
      <c r="D102" s="24">
        <v>22.00082718773</v>
      </c>
      <c r="E102" s="24">
        <v>22.000827255659999</v>
      </c>
      <c r="F102" s="24">
        <v>22.000827277300001</v>
      </c>
      <c r="G102" s="24">
        <v>22.000827854000001</v>
      </c>
      <c r="H102" s="24">
        <v>22.0013149991</v>
      </c>
      <c r="I102" s="24">
        <v>22.0018824458</v>
      </c>
      <c r="J102" s="24">
        <v>22.002143545799999</v>
      </c>
      <c r="K102" s="24">
        <v>22.002145053</v>
      </c>
      <c r="L102" s="24">
        <v>22.006973027299999</v>
      </c>
      <c r="M102" s="24">
        <v>22.007573520000001</v>
      </c>
      <c r="N102" s="24">
        <v>22.008139575000001</v>
      </c>
      <c r="O102" s="24">
        <v>22.008947026000001</v>
      </c>
      <c r="P102" s="24">
        <v>22.008975874000001</v>
      </c>
      <c r="Q102" s="24">
        <v>22.009367992000001</v>
      </c>
      <c r="R102" s="24">
        <v>22.009368396999999</v>
      </c>
      <c r="S102" s="24">
        <v>370.48102</v>
      </c>
      <c r="T102" s="24">
        <v>370.48102</v>
      </c>
      <c r="U102" s="24">
        <v>370.48102</v>
      </c>
      <c r="V102" s="24">
        <v>370.48102</v>
      </c>
      <c r="W102" s="24">
        <v>904.44024999999999</v>
      </c>
      <c r="X102" s="24">
        <v>904.44029999999998</v>
      </c>
      <c r="Y102" s="24">
        <v>904.44036999999901</v>
      </c>
      <c r="Z102" s="24">
        <v>1835.7297000000001</v>
      </c>
      <c r="AA102" s="24">
        <v>1835.7302999999999</v>
      </c>
    </row>
    <row r="103" spans="1:27" x14ac:dyDescent="0.25">
      <c r="A103" s="28" t="s">
        <v>132</v>
      </c>
      <c r="B103" s="28" t="s">
        <v>122</v>
      </c>
      <c r="C103" s="24">
        <v>490</v>
      </c>
      <c r="D103" s="24">
        <v>490</v>
      </c>
      <c r="E103" s="24">
        <v>490</v>
      </c>
      <c r="F103" s="24">
        <v>490.0009937936</v>
      </c>
      <c r="G103" s="24">
        <v>490.00106140449998</v>
      </c>
      <c r="H103" s="24">
        <v>490.00114266119999</v>
      </c>
      <c r="I103" s="24">
        <v>490.00121678530002</v>
      </c>
      <c r="J103" s="24">
        <v>490.0012541186</v>
      </c>
      <c r="K103" s="24">
        <v>490.00139303110001</v>
      </c>
      <c r="L103" s="24">
        <v>490.00148392109998</v>
      </c>
      <c r="M103" s="24">
        <v>490.00159124390001</v>
      </c>
      <c r="N103" s="24">
        <v>490.00171305750001</v>
      </c>
      <c r="O103" s="24">
        <v>490.0018107299</v>
      </c>
      <c r="P103" s="24">
        <v>490.00192485970001</v>
      </c>
      <c r="Q103" s="24">
        <v>490.00223060019999</v>
      </c>
      <c r="R103" s="24">
        <v>490.00256891430001</v>
      </c>
      <c r="S103" s="24">
        <v>490.00423182550003</v>
      </c>
      <c r="T103" s="24">
        <v>490.00428692100002</v>
      </c>
      <c r="U103" s="24">
        <v>490.00434855050003</v>
      </c>
      <c r="V103" s="24">
        <v>490.00438683250002</v>
      </c>
      <c r="W103" s="24">
        <v>490.00770221049999</v>
      </c>
      <c r="X103" s="24">
        <v>490.00773750939999</v>
      </c>
      <c r="Y103" s="24">
        <v>490.00777620399998</v>
      </c>
      <c r="Z103" s="24">
        <v>490.01777962400001</v>
      </c>
      <c r="AA103" s="24">
        <v>490.01794110399999</v>
      </c>
    </row>
    <row r="104" spans="1:27" x14ac:dyDescent="0.25">
      <c r="A104" s="28" t="s">
        <v>132</v>
      </c>
      <c r="B104" s="28" t="s">
        <v>76</v>
      </c>
      <c r="C104" s="24">
        <v>2.5999999046325599</v>
      </c>
      <c r="D104" s="24">
        <v>3.2999999523162802</v>
      </c>
      <c r="E104" s="24">
        <v>4</v>
      </c>
      <c r="F104" s="24">
        <v>5.4000000953674299</v>
      </c>
      <c r="G104" s="24">
        <v>7.6999998092651296</v>
      </c>
      <c r="H104" s="24">
        <v>9.8000001907348597</v>
      </c>
      <c r="I104" s="24">
        <v>12.399999618530201</v>
      </c>
      <c r="J104" s="24">
        <v>14.699999809265099</v>
      </c>
      <c r="K104" s="24">
        <v>17.299999237060501</v>
      </c>
      <c r="L104" s="24">
        <v>18.899999618530199</v>
      </c>
      <c r="M104" s="24">
        <v>24.2000007629394</v>
      </c>
      <c r="N104" s="24">
        <v>26.7000007629394</v>
      </c>
      <c r="O104" s="24">
        <v>30.600000381469702</v>
      </c>
      <c r="P104" s="24">
        <v>33.099998474121001</v>
      </c>
      <c r="Q104" s="24">
        <v>34.799999237060497</v>
      </c>
      <c r="R104" s="24">
        <v>36.299999237060497</v>
      </c>
      <c r="S104" s="24">
        <v>37.799999237060497</v>
      </c>
      <c r="T104" s="24">
        <v>39.5</v>
      </c>
      <c r="U104" s="24">
        <v>41.200000762939403</v>
      </c>
      <c r="V104" s="24">
        <v>42.900001525878899</v>
      </c>
      <c r="W104" s="24">
        <v>44.400001525878899</v>
      </c>
      <c r="X104" s="24">
        <v>46</v>
      </c>
      <c r="Y104" s="24">
        <v>47.900001525878899</v>
      </c>
      <c r="Z104" s="24">
        <v>49.700000762939403</v>
      </c>
      <c r="AA104" s="24">
        <v>51.400001525878899</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75.330861495905992</v>
      </c>
      <c r="D107" s="24">
        <v>375.33087058365601</v>
      </c>
      <c r="E107" s="24">
        <v>375.33087065490599</v>
      </c>
      <c r="F107" s="24">
        <v>375.33087067643601</v>
      </c>
      <c r="G107" s="24">
        <v>375.33087141124599</v>
      </c>
      <c r="H107" s="24">
        <v>375.33138573200597</v>
      </c>
      <c r="I107" s="24">
        <v>375.33197537810599</v>
      </c>
      <c r="J107" s="24">
        <v>375.33224537130599</v>
      </c>
      <c r="K107" s="24">
        <v>375.332245739906</v>
      </c>
      <c r="L107" s="24">
        <v>375.33687751740598</v>
      </c>
      <c r="M107" s="24">
        <v>375.33718931440598</v>
      </c>
      <c r="N107" s="24">
        <v>375.33816053570598</v>
      </c>
      <c r="O107" s="24">
        <v>320.01044054699997</v>
      </c>
      <c r="P107" s="24">
        <v>320.01044244799999</v>
      </c>
      <c r="Q107" s="24">
        <v>320.01889449200002</v>
      </c>
      <c r="R107" s="24">
        <v>320.01889462600002</v>
      </c>
      <c r="S107" s="24">
        <v>320.01889512700001</v>
      </c>
      <c r="T107" s="24">
        <v>320.01889571200002</v>
      </c>
      <c r="U107" s="24">
        <v>1435.9684999999999</v>
      </c>
      <c r="V107" s="24">
        <v>1435.9684999999999</v>
      </c>
      <c r="W107" s="24">
        <v>1784.0083</v>
      </c>
      <c r="X107" s="24">
        <v>1793.0486000000001</v>
      </c>
      <c r="Y107" s="24">
        <v>1793.0486000000001</v>
      </c>
      <c r="Z107" s="24">
        <v>2050.3931000000002</v>
      </c>
      <c r="AA107" s="24">
        <v>2050.3932999999997</v>
      </c>
    </row>
    <row r="108" spans="1:27" x14ac:dyDescent="0.25">
      <c r="A108" s="28" t="s">
        <v>133</v>
      </c>
      <c r="B108" s="28" t="s">
        <v>122</v>
      </c>
      <c r="C108" s="24">
        <v>0</v>
      </c>
      <c r="D108" s="24">
        <v>0</v>
      </c>
      <c r="E108" s="24">
        <v>0</v>
      </c>
      <c r="F108" s="24">
        <v>1.0478991E-3</v>
      </c>
      <c r="G108" s="24">
        <v>1.1239013E-3</v>
      </c>
      <c r="H108" s="24">
        <v>1.2132886000000001E-3</v>
      </c>
      <c r="I108" s="24">
        <v>1.2936344E-3</v>
      </c>
      <c r="J108" s="24">
        <v>1.431529E-3</v>
      </c>
      <c r="K108" s="24">
        <v>1.4840019000000001E-3</v>
      </c>
      <c r="L108" s="24">
        <v>1.5485935E-3</v>
      </c>
      <c r="M108" s="24">
        <v>1.6422266999999999E-3</v>
      </c>
      <c r="N108" s="24">
        <v>1.7964813E-3</v>
      </c>
      <c r="O108" s="24">
        <v>1.9745232999999998E-3</v>
      </c>
      <c r="P108" s="24">
        <v>2.0431812999999999E-3</v>
      </c>
      <c r="Q108" s="24">
        <v>2.9817789999999999E-3</v>
      </c>
      <c r="R108" s="24">
        <v>3.02262719999999E-3</v>
      </c>
      <c r="S108" s="24">
        <v>3.9912183E-3</v>
      </c>
      <c r="T108" s="24">
        <v>4.0422002999999998E-3</v>
      </c>
      <c r="U108" s="24">
        <v>5.7643319999999996E-3</v>
      </c>
      <c r="V108" s="24">
        <v>5.7974163999999998E-3</v>
      </c>
      <c r="W108" s="24">
        <v>8.0268765000000002E-3</v>
      </c>
      <c r="X108" s="24">
        <v>1.6997887E-2</v>
      </c>
      <c r="Y108" s="24">
        <v>1.7029329999999999E-2</v>
      </c>
      <c r="Z108" s="24">
        <v>2.4439994E-2</v>
      </c>
      <c r="AA108" s="24">
        <v>2.4605767999999899E-2</v>
      </c>
    </row>
    <row r="109" spans="1:27" x14ac:dyDescent="0.25">
      <c r="A109" s="28" t="s">
        <v>133</v>
      </c>
      <c r="B109" s="28" t="s">
        <v>76</v>
      </c>
      <c r="C109" s="24">
        <v>3.70000004768371</v>
      </c>
      <c r="D109" s="24">
        <v>5.3000001907348597</v>
      </c>
      <c r="E109" s="24">
        <v>6.5999999046325604</v>
      </c>
      <c r="F109" s="24">
        <v>8.8999996185302699</v>
      </c>
      <c r="G109" s="24">
        <v>12</v>
      </c>
      <c r="H109" s="24">
        <v>15</v>
      </c>
      <c r="I109" s="24">
        <v>18.7000007629394</v>
      </c>
      <c r="J109" s="24">
        <v>22.2000007629394</v>
      </c>
      <c r="K109" s="24">
        <v>26.299999237060501</v>
      </c>
      <c r="L109" s="24">
        <v>29</v>
      </c>
      <c r="M109" s="24">
        <v>38.299999237060497</v>
      </c>
      <c r="N109" s="24">
        <v>44.099998474121001</v>
      </c>
      <c r="O109" s="24">
        <v>52.299999237060497</v>
      </c>
      <c r="P109" s="24">
        <v>57.299999237060497</v>
      </c>
      <c r="Q109" s="24">
        <v>60.799999237060497</v>
      </c>
      <c r="R109" s="24">
        <v>63.799999237060497</v>
      </c>
      <c r="S109" s="24">
        <v>66.800003051757798</v>
      </c>
      <c r="T109" s="24">
        <v>69.900001525878906</v>
      </c>
      <c r="U109" s="24">
        <v>73.300003051757798</v>
      </c>
      <c r="V109" s="24">
        <v>76.900001525878906</v>
      </c>
      <c r="W109" s="24">
        <v>80.5</v>
      </c>
      <c r="X109" s="24">
        <v>84.199996948242102</v>
      </c>
      <c r="Y109" s="24">
        <v>88.099998474121094</v>
      </c>
      <c r="Z109" s="24">
        <v>92.099998474121094</v>
      </c>
      <c r="AA109" s="24">
        <v>95.900001525878906</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165.00088839809999</v>
      </c>
      <c r="D112" s="24">
        <v>165.00090180984</v>
      </c>
      <c r="E112" s="24">
        <v>165.00090188626001</v>
      </c>
      <c r="F112" s="24">
        <v>165.00090190674999</v>
      </c>
      <c r="G112" s="24">
        <v>165.00090230009999</v>
      </c>
      <c r="H112" s="24">
        <v>165.0014052681</v>
      </c>
      <c r="I112" s="24">
        <v>165.0020274092</v>
      </c>
      <c r="J112" s="24">
        <v>165.00233298000001</v>
      </c>
      <c r="K112" s="24">
        <v>165.0023336175</v>
      </c>
      <c r="L112" s="24">
        <v>135.00731483000001</v>
      </c>
      <c r="M112" s="24">
        <v>135.007577965</v>
      </c>
      <c r="N112" s="24">
        <v>135.00890298600001</v>
      </c>
      <c r="O112" s="24">
        <v>135.009542178</v>
      </c>
      <c r="P112" s="24">
        <v>110.009828064</v>
      </c>
      <c r="Q112" s="24">
        <v>606.11002000000008</v>
      </c>
      <c r="R112" s="24">
        <v>606.11002000000008</v>
      </c>
      <c r="S112" s="24">
        <v>769.61689999999999</v>
      </c>
      <c r="T112" s="24">
        <v>769.61689999999999</v>
      </c>
      <c r="U112" s="24">
        <v>769.61689999999999</v>
      </c>
      <c r="V112" s="24">
        <v>769.61789999999996</v>
      </c>
      <c r="W112" s="24">
        <v>915.81290000000001</v>
      </c>
      <c r="X112" s="24">
        <v>915.81304999999998</v>
      </c>
      <c r="Y112" s="24">
        <v>974.86114999999995</v>
      </c>
      <c r="Z112" s="24">
        <v>974.86236999999903</v>
      </c>
      <c r="AA112" s="24">
        <v>1185.7153000000001</v>
      </c>
    </row>
    <row r="113" spans="1:27" x14ac:dyDescent="0.25">
      <c r="A113" s="28" t="s">
        <v>134</v>
      </c>
      <c r="B113" s="28" t="s">
        <v>122</v>
      </c>
      <c r="C113" s="24">
        <v>0</v>
      </c>
      <c r="D113" s="24">
        <v>0</v>
      </c>
      <c r="E113" s="24">
        <v>0</v>
      </c>
      <c r="F113" s="24">
        <v>7.1046070000000002E-4</v>
      </c>
      <c r="G113" s="24">
        <v>7.5766780000000001E-4</v>
      </c>
      <c r="H113" s="24">
        <v>8.0991199999999998E-4</v>
      </c>
      <c r="I113" s="24">
        <v>8.5878850000000004E-4</v>
      </c>
      <c r="J113" s="24">
        <v>9.2417676999999895E-4</v>
      </c>
      <c r="K113" s="24">
        <v>9.7038929999999901E-4</v>
      </c>
      <c r="L113" s="24">
        <v>1.0147190999999999E-3</v>
      </c>
      <c r="M113" s="24">
        <v>1.0783111E-3</v>
      </c>
      <c r="N113" s="24">
        <v>1.1651033999999999E-3</v>
      </c>
      <c r="O113" s="24">
        <v>1.2342809E-3</v>
      </c>
      <c r="P113" s="24">
        <v>1.3094723E-3</v>
      </c>
      <c r="Q113" s="24">
        <v>1.7317000999999999E-3</v>
      </c>
      <c r="R113" s="24">
        <v>1.7562596E-3</v>
      </c>
      <c r="S113" s="24">
        <v>3.03241599999999E-3</v>
      </c>
      <c r="T113" s="24">
        <v>3.0579129999999898E-3</v>
      </c>
      <c r="U113" s="24">
        <v>3.0827262000000001E-3</v>
      </c>
      <c r="V113" s="24">
        <v>3.4309037000000001E-3</v>
      </c>
      <c r="W113" s="24">
        <v>3.9184370000000003E-3</v>
      </c>
      <c r="X113" s="24">
        <v>3.9538233999999997E-3</v>
      </c>
      <c r="Y113" s="24">
        <v>4.002757E-3</v>
      </c>
      <c r="Z113" s="24">
        <v>4.385473E-3</v>
      </c>
      <c r="AA113" s="24">
        <v>4.7846429999999999E-3</v>
      </c>
    </row>
    <row r="114" spans="1:27" x14ac:dyDescent="0.25">
      <c r="A114" s="28" t="s">
        <v>134</v>
      </c>
      <c r="B114" s="28" t="s">
        <v>76</v>
      </c>
      <c r="C114" s="24">
        <v>3.2999999523162802</v>
      </c>
      <c r="D114" s="24">
        <v>5.8000001907348597</v>
      </c>
      <c r="E114" s="24">
        <v>7.3000001907348597</v>
      </c>
      <c r="F114" s="24">
        <v>9</v>
      </c>
      <c r="G114" s="24">
        <v>10.899999618530201</v>
      </c>
      <c r="H114" s="24">
        <v>13.300000190734799</v>
      </c>
      <c r="I114" s="24">
        <v>15.800000190734799</v>
      </c>
      <c r="J114" s="24">
        <v>18.299999237060501</v>
      </c>
      <c r="K114" s="24">
        <v>20.600000381469702</v>
      </c>
      <c r="L114" s="24">
        <v>22</v>
      </c>
      <c r="M114" s="24">
        <v>23.399999618530199</v>
      </c>
      <c r="N114" s="24">
        <v>25</v>
      </c>
      <c r="O114" s="24">
        <v>26.600000381469702</v>
      </c>
      <c r="P114" s="24">
        <v>28.299999237060501</v>
      </c>
      <c r="Q114" s="24">
        <v>29.799999237060501</v>
      </c>
      <c r="R114" s="24">
        <v>31.299999237060501</v>
      </c>
      <c r="S114" s="24">
        <v>32.900001525878899</v>
      </c>
      <c r="T114" s="24">
        <v>34.5</v>
      </c>
      <c r="U114" s="24">
        <v>36.099998474121001</v>
      </c>
      <c r="V114" s="24">
        <v>37.900001525878899</v>
      </c>
      <c r="W114" s="24">
        <v>39.700000762939403</v>
      </c>
      <c r="X114" s="24">
        <v>41.599998474121001</v>
      </c>
      <c r="Y114" s="24">
        <v>43.5</v>
      </c>
      <c r="Z114" s="24">
        <v>45.5</v>
      </c>
      <c r="AA114" s="24">
        <v>47.599998474121001</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8.3380909999999995E-4</v>
      </c>
      <c r="D117" s="24">
        <v>8.4528139999999995E-4</v>
      </c>
      <c r="E117" s="24">
        <v>8.4532662999999995E-4</v>
      </c>
      <c r="F117" s="24">
        <v>8.453477E-4</v>
      </c>
      <c r="G117" s="24">
        <v>8.4576586999999897E-4</v>
      </c>
      <c r="H117" s="24">
        <v>1.3842917E-3</v>
      </c>
      <c r="I117" s="24">
        <v>1.9333277999999999E-3</v>
      </c>
      <c r="J117" s="24">
        <v>2.1957967000000001E-3</v>
      </c>
      <c r="K117" s="24">
        <v>2.1960136999999999E-3</v>
      </c>
      <c r="L117" s="24">
        <v>5.1907940000000003E-3</v>
      </c>
      <c r="M117" s="24">
        <v>5.6033176000000002E-3</v>
      </c>
      <c r="N117" s="24">
        <v>5.6045050000000001E-3</v>
      </c>
      <c r="O117" s="24">
        <v>5.6051085999999899E-3</v>
      </c>
      <c r="P117" s="24">
        <v>5.6053600000000002E-3</v>
      </c>
      <c r="Q117" s="24">
        <v>5.6054980000000004E-3</v>
      </c>
      <c r="R117" s="24">
        <v>5.60559329999999E-3</v>
      </c>
      <c r="S117" s="24">
        <v>5.6057423E-3</v>
      </c>
      <c r="T117" s="24">
        <v>5.6059959999999898E-3</v>
      </c>
      <c r="U117" s="24">
        <v>5.6065912000000002E-3</v>
      </c>
      <c r="V117" s="24">
        <v>5.7894825E-3</v>
      </c>
      <c r="W117" s="24">
        <v>5.5952453999999997E-3</v>
      </c>
      <c r="X117" s="24">
        <v>5.850231E-3</v>
      </c>
      <c r="Y117" s="24">
        <v>6.4773929999999997E-3</v>
      </c>
      <c r="Z117" s="24">
        <v>6.6958614999999997E-3</v>
      </c>
      <c r="AA117" s="24">
        <v>7.1800700000000002E-3</v>
      </c>
    </row>
    <row r="118" spans="1:27" x14ac:dyDescent="0.25">
      <c r="A118" s="28" t="s">
        <v>135</v>
      </c>
      <c r="B118" s="28" t="s">
        <v>122</v>
      </c>
      <c r="C118" s="24">
        <v>0</v>
      </c>
      <c r="D118" s="24">
        <v>0</v>
      </c>
      <c r="E118" s="24">
        <v>0</v>
      </c>
      <c r="F118" s="24">
        <v>1.3002039999999999E-3</v>
      </c>
      <c r="G118" s="24">
        <v>1.4260792000000001E-3</v>
      </c>
      <c r="H118" s="24">
        <v>1.6141969999999999E-3</v>
      </c>
      <c r="I118" s="24">
        <v>1.6991420000000001E-3</v>
      </c>
      <c r="J118" s="24">
        <v>1.7929585E-3</v>
      </c>
      <c r="K118" s="24">
        <v>1.8738528999999999E-3</v>
      </c>
      <c r="L118" s="24">
        <v>1.9475878E-3</v>
      </c>
      <c r="M118" s="24">
        <v>2.1707014999999999E-3</v>
      </c>
      <c r="N118" s="24">
        <v>2.2247373000000002E-3</v>
      </c>
      <c r="O118" s="24">
        <v>2.3281899999999999E-3</v>
      </c>
      <c r="P118" s="24">
        <v>2.5252448000000001E-3</v>
      </c>
      <c r="Q118" s="24">
        <v>2.6444017E-3</v>
      </c>
      <c r="R118" s="24">
        <v>2.8070066999999902E-3</v>
      </c>
      <c r="S118" s="24">
        <v>3.0188095000000001E-3</v>
      </c>
      <c r="T118" s="24">
        <v>3.1503865E-3</v>
      </c>
      <c r="U118" s="24">
        <v>3.241444E-3</v>
      </c>
      <c r="V118" s="24">
        <v>3.7121163000000002E-3</v>
      </c>
      <c r="W118" s="24">
        <v>3.8013507E-3</v>
      </c>
      <c r="X118" s="24">
        <v>3.9620999999999996E-3</v>
      </c>
      <c r="Y118" s="24">
        <v>4.323777E-3</v>
      </c>
      <c r="Z118" s="24">
        <v>4.4793827000000003E-3</v>
      </c>
      <c r="AA118" s="24">
        <v>4.7685459999999898E-3</v>
      </c>
    </row>
    <row r="119" spans="1:27" x14ac:dyDescent="0.25">
      <c r="A119" s="28" t="s">
        <v>135</v>
      </c>
      <c r="B119" s="28" t="s">
        <v>76</v>
      </c>
      <c r="C119" s="24">
        <v>0.40000000596046398</v>
      </c>
      <c r="D119" s="24">
        <v>0.60000002384185702</v>
      </c>
      <c r="E119" s="24">
        <v>0.69999998807907104</v>
      </c>
      <c r="F119" s="24">
        <v>0.89999997615814198</v>
      </c>
      <c r="G119" s="24">
        <v>1.20000004768371</v>
      </c>
      <c r="H119" s="24">
        <v>1.5</v>
      </c>
      <c r="I119" s="24">
        <v>1.8999999761581401</v>
      </c>
      <c r="J119" s="24">
        <v>2.2999999523162802</v>
      </c>
      <c r="K119" s="24">
        <v>2.70000004768371</v>
      </c>
      <c r="L119" s="24">
        <v>2.9000000953674299</v>
      </c>
      <c r="M119" s="24">
        <v>3.5999999046325599</v>
      </c>
      <c r="N119" s="24">
        <v>4</v>
      </c>
      <c r="O119" s="24">
        <v>4.5</v>
      </c>
      <c r="P119" s="24">
        <v>4.8000001907348597</v>
      </c>
      <c r="Q119" s="24">
        <v>5.0999999046325604</v>
      </c>
      <c r="R119" s="24">
        <v>5.1999998092651296</v>
      </c>
      <c r="S119" s="24">
        <v>5.4000000953674299</v>
      </c>
      <c r="T119" s="24">
        <v>5.5</v>
      </c>
      <c r="U119" s="24">
        <v>5.6999998092651296</v>
      </c>
      <c r="V119" s="24">
        <v>5.9000000953674299</v>
      </c>
      <c r="W119" s="24">
        <v>6</v>
      </c>
      <c r="X119" s="24">
        <v>6.1999998092651296</v>
      </c>
      <c r="Y119" s="24">
        <v>6.4000000953674299</v>
      </c>
      <c r="Z119" s="24">
        <v>6.5999999046325604</v>
      </c>
      <c r="AA119" s="24">
        <v>6.6999998092651296</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12071.960060000001</v>
      </c>
      <c r="D124" s="24">
        <v>12836.03601</v>
      </c>
      <c r="E124" s="24">
        <v>13523.720299999999</v>
      </c>
      <c r="F124" s="24">
        <v>14178.88236</v>
      </c>
      <c r="G124" s="24">
        <v>14835.355750000001</v>
      </c>
      <c r="H124" s="24">
        <v>15512.53283</v>
      </c>
      <c r="I124" s="24">
        <v>16239.550809999999</v>
      </c>
      <c r="J124" s="24">
        <v>16947.038649999999</v>
      </c>
      <c r="K124" s="24">
        <v>17304.930100000001</v>
      </c>
      <c r="L124" s="24">
        <v>17661.801060000002</v>
      </c>
      <c r="M124" s="24">
        <v>18071.830720000002</v>
      </c>
      <c r="N124" s="24">
        <v>18473.598990000002</v>
      </c>
      <c r="O124" s="24">
        <v>18889.932390000002</v>
      </c>
      <c r="P124" s="24">
        <v>19279.646269999997</v>
      </c>
      <c r="Q124" s="24">
        <v>19731.76713</v>
      </c>
      <c r="R124" s="24">
        <v>20174.56033</v>
      </c>
      <c r="S124" s="24">
        <v>20632.948530000001</v>
      </c>
      <c r="T124" s="24">
        <v>21060.856919999998</v>
      </c>
      <c r="U124" s="24">
        <v>21555.578350000003</v>
      </c>
      <c r="V124" s="24">
        <v>22035.236670000002</v>
      </c>
      <c r="W124" s="24">
        <v>22529.407970000004</v>
      </c>
      <c r="X124" s="24">
        <v>22994.529290000002</v>
      </c>
      <c r="Y124" s="24">
        <v>23523.767929999998</v>
      </c>
      <c r="Z124" s="24">
        <v>24037.358290000004</v>
      </c>
      <c r="AA124" s="24">
        <v>24568.689590000002</v>
      </c>
    </row>
    <row r="125" spans="1:27" collapsed="1" x14ac:dyDescent="0.25">
      <c r="A125" s="28" t="s">
        <v>40</v>
      </c>
      <c r="B125" s="28" t="s">
        <v>77</v>
      </c>
      <c r="C125" s="24">
        <v>514.20000000000005</v>
      </c>
      <c r="D125" s="24">
        <v>585.4</v>
      </c>
      <c r="E125" s="24">
        <v>595.29999999999995</v>
      </c>
      <c r="F125" s="24">
        <v>686</v>
      </c>
      <c r="G125" s="24">
        <v>782.7</v>
      </c>
      <c r="H125" s="24">
        <v>866.9</v>
      </c>
      <c r="I125" s="24">
        <v>945.30000000000007</v>
      </c>
      <c r="J125" s="24">
        <v>1004.4</v>
      </c>
      <c r="K125" s="24">
        <v>1060.3999999999999</v>
      </c>
      <c r="L125" s="24">
        <v>1110.6999999999998</v>
      </c>
      <c r="M125" s="24">
        <v>1327.6999999999998</v>
      </c>
      <c r="N125" s="24">
        <v>1440</v>
      </c>
      <c r="O125" s="24">
        <v>1591.4</v>
      </c>
      <c r="P125" s="24">
        <v>1670</v>
      </c>
      <c r="Q125" s="24">
        <v>1705.1999999999998</v>
      </c>
      <c r="R125" s="24">
        <v>1728.8</v>
      </c>
      <c r="S125" s="24">
        <v>1748.8000000000002</v>
      </c>
      <c r="T125" s="24">
        <v>1771.3</v>
      </c>
      <c r="U125" s="24">
        <v>1798.8999999999999</v>
      </c>
      <c r="V125" s="24">
        <v>1826</v>
      </c>
      <c r="W125" s="24">
        <v>1850.6</v>
      </c>
      <c r="X125" s="24">
        <v>1875.8999999999999</v>
      </c>
      <c r="Y125" s="24">
        <v>1904.8000000000002</v>
      </c>
      <c r="Z125" s="24">
        <v>1932.0000000000002</v>
      </c>
      <c r="AA125" s="24">
        <v>1957.1000000000004</v>
      </c>
    </row>
    <row r="126" spans="1:27" collapsed="1" x14ac:dyDescent="0.25">
      <c r="A126" s="28" t="s">
        <v>40</v>
      </c>
      <c r="B126" s="28" t="s">
        <v>78</v>
      </c>
      <c r="C126" s="24">
        <v>514.20000000000005</v>
      </c>
      <c r="D126" s="24">
        <v>585.4</v>
      </c>
      <c r="E126" s="24">
        <v>595.29999999999995</v>
      </c>
      <c r="F126" s="24">
        <v>686</v>
      </c>
      <c r="G126" s="24">
        <v>782.7</v>
      </c>
      <c r="H126" s="24">
        <v>866.9</v>
      </c>
      <c r="I126" s="24">
        <v>945.30000000000007</v>
      </c>
      <c r="J126" s="24">
        <v>1004.4</v>
      </c>
      <c r="K126" s="24">
        <v>1060.3999999999999</v>
      </c>
      <c r="L126" s="24">
        <v>1110.6999999999998</v>
      </c>
      <c r="M126" s="24">
        <v>1327.6999999999998</v>
      </c>
      <c r="N126" s="24">
        <v>1440</v>
      </c>
      <c r="O126" s="24">
        <v>1591.4</v>
      </c>
      <c r="P126" s="24">
        <v>1670</v>
      </c>
      <c r="Q126" s="24">
        <v>1705.1999999999998</v>
      </c>
      <c r="R126" s="24">
        <v>1728.8</v>
      </c>
      <c r="S126" s="24">
        <v>1748.8000000000002</v>
      </c>
      <c r="T126" s="24">
        <v>1771.3</v>
      </c>
      <c r="U126" s="24">
        <v>1798.8999999999999</v>
      </c>
      <c r="V126" s="24">
        <v>1826</v>
      </c>
      <c r="W126" s="24">
        <v>1850.6</v>
      </c>
      <c r="X126" s="24">
        <v>1875.8999999999999</v>
      </c>
      <c r="Y126" s="24">
        <v>1904.8000000000002</v>
      </c>
      <c r="Z126" s="24">
        <v>1932.0000000000002</v>
      </c>
      <c r="AA126" s="24">
        <v>1957.1000000000004</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3430.8611999999998</v>
      </c>
      <c r="D129" s="24">
        <v>3527.2650000000003</v>
      </c>
      <c r="E129" s="24">
        <v>3614.3141999999998</v>
      </c>
      <c r="F129" s="24">
        <v>3699.3742999999999</v>
      </c>
      <c r="G129" s="24">
        <v>3789.5905000000002</v>
      </c>
      <c r="H129" s="24">
        <v>3891.8215</v>
      </c>
      <c r="I129" s="24">
        <v>4014.3249000000001</v>
      </c>
      <c r="J129" s="24">
        <v>4133.0652</v>
      </c>
      <c r="K129" s="24">
        <v>4245.4668000000001</v>
      </c>
      <c r="L129" s="24">
        <v>4356.5246999999999</v>
      </c>
      <c r="M129" s="24">
        <v>4487.0785999999998</v>
      </c>
      <c r="N129" s="24">
        <v>4613.9454999999998</v>
      </c>
      <c r="O129" s="24">
        <v>4737.3366999999998</v>
      </c>
      <c r="P129" s="24">
        <v>4858.6193999999996</v>
      </c>
      <c r="Q129" s="24">
        <v>5000.9755000000005</v>
      </c>
      <c r="R129" s="24">
        <v>5145.5393000000004</v>
      </c>
      <c r="S129" s="24">
        <v>5282.1841000000004</v>
      </c>
      <c r="T129" s="24">
        <v>5417.1151999999993</v>
      </c>
      <c r="U129" s="24">
        <v>5576.6410999999998</v>
      </c>
      <c r="V129" s="24">
        <v>5731.6152000000002</v>
      </c>
      <c r="W129" s="24">
        <v>5876.7804000000006</v>
      </c>
      <c r="X129" s="24">
        <v>6020.8081999999995</v>
      </c>
      <c r="Y129" s="24">
        <v>6185.6889999999994</v>
      </c>
      <c r="Z129" s="24">
        <v>6344.5852000000004</v>
      </c>
      <c r="AA129" s="24">
        <v>6498.3271000000004</v>
      </c>
    </row>
    <row r="130" spans="1:27" x14ac:dyDescent="0.25">
      <c r="A130" s="28" t="s">
        <v>131</v>
      </c>
      <c r="B130" s="28" t="s">
        <v>77</v>
      </c>
      <c r="C130" s="24">
        <v>201.8</v>
      </c>
      <c r="D130" s="24">
        <v>215.1</v>
      </c>
      <c r="E130" s="24">
        <v>216</v>
      </c>
      <c r="F130" s="24">
        <v>265.70000000000005</v>
      </c>
      <c r="G130" s="24">
        <v>303.3</v>
      </c>
      <c r="H130" s="24">
        <v>339.09999999999997</v>
      </c>
      <c r="I130" s="24">
        <v>366.59999999999997</v>
      </c>
      <c r="J130" s="24">
        <v>391.3</v>
      </c>
      <c r="K130" s="24">
        <v>412.5</v>
      </c>
      <c r="L130" s="24">
        <v>431</v>
      </c>
      <c r="M130" s="24">
        <v>514.9</v>
      </c>
      <c r="N130" s="24">
        <v>565.5</v>
      </c>
      <c r="O130" s="24">
        <v>621.4</v>
      </c>
      <c r="P130" s="24">
        <v>651.40000000000009</v>
      </c>
      <c r="Q130" s="24">
        <v>662.3</v>
      </c>
      <c r="R130" s="24">
        <v>668.2</v>
      </c>
      <c r="S130" s="24">
        <v>672.5</v>
      </c>
      <c r="T130" s="24">
        <v>677.5</v>
      </c>
      <c r="U130" s="24">
        <v>684.80000000000007</v>
      </c>
      <c r="V130" s="24">
        <v>692</v>
      </c>
      <c r="W130" s="24">
        <v>698</v>
      </c>
      <c r="X130" s="24">
        <v>704.30000000000007</v>
      </c>
      <c r="Y130" s="24">
        <v>712.1</v>
      </c>
      <c r="Z130" s="24">
        <v>719.4</v>
      </c>
      <c r="AA130" s="24">
        <v>725.6</v>
      </c>
    </row>
    <row r="131" spans="1:27" x14ac:dyDescent="0.25">
      <c r="A131" s="28" t="s">
        <v>131</v>
      </c>
      <c r="B131" s="28" t="s">
        <v>78</v>
      </c>
      <c r="C131" s="24">
        <v>201.8</v>
      </c>
      <c r="D131" s="24">
        <v>215.1</v>
      </c>
      <c r="E131" s="24">
        <v>216</v>
      </c>
      <c r="F131" s="24">
        <v>265.70000000000005</v>
      </c>
      <c r="G131" s="24">
        <v>303.3</v>
      </c>
      <c r="H131" s="24">
        <v>339.09999999999997</v>
      </c>
      <c r="I131" s="24">
        <v>366.59999999999997</v>
      </c>
      <c r="J131" s="24">
        <v>391.3</v>
      </c>
      <c r="K131" s="24">
        <v>412.5</v>
      </c>
      <c r="L131" s="24">
        <v>431</v>
      </c>
      <c r="M131" s="24">
        <v>514.9</v>
      </c>
      <c r="N131" s="24">
        <v>565.5</v>
      </c>
      <c r="O131" s="24">
        <v>621.4</v>
      </c>
      <c r="P131" s="24">
        <v>651.40000000000009</v>
      </c>
      <c r="Q131" s="24">
        <v>662.3</v>
      </c>
      <c r="R131" s="24">
        <v>668.2</v>
      </c>
      <c r="S131" s="24">
        <v>672.5</v>
      </c>
      <c r="T131" s="24">
        <v>677.5</v>
      </c>
      <c r="U131" s="24">
        <v>684.80000000000007</v>
      </c>
      <c r="V131" s="24">
        <v>692</v>
      </c>
      <c r="W131" s="24">
        <v>698</v>
      </c>
      <c r="X131" s="24">
        <v>704.30000000000007</v>
      </c>
      <c r="Y131" s="24">
        <v>712.1</v>
      </c>
      <c r="Z131" s="24">
        <v>719.4</v>
      </c>
      <c r="AA131" s="24">
        <v>725.6</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3741.7239</v>
      </c>
      <c r="D134" s="24">
        <v>3869.0981000000002</v>
      </c>
      <c r="E134" s="24">
        <v>3973.6734999999999</v>
      </c>
      <c r="F134" s="24">
        <v>4075.8552</v>
      </c>
      <c r="G134" s="24">
        <v>4172.3140999999996</v>
      </c>
      <c r="H134" s="24">
        <v>4278.4142000000002</v>
      </c>
      <c r="I134" s="24">
        <v>4391.7896000000001</v>
      </c>
      <c r="J134" s="24">
        <v>4494.34</v>
      </c>
      <c r="K134" s="24">
        <v>4600.5325999999995</v>
      </c>
      <c r="L134" s="24">
        <v>4727.8011000000006</v>
      </c>
      <c r="M134" s="24">
        <v>4862.3164999999999</v>
      </c>
      <c r="N134" s="24">
        <v>4995.4093000000003</v>
      </c>
      <c r="O134" s="24">
        <v>5135.1277</v>
      </c>
      <c r="P134" s="24">
        <v>5271.4913999999999</v>
      </c>
      <c r="Q134" s="24">
        <v>5416.5843999999997</v>
      </c>
      <c r="R134" s="24">
        <v>5560.3624</v>
      </c>
      <c r="S134" s="24">
        <v>5711.0652999999993</v>
      </c>
      <c r="T134" s="24">
        <v>5858.7106999999996</v>
      </c>
      <c r="U134" s="24">
        <v>6015.5149000000001</v>
      </c>
      <c r="V134" s="24">
        <v>6171.5711000000001</v>
      </c>
      <c r="W134" s="24">
        <v>6334.8513000000003</v>
      </c>
      <c r="X134" s="24">
        <v>6495.4531000000006</v>
      </c>
      <c r="Y134" s="24">
        <v>6665.5415999999996</v>
      </c>
      <c r="Z134" s="24">
        <v>6835.2178999999996</v>
      </c>
      <c r="AA134" s="24">
        <v>7012.4931999999999</v>
      </c>
    </row>
    <row r="135" spans="1:27" x14ac:dyDescent="0.25">
      <c r="A135" s="28" t="s">
        <v>132</v>
      </c>
      <c r="B135" s="28" t="s">
        <v>77</v>
      </c>
      <c r="C135" s="24">
        <v>79.2</v>
      </c>
      <c r="D135" s="24">
        <v>80.100000000000009</v>
      </c>
      <c r="E135" s="24">
        <v>80.3</v>
      </c>
      <c r="F135" s="24">
        <v>92</v>
      </c>
      <c r="G135" s="24">
        <v>113.89999999999999</v>
      </c>
      <c r="H135" s="24">
        <v>128.19999999999999</v>
      </c>
      <c r="I135" s="24">
        <v>144.29999999999998</v>
      </c>
      <c r="J135" s="24">
        <v>154.20000000000002</v>
      </c>
      <c r="K135" s="24">
        <v>164.6</v>
      </c>
      <c r="L135" s="24">
        <v>173.1</v>
      </c>
      <c r="M135" s="24">
        <v>216.9</v>
      </c>
      <c r="N135" s="24">
        <v>231</v>
      </c>
      <c r="O135" s="24">
        <v>257</v>
      </c>
      <c r="P135" s="24">
        <v>270.09999999999997</v>
      </c>
      <c r="Q135" s="24">
        <v>275.5</v>
      </c>
      <c r="R135" s="24">
        <v>278.8</v>
      </c>
      <c r="S135" s="24">
        <v>282.2</v>
      </c>
      <c r="T135" s="24">
        <v>286.3</v>
      </c>
      <c r="U135" s="24">
        <v>291</v>
      </c>
      <c r="V135" s="24">
        <v>294.60000000000002</v>
      </c>
      <c r="W135" s="24">
        <v>297.3</v>
      </c>
      <c r="X135" s="24">
        <v>300.2</v>
      </c>
      <c r="Y135" s="24">
        <v>304.10000000000002</v>
      </c>
      <c r="Z135" s="24">
        <v>307.90000000000003</v>
      </c>
      <c r="AA135" s="24">
        <v>311.20000000000005</v>
      </c>
    </row>
    <row r="136" spans="1:27" x14ac:dyDescent="0.25">
      <c r="A136" s="28" t="s">
        <v>132</v>
      </c>
      <c r="B136" s="28" t="s">
        <v>78</v>
      </c>
      <c r="C136" s="24">
        <v>79.2</v>
      </c>
      <c r="D136" s="24">
        <v>80.100000000000009</v>
      </c>
      <c r="E136" s="24">
        <v>80.3</v>
      </c>
      <c r="F136" s="24">
        <v>92</v>
      </c>
      <c r="G136" s="24">
        <v>113.89999999999999</v>
      </c>
      <c r="H136" s="24">
        <v>128.19999999999999</v>
      </c>
      <c r="I136" s="24">
        <v>144.29999999999998</v>
      </c>
      <c r="J136" s="24">
        <v>154.20000000000002</v>
      </c>
      <c r="K136" s="24">
        <v>164.6</v>
      </c>
      <c r="L136" s="24">
        <v>173.1</v>
      </c>
      <c r="M136" s="24">
        <v>216.9</v>
      </c>
      <c r="N136" s="24">
        <v>231</v>
      </c>
      <c r="O136" s="24">
        <v>257</v>
      </c>
      <c r="P136" s="24">
        <v>270.09999999999997</v>
      </c>
      <c r="Q136" s="24">
        <v>275.5</v>
      </c>
      <c r="R136" s="24">
        <v>278.8</v>
      </c>
      <c r="S136" s="24">
        <v>282.2</v>
      </c>
      <c r="T136" s="24">
        <v>286.3</v>
      </c>
      <c r="U136" s="24">
        <v>291</v>
      </c>
      <c r="V136" s="24">
        <v>294.60000000000002</v>
      </c>
      <c r="W136" s="24">
        <v>297.3</v>
      </c>
      <c r="X136" s="24">
        <v>300.2</v>
      </c>
      <c r="Y136" s="24">
        <v>304.10000000000002</v>
      </c>
      <c r="Z136" s="24">
        <v>307.90000000000003</v>
      </c>
      <c r="AA136" s="24">
        <v>311.20000000000005</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3041.4623000000001</v>
      </c>
      <c r="D139" s="24">
        <v>3518.1756</v>
      </c>
      <c r="E139" s="24">
        <v>3971.6673000000001</v>
      </c>
      <c r="F139" s="24">
        <v>4412.0893999999998</v>
      </c>
      <c r="G139" s="24">
        <v>4853.2750999999998</v>
      </c>
      <c r="H139" s="24">
        <v>5291.2839999999997</v>
      </c>
      <c r="I139" s="24">
        <v>5750.2357999999995</v>
      </c>
      <c r="J139" s="24">
        <v>6186.4026999999996</v>
      </c>
      <c r="K139" s="24">
        <v>6286.9318000000003</v>
      </c>
      <c r="L139" s="24">
        <v>6368.0061999999998</v>
      </c>
      <c r="M139" s="24">
        <v>6473.0149999999994</v>
      </c>
      <c r="N139" s="24">
        <v>6560.8446000000004</v>
      </c>
      <c r="O139" s="24">
        <v>6673.5510000000004</v>
      </c>
      <c r="P139" s="24">
        <v>6766.6424000000006</v>
      </c>
      <c r="Q139" s="24">
        <v>6889.6151999999993</v>
      </c>
      <c r="R139" s="24">
        <v>6988.2174999999997</v>
      </c>
      <c r="S139" s="24">
        <v>7116.9711000000007</v>
      </c>
      <c r="T139" s="24">
        <v>7221.5690000000004</v>
      </c>
      <c r="U139" s="24">
        <v>7356.4660999999996</v>
      </c>
      <c r="V139" s="24">
        <v>7467.3854999999994</v>
      </c>
      <c r="W139" s="24">
        <v>7608.9018000000005</v>
      </c>
      <c r="X139" s="24">
        <v>7726.6890999999996</v>
      </c>
      <c r="Y139" s="24">
        <v>7875.3220000000001</v>
      </c>
      <c r="Z139" s="24">
        <v>8000.5227000000004</v>
      </c>
      <c r="AA139" s="24">
        <v>8154.3054000000002</v>
      </c>
    </row>
    <row r="140" spans="1:27" x14ac:dyDescent="0.25">
      <c r="A140" s="28" t="s">
        <v>133</v>
      </c>
      <c r="B140" s="28" t="s">
        <v>77</v>
      </c>
      <c r="C140" s="24">
        <v>115.8</v>
      </c>
      <c r="D140" s="24">
        <v>132</v>
      </c>
      <c r="E140" s="24">
        <v>134</v>
      </c>
      <c r="F140" s="24">
        <v>154.29999999999998</v>
      </c>
      <c r="G140" s="24">
        <v>181.6</v>
      </c>
      <c r="H140" s="24">
        <v>200.5</v>
      </c>
      <c r="I140" s="24">
        <v>222.3</v>
      </c>
      <c r="J140" s="24">
        <v>237.7</v>
      </c>
      <c r="K140" s="24">
        <v>255.89999999999998</v>
      </c>
      <c r="L140" s="24">
        <v>272.2</v>
      </c>
      <c r="M140" s="24">
        <v>349.4</v>
      </c>
      <c r="N140" s="24">
        <v>389.09999999999997</v>
      </c>
      <c r="O140" s="24">
        <v>448</v>
      </c>
      <c r="P140" s="24">
        <v>474.7</v>
      </c>
      <c r="Q140" s="24">
        <v>488.09999999999997</v>
      </c>
      <c r="R140" s="24">
        <v>497.49999999999994</v>
      </c>
      <c r="S140" s="24">
        <v>505.40000000000003</v>
      </c>
      <c r="T140" s="24">
        <v>513.9</v>
      </c>
      <c r="U140" s="24">
        <v>524.20000000000005</v>
      </c>
      <c r="V140" s="24">
        <v>535</v>
      </c>
      <c r="W140" s="24">
        <v>545.4</v>
      </c>
      <c r="X140" s="24">
        <v>556</v>
      </c>
      <c r="Y140" s="24">
        <v>567.29999999999995</v>
      </c>
      <c r="Z140" s="24">
        <v>577.6</v>
      </c>
      <c r="AA140" s="24">
        <v>587.30000000000007</v>
      </c>
    </row>
    <row r="141" spans="1:27" x14ac:dyDescent="0.25">
      <c r="A141" s="28" t="s">
        <v>133</v>
      </c>
      <c r="B141" s="28" t="s">
        <v>78</v>
      </c>
      <c r="C141" s="24">
        <v>115.8</v>
      </c>
      <c r="D141" s="24">
        <v>132</v>
      </c>
      <c r="E141" s="24">
        <v>134</v>
      </c>
      <c r="F141" s="24">
        <v>154.29999999999998</v>
      </c>
      <c r="G141" s="24">
        <v>181.6</v>
      </c>
      <c r="H141" s="24">
        <v>200.5</v>
      </c>
      <c r="I141" s="24">
        <v>222.3</v>
      </c>
      <c r="J141" s="24">
        <v>237.7</v>
      </c>
      <c r="K141" s="24">
        <v>255.89999999999998</v>
      </c>
      <c r="L141" s="24">
        <v>272.2</v>
      </c>
      <c r="M141" s="24">
        <v>349.4</v>
      </c>
      <c r="N141" s="24">
        <v>389.09999999999997</v>
      </c>
      <c r="O141" s="24">
        <v>448</v>
      </c>
      <c r="P141" s="24">
        <v>474.7</v>
      </c>
      <c r="Q141" s="24">
        <v>488.09999999999997</v>
      </c>
      <c r="R141" s="24">
        <v>497.49999999999994</v>
      </c>
      <c r="S141" s="24">
        <v>505.40000000000003</v>
      </c>
      <c r="T141" s="24">
        <v>513.9</v>
      </c>
      <c r="U141" s="24">
        <v>524.20000000000005</v>
      </c>
      <c r="V141" s="24">
        <v>535</v>
      </c>
      <c r="W141" s="24">
        <v>545.4</v>
      </c>
      <c r="X141" s="24">
        <v>556</v>
      </c>
      <c r="Y141" s="24">
        <v>567.29999999999995</v>
      </c>
      <c r="Z141" s="24">
        <v>577.6</v>
      </c>
      <c r="AA141" s="24">
        <v>587.30000000000007</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1673.4666999999999</v>
      </c>
      <c r="D144" s="24">
        <v>1732.8694</v>
      </c>
      <c r="E144" s="24">
        <v>1772.1977999999999</v>
      </c>
      <c r="F144" s="24">
        <v>1795.6397999999999</v>
      </c>
      <c r="G144" s="24">
        <v>1822.1359</v>
      </c>
      <c r="H144" s="24">
        <v>1849.3843999999999</v>
      </c>
      <c r="I144" s="24">
        <v>1879.1233999999999</v>
      </c>
      <c r="J144" s="24">
        <v>1926.8970999999999</v>
      </c>
      <c r="K144" s="24">
        <v>1963.3836000000001</v>
      </c>
      <c r="L144" s="24">
        <v>1998.2746999999999</v>
      </c>
      <c r="M144" s="24">
        <v>2035.4872</v>
      </c>
      <c r="N144" s="24">
        <v>2084.6970999999999</v>
      </c>
      <c r="O144" s="24">
        <v>2122.6241</v>
      </c>
      <c r="P144" s="24">
        <v>2158.9148</v>
      </c>
      <c r="Q144" s="24">
        <v>2197.7060000000001</v>
      </c>
      <c r="R144" s="24">
        <v>2248.5938000000001</v>
      </c>
      <c r="S144" s="24">
        <v>2288.0675999999999</v>
      </c>
      <c r="T144" s="24">
        <v>2325.98</v>
      </c>
      <c r="U144" s="24">
        <v>2366.3688999999999</v>
      </c>
      <c r="V144" s="24">
        <v>2418.8951999999999</v>
      </c>
      <c r="W144" s="24">
        <v>2460.0783000000001</v>
      </c>
      <c r="X144" s="24">
        <v>2499.7339000000002</v>
      </c>
      <c r="Y144" s="24">
        <v>2542.0456999999997</v>
      </c>
      <c r="Z144" s="24">
        <v>2596.5164</v>
      </c>
      <c r="AA144" s="24">
        <v>2639.7737000000002</v>
      </c>
    </row>
    <row r="145" spans="1:27" x14ac:dyDescent="0.25">
      <c r="A145" s="28" t="s">
        <v>134</v>
      </c>
      <c r="B145" s="28" t="s">
        <v>77</v>
      </c>
      <c r="C145" s="24">
        <v>103.9</v>
      </c>
      <c r="D145" s="24">
        <v>144.69999999999999</v>
      </c>
      <c r="E145" s="24">
        <v>151.6</v>
      </c>
      <c r="F145" s="24">
        <v>158.6</v>
      </c>
      <c r="G145" s="24">
        <v>166.2</v>
      </c>
      <c r="H145" s="24">
        <v>178.89999999999998</v>
      </c>
      <c r="I145" s="24">
        <v>189.39999999999998</v>
      </c>
      <c r="J145" s="24">
        <v>197.29999999999998</v>
      </c>
      <c r="K145" s="24">
        <v>202.1</v>
      </c>
      <c r="L145" s="24">
        <v>207.8</v>
      </c>
      <c r="M145" s="24">
        <v>213.7</v>
      </c>
      <c r="N145" s="24">
        <v>219.9</v>
      </c>
      <c r="O145" s="24">
        <v>227</v>
      </c>
      <c r="P145" s="24">
        <v>234</v>
      </c>
      <c r="Q145" s="24">
        <v>239.2</v>
      </c>
      <c r="R145" s="24">
        <v>244</v>
      </c>
      <c r="S145" s="24">
        <v>248.49999999999997</v>
      </c>
      <c r="T145" s="24">
        <v>253.39999999999998</v>
      </c>
      <c r="U145" s="24">
        <v>258.59999999999997</v>
      </c>
      <c r="V145" s="24">
        <v>263.90000000000003</v>
      </c>
      <c r="W145" s="24">
        <v>269.2</v>
      </c>
      <c r="X145" s="24">
        <v>274.59999999999997</v>
      </c>
      <c r="Y145" s="24">
        <v>280.39999999999998</v>
      </c>
      <c r="Z145" s="24">
        <v>286.2</v>
      </c>
      <c r="AA145" s="24">
        <v>292</v>
      </c>
    </row>
    <row r="146" spans="1:27" x14ac:dyDescent="0.25">
      <c r="A146" s="28" t="s">
        <v>134</v>
      </c>
      <c r="B146" s="28" t="s">
        <v>78</v>
      </c>
      <c r="C146" s="24">
        <v>103.9</v>
      </c>
      <c r="D146" s="24">
        <v>144.69999999999999</v>
      </c>
      <c r="E146" s="24">
        <v>151.6</v>
      </c>
      <c r="F146" s="24">
        <v>158.6</v>
      </c>
      <c r="G146" s="24">
        <v>166.2</v>
      </c>
      <c r="H146" s="24">
        <v>178.89999999999998</v>
      </c>
      <c r="I146" s="24">
        <v>189.39999999999998</v>
      </c>
      <c r="J146" s="24">
        <v>197.29999999999998</v>
      </c>
      <c r="K146" s="24">
        <v>202.1</v>
      </c>
      <c r="L146" s="24">
        <v>207.8</v>
      </c>
      <c r="M146" s="24">
        <v>213.7</v>
      </c>
      <c r="N146" s="24">
        <v>219.9</v>
      </c>
      <c r="O146" s="24">
        <v>227</v>
      </c>
      <c r="P146" s="24">
        <v>234</v>
      </c>
      <c r="Q146" s="24">
        <v>239.2</v>
      </c>
      <c r="R146" s="24">
        <v>244</v>
      </c>
      <c r="S146" s="24">
        <v>248.49999999999997</v>
      </c>
      <c r="T146" s="24">
        <v>253.39999999999998</v>
      </c>
      <c r="U146" s="24">
        <v>258.59999999999997</v>
      </c>
      <c r="V146" s="24">
        <v>263.90000000000003</v>
      </c>
      <c r="W146" s="24">
        <v>269.2</v>
      </c>
      <c r="X146" s="24">
        <v>274.59999999999997</v>
      </c>
      <c r="Y146" s="24">
        <v>280.39999999999998</v>
      </c>
      <c r="Z146" s="24">
        <v>286.2</v>
      </c>
      <c r="AA146" s="24">
        <v>292</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184.44596000000001</v>
      </c>
      <c r="D149" s="24">
        <v>188.62790999999999</v>
      </c>
      <c r="E149" s="24">
        <v>191.86750000000001</v>
      </c>
      <c r="F149" s="24">
        <v>195.92365999999998</v>
      </c>
      <c r="G149" s="24">
        <v>198.04015000000001</v>
      </c>
      <c r="H149" s="24">
        <v>201.62872999999999</v>
      </c>
      <c r="I149" s="24">
        <v>204.07711</v>
      </c>
      <c r="J149" s="24">
        <v>206.33365000000001</v>
      </c>
      <c r="K149" s="24">
        <v>208.61529999999999</v>
      </c>
      <c r="L149" s="24">
        <v>211.19436000000002</v>
      </c>
      <c r="M149" s="24">
        <v>213.93342000000001</v>
      </c>
      <c r="N149" s="24">
        <v>218.70249000000001</v>
      </c>
      <c r="O149" s="24">
        <v>221.29289</v>
      </c>
      <c r="P149" s="24">
        <v>223.97827000000001</v>
      </c>
      <c r="Q149" s="24">
        <v>226.88603000000001</v>
      </c>
      <c r="R149" s="24">
        <v>231.84733</v>
      </c>
      <c r="S149" s="24">
        <v>234.66043000000002</v>
      </c>
      <c r="T149" s="24">
        <v>237.48202000000001</v>
      </c>
      <c r="U149" s="24">
        <v>240.58734999999999</v>
      </c>
      <c r="V149" s="24">
        <v>245.76966999999999</v>
      </c>
      <c r="W149" s="24">
        <v>248.79616999999999</v>
      </c>
      <c r="X149" s="24">
        <v>251.84499</v>
      </c>
      <c r="Y149" s="24">
        <v>255.16963000000001</v>
      </c>
      <c r="Z149" s="24">
        <v>260.51609000000002</v>
      </c>
      <c r="AA149" s="24">
        <v>263.79019</v>
      </c>
    </row>
    <row r="150" spans="1:27" x14ac:dyDescent="0.25">
      <c r="A150" s="28" t="s">
        <v>135</v>
      </c>
      <c r="B150" s="28" t="s">
        <v>77</v>
      </c>
      <c r="C150" s="24">
        <v>13.5</v>
      </c>
      <c r="D150" s="24">
        <v>13.5</v>
      </c>
      <c r="E150" s="24">
        <v>13.4</v>
      </c>
      <c r="F150" s="24">
        <v>15.4</v>
      </c>
      <c r="G150" s="24">
        <v>17.7</v>
      </c>
      <c r="H150" s="24">
        <v>20.2</v>
      </c>
      <c r="I150" s="24">
        <v>22.700000000000003</v>
      </c>
      <c r="J150" s="24">
        <v>23.9</v>
      </c>
      <c r="K150" s="24">
        <v>25.3</v>
      </c>
      <c r="L150" s="24">
        <v>26.6</v>
      </c>
      <c r="M150" s="24">
        <v>32.799999999999997</v>
      </c>
      <c r="N150" s="24">
        <v>34.5</v>
      </c>
      <c r="O150" s="24">
        <v>38</v>
      </c>
      <c r="P150" s="24">
        <v>39.800000000000004</v>
      </c>
      <c r="Q150" s="24">
        <v>40.1</v>
      </c>
      <c r="R150" s="24">
        <v>40.299999999999997</v>
      </c>
      <c r="S150" s="24">
        <v>40.200000000000003</v>
      </c>
      <c r="T150" s="24">
        <v>40.200000000000003</v>
      </c>
      <c r="U150" s="24">
        <v>40.299999999999997</v>
      </c>
      <c r="V150" s="24">
        <v>40.5</v>
      </c>
      <c r="W150" s="24">
        <v>40.700000000000003</v>
      </c>
      <c r="X150" s="24">
        <v>40.799999999999997</v>
      </c>
      <c r="Y150" s="24">
        <v>40.9</v>
      </c>
      <c r="Z150" s="24">
        <v>40.9</v>
      </c>
      <c r="AA150" s="24">
        <v>41</v>
      </c>
    </row>
    <row r="151" spans="1:27" x14ac:dyDescent="0.25">
      <c r="A151" s="28" t="s">
        <v>135</v>
      </c>
      <c r="B151" s="28" t="s">
        <v>78</v>
      </c>
      <c r="C151" s="24">
        <v>13.5</v>
      </c>
      <c r="D151" s="24">
        <v>13.5</v>
      </c>
      <c r="E151" s="24">
        <v>13.4</v>
      </c>
      <c r="F151" s="24">
        <v>15.4</v>
      </c>
      <c r="G151" s="24">
        <v>17.7</v>
      </c>
      <c r="H151" s="24">
        <v>20.2</v>
      </c>
      <c r="I151" s="24">
        <v>22.700000000000003</v>
      </c>
      <c r="J151" s="24">
        <v>23.9</v>
      </c>
      <c r="K151" s="24">
        <v>25.3</v>
      </c>
      <c r="L151" s="24">
        <v>26.6</v>
      </c>
      <c r="M151" s="24">
        <v>32.799999999999997</v>
      </c>
      <c r="N151" s="24">
        <v>34.5</v>
      </c>
      <c r="O151" s="24">
        <v>38</v>
      </c>
      <c r="P151" s="24">
        <v>39.800000000000004</v>
      </c>
      <c r="Q151" s="24">
        <v>40.1</v>
      </c>
      <c r="R151" s="24">
        <v>40.299999999999997</v>
      </c>
      <c r="S151" s="24">
        <v>40.200000000000003</v>
      </c>
      <c r="T151" s="24">
        <v>40.200000000000003</v>
      </c>
      <c r="U151" s="24">
        <v>40.299999999999997</v>
      </c>
      <c r="V151" s="24">
        <v>40.5</v>
      </c>
      <c r="W151" s="24">
        <v>40.700000000000003</v>
      </c>
      <c r="X151" s="24">
        <v>40.799999999999997</v>
      </c>
      <c r="Y151" s="24">
        <v>40.9</v>
      </c>
      <c r="Z151" s="24">
        <v>40.9</v>
      </c>
      <c r="AA151" s="24">
        <v>41</v>
      </c>
    </row>
  </sheetData>
  <sheetProtection algorithmName="SHA-512" hashValue="xaZXp3jtu7Te406ybc10aXv+wo3cAcWtU32YtaJnMYqYtgHBniPkmYTYQNc79Wc6ms6wwnQwc12GE9eiR6A+oQ==" saltValue="+7xdKWmeWbxXlQ8x3eU6O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EE33-80F2-4038-8668-0CD63690DFB9}">
  <sheetPr codeName="Sheet4">
    <tabColor rgb="FFFFE600"/>
  </sheetPr>
  <dimension ref="A1:B24"/>
  <sheetViews>
    <sheetView showGridLines="0" zoomScaleNormal="100" workbookViewId="0"/>
  </sheetViews>
  <sheetFormatPr defaultColWidth="9.140625" defaultRowHeight="15" x14ac:dyDescent="0.25"/>
  <cols>
    <col min="1" max="1" width="9.140625" customWidth="1"/>
    <col min="2" max="2" width="100.7109375" customWidth="1"/>
    <col min="3" max="3" width="9.140625" customWidth="1"/>
  </cols>
  <sheetData>
    <row r="1" spans="1:2" x14ac:dyDescent="0.25">
      <c r="A1" s="2" t="s">
        <v>1</v>
      </c>
    </row>
    <row r="3" spans="1:2" ht="90" x14ac:dyDescent="0.25">
      <c r="A3" s="3"/>
      <c r="B3" s="4" t="s">
        <v>2</v>
      </c>
    </row>
    <row r="4" spans="1:2" ht="90" x14ac:dyDescent="0.25">
      <c r="A4" s="3"/>
      <c r="B4" s="4" t="s">
        <v>3</v>
      </c>
    </row>
    <row r="5" spans="1:2" ht="60" x14ac:dyDescent="0.25">
      <c r="A5" s="3"/>
      <c r="B5" s="4" t="s">
        <v>4</v>
      </c>
    </row>
    <row r="6" spans="1:2" ht="75" x14ac:dyDescent="0.25">
      <c r="A6" s="3"/>
      <c r="B6" s="4" t="s">
        <v>5</v>
      </c>
    </row>
    <row r="7" spans="1:2" ht="60" x14ac:dyDescent="0.25">
      <c r="A7" s="3"/>
      <c r="B7" s="4" t="s">
        <v>6</v>
      </c>
    </row>
    <row r="8" spans="1:2" ht="60" x14ac:dyDescent="0.25">
      <c r="A8" s="3"/>
      <c r="B8" s="4" t="s">
        <v>7</v>
      </c>
    </row>
    <row r="9" spans="1:2" ht="60" x14ac:dyDescent="0.25">
      <c r="A9" s="3"/>
      <c r="B9" s="4" t="s">
        <v>8</v>
      </c>
    </row>
    <row r="10" spans="1:2" ht="75" x14ac:dyDescent="0.25">
      <c r="A10" s="3"/>
      <c r="B10" s="4" t="s">
        <v>9</v>
      </c>
    </row>
    <row r="11" spans="1:2" ht="120" x14ac:dyDescent="0.25">
      <c r="A11" s="3"/>
      <c r="B11" s="4" t="s">
        <v>10</v>
      </c>
    </row>
    <row r="12" spans="1:2" ht="60" x14ac:dyDescent="0.25">
      <c r="A12" s="3"/>
      <c r="B12" s="4" t="s">
        <v>11</v>
      </c>
    </row>
    <row r="13" spans="1:2" ht="119.25" customHeight="1" x14ac:dyDescent="0.25">
      <c r="A13" s="3"/>
      <c r="B13" s="4" t="s">
        <v>12</v>
      </c>
    </row>
    <row r="14" spans="1:2" ht="90" x14ac:dyDescent="0.25">
      <c r="A14" s="3"/>
      <c r="B14" s="4" t="s">
        <v>13</v>
      </c>
    </row>
    <row r="15" spans="1:2" x14ac:dyDescent="0.25">
      <c r="A15" s="3"/>
      <c r="B15" s="4" t="s">
        <v>14</v>
      </c>
    </row>
    <row r="16" spans="1:2" x14ac:dyDescent="0.25">
      <c r="A16" s="3"/>
      <c r="B16" s="4"/>
    </row>
    <row r="17" spans="1:2" x14ac:dyDescent="0.25">
      <c r="A17" s="3"/>
      <c r="B17" s="4"/>
    </row>
    <row r="18" spans="1:2" x14ac:dyDescent="0.25">
      <c r="A18" s="3"/>
      <c r="B18" s="4"/>
    </row>
    <row r="19" spans="1:2" x14ac:dyDescent="0.25">
      <c r="A19" s="3"/>
      <c r="B19" s="4"/>
    </row>
    <row r="20" spans="1:2" x14ac:dyDescent="0.25">
      <c r="A20" s="3"/>
      <c r="B20" s="4"/>
    </row>
    <row r="21" spans="1:2" x14ac:dyDescent="0.25">
      <c r="A21" s="3"/>
      <c r="B21" s="5"/>
    </row>
    <row r="22" spans="1:2" x14ac:dyDescent="0.25">
      <c r="A22" s="3"/>
      <c r="B22" s="5"/>
    </row>
    <row r="23" spans="1:2" x14ac:dyDescent="0.25">
      <c r="A23" s="3"/>
      <c r="B23" s="5"/>
    </row>
    <row r="24" spans="1:2" x14ac:dyDescent="0.25">
      <c r="A24" s="3"/>
      <c r="B24" s="5"/>
    </row>
  </sheetData>
  <sheetProtection algorithmName="SHA-512" hashValue="/cgxqcets/0kbgnRYylhfNewSZKUDpe9oEEmOFgo6QDNmN+C8bjRobC0RaooT+eaFxo84Sl1/O3fge5ccT7x6A==" saltValue="r+RLBM9e5AYIvD9QaJyFlg=="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BBF5F-3D19-4866-A05B-621B0B60FDCF}">
  <sheetPr codeName="Sheet19">
    <tabColor theme="7" tint="0.39997558519241921"/>
  </sheetPr>
  <dimension ref="A1:AA12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158</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54</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350690.76949999999</v>
      </c>
      <c r="D6" s="24">
        <v>292630.7648</v>
      </c>
      <c r="E6" s="24">
        <v>276777.65500000003</v>
      </c>
      <c r="F6" s="24">
        <v>246452.9535</v>
      </c>
      <c r="G6" s="24">
        <v>224734.20400000003</v>
      </c>
      <c r="H6" s="24">
        <v>196290.46509999997</v>
      </c>
      <c r="I6" s="24">
        <v>183212.15299999999</v>
      </c>
      <c r="J6" s="24">
        <v>187478.96719881601</v>
      </c>
      <c r="K6" s="24">
        <v>132943.73432093902</v>
      </c>
      <c r="L6" s="24">
        <v>115265.81384763098</v>
      </c>
      <c r="M6" s="24">
        <v>98538.008377003993</v>
      </c>
      <c r="N6" s="24">
        <v>92831.728440198989</v>
      </c>
      <c r="O6" s="24">
        <v>90658.235265696014</v>
      </c>
      <c r="P6" s="24">
        <v>85977.324138921511</v>
      </c>
      <c r="Q6" s="24">
        <v>74949.785499082005</v>
      </c>
      <c r="R6" s="24">
        <v>73196.869999502</v>
      </c>
      <c r="S6" s="24">
        <v>81061.344583684491</v>
      </c>
      <c r="T6" s="24">
        <v>80586.511925260013</v>
      </c>
      <c r="U6" s="24">
        <v>75858.887755787</v>
      </c>
      <c r="V6" s="24">
        <v>69949.082546117002</v>
      </c>
      <c r="W6" s="24">
        <v>71090.063536899004</v>
      </c>
      <c r="X6" s="24">
        <v>70257.641941773996</v>
      </c>
      <c r="Y6" s="24">
        <v>69651.249825198989</v>
      </c>
      <c r="Z6" s="24">
        <v>60281.090120780995</v>
      </c>
      <c r="AA6" s="24">
        <v>38313.082466847001</v>
      </c>
    </row>
    <row r="7" spans="1:27" x14ac:dyDescent="0.25">
      <c r="A7" s="28" t="s">
        <v>40</v>
      </c>
      <c r="B7" s="28" t="s">
        <v>72</v>
      </c>
      <c r="C7" s="24">
        <v>102409.916</v>
      </c>
      <c r="D7" s="24">
        <v>80311.344500000007</v>
      </c>
      <c r="E7" s="24">
        <v>87715.949500000002</v>
      </c>
      <c r="F7" s="24">
        <v>94247.813999999998</v>
      </c>
      <c r="G7" s="24">
        <v>83546.246499999994</v>
      </c>
      <c r="H7" s="24">
        <v>75489.084499999997</v>
      </c>
      <c r="I7" s="24">
        <v>69113.1685</v>
      </c>
      <c r="J7" s="24">
        <v>48663.19</v>
      </c>
      <c r="K7" s="24">
        <v>43943.036999999997</v>
      </c>
      <c r="L7" s="24">
        <v>43997.924500000001</v>
      </c>
      <c r="M7" s="24">
        <v>39547.5795</v>
      </c>
      <c r="N7" s="24">
        <v>39070.209499999997</v>
      </c>
      <c r="O7" s="24">
        <v>38116.7215</v>
      </c>
      <c r="P7" s="24">
        <v>35482.550999999999</v>
      </c>
      <c r="Q7" s="24">
        <v>32248.2765</v>
      </c>
      <c r="R7" s="24">
        <v>31942.225999999999</v>
      </c>
      <c r="S7" s="24">
        <v>30670.862000000001</v>
      </c>
      <c r="T7" s="24">
        <v>29697.6515</v>
      </c>
      <c r="U7" s="24">
        <v>28188.603500000001</v>
      </c>
      <c r="V7" s="24">
        <v>28197.843499999999</v>
      </c>
      <c r="W7" s="24">
        <v>25963.244999999999</v>
      </c>
      <c r="X7" s="24">
        <v>25748.069199999998</v>
      </c>
      <c r="Y7" s="24">
        <v>23888.2228</v>
      </c>
      <c r="Z7" s="24">
        <v>22781.3495</v>
      </c>
      <c r="AA7" s="24">
        <v>21700.004800000002</v>
      </c>
    </row>
    <row r="8" spans="1:27" x14ac:dyDescent="0.25">
      <c r="A8" s="28" t="s">
        <v>40</v>
      </c>
      <c r="B8" s="28" t="s">
        <v>20</v>
      </c>
      <c r="C8" s="24">
        <v>17287.329560761002</v>
      </c>
      <c r="D8" s="24">
        <v>15646.7737150552</v>
      </c>
      <c r="E8" s="24">
        <v>10783.278832711399</v>
      </c>
      <c r="F8" s="24">
        <v>10962.525635554701</v>
      </c>
      <c r="G8" s="24">
        <v>10362.436574477601</v>
      </c>
      <c r="H8" s="24">
        <v>9763.1285654773001</v>
      </c>
      <c r="I8" s="24">
        <v>9212.6855693687994</v>
      </c>
      <c r="J8" s="24">
        <v>8717.1082023868003</v>
      </c>
      <c r="K8" s="24">
        <v>8194.9584646282019</v>
      </c>
      <c r="L8" s="24">
        <v>7762.8883635864995</v>
      </c>
      <c r="M8" s="24">
        <v>7305.2549227423988</v>
      </c>
      <c r="N8" s="24">
        <v>6900.2527903583004</v>
      </c>
      <c r="O8" s="24">
        <v>6518.7943651739997</v>
      </c>
      <c r="P8" s="24">
        <v>6156.2786404433009</v>
      </c>
      <c r="Q8" s="24">
        <v>5806.7549060497004</v>
      </c>
      <c r="R8" s="24">
        <v>5334.8456438309995</v>
      </c>
      <c r="S8" s="24">
        <v>3745.7485659927997</v>
      </c>
      <c r="T8" s="24">
        <v>3531.1788367805002</v>
      </c>
      <c r="U8" s="24">
        <v>3301.8921375436998</v>
      </c>
      <c r="V8" s="24">
        <v>3110.5700816020003</v>
      </c>
      <c r="W8" s="24">
        <v>2940.3450976903996</v>
      </c>
      <c r="X8" s="24">
        <v>2774.2461518777995</v>
      </c>
      <c r="Y8" s="24">
        <v>2821.7499324379996</v>
      </c>
      <c r="Z8" s="24">
        <v>2692.5321224420004</v>
      </c>
      <c r="AA8" s="24">
        <v>2368.3956297990003</v>
      </c>
    </row>
    <row r="9" spans="1:27" x14ac:dyDescent="0.25">
      <c r="A9" s="28" t="s">
        <v>40</v>
      </c>
      <c r="B9" s="28" t="s">
        <v>32</v>
      </c>
      <c r="C9" s="24">
        <v>1512.7026436000001</v>
      </c>
      <c r="D9" s="24">
        <v>1435.908216</v>
      </c>
      <c r="E9" s="24">
        <v>1370.9614543</v>
      </c>
      <c r="F9" s="24">
        <v>155.01147363999999</v>
      </c>
      <c r="G9" s="24">
        <v>145.9414395</v>
      </c>
      <c r="H9" s="24">
        <v>134.76939172655</v>
      </c>
      <c r="I9" s="24">
        <v>128.55700769999999</v>
      </c>
      <c r="J9" s="24">
        <v>123.18419436000001</v>
      </c>
      <c r="K9" s="24">
        <v>115.7596959</v>
      </c>
      <c r="L9" s="24">
        <v>111.94979360000001</v>
      </c>
      <c r="M9" s="24">
        <v>109.19417</v>
      </c>
      <c r="N9" s="24">
        <v>100.0351477</v>
      </c>
      <c r="O9" s="24">
        <v>94.391594599999991</v>
      </c>
      <c r="P9" s="24">
        <v>87.931348200000002</v>
      </c>
      <c r="Q9" s="24">
        <v>19.055319999999998</v>
      </c>
      <c r="R9" s="24">
        <v>13.313238999999999</v>
      </c>
      <c r="S9" s="24">
        <v>22.818928</v>
      </c>
      <c r="T9" s="24">
        <v>15.775827</v>
      </c>
      <c r="U9" s="24">
        <v>0</v>
      </c>
      <c r="V9" s="24">
        <v>0</v>
      </c>
      <c r="W9" s="24">
        <v>0</v>
      </c>
      <c r="X9" s="24">
        <v>0</v>
      </c>
      <c r="Y9" s="24">
        <v>0</v>
      </c>
      <c r="Z9" s="24">
        <v>0</v>
      </c>
      <c r="AA9" s="24">
        <v>0</v>
      </c>
    </row>
    <row r="10" spans="1:27" x14ac:dyDescent="0.25">
      <c r="A10" s="28" t="s">
        <v>40</v>
      </c>
      <c r="B10" s="28" t="s">
        <v>67</v>
      </c>
      <c r="C10" s="24">
        <v>169.46380603840007</v>
      </c>
      <c r="D10" s="24">
        <v>182.38448284809002</v>
      </c>
      <c r="E10" s="24">
        <v>536.65519156252992</v>
      </c>
      <c r="F10" s="24">
        <v>2.6476986034199999</v>
      </c>
      <c r="G10" s="24">
        <v>32.904868734030003</v>
      </c>
      <c r="H10" s="24">
        <v>6.6761361826999996</v>
      </c>
      <c r="I10" s="24">
        <v>1.6271226073299998</v>
      </c>
      <c r="J10" s="24">
        <v>5.9148774594199995</v>
      </c>
      <c r="K10" s="24">
        <v>8.9021242449999941E-2</v>
      </c>
      <c r="L10" s="24">
        <v>11.772411860689997</v>
      </c>
      <c r="M10" s="24">
        <v>26.136596177190004</v>
      </c>
      <c r="N10" s="24">
        <v>27.270461155199897</v>
      </c>
      <c r="O10" s="24">
        <v>27.59718542021</v>
      </c>
      <c r="P10" s="24">
        <v>5.4134512789399993</v>
      </c>
      <c r="Q10" s="24">
        <v>179.84402656922978</v>
      </c>
      <c r="R10" s="24">
        <v>114.6148435925699</v>
      </c>
      <c r="S10" s="24">
        <v>422.29739449179993</v>
      </c>
      <c r="T10" s="24">
        <v>243.44633927429996</v>
      </c>
      <c r="U10" s="24">
        <v>335.85187841795994</v>
      </c>
      <c r="V10" s="24">
        <v>238.18261250025</v>
      </c>
      <c r="W10" s="24">
        <v>322.10849186869984</v>
      </c>
      <c r="X10" s="24">
        <v>197.37679857835991</v>
      </c>
      <c r="Y10" s="24">
        <v>1069.1743534120001</v>
      </c>
      <c r="Z10" s="24">
        <v>956.40592358070001</v>
      </c>
      <c r="AA10" s="24">
        <v>1805.1617834728002</v>
      </c>
    </row>
    <row r="11" spans="1:27" x14ac:dyDescent="0.25">
      <c r="A11" s="28" t="s">
        <v>40</v>
      </c>
      <c r="B11" s="28" t="s">
        <v>66</v>
      </c>
      <c r="C11" s="24">
        <v>87253.1736848</v>
      </c>
      <c r="D11" s="24">
        <v>106827.10907950002</v>
      </c>
      <c r="E11" s="24">
        <v>82428.447161999997</v>
      </c>
      <c r="F11" s="24">
        <v>85426.278441799994</v>
      </c>
      <c r="G11" s="24">
        <v>91136.989149999994</v>
      </c>
      <c r="H11" s="24">
        <v>81564.20188149999</v>
      </c>
      <c r="I11" s="24">
        <v>77221.911293399986</v>
      </c>
      <c r="J11" s="24">
        <v>84886.827013600006</v>
      </c>
      <c r="K11" s="24">
        <v>68261.135185599996</v>
      </c>
      <c r="L11" s="24">
        <v>54770.89697110001</v>
      </c>
      <c r="M11" s="24">
        <v>65515.715519999998</v>
      </c>
      <c r="N11" s="24">
        <v>50950.026396599998</v>
      </c>
      <c r="O11" s="24">
        <v>51657.039144599999</v>
      </c>
      <c r="P11" s="24">
        <v>54665.4571803</v>
      </c>
      <c r="Q11" s="24">
        <v>48244.605643099996</v>
      </c>
      <c r="R11" s="24">
        <v>44878.782230199999</v>
      </c>
      <c r="S11" s="24">
        <v>47746.337251299992</v>
      </c>
      <c r="T11" s="24">
        <v>39398.526876000004</v>
      </c>
      <c r="U11" s="24">
        <v>31002.382502430002</v>
      </c>
      <c r="V11" s="24">
        <v>36959.302880000003</v>
      </c>
      <c r="W11" s="24">
        <v>28481.079305500003</v>
      </c>
      <c r="X11" s="24">
        <v>28237.868862400002</v>
      </c>
      <c r="Y11" s="24">
        <v>30394.667130499998</v>
      </c>
      <c r="Z11" s="24">
        <v>26349.613619900003</v>
      </c>
      <c r="AA11" s="24">
        <v>25027.676798</v>
      </c>
    </row>
    <row r="12" spans="1:27" x14ac:dyDescent="0.25">
      <c r="A12" s="28" t="s">
        <v>40</v>
      </c>
      <c r="B12" s="28" t="s">
        <v>70</v>
      </c>
      <c r="C12" s="24">
        <v>69888.296679999999</v>
      </c>
      <c r="D12" s="24">
        <v>75667.938413742115</v>
      </c>
      <c r="E12" s="24">
        <v>67789.593193347711</v>
      </c>
      <c r="F12" s="24">
        <v>63636.99536230573</v>
      </c>
      <c r="G12" s="24">
        <v>65624.757591323345</v>
      </c>
      <c r="H12" s="24">
        <v>58897.002708078486</v>
      </c>
      <c r="I12" s="24">
        <v>54540.966596514394</v>
      </c>
      <c r="J12" s="24">
        <v>54300.166345373174</v>
      </c>
      <c r="K12" s="24">
        <v>51219.479801880567</v>
      </c>
      <c r="L12" s="24">
        <v>53626.776598702447</v>
      </c>
      <c r="M12" s="24">
        <v>42763.239602546317</v>
      </c>
      <c r="N12" s="24">
        <v>41342.089507939731</v>
      </c>
      <c r="O12" s="24">
        <v>38760.266135218648</v>
      </c>
      <c r="P12" s="24">
        <v>36994.065832598339</v>
      </c>
      <c r="Q12" s="24">
        <v>36865.254586143601</v>
      </c>
      <c r="R12" s="24">
        <v>35031.80538599634</v>
      </c>
      <c r="S12" s="24">
        <v>31655.627193615077</v>
      </c>
      <c r="T12" s="24">
        <v>27891.936507217324</v>
      </c>
      <c r="U12" s="24">
        <v>27528.376907107577</v>
      </c>
      <c r="V12" s="24">
        <v>23421.662198499085</v>
      </c>
      <c r="W12" s="24">
        <v>22858.362382197465</v>
      </c>
      <c r="X12" s="24">
        <v>21466.247458917474</v>
      </c>
      <c r="Y12" s="24">
        <v>19923.707720013499</v>
      </c>
      <c r="Z12" s="24">
        <v>20877.74026260593</v>
      </c>
      <c r="AA12" s="24">
        <v>32540.037395089319</v>
      </c>
    </row>
    <row r="13" spans="1:27" x14ac:dyDescent="0.25">
      <c r="A13" s="28" t="s">
        <v>40</v>
      </c>
      <c r="B13" s="28" t="s">
        <v>69</v>
      </c>
      <c r="C13" s="24">
        <v>13.190849394737423</v>
      </c>
      <c r="D13" s="24">
        <v>18.493692466220374</v>
      </c>
      <c r="E13" s="24">
        <v>19.127751951002146</v>
      </c>
      <c r="F13" s="24">
        <v>19.265883798533956</v>
      </c>
      <c r="G13" s="24">
        <v>18.625839559789465</v>
      </c>
      <c r="H13" s="24">
        <v>20.221826070577837</v>
      </c>
      <c r="I13" s="24">
        <v>20.377165597986636</v>
      </c>
      <c r="J13" s="24">
        <v>17.227090744043124</v>
      </c>
      <c r="K13" s="24">
        <v>17.963059578524103</v>
      </c>
      <c r="L13" s="24">
        <v>17.679476064774942</v>
      </c>
      <c r="M13" s="24">
        <v>20.568671143845286</v>
      </c>
      <c r="N13" s="24">
        <v>20.086480811203309</v>
      </c>
      <c r="O13" s="24">
        <v>18.321680697718087</v>
      </c>
      <c r="P13" s="24">
        <v>17.121897708285402</v>
      </c>
      <c r="Q13" s="24">
        <v>17.416074221399619</v>
      </c>
      <c r="R13" s="24">
        <v>16.324831331661478</v>
      </c>
      <c r="S13" s="24">
        <v>13.977807800973315</v>
      </c>
      <c r="T13" s="24">
        <v>13.666206341390915</v>
      </c>
      <c r="U13" s="24">
        <v>13.647468484367369</v>
      </c>
      <c r="V13" s="24">
        <v>13.144993109079858</v>
      </c>
      <c r="W13" s="24">
        <v>12.400583662776429</v>
      </c>
      <c r="X13" s="24">
        <v>11.226404115369768</v>
      </c>
      <c r="Y13" s="24">
        <v>10.075658481904361</v>
      </c>
      <c r="Z13" s="24">
        <v>10.330551982730757</v>
      </c>
      <c r="AA13" s="24">
        <v>9.801040807140657</v>
      </c>
    </row>
    <row r="14" spans="1:27" x14ac:dyDescent="0.25">
      <c r="A14" s="28" t="s">
        <v>40</v>
      </c>
      <c r="B14" s="28" t="s">
        <v>36</v>
      </c>
      <c r="C14" s="24">
        <v>0.12737864332209983</v>
      </c>
      <c r="D14" s="24">
        <v>0.19276303437940001</v>
      </c>
      <c r="E14" s="24">
        <v>0.20752635842460002</v>
      </c>
      <c r="F14" s="24">
        <v>0.23115184438549999</v>
      </c>
      <c r="G14" s="24">
        <v>0.22609768638039993</v>
      </c>
      <c r="H14" s="24">
        <v>0.2088467443999</v>
      </c>
      <c r="I14" s="24">
        <v>0.20274960113150001</v>
      </c>
      <c r="J14" s="24">
        <v>0.18385719246099996</v>
      </c>
      <c r="K14" s="24">
        <v>0.17298982204399999</v>
      </c>
      <c r="L14" s="24">
        <v>0.16411814648299999</v>
      </c>
      <c r="M14" s="24">
        <v>0.163578324671</v>
      </c>
      <c r="N14" s="24">
        <v>0.15343006157199995</v>
      </c>
      <c r="O14" s="24">
        <v>0.12796936649599996</v>
      </c>
      <c r="P14" s="24">
        <v>0.10864736582099999</v>
      </c>
      <c r="Q14" s="24">
        <v>0.68029701611100002</v>
      </c>
      <c r="R14" s="24">
        <v>0.64800658033300007</v>
      </c>
      <c r="S14" s="24">
        <v>1.0933956363159998</v>
      </c>
      <c r="T14" s="24">
        <v>1.0630589842814999</v>
      </c>
      <c r="U14" s="24">
        <v>1.9812843739184998</v>
      </c>
      <c r="V14" s="24">
        <v>1.8566954408949998</v>
      </c>
      <c r="W14" s="24">
        <v>2.6760330207690006</v>
      </c>
      <c r="X14" s="24">
        <v>2.7289300455270005</v>
      </c>
      <c r="Y14" s="24">
        <v>3.3569231754179998</v>
      </c>
      <c r="Z14" s="24">
        <v>3.9748850554159998</v>
      </c>
      <c r="AA14" s="24">
        <v>3.8398234518790004</v>
      </c>
    </row>
    <row r="15" spans="1:27" x14ac:dyDescent="0.25">
      <c r="A15" s="28" t="s">
        <v>40</v>
      </c>
      <c r="B15" s="28" t="s">
        <v>74</v>
      </c>
      <c r="C15" s="24">
        <v>284.11550699999998</v>
      </c>
      <c r="D15" s="24">
        <v>1551.0814799999998</v>
      </c>
      <c r="E15" s="24">
        <v>2303.9445299999998</v>
      </c>
      <c r="F15" s="24">
        <v>2953.1638510308626</v>
      </c>
      <c r="G15" s="24">
        <v>8283.4539043451532</v>
      </c>
      <c r="H15" s="24">
        <v>17386.203556166078</v>
      </c>
      <c r="I15" s="24">
        <v>17426.227786090636</v>
      </c>
      <c r="J15" s="24">
        <v>14904.019984295033</v>
      </c>
      <c r="K15" s="24">
        <v>11676.840261066325</v>
      </c>
      <c r="L15" s="24">
        <v>15887.647197597009</v>
      </c>
      <c r="M15" s="24">
        <v>13803.819707396293</v>
      </c>
      <c r="N15" s="24">
        <v>18778.995360733199</v>
      </c>
      <c r="O15" s="24">
        <v>15527.477722868924</v>
      </c>
      <c r="P15" s="24">
        <v>14794.937114061389</v>
      </c>
      <c r="Q15" s="24">
        <v>15037.664588272275</v>
      </c>
      <c r="R15" s="24">
        <v>12500.398777927188</v>
      </c>
      <c r="S15" s="24">
        <v>9187.2800428920182</v>
      </c>
      <c r="T15" s="24">
        <v>9910.2441878487134</v>
      </c>
      <c r="U15" s="24">
        <v>9723.559419119023</v>
      </c>
      <c r="V15" s="24">
        <v>8300.6592010524382</v>
      </c>
      <c r="W15" s="24">
        <v>9310.8961450724746</v>
      </c>
      <c r="X15" s="24">
        <v>7134.6301872912791</v>
      </c>
      <c r="Y15" s="24">
        <v>7618.9182813067018</v>
      </c>
      <c r="Z15" s="24">
        <v>6600.12814684771</v>
      </c>
      <c r="AA15" s="24">
        <v>7769.6712663284161</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629224.84272459417</v>
      </c>
      <c r="D17" s="30">
        <v>572720.71689961164</v>
      </c>
      <c r="E17" s="30">
        <v>527421.66808587266</v>
      </c>
      <c r="F17" s="30">
        <v>500903.49199570232</v>
      </c>
      <c r="G17" s="30">
        <v>475602.10596359475</v>
      </c>
      <c r="H17" s="30">
        <v>422165.55010903557</v>
      </c>
      <c r="I17" s="30">
        <v>393451.44625518849</v>
      </c>
      <c r="J17" s="30">
        <v>384192.58492273942</v>
      </c>
      <c r="K17" s="30">
        <v>304696.1565497687</v>
      </c>
      <c r="L17" s="30">
        <v>275565.7019625454</v>
      </c>
      <c r="M17" s="30">
        <v>253825.69735961375</v>
      </c>
      <c r="N17" s="30">
        <v>231241.69872476341</v>
      </c>
      <c r="O17" s="30">
        <v>225851.36687140659</v>
      </c>
      <c r="P17" s="30">
        <v>219386.14348945036</v>
      </c>
      <c r="Q17" s="30">
        <v>198330.99255516593</v>
      </c>
      <c r="R17" s="30">
        <v>190528.7821734536</v>
      </c>
      <c r="S17" s="30">
        <v>195339.01372488512</v>
      </c>
      <c r="T17" s="30">
        <v>181378.69401787355</v>
      </c>
      <c r="U17" s="30">
        <v>166229.6421497706</v>
      </c>
      <c r="V17" s="30">
        <v>161889.7888118274</v>
      </c>
      <c r="W17" s="30">
        <v>151667.60439781833</v>
      </c>
      <c r="X17" s="30">
        <v>148692.67681766301</v>
      </c>
      <c r="Y17" s="30">
        <v>147758.84742004442</v>
      </c>
      <c r="Z17" s="30">
        <v>133949.06210129237</v>
      </c>
      <c r="AA17" s="30">
        <v>121764.15991401525</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179315.986</v>
      </c>
      <c r="D20" s="24">
        <v>143607.28700000001</v>
      </c>
      <c r="E20" s="24">
        <v>126151.2905</v>
      </c>
      <c r="F20" s="24">
        <v>108422.53720000001</v>
      </c>
      <c r="G20" s="24">
        <v>96011.907000000007</v>
      </c>
      <c r="H20" s="24">
        <v>86081.578599999993</v>
      </c>
      <c r="I20" s="24">
        <v>84805.371599999999</v>
      </c>
      <c r="J20" s="24">
        <v>78986.996700000003</v>
      </c>
      <c r="K20" s="24">
        <v>53627.972390641007</v>
      </c>
      <c r="L20" s="24">
        <v>46968.161999762997</v>
      </c>
      <c r="M20" s="24">
        <v>39969.292421054997</v>
      </c>
      <c r="N20" s="24">
        <v>31918.19116807</v>
      </c>
      <c r="O20" s="24">
        <v>32203.495591225997</v>
      </c>
      <c r="P20" s="24">
        <v>31116.585275420501</v>
      </c>
      <c r="Q20" s="24">
        <v>25031.683516300996</v>
      </c>
      <c r="R20" s="24">
        <v>26483.045152588998</v>
      </c>
      <c r="S20" s="24">
        <v>28353.609522356499</v>
      </c>
      <c r="T20" s="24">
        <v>28456.673301235995</v>
      </c>
      <c r="U20" s="24">
        <v>27920.441061342</v>
      </c>
      <c r="V20" s="24">
        <v>25980.818114407</v>
      </c>
      <c r="W20" s="24">
        <v>27872.760759898996</v>
      </c>
      <c r="X20" s="24">
        <v>26311.7811</v>
      </c>
      <c r="Y20" s="24">
        <v>27876.3066</v>
      </c>
      <c r="Z20" s="24">
        <v>24357.504939999999</v>
      </c>
      <c r="AA20" s="24">
        <v>8940.9804999999997</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158.82831376100003</v>
      </c>
      <c r="D22" s="24">
        <v>225.00356151950001</v>
      </c>
      <c r="E22" s="24">
        <v>212.36724433719999</v>
      </c>
      <c r="F22" s="24">
        <v>380.44696623100003</v>
      </c>
      <c r="G22" s="24">
        <v>359.28019038620005</v>
      </c>
      <c r="H22" s="24">
        <v>353.31924712900002</v>
      </c>
      <c r="I22" s="24">
        <v>322.97840886400002</v>
      </c>
      <c r="J22" s="24">
        <v>305.86914290449994</v>
      </c>
      <c r="K22" s="24">
        <v>285.51313650099996</v>
      </c>
      <c r="L22" s="24">
        <v>280.82494209770005</v>
      </c>
      <c r="M22" s="24">
        <v>254.3532460838</v>
      </c>
      <c r="N22" s="24">
        <v>240.03677763900001</v>
      </c>
      <c r="O22" s="24">
        <v>226.42090084579999</v>
      </c>
      <c r="P22" s="24">
        <v>214.46758506060002</v>
      </c>
      <c r="Q22" s="24">
        <v>202.5026806155</v>
      </c>
      <c r="R22" s="24">
        <v>191.751034326</v>
      </c>
      <c r="S22" s="24">
        <v>181.1762676694</v>
      </c>
      <c r="T22" s="24">
        <v>170.05200771100002</v>
      </c>
      <c r="U22" s="24">
        <v>160.68689750330003</v>
      </c>
      <c r="V22" s="24">
        <v>151.86378875</v>
      </c>
      <c r="W22" s="24">
        <v>143.619685578</v>
      </c>
      <c r="X22" s="24">
        <v>135.35820812169999</v>
      </c>
      <c r="Y22" s="24">
        <v>87.537479171999991</v>
      </c>
      <c r="Z22" s="24">
        <v>1.7382274999999999E-2</v>
      </c>
      <c r="AA22" s="24">
        <v>2.9849363E-2</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1.7125034859999992E-2</v>
      </c>
      <c r="D24" s="24">
        <v>1.6239201039999991E-2</v>
      </c>
      <c r="E24" s="24">
        <v>17.854184599770001</v>
      </c>
      <c r="F24" s="24">
        <v>1.5563672139999988E-2</v>
      </c>
      <c r="G24" s="24">
        <v>16.7296972631</v>
      </c>
      <c r="H24" s="24">
        <v>5.2831378300000003</v>
      </c>
      <c r="I24" s="24">
        <v>1.513209395E-2</v>
      </c>
      <c r="J24" s="24">
        <v>1.5981011899999991E-2</v>
      </c>
      <c r="K24" s="24">
        <v>1.5456848600000002E-2</v>
      </c>
      <c r="L24" s="24">
        <v>1.51418782E-2</v>
      </c>
      <c r="M24" s="24">
        <v>1.453826899999998E-2</v>
      </c>
      <c r="N24" s="24">
        <v>3.1323036549399998</v>
      </c>
      <c r="O24" s="24">
        <v>1.51505765E-2</v>
      </c>
      <c r="P24" s="24">
        <v>2.2501847124300003</v>
      </c>
      <c r="Q24" s="24">
        <v>15.627535097299901</v>
      </c>
      <c r="R24" s="24">
        <v>11.966338322799903</v>
      </c>
      <c r="S24" s="24">
        <v>29.083755293399999</v>
      </c>
      <c r="T24" s="24">
        <v>3.2882872127999998</v>
      </c>
      <c r="U24" s="24">
        <v>16.825207499300003</v>
      </c>
      <c r="V24" s="24">
        <v>4.3360726226999988</v>
      </c>
      <c r="W24" s="24">
        <v>17.057465532299997</v>
      </c>
      <c r="X24" s="24">
        <v>1.2031859974999997</v>
      </c>
      <c r="Y24" s="24">
        <v>57.564489454399997</v>
      </c>
      <c r="Z24" s="24">
        <v>7.7098672429999997</v>
      </c>
      <c r="AA24" s="24">
        <v>159.12711156399999</v>
      </c>
    </row>
    <row r="25" spans="1:27" x14ac:dyDescent="0.25">
      <c r="A25" s="28" t="s">
        <v>131</v>
      </c>
      <c r="B25" s="28" t="s">
        <v>66</v>
      </c>
      <c r="C25" s="24">
        <v>14175.493199999999</v>
      </c>
      <c r="D25" s="24">
        <v>14604.695</v>
      </c>
      <c r="E25" s="24">
        <v>13673.166499999999</v>
      </c>
      <c r="F25" s="24">
        <v>16033.321749999999</v>
      </c>
      <c r="G25" s="24">
        <v>16461.717079999999</v>
      </c>
      <c r="H25" s="24">
        <v>16744.967000000001</v>
      </c>
      <c r="I25" s="24">
        <v>15648.738859999999</v>
      </c>
      <c r="J25" s="24">
        <v>18658.4797</v>
      </c>
      <c r="K25" s="24">
        <v>13484.935150000001</v>
      </c>
      <c r="L25" s="24">
        <v>12045.709480000001</v>
      </c>
      <c r="M25" s="24">
        <v>11116.447</v>
      </c>
      <c r="N25" s="24">
        <v>10941.859279999999</v>
      </c>
      <c r="O25" s="24">
        <v>11359.63868</v>
      </c>
      <c r="P25" s="24">
        <v>11169.149939999999</v>
      </c>
      <c r="Q25" s="24">
        <v>10298.35533</v>
      </c>
      <c r="R25" s="24">
        <v>9246.0780899999991</v>
      </c>
      <c r="S25" s="24">
        <v>10388.5473</v>
      </c>
      <c r="T25" s="24">
        <v>8494.6589100000001</v>
      </c>
      <c r="U25" s="24">
        <v>6965.8781200000003</v>
      </c>
      <c r="V25" s="24">
        <v>6360.9585800000004</v>
      </c>
      <c r="W25" s="24">
        <v>5978.1137199999994</v>
      </c>
      <c r="X25" s="24">
        <v>6012.4688599999999</v>
      </c>
      <c r="Y25" s="24">
        <v>6135.8973499999993</v>
      </c>
      <c r="Z25" s="24">
        <v>5412.3203800000001</v>
      </c>
      <c r="AA25" s="24">
        <v>5285.3718799999997</v>
      </c>
    </row>
    <row r="26" spans="1:27" x14ac:dyDescent="0.25">
      <c r="A26" s="28" t="s">
        <v>131</v>
      </c>
      <c r="B26" s="28" t="s">
        <v>70</v>
      </c>
      <c r="C26" s="24">
        <v>15848.344580000003</v>
      </c>
      <c r="D26" s="24">
        <v>18741.020801030649</v>
      </c>
      <c r="E26" s="24">
        <v>16287.676153218303</v>
      </c>
      <c r="F26" s="24">
        <v>14409.434618720903</v>
      </c>
      <c r="G26" s="24">
        <v>16619.609273698101</v>
      </c>
      <c r="H26" s="24">
        <v>16142.848496072898</v>
      </c>
      <c r="I26" s="24">
        <v>14495.486875287201</v>
      </c>
      <c r="J26" s="24">
        <v>17704.485284139599</v>
      </c>
      <c r="K26" s="24">
        <v>15464.674407658602</v>
      </c>
      <c r="L26" s="24">
        <v>18542.647280791101</v>
      </c>
      <c r="M26" s="24">
        <v>14738.640947222502</v>
      </c>
      <c r="N26" s="24">
        <v>14902.407114533798</v>
      </c>
      <c r="O26" s="24">
        <v>13906.095583513701</v>
      </c>
      <c r="P26" s="24">
        <v>14085.807204588502</v>
      </c>
      <c r="Q26" s="24">
        <v>13392.717575069399</v>
      </c>
      <c r="R26" s="24">
        <v>12521.400374359702</v>
      </c>
      <c r="S26" s="24">
        <v>11871.211486349097</v>
      </c>
      <c r="T26" s="24">
        <v>9192.8555367610006</v>
      </c>
      <c r="U26" s="24">
        <v>9416.7535491903018</v>
      </c>
      <c r="V26" s="24">
        <v>8019.1280160339993</v>
      </c>
      <c r="W26" s="24">
        <v>7623.4003833190982</v>
      </c>
      <c r="X26" s="24">
        <v>7123.9113526448018</v>
      </c>
      <c r="Y26" s="24">
        <v>6756.0847325824998</v>
      </c>
      <c r="Z26" s="24">
        <v>7306.1411152089013</v>
      </c>
      <c r="AA26" s="24">
        <v>14034.846600361003</v>
      </c>
    </row>
    <row r="27" spans="1:27" x14ac:dyDescent="0.25">
      <c r="A27" s="28" t="s">
        <v>131</v>
      </c>
      <c r="B27" s="28" t="s">
        <v>69</v>
      </c>
      <c r="C27" s="24">
        <v>4.5148720200361749</v>
      </c>
      <c r="D27" s="24">
        <v>8.0288572831470972</v>
      </c>
      <c r="E27" s="24">
        <v>9.2380581851107877</v>
      </c>
      <c r="F27" s="24">
        <v>10.436076383075218</v>
      </c>
      <c r="G27" s="24">
        <v>10.375565964262517</v>
      </c>
      <c r="H27" s="24">
        <v>12.042974539489141</v>
      </c>
      <c r="I27" s="24">
        <v>12.776931006050097</v>
      </c>
      <c r="J27" s="24">
        <v>10.848662184701929</v>
      </c>
      <c r="K27" s="24">
        <v>11.552254267461198</v>
      </c>
      <c r="L27" s="24">
        <v>11.529096130001166</v>
      </c>
      <c r="M27" s="24">
        <v>15.277079011993095</v>
      </c>
      <c r="N27" s="24">
        <v>14.911946680297195</v>
      </c>
      <c r="O27" s="24">
        <v>13.647736171395698</v>
      </c>
      <c r="P27" s="24">
        <v>12.604265584082896</v>
      </c>
      <c r="Q27" s="24">
        <v>12.874641511876998</v>
      </c>
      <c r="R27" s="24">
        <v>12.154344262320599</v>
      </c>
      <c r="S27" s="24">
        <v>10.425469962996896</v>
      </c>
      <c r="T27" s="24">
        <v>10.068209338778928</v>
      </c>
      <c r="U27" s="24">
        <v>10.1129006118218</v>
      </c>
      <c r="V27" s="24">
        <v>9.7250831776695001</v>
      </c>
      <c r="W27" s="24">
        <v>9.0933820133152583</v>
      </c>
      <c r="X27" s="24">
        <v>8.3097371319752984</v>
      </c>
      <c r="Y27" s="24">
        <v>7.5470362019206005</v>
      </c>
      <c r="Z27" s="24">
        <v>7.6850294282492984</v>
      </c>
      <c r="AA27" s="24">
        <v>7.2835219880726996</v>
      </c>
    </row>
    <row r="28" spans="1:27" x14ac:dyDescent="0.25">
      <c r="A28" s="28" t="s">
        <v>131</v>
      </c>
      <c r="B28" s="28" t="s">
        <v>36</v>
      </c>
      <c r="C28" s="24">
        <v>2.8852225699999964E-5</v>
      </c>
      <c r="D28" s="24">
        <v>2.8341934099999978E-5</v>
      </c>
      <c r="E28" s="24">
        <v>2.6821552299999991E-5</v>
      </c>
      <c r="F28" s="24">
        <v>2.5547862999999999E-5</v>
      </c>
      <c r="G28" s="24">
        <v>2.5474342700000001E-5</v>
      </c>
      <c r="H28" s="24">
        <v>3.5175363199999977E-5</v>
      </c>
      <c r="I28" s="24">
        <v>4.5145649500000002E-5</v>
      </c>
      <c r="J28" s="24">
        <v>4.4631515000000002E-5</v>
      </c>
      <c r="K28" s="24">
        <v>4.3224904000000004E-5</v>
      </c>
      <c r="L28" s="24">
        <v>9.9941008999999894E-5</v>
      </c>
      <c r="M28" s="24">
        <v>1.1137793899999988E-4</v>
      </c>
      <c r="N28" s="24">
        <v>1.086930379999999E-4</v>
      </c>
      <c r="O28" s="24">
        <v>1.090961189999999E-4</v>
      </c>
      <c r="P28" s="24">
        <v>1.0385047699999982E-4</v>
      </c>
      <c r="Q28" s="24">
        <v>1.1208202999999988E-4</v>
      </c>
      <c r="R28" s="24">
        <v>1.065371459999999E-4</v>
      </c>
      <c r="S28" s="24">
        <v>9.5576240999999899E-5</v>
      </c>
      <c r="T28" s="24">
        <v>8.8138853500000007E-5</v>
      </c>
      <c r="U28" s="24">
        <v>8.5687351999999794E-5</v>
      </c>
      <c r="V28" s="24">
        <v>8.2673858999999901E-5</v>
      </c>
      <c r="W28" s="24">
        <v>9.1265249129000012E-2</v>
      </c>
      <c r="X28" s="24">
        <v>8.9114254527999995E-2</v>
      </c>
      <c r="Y28" s="24">
        <v>0.91242479088200001</v>
      </c>
      <c r="Z28" s="24">
        <v>0.884929268514</v>
      </c>
      <c r="AA28" s="24">
        <v>0.84018892280000002</v>
      </c>
    </row>
    <row r="29" spans="1:27" x14ac:dyDescent="0.25">
      <c r="A29" s="28" t="s">
        <v>131</v>
      </c>
      <c r="B29" s="28" t="s">
        <v>74</v>
      </c>
      <c r="C29" s="24">
        <v>93.648127000000002</v>
      </c>
      <c r="D29" s="24">
        <v>580.44017999999994</v>
      </c>
      <c r="E29" s="24">
        <v>782.49563000000001</v>
      </c>
      <c r="F29" s="24">
        <v>1150.9770246632029</v>
      </c>
      <c r="G29" s="24">
        <v>6870.7382769919768</v>
      </c>
      <c r="H29" s="24">
        <v>14965.43132700836</v>
      </c>
      <c r="I29" s="24">
        <v>14893.127756830512</v>
      </c>
      <c r="J29" s="24">
        <v>13747.557455541484</v>
      </c>
      <c r="K29" s="24">
        <v>9813.1393322999993</v>
      </c>
      <c r="L29" s="24">
        <v>13414.10616983</v>
      </c>
      <c r="M29" s="24">
        <v>11224.164877519999</v>
      </c>
      <c r="N29" s="24">
        <v>16377.306832</v>
      </c>
      <c r="O29" s="24">
        <v>13307.683194019999</v>
      </c>
      <c r="P29" s="24">
        <v>12808.054284829999</v>
      </c>
      <c r="Q29" s="24">
        <v>13037.5000547</v>
      </c>
      <c r="R29" s="24">
        <v>10735.069144470001</v>
      </c>
      <c r="S29" s="24">
        <v>8232.5855004599998</v>
      </c>
      <c r="T29" s="24">
        <v>8810.5709470999991</v>
      </c>
      <c r="U29" s="24">
        <v>8626.0878765999987</v>
      </c>
      <c r="V29" s="24">
        <v>7409.4193570200014</v>
      </c>
      <c r="W29" s="24">
        <v>8202.7016918299996</v>
      </c>
      <c r="X29" s="24">
        <v>6232.742120599999</v>
      </c>
      <c r="Y29" s="24">
        <v>6620.8915187900002</v>
      </c>
      <c r="Z29" s="24">
        <v>5828.24499879</v>
      </c>
      <c r="AA29" s="24">
        <v>6846.8762428100008</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209503.18409081589</v>
      </c>
      <c r="D31" s="30">
        <v>177186.05145903435</v>
      </c>
      <c r="E31" s="30">
        <v>156351.59264034042</v>
      </c>
      <c r="F31" s="30">
        <v>139256.19217500713</v>
      </c>
      <c r="G31" s="30">
        <v>129479.61880731166</v>
      </c>
      <c r="H31" s="30">
        <v>119340.03945557139</v>
      </c>
      <c r="I31" s="30">
        <v>115285.3678072512</v>
      </c>
      <c r="J31" s="30">
        <v>115666.69547024069</v>
      </c>
      <c r="K31" s="30">
        <v>82874.66279591668</v>
      </c>
      <c r="L31" s="30">
        <v>77848.887940660003</v>
      </c>
      <c r="M31" s="30">
        <v>66094.025231642299</v>
      </c>
      <c r="N31" s="30">
        <v>58020.538590578028</v>
      </c>
      <c r="O31" s="30">
        <v>57709.313642333393</v>
      </c>
      <c r="P31" s="30">
        <v>56600.864455366114</v>
      </c>
      <c r="Q31" s="30">
        <v>48953.761278595077</v>
      </c>
      <c r="R31" s="30">
        <v>48466.395333859822</v>
      </c>
      <c r="S31" s="30">
        <v>50834.053801631395</v>
      </c>
      <c r="T31" s="30">
        <v>46327.59625225958</v>
      </c>
      <c r="U31" s="30">
        <v>44490.697736146722</v>
      </c>
      <c r="V31" s="30">
        <v>40526.829654991372</v>
      </c>
      <c r="W31" s="30">
        <v>41644.045396341702</v>
      </c>
      <c r="X31" s="30">
        <v>39593.03244389598</v>
      </c>
      <c r="Y31" s="30">
        <v>40920.93768741082</v>
      </c>
      <c r="Z31" s="30">
        <v>37091.378714155151</v>
      </c>
      <c r="AA31" s="30">
        <v>28427.639463276071</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171374.78349999999</v>
      </c>
      <c r="D34" s="24">
        <v>149023.47780000002</v>
      </c>
      <c r="E34" s="24">
        <v>150626.3645</v>
      </c>
      <c r="F34" s="24">
        <v>138030.41630000001</v>
      </c>
      <c r="G34" s="24">
        <v>128722.29700000001</v>
      </c>
      <c r="H34" s="24">
        <v>110208.88649999999</v>
      </c>
      <c r="I34" s="24">
        <v>98406.781399999993</v>
      </c>
      <c r="J34" s="24">
        <v>108491.97049881599</v>
      </c>
      <c r="K34" s="24">
        <v>79315.761930298017</v>
      </c>
      <c r="L34" s="24">
        <v>68297.651847867994</v>
      </c>
      <c r="M34" s="24">
        <v>58568.715955948996</v>
      </c>
      <c r="N34" s="24">
        <v>60913.537272128997</v>
      </c>
      <c r="O34" s="24">
        <v>58454.739674470009</v>
      </c>
      <c r="P34" s="24">
        <v>54860.738863501007</v>
      </c>
      <c r="Q34" s="24">
        <v>49918.101982781001</v>
      </c>
      <c r="R34" s="24">
        <v>46713.824846913005</v>
      </c>
      <c r="S34" s="24">
        <v>52707.735061327992</v>
      </c>
      <c r="T34" s="24">
        <v>52129.838624024014</v>
      </c>
      <c r="U34" s="24">
        <v>47938.446694444996</v>
      </c>
      <c r="V34" s="24">
        <v>43968.264431709998</v>
      </c>
      <c r="W34" s="24">
        <v>43217.302777000004</v>
      </c>
      <c r="X34" s="24">
        <v>43945.860841774003</v>
      </c>
      <c r="Y34" s="24">
        <v>41774.943225198993</v>
      </c>
      <c r="Z34" s="24">
        <v>35923.585180780996</v>
      </c>
      <c r="AA34" s="24">
        <v>29372.101966847003</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8154.2169469999999</v>
      </c>
      <c r="D36" s="24">
        <v>7875.9355135639998</v>
      </c>
      <c r="E36" s="24">
        <v>7444.9783396539997</v>
      </c>
      <c r="F36" s="24">
        <v>7799.6528326709995</v>
      </c>
      <c r="G36" s="24">
        <v>7387.8912075790004</v>
      </c>
      <c r="H36" s="24">
        <v>6953.6897614629997</v>
      </c>
      <c r="I36" s="24">
        <v>6568.6823360339995</v>
      </c>
      <c r="J36" s="24">
        <v>6209.8594399530002</v>
      </c>
      <c r="K36" s="24">
        <v>5838.7046485157007</v>
      </c>
      <c r="L36" s="24">
        <v>5522.1217105963997</v>
      </c>
      <c r="M36" s="24">
        <v>5209.9714929719994</v>
      </c>
      <c r="N36" s="24">
        <v>4922.1631511174</v>
      </c>
      <c r="O36" s="24">
        <v>4640.7752029200001</v>
      </c>
      <c r="P36" s="24">
        <v>4392.1598551907</v>
      </c>
      <c r="Q36" s="24">
        <v>4140.7576754540005</v>
      </c>
      <c r="R36" s="24">
        <v>3763.8799675349997</v>
      </c>
      <c r="S36" s="24">
        <v>3564.5452790219997</v>
      </c>
      <c r="T36" s="24">
        <v>3361.0998881814999</v>
      </c>
      <c r="U36" s="24">
        <v>3141.1762113949999</v>
      </c>
      <c r="V36" s="24">
        <v>2958.6778762070003</v>
      </c>
      <c r="W36" s="24">
        <v>2796.6947093849999</v>
      </c>
      <c r="X36" s="24">
        <v>2638.8536785439996</v>
      </c>
      <c r="Y36" s="24">
        <v>2734.1728228719999</v>
      </c>
      <c r="Z36" s="24">
        <v>2692.4768267205004</v>
      </c>
      <c r="AA36" s="24">
        <v>2368.3219575780004</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2.0397942760000003E-2</v>
      </c>
      <c r="D38" s="24">
        <v>1.957124255999999E-2</v>
      </c>
      <c r="E38" s="24">
        <v>1.5405935506099999</v>
      </c>
      <c r="F38" s="24">
        <v>0.98937228517999998</v>
      </c>
      <c r="G38" s="24">
        <v>3.2463746309700006</v>
      </c>
      <c r="H38" s="24">
        <v>1.8072963210000001E-2</v>
      </c>
      <c r="I38" s="24">
        <v>1.7767453070000001E-2</v>
      </c>
      <c r="J38" s="24">
        <v>2.6052608695999999</v>
      </c>
      <c r="K38" s="24">
        <v>1.7511337679999978E-2</v>
      </c>
      <c r="L38" s="24">
        <v>1.7378274389999986E-2</v>
      </c>
      <c r="M38" s="24">
        <v>1.7090771799999988E-2</v>
      </c>
      <c r="N38" s="24">
        <v>1.7342775209999987E-2</v>
      </c>
      <c r="O38" s="24">
        <v>1.7354893369999999E-2</v>
      </c>
      <c r="P38" s="24">
        <v>1.099280083999999E-2</v>
      </c>
      <c r="Q38" s="24">
        <v>7.9066980255300008</v>
      </c>
      <c r="R38" s="24">
        <v>6.0169525936700001</v>
      </c>
      <c r="S38" s="24">
        <v>28.857587243299903</v>
      </c>
      <c r="T38" s="24">
        <v>14.0004898368</v>
      </c>
      <c r="U38" s="24">
        <v>9.0395257436600005</v>
      </c>
      <c r="V38" s="24">
        <v>0.26843175564999999</v>
      </c>
      <c r="W38" s="24">
        <v>21.603667559299996</v>
      </c>
      <c r="X38" s="24">
        <v>17.534001639059998</v>
      </c>
      <c r="Y38" s="24">
        <v>15.412704641399989</v>
      </c>
      <c r="Z38" s="24">
        <v>21.388479961599998</v>
      </c>
      <c r="AA38" s="24">
        <v>88.34393399999999</v>
      </c>
    </row>
    <row r="39" spans="1:27" x14ac:dyDescent="0.25">
      <c r="A39" s="28" t="s">
        <v>132</v>
      </c>
      <c r="B39" s="28" t="s">
        <v>66</v>
      </c>
      <c r="C39" s="24">
        <v>4777.4425000000001</v>
      </c>
      <c r="D39" s="24">
        <v>4485.3989000000001</v>
      </c>
      <c r="E39" s="24">
        <v>4228.3134</v>
      </c>
      <c r="F39" s="24">
        <v>3959.2337000000002</v>
      </c>
      <c r="G39" s="24">
        <v>3718.6930000000002</v>
      </c>
      <c r="H39" s="24">
        <v>3491.5070000000001</v>
      </c>
      <c r="I39" s="24">
        <v>3293.4461000000001</v>
      </c>
      <c r="J39" s="24">
        <v>3066.6041</v>
      </c>
      <c r="K39" s="24">
        <v>2891.4597999999996</v>
      </c>
      <c r="L39" s="24">
        <v>2709.7855499999996</v>
      </c>
      <c r="M39" s="24">
        <v>2552.9087400000003</v>
      </c>
      <c r="N39" s="24">
        <v>2388.7814399999997</v>
      </c>
      <c r="O39" s="24">
        <v>2244.4675999999999</v>
      </c>
      <c r="P39" s="24">
        <v>2106.7694999999999</v>
      </c>
      <c r="Q39" s="24">
        <v>1980.5451</v>
      </c>
      <c r="R39" s="24">
        <v>1850.9743000000001</v>
      </c>
      <c r="S39" s="24">
        <v>658.03109999999992</v>
      </c>
      <c r="T39" s="24">
        <v>617.47500000000002</v>
      </c>
      <c r="U39" s="24">
        <v>580.59175000000005</v>
      </c>
      <c r="V39" s="24">
        <v>544.07709999999997</v>
      </c>
      <c r="W39" s="24">
        <v>510.88675000000001</v>
      </c>
      <c r="X39" s="24">
        <v>0</v>
      </c>
      <c r="Y39" s="24">
        <v>0</v>
      </c>
      <c r="Z39" s="24">
        <v>0</v>
      </c>
      <c r="AA39" s="24">
        <v>0</v>
      </c>
    </row>
    <row r="40" spans="1:27" x14ac:dyDescent="0.25">
      <c r="A40" s="28" t="s">
        <v>132</v>
      </c>
      <c r="B40" s="28" t="s">
        <v>70</v>
      </c>
      <c r="C40" s="24">
        <v>5565.6663399999998</v>
      </c>
      <c r="D40" s="24">
        <v>8830.8291586759005</v>
      </c>
      <c r="E40" s="24">
        <v>8197.019738621997</v>
      </c>
      <c r="F40" s="24">
        <v>6972.5584731666977</v>
      </c>
      <c r="G40" s="24">
        <v>8030.6920805231985</v>
      </c>
      <c r="H40" s="24">
        <v>7400.7763017646994</v>
      </c>
      <c r="I40" s="24">
        <v>7335.4849774067998</v>
      </c>
      <c r="J40" s="24">
        <v>7043.8658058627998</v>
      </c>
      <c r="K40" s="24">
        <v>6014.9950635081987</v>
      </c>
      <c r="L40" s="24">
        <v>5840.2216201900992</v>
      </c>
      <c r="M40" s="24">
        <v>4384.172975115699</v>
      </c>
      <c r="N40" s="24">
        <v>4268.1886135865998</v>
      </c>
      <c r="O40" s="24">
        <v>3708.8139995327006</v>
      </c>
      <c r="P40" s="24">
        <v>4231.2143845846995</v>
      </c>
      <c r="Q40" s="24">
        <v>3902.3685696353004</v>
      </c>
      <c r="R40" s="24">
        <v>4126.7753609199999</v>
      </c>
      <c r="S40" s="24">
        <v>4077.7052897514</v>
      </c>
      <c r="T40" s="24">
        <v>3590.1737503430008</v>
      </c>
      <c r="U40" s="24">
        <v>3535.4782735724989</v>
      </c>
      <c r="V40" s="24">
        <v>2924.0472383555998</v>
      </c>
      <c r="W40" s="24">
        <v>2864.0522645243013</v>
      </c>
      <c r="X40" s="24">
        <v>2474.2222333979003</v>
      </c>
      <c r="Y40" s="24">
        <v>3202.3476257036004</v>
      </c>
      <c r="Z40" s="24">
        <v>3699.7441443846997</v>
      </c>
      <c r="AA40" s="24">
        <v>7056.0150628910005</v>
      </c>
    </row>
    <row r="41" spans="1:27" x14ac:dyDescent="0.25">
      <c r="A41" s="28" t="s">
        <v>132</v>
      </c>
      <c r="B41" s="28" t="s">
        <v>69</v>
      </c>
      <c r="C41" s="24">
        <v>5.0715818263040715</v>
      </c>
      <c r="D41" s="24">
        <v>6.9084464864007584</v>
      </c>
      <c r="E41" s="24">
        <v>6.5378968244421589</v>
      </c>
      <c r="F41" s="24">
        <v>5.8491850886090058</v>
      </c>
      <c r="G41" s="24">
        <v>5.4738616045696311</v>
      </c>
      <c r="H41" s="24">
        <v>5.480099129529556</v>
      </c>
      <c r="I41" s="24">
        <v>5.0706546319886332</v>
      </c>
      <c r="J41" s="24">
        <v>4.0810720559051488</v>
      </c>
      <c r="K41" s="24">
        <v>4.1538272516913981</v>
      </c>
      <c r="L41" s="24">
        <v>4.029788352020935</v>
      </c>
      <c r="M41" s="24">
        <v>3.6413015635787089</v>
      </c>
      <c r="N41" s="24">
        <v>3.4192402595394196</v>
      </c>
      <c r="O41" s="24">
        <v>3.0843132077409687</v>
      </c>
      <c r="P41" s="24">
        <v>2.9860202282831181</v>
      </c>
      <c r="Q41" s="24">
        <v>3.0192950802411884</v>
      </c>
      <c r="R41" s="24">
        <v>2.6999679363747204</v>
      </c>
      <c r="S41" s="24">
        <v>2.2249311849755906</v>
      </c>
      <c r="T41" s="24">
        <v>2.2902549110369201</v>
      </c>
      <c r="U41" s="24">
        <v>2.2500526745733005</v>
      </c>
      <c r="V41" s="24">
        <v>2.2144805625013988</v>
      </c>
      <c r="W41" s="24">
        <v>2.1209947700047693</v>
      </c>
      <c r="X41" s="24">
        <v>1.8335375187101681</v>
      </c>
      <c r="Y41" s="24">
        <v>1.60976603442556</v>
      </c>
      <c r="Z41" s="24">
        <v>1.898233479145139</v>
      </c>
      <c r="AA41" s="24">
        <v>1.7403004591598996</v>
      </c>
    </row>
    <row r="42" spans="1:27" x14ac:dyDescent="0.25">
      <c r="A42" s="28" t="s">
        <v>132</v>
      </c>
      <c r="B42" s="28" t="s">
        <v>36</v>
      </c>
      <c r="C42" s="24">
        <v>1.06356698479999E-3</v>
      </c>
      <c r="D42" s="24">
        <v>2.1164199156599988E-2</v>
      </c>
      <c r="E42" s="24">
        <v>2.3395797021999988E-2</v>
      </c>
      <c r="F42" s="24">
        <v>2.2150402520000001E-2</v>
      </c>
      <c r="G42" s="24">
        <v>2.0806637003999998E-2</v>
      </c>
      <c r="H42" s="24">
        <v>2.0511059234699994E-2</v>
      </c>
      <c r="I42" s="24">
        <v>2.0401722802999997E-2</v>
      </c>
      <c r="J42" s="24">
        <v>1.5318820905000001E-2</v>
      </c>
      <c r="K42" s="24">
        <v>1.7131196715000001E-2</v>
      </c>
      <c r="L42" s="24">
        <v>1.7029645143E-2</v>
      </c>
      <c r="M42" s="24">
        <v>1.7190417802999999E-2</v>
      </c>
      <c r="N42" s="24">
        <v>1.6076576185E-2</v>
      </c>
      <c r="O42" s="24">
        <v>1.5116839335E-2</v>
      </c>
      <c r="P42" s="24">
        <v>1.4010479137000001E-2</v>
      </c>
      <c r="Q42" s="24">
        <v>1.3363843110999999E-2</v>
      </c>
      <c r="R42" s="24">
        <v>1.2624474333000001E-2</v>
      </c>
      <c r="S42" s="24">
        <v>0.34377901415999995</v>
      </c>
      <c r="T42" s="24">
        <v>0.35869517163000003</v>
      </c>
      <c r="U42" s="24">
        <v>0.34082758099999999</v>
      </c>
      <c r="V42" s="24">
        <v>0.32254199163999997</v>
      </c>
      <c r="W42" s="24">
        <v>0.75327858666000003</v>
      </c>
      <c r="X42" s="24">
        <v>0.71097689952999998</v>
      </c>
      <c r="Y42" s="24">
        <v>0.68275824241999994</v>
      </c>
      <c r="Z42" s="24">
        <v>1.2338262548000001</v>
      </c>
      <c r="AA42" s="24">
        <v>1.1777394687399998</v>
      </c>
    </row>
    <row r="43" spans="1:27" x14ac:dyDescent="0.25">
      <c r="A43" s="28" t="s">
        <v>132</v>
      </c>
      <c r="B43" s="28" t="s">
        <v>74</v>
      </c>
      <c r="C43" s="24">
        <v>190.46737999999999</v>
      </c>
      <c r="D43" s="24">
        <v>970.6413</v>
      </c>
      <c r="E43" s="24">
        <v>1521.4488999999999</v>
      </c>
      <c r="F43" s="24">
        <v>1802.1868063022735</v>
      </c>
      <c r="G43" s="24">
        <v>1412.7156063370337</v>
      </c>
      <c r="H43" s="24">
        <v>2420.772206470454</v>
      </c>
      <c r="I43" s="24">
        <v>2533.1000065896742</v>
      </c>
      <c r="J43" s="24">
        <v>1156.4625062232594</v>
      </c>
      <c r="K43" s="24">
        <v>1863.7009067708486</v>
      </c>
      <c r="L43" s="24">
        <v>2473.5410067776138</v>
      </c>
      <c r="M43" s="24">
        <v>2579.6548069645437</v>
      </c>
      <c r="N43" s="24">
        <v>2401.6885070061121</v>
      </c>
      <c r="O43" s="24">
        <v>2219.7945069749721</v>
      </c>
      <c r="P43" s="24">
        <v>1986.8828070028194</v>
      </c>
      <c r="Q43" s="24">
        <v>2000.1645076498044</v>
      </c>
      <c r="R43" s="24">
        <v>1765.3296082050651</v>
      </c>
      <c r="S43" s="24">
        <v>954.6945116932485</v>
      </c>
      <c r="T43" s="24">
        <v>1099.6732114584099</v>
      </c>
      <c r="U43" s="24">
        <v>1097.4715112160704</v>
      </c>
      <c r="V43" s="24">
        <v>891.23981069706099</v>
      </c>
      <c r="W43" s="24">
        <v>1108.194417126806</v>
      </c>
      <c r="X43" s="24">
        <v>901.88801623178006</v>
      </c>
      <c r="Y43" s="24">
        <v>998.02671568595986</v>
      </c>
      <c r="Z43" s="24">
        <v>771.88309091696499</v>
      </c>
      <c r="AA43" s="24">
        <v>922.79496994290992</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189877.20126676906</v>
      </c>
      <c r="D45" s="30">
        <v>170222.56938996888</v>
      </c>
      <c r="E45" s="30">
        <v>170504.75446865105</v>
      </c>
      <c r="F45" s="30">
        <v>156768.69986321151</v>
      </c>
      <c r="G45" s="30">
        <v>147868.29352433779</v>
      </c>
      <c r="H45" s="30">
        <v>128060.35773532043</v>
      </c>
      <c r="I45" s="30">
        <v>115609.48323552585</v>
      </c>
      <c r="J45" s="30">
        <v>124818.98617755731</v>
      </c>
      <c r="K45" s="30">
        <v>94065.092780911276</v>
      </c>
      <c r="L45" s="30">
        <v>82373.82789528092</v>
      </c>
      <c r="M45" s="30">
        <v>70719.427556372073</v>
      </c>
      <c r="N45" s="30">
        <v>72496.107059867747</v>
      </c>
      <c r="O45" s="30">
        <v>69051.898145023821</v>
      </c>
      <c r="P45" s="30">
        <v>65593.879616305538</v>
      </c>
      <c r="Q45" s="30">
        <v>59952.699320976077</v>
      </c>
      <c r="R45" s="30">
        <v>56464.171395898054</v>
      </c>
      <c r="S45" s="30">
        <v>61039.099248529667</v>
      </c>
      <c r="T45" s="30">
        <v>59714.878007296349</v>
      </c>
      <c r="U45" s="30">
        <v>55206.982507830733</v>
      </c>
      <c r="V45" s="30">
        <v>50397.549558590748</v>
      </c>
      <c r="W45" s="30">
        <v>49412.661163238612</v>
      </c>
      <c r="X45" s="30">
        <v>49078.304292873676</v>
      </c>
      <c r="Y45" s="30">
        <v>47728.48614445042</v>
      </c>
      <c r="Z45" s="30">
        <v>42339.092865326937</v>
      </c>
      <c r="AA45" s="30">
        <v>38886.523221775169</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102409.916</v>
      </c>
      <c r="D49" s="24">
        <v>80311.344500000007</v>
      </c>
      <c r="E49" s="24">
        <v>87715.949500000002</v>
      </c>
      <c r="F49" s="24">
        <v>94247.813999999998</v>
      </c>
      <c r="G49" s="24">
        <v>83546.246499999994</v>
      </c>
      <c r="H49" s="24">
        <v>75489.084499999997</v>
      </c>
      <c r="I49" s="24">
        <v>69113.1685</v>
      </c>
      <c r="J49" s="24">
        <v>48663.19</v>
      </c>
      <c r="K49" s="24">
        <v>43943.036999999997</v>
      </c>
      <c r="L49" s="24">
        <v>43997.924500000001</v>
      </c>
      <c r="M49" s="24">
        <v>39547.5795</v>
      </c>
      <c r="N49" s="24">
        <v>39070.209499999997</v>
      </c>
      <c r="O49" s="24">
        <v>38116.7215</v>
      </c>
      <c r="P49" s="24">
        <v>35482.550999999999</v>
      </c>
      <c r="Q49" s="24">
        <v>32248.2765</v>
      </c>
      <c r="R49" s="24">
        <v>31942.225999999999</v>
      </c>
      <c r="S49" s="24">
        <v>30670.862000000001</v>
      </c>
      <c r="T49" s="24">
        <v>29697.6515</v>
      </c>
      <c r="U49" s="24">
        <v>28188.603500000001</v>
      </c>
      <c r="V49" s="24">
        <v>28197.843499999999</v>
      </c>
      <c r="W49" s="24">
        <v>25963.244999999999</v>
      </c>
      <c r="X49" s="24">
        <v>25748.069199999998</v>
      </c>
      <c r="Y49" s="24">
        <v>23888.2228</v>
      </c>
      <c r="Z49" s="24">
        <v>22781.3495</v>
      </c>
      <c r="AA49" s="24">
        <v>21700.004800000002</v>
      </c>
    </row>
    <row r="50" spans="1:27" x14ac:dyDescent="0.25">
      <c r="A50" s="28" t="s">
        <v>133</v>
      </c>
      <c r="B50" s="28" t="s">
        <v>20</v>
      </c>
      <c r="C50" s="24">
        <v>0</v>
      </c>
      <c r="D50" s="24">
        <v>7.5772589999999994E-3</v>
      </c>
      <c r="E50" s="24">
        <v>7.6628779999999997E-3</v>
      </c>
      <c r="F50" s="24">
        <v>7.6377277000000002E-3</v>
      </c>
      <c r="G50" s="24">
        <v>7.5474872999999896E-3</v>
      </c>
      <c r="H50" s="24">
        <v>7.4127635999999995E-3</v>
      </c>
      <c r="I50" s="24">
        <v>7.4349474999999996E-3</v>
      </c>
      <c r="J50" s="24">
        <v>8.2650070000000013E-3</v>
      </c>
      <c r="K50" s="24">
        <v>8.0423740000000014E-3</v>
      </c>
      <c r="L50" s="24">
        <v>7.9230369999999991E-3</v>
      </c>
      <c r="M50" s="24">
        <v>7.6215877999999898E-3</v>
      </c>
      <c r="N50" s="24">
        <v>7.9338845999999894E-3</v>
      </c>
      <c r="O50" s="24">
        <v>8.1213440000000008E-3</v>
      </c>
      <c r="P50" s="24">
        <v>8.0631640000000011E-3</v>
      </c>
      <c r="Q50" s="24">
        <v>8.2446800000000008E-3</v>
      </c>
      <c r="R50" s="24">
        <v>8.3133779999999997E-3</v>
      </c>
      <c r="S50" s="24">
        <v>8.9665119999999994E-3</v>
      </c>
      <c r="T50" s="24">
        <v>9.1184960000000002E-3</v>
      </c>
      <c r="U50" s="24">
        <v>1.1153679999999999E-2</v>
      </c>
      <c r="V50" s="24">
        <v>1.0542289999999999E-2</v>
      </c>
      <c r="W50" s="24">
        <v>1.0475391000000001E-2</v>
      </c>
      <c r="X50" s="24">
        <v>1.4603026E-2</v>
      </c>
      <c r="Y50" s="24">
        <v>1.5021326999999999E-2</v>
      </c>
      <c r="Z50" s="24">
        <v>1.3988790500000001E-2</v>
      </c>
      <c r="AA50" s="24">
        <v>1.56767549999999E-2</v>
      </c>
    </row>
    <row r="51" spans="1:27" x14ac:dyDescent="0.25">
      <c r="A51" s="28" t="s">
        <v>133</v>
      </c>
      <c r="B51" s="28" t="s">
        <v>32</v>
      </c>
      <c r="C51" s="24">
        <v>7.9893295999999996</v>
      </c>
      <c r="D51" s="24">
        <v>14.826716000000001</v>
      </c>
      <c r="E51" s="24">
        <v>6.7566543000000001</v>
      </c>
      <c r="F51" s="24">
        <v>0.17463363999999898</v>
      </c>
      <c r="G51" s="24">
        <v>0.90570950000000006</v>
      </c>
      <c r="H51" s="24">
        <v>8.3172654999999994E-4</v>
      </c>
      <c r="I51" s="24">
        <v>0.36013770000000001</v>
      </c>
      <c r="J51" s="24">
        <v>0.26828036</v>
      </c>
      <c r="K51" s="24">
        <v>1.6140759</v>
      </c>
      <c r="L51" s="24">
        <v>3.2909735999999996</v>
      </c>
      <c r="M51" s="24">
        <v>7.0105059999999906</v>
      </c>
      <c r="N51" s="24">
        <v>4.1438676999999995</v>
      </c>
      <c r="O51" s="24">
        <v>3.1506946</v>
      </c>
      <c r="P51" s="24">
        <v>2.3531882</v>
      </c>
      <c r="Q51" s="24">
        <v>19.055319999999998</v>
      </c>
      <c r="R51" s="24">
        <v>13.313238999999999</v>
      </c>
      <c r="S51" s="24">
        <v>22.818928</v>
      </c>
      <c r="T51" s="24">
        <v>15.775827</v>
      </c>
      <c r="U51" s="24">
        <v>0</v>
      </c>
      <c r="V51" s="24">
        <v>0</v>
      </c>
      <c r="W51" s="24">
        <v>0</v>
      </c>
      <c r="X51" s="24">
        <v>0</v>
      </c>
      <c r="Y51" s="24">
        <v>0</v>
      </c>
      <c r="Z51" s="24">
        <v>0</v>
      </c>
      <c r="AA51" s="24">
        <v>0</v>
      </c>
    </row>
    <row r="52" spans="1:27" x14ac:dyDescent="0.25">
      <c r="A52" s="28" t="s">
        <v>133</v>
      </c>
      <c r="B52" s="28" t="s">
        <v>67</v>
      </c>
      <c r="C52" s="24">
        <v>11.073598112399999</v>
      </c>
      <c r="D52" s="24">
        <v>33.159440289400003</v>
      </c>
      <c r="E52" s="24">
        <v>21.919451288299904</v>
      </c>
      <c r="F52" s="24">
        <v>2.286028239999998E-2</v>
      </c>
      <c r="G52" s="24">
        <v>8.2996071761000021</v>
      </c>
      <c r="H52" s="24">
        <v>1.9853333499999969E-2</v>
      </c>
      <c r="I52" s="24">
        <v>1.9923150399999985E-2</v>
      </c>
      <c r="J52" s="24">
        <v>2.1731846000000003E-2</v>
      </c>
      <c r="K52" s="24">
        <v>2.125281439999999E-2</v>
      </c>
      <c r="L52" s="24">
        <v>10.051478496999998</v>
      </c>
      <c r="M52" s="24">
        <v>18.389588000800003</v>
      </c>
      <c r="N52" s="24">
        <v>12.763893963199997</v>
      </c>
      <c r="O52" s="24">
        <v>20.345545550300002</v>
      </c>
      <c r="P52" s="24">
        <v>0.13824664009999998</v>
      </c>
      <c r="Q52" s="24">
        <v>81.548892933999994</v>
      </c>
      <c r="R52" s="24">
        <v>42.528895776999988</v>
      </c>
      <c r="S52" s="24">
        <v>37.961464496099993</v>
      </c>
      <c r="T52" s="24">
        <v>34.910675901600001</v>
      </c>
      <c r="U52" s="24">
        <v>91.615510007999916</v>
      </c>
      <c r="V52" s="24">
        <v>67.718751166800004</v>
      </c>
      <c r="W52" s="24">
        <v>46.730296302200003</v>
      </c>
      <c r="X52" s="24">
        <v>22.499319426000003</v>
      </c>
      <c r="Y52" s="24">
        <v>49.587420374999994</v>
      </c>
      <c r="Z52" s="24">
        <v>267.05698067060001</v>
      </c>
      <c r="AA52" s="24">
        <v>384.07975927399997</v>
      </c>
    </row>
    <row r="53" spans="1:27" x14ac:dyDescent="0.25">
      <c r="A53" s="28" t="s">
        <v>133</v>
      </c>
      <c r="B53" s="28" t="s">
        <v>66</v>
      </c>
      <c r="C53" s="24">
        <v>19247.557613000001</v>
      </c>
      <c r="D53" s="24">
        <v>17997.439772500002</v>
      </c>
      <c r="E53" s="24">
        <v>15491.205902</v>
      </c>
      <c r="F53" s="24">
        <v>18299.97104</v>
      </c>
      <c r="G53" s="24">
        <v>17704.998179999999</v>
      </c>
      <c r="H53" s="24">
        <v>15710.967329999999</v>
      </c>
      <c r="I53" s="24">
        <v>14935.40676</v>
      </c>
      <c r="J53" s="24">
        <v>18003.63697</v>
      </c>
      <c r="K53" s="24">
        <v>13950.94024</v>
      </c>
      <c r="L53" s="24">
        <v>11310.741520000001</v>
      </c>
      <c r="M53" s="24">
        <v>10610.411079999998</v>
      </c>
      <c r="N53" s="24">
        <v>9083.8548499999997</v>
      </c>
      <c r="O53" s="24">
        <v>10492.311740000001</v>
      </c>
      <c r="P53" s="24">
        <v>10179.606970000001</v>
      </c>
      <c r="Q53" s="24">
        <v>9109.9315699999988</v>
      </c>
      <c r="R53" s="24">
        <v>8557.5882700000002</v>
      </c>
      <c r="S53" s="24">
        <v>10257.99368</v>
      </c>
      <c r="T53" s="24">
        <v>8074.39408</v>
      </c>
      <c r="U53" s="24">
        <v>6532.6001699999997</v>
      </c>
      <c r="V53" s="24">
        <v>6108.4933000000001</v>
      </c>
      <c r="W53" s="24">
        <v>5269.746180000001</v>
      </c>
      <c r="X53" s="24">
        <v>6076.0931800000008</v>
      </c>
      <c r="Y53" s="24">
        <v>5912.7147600000008</v>
      </c>
      <c r="Z53" s="24">
        <v>5287.8251500000006</v>
      </c>
      <c r="AA53" s="24">
        <v>4961.4287999999997</v>
      </c>
    </row>
    <row r="54" spans="1:27" x14ac:dyDescent="0.25">
      <c r="A54" s="28" t="s">
        <v>133</v>
      </c>
      <c r="B54" s="28" t="s">
        <v>70</v>
      </c>
      <c r="C54" s="24">
        <v>28158.835479999998</v>
      </c>
      <c r="D54" s="24">
        <v>29384.536477411762</v>
      </c>
      <c r="E54" s="24">
        <v>25341.003846795105</v>
      </c>
      <c r="F54" s="24">
        <v>24715.080138325426</v>
      </c>
      <c r="G54" s="24">
        <v>24477.540030661752</v>
      </c>
      <c r="H54" s="24">
        <v>22264.199095250493</v>
      </c>
      <c r="I54" s="24">
        <v>20716.887033992192</v>
      </c>
      <c r="J54" s="24">
        <v>18962.801664018574</v>
      </c>
      <c r="K54" s="24">
        <v>18994.144702279566</v>
      </c>
      <c r="L54" s="24">
        <v>17625.428941555158</v>
      </c>
      <c r="M54" s="24">
        <v>15421.442700237214</v>
      </c>
      <c r="N54" s="24">
        <v>13963.940508381929</v>
      </c>
      <c r="O54" s="24">
        <v>13713.908723111845</v>
      </c>
      <c r="P54" s="24">
        <v>12806.861132126936</v>
      </c>
      <c r="Q54" s="24">
        <v>13274.401984009099</v>
      </c>
      <c r="R54" s="24">
        <v>12854.643586512739</v>
      </c>
      <c r="S54" s="24">
        <v>11144.979474574582</v>
      </c>
      <c r="T54" s="24">
        <v>10369.045563311825</v>
      </c>
      <c r="U54" s="24">
        <v>10010.698582671081</v>
      </c>
      <c r="V54" s="24">
        <v>9538.6924723836837</v>
      </c>
      <c r="W54" s="24">
        <v>8352.7637508197658</v>
      </c>
      <c r="X54" s="24">
        <v>7964.009409366673</v>
      </c>
      <c r="Y54" s="24">
        <v>7227.8461910846981</v>
      </c>
      <c r="Z54" s="24">
        <v>6572.1899531648296</v>
      </c>
      <c r="AA54" s="24">
        <v>6102.4536167846163</v>
      </c>
    </row>
    <row r="55" spans="1:27" x14ac:dyDescent="0.25">
      <c r="A55" s="28" t="s">
        <v>133</v>
      </c>
      <c r="B55" s="28" t="s">
        <v>69</v>
      </c>
      <c r="C55" s="24">
        <v>2.6104593055779177</v>
      </c>
      <c r="D55" s="24">
        <v>2.4655836253858689</v>
      </c>
      <c r="E55" s="24">
        <v>2.3295054735885081</v>
      </c>
      <c r="F55" s="24">
        <v>2.0703508987127459</v>
      </c>
      <c r="G55" s="24">
        <v>1.9228256772082</v>
      </c>
      <c r="H55" s="24">
        <v>1.8829850181443699</v>
      </c>
      <c r="I55" s="24">
        <v>1.7491408725474384</v>
      </c>
      <c r="J55" s="24">
        <v>1.5908443355367488</v>
      </c>
      <c r="K55" s="24">
        <v>1.5577997489613278</v>
      </c>
      <c r="L55" s="24">
        <v>1.4666000130410102</v>
      </c>
      <c r="M55" s="24">
        <v>1.1020551619410466</v>
      </c>
      <c r="N55" s="24">
        <v>1.210103427523739</v>
      </c>
      <c r="O55" s="24">
        <v>1.0972710590503203</v>
      </c>
      <c r="P55" s="24">
        <v>1.0543285634520401</v>
      </c>
      <c r="Q55" s="24">
        <v>1.0527272432200601</v>
      </c>
      <c r="R55" s="24">
        <v>1.013343570488209</v>
      </c>
      <c r="S55" s="24">
        <v>0.9144614521353488</v>
      </c>
      <c r="T55" s="24">
        <v>0.89874801802699888</v>
      </c>
      <c r="U55" s="24">
        <v>0.89023639355574968</v>
      </c>
      <c r="V55" s="24">
        <v>0.82964164302608989</v>
      </c>
      <c r="W55" s="24">
        <v>0.8258974862677998</v>
      </c>
      <c r="X55" s="24">
        <v>0.75552995958959979</v>
      </c>
      <c r="Y55" s="24">
        <v>0.69388621544400009</v>
      </c>
      <c r="Z55" s="24">
        <v>0.61998594033429877</v>
      </c>
      <c r="AA55" s="24">
        <v>0.57933733963849898</v>
      </c>
    </row>
    <row r="56" spans="1:27" x14ac:dyDescent="0.25">
      <c r="A56" s="28" t="s">
        <v>133</v>
      </c>
      <c r="B56" s="28" t="s">
        <v>36</v>
      </c>
      <c r="C56" s="24">
        <v>6.7214922605999983E-2</v>
      </c>
      <c r="D56" s="24">
        <v>0.1206295555383</v>
      </c>
      <c r="E56" s="24">
        <v>0.11434012103300001</v>
      </c>
      <c r="F56" s="24">
        <v>0.14361028904350001</v>
      </c>
      <c r="G56" s="24">
        <v>0.14367033063499993</v>
      </c>
      <c r="H56" s="24">
        <v>0.132210080807</v>
      </c>
      <c r="I56" s="24">
        <v>0.128755374561</v>
      </c>
      <c r="J56" s="24">
        <v>0.11981567899499999</v>
      </c>
      <c r="K56" s="24">
        <v>0.111282933986</v>
      </c>
      <c r="L56" s="24">
        <v>0.10629418388799999</v>
      </c>
      <c r="M56" s="24">
        <v>0.10518382000899999</v>
      </c>
      <c r="N56" s="24">
        <v>9.804775277699998E-2</v>
      </c>
      <c r="O56" s="24">
        <v>7.6308138615999999E-2</v>
      </c>
      <c r="P56" s="24">
        <v>7.0516610984E-2</v>
      </c>
      <c r="Q56" s="24">
        <v>7.0147453955999986E-2</v>
      </c>
      <c r="R56" s="24">
        <v>6.7388573543999991E-2</v>
      </c>
      <c r="S56" s="24">
        <v>6.0512031120000004E-2</v>
      </c>
      <c r="T56" s="24">
        <v>5.7324530967999998E-2</v>
      </c>
      <c r="U56" s="24">
        <v>1.0327418134999999</v>
      </c>
      <c r="V56" s="24">
        <v>0.9737322208000001</v>
      </c>
      <c r="W56" s="24">
        <v>1.1756637994000001</v>
      </c>
      <c r="X56" s="24">
        <v>1.3175329474999999</v>
      </c>
      <c r="Y56" s="24">
        <v>1.1816055174</v>
      </c>
      <c r="Z56" s="24">
        <v>1.2955405901000001</v>
      </c>
      <c r="AA56" s="24">
        <v>1.1791304890000001</v>
      </c>
    </row>
    <row r="57" spans="1:27" x14ac:dyDescent="0.25">
      <c r="A57" s="28" t="s">
        <v>133</v>
      </c>
      <c r="B57" s="28" t="s">
        <v>74</v>
      </c>
      <c r="C57" s="24">
        <v>0</v>
      </c>
      <c r="D57" s="24">
        <v>0</v>
      </c>
      <c r="E57" s="24">
        <v>0</v>
      </c>
      <c r="F57" s="24">
        <v>6.9237670000000002E-6</v>
      </c>
      <c r="G57" s="24">
        <v>7.0454369999999999E-6</v>
      </c>
      <c r="H57" s="24">
        <v>7.2711519999999901E-6</v>
      </c>
      <c r="I57" s="24">
        <v>7.3318439999999994E-6</v>
      </c>
      <c r="J57" s="24">
        <v>7.2635956999999893E-6</v>
      </c>
      <c r="K57" s="24">
        <v>7.1546132999999903E-6</v>
      </c>
      <c r="L57" s="24">
        <v>7.0378776E-6</v>
      </c>
      <c r="M57" s="24">
        <v>7.2184010000000004E-6</v>
      </c>
      <c r="N57" s="24">
        <v>7.3181256E-6</v>
      </c>
      <c r="O57" s="24">
        <v>7.5592174999999999E-6</v>
      </c>
      <c r="P57" s="24">
        <v>7.3583866000000002E-6</v>
      </c>
      <c r="Q57" s="24">
        <v>1.00912815E-5</v>
      </c>
      <c r="R57" s="24">
        <v>9.6526319999999989E-6</v>
      </c>
      <c r="S57" s="24">
        <v>1.1598416000000001E-5</v>
      </c>
      <c r="T57" s="24">
        <v>1.101393E-5</v>
      </c>
      <c r="U57" s="24">
        <v>1.4436315E-5</v>
      </c>
      <c r="V57" s="24">
        <v>1.3808582999999999E-5</v>
      </c>
      <c r="W57" s="24">
        <v>1.7445535999999999E-5</v>
      </c>
      <c r="X57" s="24">
        <v>3.2432879999999998E-5</v>
      </c>
      <c r="Y57" s="24">
        <v>2.87807029999999E-5</v>
      </c>
      <c r="Z57" s="24">
        <v>3.93038879999999E-5</v>
      </c>
      <c r="AA57" s="24">
        <v>3.5567853999999901E-5</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149837.98248001796</v>
      </c>
      <c r="D59" s="30">
        <v>127743.78006708555</v>
      </c>
      <c r="E59" s="30">
        <v>128579.172522735</v>
      </c>
      <c r="F59" s="30">
        <v>137265.14066087425</v>
      </c>
      <c r="G59" s="30">
        <v>125739.92040050235</v>
      </c>
      <c r="H59" s="30">
        <v>113466.16200809229</v>
      </c>
      <c r="I59" s="30">
        <v>104767.59893066263</v>
      </c>
      <c r="J59" s="30">
        <v>85631.517755567111</v>
      </c>
      <c r="K59" s="30">
        <v>76891.323113116916</v>
      </c>
      <c r="L59" s="30">
        <v>72948.911936702207</v>
      </c>
      <c r="M59" s="30">
        <v>65605.943050987757</v>
      </c>
      <c r="N59" s="30">
        <v>62136.130657357251</v>
      </c>
      <c r="O59" s="30">
        <v>62347.5435956652</v>
      </c>
      <c r="P59" s="30">
        <v>58472.572928694484</v>
      </c>
      <c r="Q59" s="30">
        <v>54734.275238866321</v>
      </c>
      <c r="R59" s="30">
        <v>53411.321648238219</v>
      </c>
      <c r="S59" s="30">
        <v>52135.538975034819</v>
      </c>
      <c r="T59" s="30">
        <v>48192.685512727454</v>
      </c>
      <c r="U59" s="30">
        <v>44824.419152752635</v>
      </c>
      <c r="V59" s="30">
        <v>43913.58820748351</v>
      </c>
      <c r="W59" s="30">
        <v>39633.321599999239</v>
      </c>
      <c r="X59" s="30">
        <v>39811.441241778259</v>
      </c>
      <c r="Y59" s="30">
        <v>37079.080079002139</v>
      </c>
      <c r="Z59" s="30">
        <v>34909.055558566266</v>
      </c>
      <c r="AA59" s="30">
        <v>33148.561990153255</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8974.2843000000012</v>
      </c>
      <c r="D64" s="24">
        <v>7545.8200226149993</v>
      </c>
      <c r="E64" s="24">
        <v>3125.9179307956997</v>
      </c>
      <c r="F64" s="24">
        <v>2782.4106269530002</v>
      </c>
      <c r="G64" s="24">
        <v>2615.2504578754001</v>
      </c>
      <c r="H64" s="24">
        <v>2456.1052762687</v>
      </c>
      <c r="I64" s="24">
        <v>2321.0105369052999</v>
      </c>
      <c r="J64" s="24">
        <v>2201.364575996</v>
      </c>
      <c r="K64" s="24">
        <v>2070.7257929986999</v>
      </c>
      <c r="L64" s="24">
        <v>1959.9268028274</v>
      </c>
      <c r="M64" s="24">
        <v>1840.9159290318</v>
      </c>
      <c r="N64" s="24">
        <v>1738.0379261356002</v>
      </c>
      <c r="O64" s="24">
        <v>1651.5831662550002</v>
      </c>
      <c r="P64" s="24">
        <v>1549.6362757695001</v>
      </c>
      <c r="Q64" s="24">
        <v>1463.4793786124999</v>
      </c>
      <c r="R64" s="24">
        <v>1379.1994353029997</v>
      </c>
      <c r="S64" s="24">
        <v>1.12243339999999E-2</v>
      </c>
      <c r="T64" s="24">
        <v>1.0889477E-2</v>
      </c>
      <c r="U64" s="24">
        <v>1.0518645E-2</v>
      </c>
      <c r="V64" s="24">
        <v>1.1099382999999999E-2</v>
      </c>
      <c r="W64" s="24">
        <v>1.3149692999999999E-2</v>
      </c>
      <c r="X64" s="24">
        <v>1.2631247500000001E-2</v>
      </c>
      <c r="Y64" s="24">
        <v>1.7701631999999998E-2</v>
      </c>
      <c r="Z64" s="24">
        <v>1.6854706000000001E-2</v>
      </c>
      <c r="AA64" s="24">
        <v>2.1145506000000001E-2</v>
      </c>
    </row>
    <row r="65" spans="1:27" x14ac:dyDescent="0.25">
      <c r="A65" s="28" t="s">
        <v>134</v>
      </c>
      <c r="B65" s="28" t="s">
        <v>32</v>
      </c>
      <c r="C65" s="24">
        <v>1504.7133140000001</v>
      </c>
      <c r="D65" s="24">
        <v>1421.0815</v>
      </c>
      <c r="E65" s="24">
        <v>1364.2048</v>
      </c>
      <c r="F65" s="24">
        <v>154.83684</v>
      </c>
      <c r="G65" s="24">
        <v>145.03573</v>
      </c>
      <c r="H65" s="24">
        <v>134.76856000000001</v>
      </c>
      <c r="I65" s="24">
        <v>128.19686999999999</v>
      </c>
      <c r="J65" s="24">
        <v>122.915914</v>
      </c>
      <c r="K65" s="24">
        <v>114.14561999999999</v>
      </c>
      <c r="L65" s="24">
        <v>108.65882000000001</v>
      </c>
      <c r="M65" s="24">
        <v>102.18366400000001</v>
      </c>
      <c r="N65" s="24">
        <v>95.891279999999995</v>
      </c>
      <c r="O65" s="24">
        <v>91.240899999999996</v>
      </c>
      <c r="P65" s="24">
        <v>85.578159999999997</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158.34395994068007</v>
      </c>
      <c r="D66" s="24">
        <v>149.18133231059002</v>
      </c>
      <c r="E66" s="24">
        <v>495.33257096075005</v>
      </c>
      <c r="F66" s="24">
        <v>1.6116591465000001</v>
      </c>
      <c r="G66" s="24">
        <v>4.6213319913600017</v>
      </c>
      <c r="H66" s="24">
        <v>1.3476198939899995</v>
      </c>
      <c r="I66" s="24">
        <v>1.56682482071</v>
      </c>
      <c r="J66" s="24">
        <v>3.2644811051199993</v>
      </c>
      <c r="K66" s="24">
        <v>2.7302801469999975E-2</v>
      </c>
      <c r="L66" s="24">
        <v>1.6807116223000003</v>
      </c>
      <c r="M66" s="24">
        <v>7.7082490423900012</v>
      </c>
      <c r="N66" s="24">
        <v>11.3492838010499</v>
      </c>
      <c r="O66" s="24">
        <v>7.2115869531399994</v>
      </c>
      <c r="P66" s="24">
        <v>3.00665913507</v>
      </c>
      <c r="Q66" s="24">
        <v>74.753340444799903</v>
      </c>
      <c r="R66" s="24">
        <v>54.095154895</v>
      </c>
      <c r="S66" s="24">
        <v>326.38717590000005</v>
      </c>
      <c r="T66" s="24">
        <v>191.23949729999995</v>
      </c>
      <c r="U66" s="24">
        <v>218.36366722</v>
      </c>
      <c r="V66" s="24">
        <v>165.85451943000001</v>
      </c>
      <c r="W66" s="24">
        <v>236.71191529999987</v>
      </c>
      <c r="X66" s="24">
        <v>156.1352677399999</v>
      </c>
      <c r="Y66" s="24">
        <v>946.60481110000001</v>
      </c>
      <c r="Z66" s="24">
        <v>660.24557579999998</v>
      </c>
      <c r="AA66" s="24">
        <v>1173.6059236000001</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15596.085680000002</v>
      </c>
      <c r="D68" s="24">
        <v>15351.051024173799</v>
      </c>
      <c r="E68" s="24">
        <v>13520.149352634502</v>
      </c>
      <c r="F68" s="24">
        <v>13462.528821305503</v>
      </c>
      <c r="G68" s="24">
        <v>12261.171712256402</v>
      </c>
      <c r="H68" s="24">
        <v>12310.560189002399</v>
      </c>
      <c r="I68" s="24">
        <v>11523.1269499224</v>
      </c>
      <c r="J68" s="24">
        <v>10503.441165310198</v>
      </c>
      <c r="K68" s="24">
        <v>9714.3018346040953</v>
      </c>
      <c r="L68" s="24">
        <v>9128.8810665634974</v>
      </c>
      <c r="M68" s="24">
        <v>8218.8964867705999</v>
      </c>
      <c r="N68" s="24">
        <v>7264.9585944325991</v>
      </c>
      <c r="O68" s="24">
        <v>6530.3576472749965</v>
      </c>
      <c r="P68" s="24">
        <v>5869.6149584136983</v>
      </c>
      <c r="Q68" s="24">
        <v>5918.2201750523009</v>
      </c>
      <c r="R68" s="24">
        <v>5078.4861966078997</v>
      </c>
      <c r="S68" s="24">
        <v>4505.4839262626992</v>
      </c>
      <c r="T68" s="24">
        <v>4024.9799420383006</v>
      </c>
      <c r="U68" s="24">
        <v>3047.5066905799004</v>
      </c>
      <c r="V68" s="24">
        <v>2939.6970948536</v>
      </c>
      <c r="W68" s="24">
        <v>2574.937625643</v>
      </c>
      <c r="X68" s="24">
        <v>2549.1206461722991</v>
      </c>
      <c r="Y68" s="24">
        <v>2159.6001227636002</v>
      </c>
      <c r="Z68" s="24">
        <v>2274.3733893116</v>
      </c>
      <c r="AA68" s="24">
        <v>4359.9964190047995</v>
      </c>
    </row>
    <row r="69" spans="1:27" x14ac:dyDescent="0.25">
      <c r="A69" s="28" t="s">
        <v>134</v>
      </c>
      <c r="B69" s="28" t="s">
        <v>69</v>
      </c>
      <c r="C69" s="24">
        <v>0.99393595560027981</v>
      </c>
      <c r="D69" s="24">
        <v>1.0908048424776471</v>
      </c>
      <c r="E69" s="24">
        <v>1.02229119100619</v>
      </c>
      <c r="F69" s="24">
        <v>0.91027113105716884</v>
      </c>
      <c r="G69" s="24">
        <v>0.85358607427972899</v>
      </c>
      <c r="H69" s="24">
        <v>0.81576715588542004</v>
      </c>
      <c r="I69" s="24">
        <v>0.78043887803605916</v>
      </c>
      <c r="J69" s="24">
        <v>0.70651197001137001</v>
      </c>
      <c r="K69" s="24">
        <v>0.69917810662899804</v>
      </c>
      <c r="L69" s="24">
        <v>0.65399137240122796</v>
      </c>
      <c r="M69" s="24">
        <v>0.54823519294447987</v>
      </c>
      <c r="N69" s="24">
        <v>0.54519016611185889</v>
      </c>
      <c r="O69" s="24">
        <v>0.49235995922145004</v>
      </c>
      <c r="P69" s="24">
        <v>0.47728307733920894</v>
      </c>
      <c r="Q69" s="24">
        <v>0.46941009662439004</v>
      </c>
      <c r="R69" s="24">
        <v>0.45717526859144997</v>
      </c>
      <c r="S69" s="24">
        <v>0.41294489985134003</v>
      </c>
      <c r="T69" s="24">
        <v>0.40899372573713</v>
      </c>
      <c r="U69" s="24">
        <v>0.39427840064671982</v>
      </c>
      <c r="V69" s="24">
        <v>0.37578742375099905</v>
      </c>
      <c r="W69" s="24">
        <v>0.36030900024686996</v>
      </c>
      <c r="X69" s="24">
        <v>0.32759908028439993</v>
      </c>
      <c r="Y69" s="24">
        <v>0.22496968547589993</v>
      </c>
      <c r="Z69" s="24">
        <v>0.12730271084166001</v>
      </c>
      <c r="AA69" s="24">
        <v>0.19788061404330004</v>
      </c>
    </row>
    <row r="70" spans="1:27" x14ac:dyDescent="0.25">
      <c r="A70" s="28" t="s">
        <v>134</v>
      </c>
      <c r="B70" s="28" t="s">
        <v>36</v>
      </c>
      <c r="C70" s="24">
        <v>5.9065057030999887E-2</v>
      </c>
      <c r="D70" s="24">
        <v>5.0934041589400007E-2</v>
      </c>
      <c r="E70" s="24">
        <v>6.9757451650299993E-2</v>
      </c>
      <c r="F70" s="24">
        <v>6.5359880062999989E-2</v>
      </c>
      <c r="G70" s="24">
        <v>6.15896496537E-2</v>
      </c>
      <c r="H70" s="24">
        <v>5.6081391639E-2</v>
      </c>
      <c r="I70" s="24">
        <v>5.3535436080999997E-2</v>
      </c>
      <c r="J70" s="24">
        <v>4.8665207275999989E-2</v>
      </c>
      <c r="K70" s="24">
        <v>4.4520604135999987E-2</v>
      </c>
      <c r="L70" s="24">
        <v>4.0671506555999999E-2</v>
      </c>
      <c r="M70" s="24">
        <v>4.1063386717000001E-2</v>
      </c>
      <c r="N70" s="24">
        <v>3.9173977232000001E-2</v>
      </c>
      <c r="O70" s="24">
        <v>3.6413286209999993E-2</v>
      </c>
      <c r="P70" s="24">
        <v>2.3993957015999989E-2</v>
      </c>
      <c r="Q70" s="24">
        <v>0.59665289560000001</v>
      </c>
      <c r="R70" s="24">
        <v>0.56786731980000005</v>
      </c>
      <c r="S70" s="24">
        <v>0.68898987229999986</v>
      </c>
      <c r="T70" s="24">
        <v>0.64693368120000005</v>
      </c>
      <c r="U70" s="24">
        <v>0.60761468399999996</v>
      </c>
      <c r="V70" s="24">
        <v>0.5603208824</v>
      </c>
      <c r="W70" s="24">
        <v>0.65581112250000007</v>
      </c>
      <c r="X70" s="24">
        <v>0.61129175530000013</v>
      </c>
      <c r="Y70" s="24">
        <v>0.58011893719999996</v>
      </c>
      <c r="Z70" s="24">
        <v>0.56057429950000004</v>
      </c>
      <c r="AA70" s="24">
        <v>0.6427495700000001</v>
      </c>
    </row>
    <row r="71" spans="1:27" x14ac:dyDescent="0.25">
      <c r="A71" s="28" t="s">
        <v>134</v>
      </c>
      <c r="B71" s="28" t="s">
        <v>74</v>
      </c>
      <c r="C71" s="24">
        <v>0</v>
      </c>
      <c r="D71" s="24">
        <v>0</v>
      </c>
      <c r="E71" s="24">
        <v>0</v>
      </c>
      <c r="F71" s="24">
        <v>4.6686185999999994E-6</v>
      </c>
      <c r="G71" s="24">
        <v>4.7004394999999996E-6</v>
      </c>
      <c r="H71" s="24">
        <v>4.7968109999999996E-6</v>
      </c>
      <c r="I71" s="24">
        <v>4.8282869999999994E-6</v>
      </c>
      <c r="J71" s="24">
        <v>4.7618126999999998E-6</v>
      </c>
      <c r="K71" s="24">
        <v>4.7475989999999998E-6</v>
      </c>
      <c r="L71" s="24">
        <v>4.6849046000000004E-6</v>
      </c>
      <c r="M71" s="24">
        <v>4.7940863000000003E-6</v>
      </c>
      <c r="N71" s="24">
        <v>4.8116860000000001E-6</v>
      </c>
      <c r="O71" s="24">
        <v>4.7980679999999998E-6</v>
      </c>
      <c r="P71" s="24">
        <v>4.7841304999999997E-6</v>
      </c>
      <c r="Q71" s="24">
        <v>5.9625059999999897E-6</v>
      </c>
      <c r="R71" s="24">
        <v>5.7013529999999999E-6</v>
      </c>
      <c r="S71" s="24">
        <v>8.8918929999999995E-6</v>
      </c>
      <c r="T71" s="24">
        <v>8.4081429999999993E-6</v>
      </c>
      <c r="U71" s="24">
        <v>7.9959509999999986E-6</v>
      </c>
      <c r="V71" s="24">
        <v>8.3434960000000014E-6</v>
      </c>
      <c r="W71" s="24">
        <v>8.8614230000000008E-6</v>
      </c>
      <c r="X71" s="24">
        <v>8.3117680000000014E-6</v>
      </c>
      <c r="Y71" s="24">
        <v>7.5712962999999995E-6</v>
      </c>
      <c r="Z71" s="24">
        <v>7.9736400000000005E-6</v>
      </c>
      <c r="AA71" s="24">
        <v>8.0128404999999997E-6</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26234.421189896282</v>
      </c>
      <c r="D73" s="30">
        <v>24468.224683941869</v>
      </c>
      <c r="E73" s="30">
        <v>18506.626945581957</v>
      </c>
      <c r="F73" s="30">
        <v>16402.298218536063</v>
      </c>
      <c r="G73" s="30">
        <v>15026.932818197442</v>
      </c>
      <c r="H73" s="30">
        <v>14903.597412320974</v>
      </c>
      <c r="I73" s="30">
        <v>13974.681620526446</v>
      </c>
      <c r="J73" s="30">
        <v>12831.692648381329</v>
      </c>
      <c r="K73" s="30">
        <v>11899.899728510893</v>
      </c>
      <c r="L73" s="30">
        <v>11199.801392385598</v>
      </c>
      <c r="M73" s="30">
        <v>10170.252564037733</v>
      </c>
      <c r="N73" s="30">
        <v>9110.7822745353624</v>
      </c>
      <c r="O73" s="30">
        <v>8280.8856604423581</v>
      </c>
      <c r="P73" s="30">
        <v>7508.3133363956076</v>
      </c>
      <c r="Q73" s="30">
        <v>7456.9223042062249</v>
      </c>
      <c r="R73" s="30">
        <v>6512.2379620744905</v>
      </c>
      <c r="S73" s="30">
        <v>4832.2952713965506</v>
      </c>
      <c r="T73" s="30">
        <v>4216.6393225410375</v>
      </c>
      <c r="U73" s="30">
        <v>3266.2751548455471</v>
      </c>
      <c r="V73" s="30">
        <v>3105.9385010903507</v>
      </c>
      <c r="W73" s="30">
        <v>2812.0229996362468</v>
      </c>
      <c r="X73" s="30">
        <v>2705.5961442400835</v>
      </c>
      <c r="Y73" s="30">
        <v>3106.4476051810761</v>
      </c>
      <c r="Z73" s="30">
        <v>2934.7631225284417</v>
      </c>
      <c r="AA73" s="30">
        <v>5533.8213687248426</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7.0400976999999993E-3</v>
      </c>
      <c r="E78" s="24">
        <v>7.6550465000000002E-3</v>
      </c>
      <c r="F78" s="24">
        <v>7.5719719999999997E-3</v>
      </c>
      <c r="G78" s="24">
        <v>7.1711496999999997E-3</v>
      </c>
      <c r="H78" s="24">
        <v>6.8678530000000002E-3</v>
      </c>
      <c r="I78" s="24">
        <v>6.8526179999999996E-3</v>
      </c>
      <c r="J78" s="24">
        <v>6.7785262999999893E-3</v>
      </c>
      <c r="K78" s="24">
        <v>6.8442387999999897E-3</v>
      </c>
      <c r="L78" s="24">
        <v>6.9850279999999999E-3</v>
      </c>
      <c r="M78" s="24">
        <v>6.6330669999999994E-3</v>
      </c>
      <c r="N78" s="24">
        <v>7.00158169999999E-3</v>
      </c>
      <c r="O78" s="24">
        <v>6.9738092000000002E-3</v>
      </c>
      <c r="P78" s="24">
        <v>6.8612585E-3</v>
      </c>
      <c r="Q78" s="24">
        <v>6.9266876999999998E-3</v>
      </c>
      <c r="R78" s="24">
        <v>6.8932890000000004E-3</v>
      </c>
      <c r="S78" s="24">
        <v>6.8284553999999999E-3</v>
      </c>
      <c r="T78" s="24">
        <v>6.93291499999999E-3</v>
      </c>
      <c r="U78" s="24">
        <v>7.3563203999999901E-3</v>
      </c>
      <c r="V78" s="24">
        <v>6.7749719999999998E-3</v>
      </c>
      <c r="W78" s="24">
        <v>7.0776434000000008E-3</v>
      </c>
      <c r="X78" s="24">
        <v>7.0309385999999998E-3</v>
      </c>
      <c r="Y78" s="24">
        <v>6.9074350000000008E-3</v>
      </c>
      <c r="Z78" s="24">
        <v>7.0699500000000002E-3</v>
      </c>
      <c r="AA78" s="24">
        <v>7.0005969999999999E-3</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8.7250076999999988E-3</v>
      </c>
      <c r="D80" s="24">
        <v>7.8998044999999996E-3</v>
      </c>
      <c r="E80" s="24">
        <v>8.3911630999999997E-3</v>
      </c>
      <c r="F80" s="24">
        <v>8.2432171999999894E-3</v>
      </c>
      <c r="G80" s="24">
        <v>7.8576724999999993E-3</v>
      </c>
      <c r="H80" s="24">
        <v>7.4521619999999992E-3</v>
      </c>
      <c r="I80" s="24">
        <v>7.4750891999999904E-3</v>
      </c>
      <c r="J80" s="24">
        <v>7.4226267999999897E-3</v>
      </c>
      <c r="K80" s="24">
        <v>7.4974402999999998E-3</v>
      </c>
      <c r="L80" s="24">
        <v>7.7015887999999999E-3</v>
      </c>
      <c r="M80" s="24">
        <v>7.1300931999999989E-3</v>
      </c>
      <c r="N80" s="24">
        <v>7.6369607999999898E-3</v>
      </c>
      <c r="O80" s="24">
        <v>7.5474468999999897E-3</v>
      </c>
      <c r="P80" s="24">
        <v>7.3679904999999803E-3</v>
      </c>
      <c r="Q80" s="24">
        <v>7.56006759999999E-3</v>
      </c>
      <c r="R80" s="24">
        <v>7.5020041000000001E-3</v>
      </c>
      <c r="S80" s="24">
        <v>7.4115590000000007E-3</v>
      </c>
      <c r="T80" s="24">
        <v>7.3890231000000002E-3</v>
      </c>
      <c r="U80" s="24">
        <v>7.9679470000000013E-3</v>
      </c>
      <c r="V80" s="24">
        <v>4.8375250999999897E-3</v>
      </c>
      <c r="W80" s="24">
        <v>5.1471748999999999E-3</v>
      </c>
      <c r="X80" s="24">
        <v>5.0237757999999997E-3</v>
      </c>
      <c r="Y80" s="24">
        <v>4.9278411999999997E-3</v>
      </c>
      <c r="Z80" s="24">
        <v>5.0199055000000005E-3</v>
      </c>
      <c r="AA80" s="24">
        <v>5.0550347999999993E-3</v>
      </c>
    </row>
    <row r="81" spans="1:27" x14ac:dyDescent="0.25">
      <c r="A81" s="28" t="s">
        <v>135</v>
      </c>
      <c r="B81" s="28" t="s">
        <v>66</v>
      </c>
      <c r="C81" s="24">
        <v>49052.680371800001</v>
      </c>
      <c r="D81" s="24">
        <v>69739.575407000011</v>
      </c>
      <c r="E81" s="24">
        <v>49035.761360000004</v>
      </c>
      <c r="F81" s="24">
        <v>47133.75195179999</v>
      </c>
      <c r="G81" s="24">
        <v>53251.580889999997</v>
      </c>
      <c r="H81" s="24">
        <v>45616.760551499996</v>
      </c>
      <c r="I81" s="24">
        <v>43344.319573399996</v>
      </c>
      <c r="J81" s="24">
        <v>45158.106243600007</v>
      </c>
      <c r="K81" s="24">
        <v>37933.799995599999</v>
      </c>
      <c r="L81" s="24">
        <v>28704.660421100005</v>
      </c>
      <c r="M81" s="24">
        <v>41235.948700000001</v>
      </c>
      <c r="N81" s="24">
        <v>28535.530826599999</v>
      </c>
      <c r="O81" s="24">
        <v>27560.621124600002</v>
      </c>
      <c r="P81" s="24">
        <v>31209.930770300001</v>
      </c>
      <c r="Q81" s="24">
        <v>26855.773643099998</v>
      </c>
      <c r="R81" s="24">
        <v>25224.141570200001</v>
      </c>
      <c r="S81" s="24">
        <v>26441.765171299998</v>
      </c>
      <c r="T81" s="24">
        <v>22211.998885999998</v>
      </c>
      <c r="U81" s="24">
        <v>16923.31246243</v>
      </c>
      <c r="V81" s="24">
        <v>23945.773900000004</v>
      </c>
      <c r="W81" s="24">
        <v>16722.332655500002</v>
      </c>
      <c r="X81" s="24">
        <v>16149.306822400002</v>
      </c>
      <c r="Y81" s="24">
        <v>18346.0550205</v>
      </c>
      <c r="Z81" s="24">
        <v>15649.468089900001</v>
      </c>
      <c r="AA81" s="24">
        <v>14780.876117999998</v>
      </c>
    </row>
    <row r="82" spans="1:27" x14ac:dyDescent="0.25">
      <c r="A82" s="28" t="s">
        <v>135</v>
      </c>
      <c r="B82" s="28" t="s">
        <v>70</v>
      </c>
      <c r="C82" s="24">
        <v>4719.3645999999999</v>
      </c>
      <c r="D82" s="24">
        <v>3360.5009524500001</v>
      </c>
      <c r="E82" s="24">
        <v>4443.7441020777997</v>
      </c>
      <c r="F82" s="24">
        <v>4077.3933107871999</v>
      </c>
      <c r="G82" s="24">
        <v>4235.7444941838985</v>
      </c>
      <c r="H82" s="24">
        <v>778.61862598799996</v>
      </c>
      <c r="I82" s="24">
        <v>469.98075990579991</v>
      </c>
      <c r="J82" s="24">
        <v>85.572426041999975</v>
      </c>
      <c r="K82" s="24">
        <v>1031.3637938301001</v>
      </c>
      <c r="L82" s="24">
        <v>2489.5976896025991</v>
      </c>
      <c r="M82" s="24">
        <v>8.6493200299999989E-2</v>
      </c>
      <c r="N82" s="24">
        <v>942.59467700480002</v>
      </c>
      <c r="O82" s="24">
        <v>901.09018178539998</v>
      </c>
      <c r="P82" s="24">
        <v>0.56815288450000012</v>
      </c>
      <c r="Q82" s="24">
        <v>377.54628237749995</v>
      </c>
      <c r="R82" s="24">
        <v>450.49986759599994</v>
      </c>
      <c r="S82" s="24">
        <v>56.247016677299996</v>
      </c>
      <c r="T82" s="24">
        <v>714.88171476320019</v>
      </c>
      <c r="U82" s="24">
        <v>1517.9398110937998</v>
      </c>
      <c r="V82" s="24">
        <v>9.7376872199999853E-2</v>
      </c>
      <c r="W82" s="24">
        <v>1443.2083578913</v>
      </c>
      <c r="X82" s="24">
        <v>1354.9838173357998</v>
      </c>
      <c r="Y82" s="24">
        <v>577.82904787910013</v>
      </c>
      <c r="Z82" s="24">
        <v>1025.2916605358998</v>
      </c>
      <c r="AA82" s="24">
        <v>986.72569604789999</v>
      </c>
    </row>
    <row r="83" spans="1:27" x14ac:dyDescent="0.25">
      <c r="A83" s="28" t="s">
        <v>135</v>
      </c>
      <c r="B83" s="28" t="s">
        <v>69</v>
      </c>
      <c r="C83" s="24">
        <v>2.8721898000000001E-7</v>
      </c>
      <c r="D83" s="24">
        <v>2.2880900000000002E-7</v>
      </c>
      <c r="E83" s="24">
        <v>2.7685450000000001E-7</v>
      </c>
      <c r="F83" s="24">
        <v>2.9707981999999999E-7</v>
      </c>
      <c r="G83" s="24">
        <v>2.3946938999999902E-7</v>
      </c>
      <c r="H83" s="24">
        <v>2.2752935E-7</v>
      </c>
      <c r="I83" s="24">
        <v>2.0936441E-7</v>
      </c>
      <c r="J83" s="24">
        <v>1.9788792999999999E-7</v>
      </c>
      <c r="K83" s="24">
        <v>2.0378118000000001E-7</v>
      </c>
      <c r="L83" s="24">
        <v>1.9731060000000002E-7</v>
      </c>
      <c r="M83" s="24">
        <v>2.1338796000000002E-7</v>
      </c>
      <c r="N83" s="24">
        <v>2.7773110000000001E-7</v>
      </c>
      <c r="O83" s="24">
        <v>3.0030965000000002E-7</v>
      </c>
      <c r="P83" s="24">
        <v>2.5512814000000001E-7</v>
      </c>
      <c r="Q83" s="24">
        <v>2.8943697999999903E-7</v>
      </c>
      <c r="R83" s="24">
        <v>2.938865E-7</v>
      </c>
      <c r="S83" s="24">
        <v>3.0101414E-7</v>
      </c>
      <c r="T83" s="24">
        <v>3.4781093999999996E-7</v>
      </c>
      <c r="U83" s="24">
        <v>4.0376979999999998E-7</v>
      </c>
      <c r="V83" s="24">
        <v>3.0213187000000003E-7</v>
      </c>
      <c r="W83" s="24">
        <v>3.9294172999999899E-7</v>
      </c>
      <c r="X83" s="24">
        <v>4.2481030000000003E-7</v>
      </c>
      <c r="Y83" s="24">
        <v>3.4463830000000002E-7</v>
      </c>
      <c r="Z83" s="24">
        <v>4.2416035999999904E-7</v>
      </c>
      <c r="AA83" s="24">
        <v>4.0622625999999999E-7</v>
      </c>
    </row>
    <row r="84" spans="1:27" x14ac:dyDescent="0.25">
      <c r="A84" s="28" t="s">
        <v>135</v>
      </c>
      <c r="B84" s="28" t="s">
        <v>36</v>
      </c>
      <c r="C84" s="24">
        <v>6.2444745999999893E-6</v>
      </c>
      <c r="D84" s="24">
        <v>6.8961609999999993E-6</v>
      </c>
      <c r="E84" s="24">
        <v>6.1671669999999896E-6</v>
      </c>
      <c r="F84" s="24">
        <v>5.7248959999999999E-6</v>
      </c>
      <c r="G84" s="24">
        <v>5.5947449999999997E-6</v>
      </c>
      <c r="H84" s="24">
        <v>9.0373560000000006E-6</v>
      </c>
      <c r="I84" s="24">
        <v>1.1922037E-5</v>
      </c>
      <c r="J84" s="24">
        <v>1.285377E-5</v>
      </c>
      <c r="K84" s="24">
        <v>1.1862303E-5</v>
      </c>
      <c r="L84" s="24">
        <v>2.2869886999999997E-5</v>
      </c>
      <c r="M84" s="24">
        <v>2.9322202999999902E-5</v>
      </c>
      <c r="N84" s="24">
        <v>2.3062340000000001E-5</v>
      </c>
      <c r="O84" s="24">
        <v>2.2006216E-5</v>
      </c>
      <c r="P84" s="24">
        <v>2.2468207000000002E-5</v>
      </c>
      <c r="Q84" s="24">
        <v>2.0741413999999999E-5</v>
      </c>
      <c r="R84" s="24">
        <v>1.9675509999999999E-5</v>
      </c>
      <c r="S84" s="24">
        <v>1.9142494999999998E-5</v>
      </c>
      <c r="T84" s="24">
        <v>1.7461629999999998E-5</v>
      </c>
      <c r="U84" s="24">
        <v>1.46080665E-5</v>
      </c>
      <c r="V84" s="24">
        <v>1.7672196000000002E-5</v>
      </c>
      <c r="W84" s="24">
        <v>1.4263079999999999E-5</v>
      </c>
      <c r="X84" s="24">
        <v>1.4188668999999999E-5</v>
      </c>
      <c r="Y84" s="24">
        <v>1.5687515999999999E-5</v>
      </c>
      <c r="Z84" s="24">
        <v>1.4642502E-5</v>
      </c>
      <c r="AA84" s="24">
        <v>1.50013389999999E-5</v>
      </c>
    </row>
    <row r="85" spans="1:27" x14ac:dyDescent="0.25">
      <c r="A85" s="28" t="s">
        <v>135</v>
      </c>
      <c r="B85" s="28" t="s">
        <v>74</v>
      </c>
      <c r="C85" s="24">
        <v>0</v>
      </c>
      <c r="D85" s="24">
        <v>0</v>
      </c>
      <c r="E85" s="24">
        <v>0</v>
      </c>
      <c r="F85" s="24">
        <v>8.4730004999999997E-6</v>
      </c>
      <c r="G85" s="24">
        <v>9.2702669999999896E-6</v>
      </c>
      <c r="H85" s="24">
        <v>1.06193E-5</v>
      </c>
      <c r="I85" s="24">
        <v>1.051032E-5</v>
      </c>
      <c r="J85" s="24">
        <v>1.0504882000000001E-5</v>
      </c>
      <c r="K85" s="24">
        <v>1.0093266000000001E-5</v>
      </c>
      <c r="L85" s="24">
        <v>9.2666119999999897E-6</v>
      </c>
      <c r="M85" s="24">
        <v>1.0899263E-5</v>
      </c>
      <c r="N85" s="24">
        <v>9.5972750000000004E-6</v>
      </c>
      <c r="O85" s="24">
        <v>9.5166650000000008E-6</v>
      </c>
      <c r="P85" s="24">
        <v>1.0086052E-5</v>
      </c>
      <c r="Q85" s="24">
        <v>9.8686840000000005E-6</v>
      </c>
      <c r="R85" s="24">
        <v>9.8981369999999988E-6</v>
      </c>
      <c r="S85" s="24">
        <v>1.0248459999999999E-5</v>
      </c>
      <c r="T85" s="24">
        <v>9.8682330000000001E-6</v>
      </c>
      <c r="U85" s="24">
        <v>8.8706870000000007E-6</v>
      </c>
      <c r="V85" s="24">
        <v>1.1183298E-5</v>
      </c>
      <c r="W85" s="24">
        <v>9.8087100000000005E-6</v>
      </c>
      <c r="X85" s="24">
        <v>9.7148510000000001E-6</v>
      </c>
      <c r="Y85" s="24">
        <v>1.0478742E-5</v>
      </c>
      <c r="Z85" s="24">
        <v>9.8632169999999904E-6</v>
      </c>
      <c r="AA85" s="24">
        <v>9.9948109999999997E-6</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53772.053697094918</v>
      </c>
      <c r="D87" s="30">
        <v>73100.091299581036</v>
      </c>
      <c r="E87" s="30">
        <v>53479.521508564263</v>
      </c>
      <c r="F87" s="30">
        <v>51211.16107807347</v>
      </c>
      <c r="G87" s="30">
        <v>57487.340413245562</v>
      </c>
      <c r="H87" s="30">
        <v>46395.393497730518</v>
      </c>
      <c r="I87" s="30">
        <v>43814.314661222357</v>
      </c>
      <c r="J87" s="30">
        <v>45243.692870993</v>
      </c>
      <c r="K87" s="30">
        <v>38965.178131312983</v>
      </c>
      <c r="L87" s="30">
        <v>31194.272797516714</v>
      </c>
      <c r="M87" s="30">
        <v>41236.04895657389</v>
      </c>
      <c r="N87" s="30">
        <v>29478.140142425029</v>
      </c>
      <c r="O87" s="30">
        <v>28461.725827941809</v>
      </c>
      <c r="P87" s="30">
        <v>31210.513152688633</v>
      </c>
      <c r="Q87" s="30">
        <v>27233.334412522236</v>
      </c>
      <c r="R87" s="30">
        <v>25674.655833382989</v>
      </c>
      <c r="S87" s="30">
        <v>26498.026428292709</v>
      </c>
      <c r="T87" s="30">
        <v>22926.894923049109</v>
      </c>
      <c r="U87" s="30">
        <v>18441.267598194965</v>
      </c>
      <c r="V87" s="30">
        <v>23945.882889671433</v>
      </c>
      <c r="W87" s="30">
        <v>18165.553238602544</v>
      </c>
      <c r="X87" s="30">
        <v>17504.302694875012</v>
      </c>
      <c r="Y87" s="30">
        <v>18923.895903999935</v>
      </c>
      <c r="Z87" s="30">
        <v>16674.771840715559</v>
      </c>
      <c r="AA87" s="30">
        <v>15767.613870085925</v>
      </c>
    </row>
    <row r="90" spans="1:27" collapsed="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x14ac:dyDescent="0.25">
      <c r="A92" s="28" t="s">
        <v>40</v>
      </c>
      <c r="B92" s="28" t="s">
        <v>71</v>
      </c>
      <c r="C92" s="34">
        <v>0.15651334509999998</v>
      </c>
      <c r="D92" s="34">
        <v>0.2385901859</v>
      </c>
      <c r="E92" s="34">
        <v>0.25574734569999991</v>
      </c>
      <c r="F92" s="34">
        <v>0.28511905329999987</v>
      </c>
      <c r="G92" s="34">
        <v>0.27905154569999979</v>
      </c>
      <c r="H92" s="34">
        <v>0.25767691199999976</v>
      </c>
      <c r="I92" s="34">
        <v>0.25079495719999995</v>
      </c>
      <c r="J92" s="34">
        <v>0.22630360399999999</v>
      </c>
      <c r="K92" s="34">
        <v>0.21385287109999987</v>
      </c>
      <c r="L92" s="34">
        <v>0.20200240359999999</v>
      </c>
      <c r="M92" s="34">
        <v>0.20215668739999981</v>
      </c>
      <c r="N92" s="34">
        <v>0.18897171779999988</v>
      </c>
      <c r="O92" s="34">
        <v>0.15753269049999999</v>
      </c>
      <c r="P92" s="34">
        <v>0.13383064519999999</v>
      </c>
      <c r="Q92" s="34">
        <v>0.12966768509999999</v>
      </c>
      <c r="R92" s="34">
        <v>0.12403888790000001</v>
      </c>
      <c r="S92" s="34">
        <v>0.10950963192999991</v>
      </c>
      <c r="T92" s="34">
        <v>0.10541373310000002</v>
      </c>
      <c r="U92" s="34">
        <v>9.37209985E-2</v>
      </c>
      <c r="V92" s="34">
        <v>8.8670594999999908E-2</v>
      </c>
      <c r="W92" s="34">
        <v>5.3189727359999987E-2</v>
      </c>
      <c r="X92" s="34">
        <v>3.0148999899999987E-2</v>
      </c>
      <c r="Y92" s="34">
        <v>2.56757102E-2</v>
      </c>
      <c r="Z92" s="34">
        <v>2.4275147829999989E-2</v>
      </c>
      <c r="AA92" s="34">
        <v>2.1625100729999888E-2</v>
      </c>
    </row>
    <row r="93" spans="1:27" x14ac:dyDescent="0.25">
      <c r="A93" s="28" t="s">
        <v>40</v>
      </c>
      <c r="B93" s="28" t="s">
        <v>122</v>
      </c>
      <c r="C93" s="24">
        <v>808.76651400000003</v>
      </c>
      <c r="D93" s="24">
        <v>5118.7793299999994</v>
      </c>
      <c r="E93" s="24">
        <v>6915.0462299999999</v>
      </c>
      <c r="F93" s="24">
        <v>8695.5189200000004</v>
      </c>
      <c r="G93" s="24">
        <v>16570.57777</v>
      </c>
      <c r="H93" s="24">
        <v>30056.109</v>
      </c>
      <c r="I93" s="24">
        <v>33006.434759999996</v>
      </c>
      <c r="J93" s="24">
        <v>23936.029759999998</v>
      </c>
      <c r="K93" s="24">
        <v>21582.417130000002</v>
      </c>
      <c r="L93" s="24">
        <v>26299.85482</v>
      </c>
      <c r="M93" s="24">
        <v>26277.683999999997</v>
      </c>
      <c r="N93" s="24">
        <v>30181.232020000003</v>
      </c>
      <c r="O93" s="24">
        <v>26946.245500000001</v>
      </c>
      <c r="P93" s="24">
        <v>24213.609940000002</v>
      </c>
      <c r="Q93" s="24">
        <v>25003.524659999999</v>
      </c>
      <c r="R93" s="24">
        <v>22406.193220000001</v>
      </c>
      <c r="S93" s="24">
        <v>15915.75339</v>
      </c>
      <c r="T93" s="24">
        <v>16294.67037</v>
      </c>
      <c r="U93" s="24">
        <v>16627.63063</v>
      </c>
      <c r="V93" s="24">
        <v>14986.052369999999</v>
      </c>
      <c r="W93" s="24">
        <v>15166.503079999997</v>
      </c>
      <c r="X93" s="24">
        <v>12728.702359999999</v>
      </c>
      <c r="Y93" s="24">
        <v>12035.859330000003</v>
      </c>
      <c r="Z93" s="24">
        <v>11793.383743999999</v>
      </c>
      <c r="AA93" s="24">
        <v>12305.735795000001</v>
      </c>
    </row>
    <row r="94" spans="1:27" x14ac:dyDescent="0.25">
      <c r="A94" s="28" t="s">
        <v>40</v>
      </c>
      <c r="B94" s="28" t="s">
        <v>76</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row>
    <row r="95" spans="1:27"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4">
        <v>0</v>
      </c>
      <c r="AA97" s="24">
        <v>0</v>
      </c>
    </row>
    <row r="98" spans="1:27" x14ac:dyDescent="0.25">
      <c r="A98" s="28" t="s">
        <v>131</v>
      </c>
      <c r="B98" s="28" t="s">
        <v>122</v>
      </c>
      <c r="C98" s="24">
        <v>546.05611399999998</v>
      </c>
      <c r="D98" s="24">
        <v>3714.8451299999997</v>
      </c>
      <c r="E98" s="24">
        <v>4757.8580300000003</v>
      </c>
      <c r="F98" s="24">
        <v>6106.8337199999996</v>
      </c>
      <c r="G98" s="24">
        <v>14548.512269999999</v>
      </c>
      <c r="H98" s="24">
        <v>26614.648000000001</v>
      </c>
      <c r="I98" s="24">
        <v>29378.60096</v>
      </c>
      <c r="J98" s="24">
        <v>22292.336159999999</v>
      </c>
      <c r="K98" s="24">
        <v>18918.31163</v>
      </c>
      <c r="L98" s="24">
        <v>22766.41862</v>
      </c>
      <c r="M98" s="24">
        <v>22589.271199999999</v>
      </c>
      <c r="N98" s="24">
        <v>26753.838520000001</v>
      </c>
      <c r="O98" s="24">
        <v>23773.8505</v>
      </c>
      <c r="P98" s="24">
        <v>21369.076140000001</v>
      </c>
      <c r="Q98" s="24">
        <v>22149.12816</v>
      </c>
      <c r="R98" s="24">
        <v>19881.803019999999</v>
      </c>
      <c r="S98" s="24">
        <v>14549.147489999999</v>
      </c>
      <c r="T98" s="24">
        <v>14732.10887</v>
      </c>
      <c r="U98" s="24">
        <v>15059.63163</v>
      </c>
      <c r="V98" s="24">
        <v>13705.417369999999</v>
      </c>
      <c r="W98" s="24">
        <v>13590.452579999997</v>
      </c>
      <c r="X98" s="24">
        <v>11440.13486</v>
      </c>
      <c r="Y98" s="24">
        <v>10609.888530000002</v>
      </c>
      <c r="Z98" s="24">
        <v>10690.615243999999</v>
      </c>
      <c r="AA98" s="24">
        <v>10987.311795</v>
      </c>
    </row>
    <row r="99" spans="1:27" x14ac:dyDescent="0.25">
      <c r="A99" s="28" t="s">
        <v>131</v>
      </c>
      <c r="B99" s="28" t="s">
        <v>76</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4">
        <v>0</v>
      </c>
      <c r="AA99" s="24">
        <v>0</v>
      </c>
    </row>
    <row r="100" spans="1:27"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1.3009645999999999E-3</v>
      </c>
      <c r="D102" s="24">
        <v>2.6030062600000001E-2</v>
      </c>
      <c r="E102" s="24">
        <v>2.88783791E-2</v>
      </c>
      <c r="F102" s="24">
        <v>2.73506073E-2</v>
      </c>
      <c r="G102" s="24">
        <v>2.5750655099999999E-2</v>
      </c>
      <c r="H102" s="24">
        <v>2.5237103399999992E-2</v>
      </c>
      <c r="I102" s="24">
        <v>2.5194855999999991E-2</v>
      </c>
      <c r="J102" s="24">
        <v>1.8883105000000001E-2</v>
      </c>
      <c r="K102" s="24">
        <v>2.11385116E-2</v>
      </c>
      <c r="L102" s="24">
        <v>2.0995067999999999E-2</v>
      </c>
      <c r="M102" s="24">
        <v>2.12180922E-2</v>
      </c>
      <c r="N102" s="24">
        <v>1.97889685E-2</v>
      </c>
      <c r="O102" s="24">
        <v>1.8631130700000002E-2</v>
      </c>
      <c r="P102" s="24">
        <v>1.7290581499999999E-2</v>
      </c>
      <c r="Q102" s="24">
        <v>1.6444088699999998E-2</v>
      </c>
      <c r="R102" s="24">
        <v>1.55568127E-2</v>
      </c>
      <c r="S102" s="24">
        <v>1.2463386029999999E-2</v>
      </c>
      <c r="T102" s="24">
        <v>1.32420985E-2</v>
      </c>
      <c r="U102" s="24">
        <v>1.29269868E-2</v>
      </c>
      <c r="V102" s="24">
        <v>1.22546223E-2</v>
      </c>
      <c r="W102" s="24">
        <v>1.137854986E-2</v>
      </c>
      <c r="X102" s="24">
        <v>1.0785573499999999E-2</v>
      </c>
      <c r="Y102" s="24">
        <v>1.0103493600000001E-2</v>
      </c>
      <c r="Z102" s="24">
        <v>8.8429560699999996E-3</v>
      </c>
      <c r="AA102" s="24">
        <v>8.6192007299999897E-3</v>
      </c>
    </row>
    <row r="103" spans="1:27" x14ac:dyDescent="0.25">
      <c r="A103" s="28" t="s">
        <v>132</v>
      </c>
      <c r="B103" s="28" t="s">
        <v>122</v>
      </c>
      <c r="C103" s="24">
        <v>262.71040000000005</v>
      </c>
      <c r="D103" s="24">
        <v>1403.9341999999999</v>
      </c>
      <c r="E103" s="24">
        <v>2157.1882000000001</v>
      </c>
      <c r="F103" s="24">
        <v>2588.6852000000003</v>
      </c>
      <c r="G103" s="24">
        <v>2022.0654999999999</v>
      </c>
      <c r="H103" s="24">
        <v>3441.4609999999998</v>
      </c>
      <c r="I103" s="24">
        <v>3627.8337999999999</v>
      </c>
      <c r="J103" s="24">
        <v>1643.6936000000001</v>
      </c>
      <c r="K103" s="24">
        <v>2664.1055000000001</v>
      </c>
      <c r="L103" s="24">
        <v>3533.4362000000001</v>
      </c>
      <c r="M103" s="24">
        <v>3688.4127999999996</v>
      </c>
      <c r="N103" s="24">
        <v>3427.3935000000001</v>
      </c>
      <c r="O103" s="24">
        <v>3172.395</v>
      </c>
      <c r="P103" s="24">
        <v>2844.5337999999997</v>
      </c>
      <c r="Q103" s="24">
        <v>2854.3964999999998</v>
      </c>
      <c r="R103" s="24">
        <v>2524.3902000000003</v>
      </c>
      <c r="S103" s="24">
        <v>1366.6059</v>
      </c>
      <c r="T103" s="24">
        <v>1562.5615</v>
      </c>
      <c r="U103" s="24">
        <v>1567.999</v>
      </c>
      <c r="V103" s="24">
        <v>1280.635</v>
      </c>
      <c r="W103" s="24">
        <v>1576.0505000000001</v>
      </c>
      <c r="X103" s="24">
        <v>1288.5675000000001</v>
      </c>
      <c r="Y103" s="24">
        <v>1425.9708000000001</v>
      </c>
      <c r="Z103" s="24">
        <v>1102.7684999999999</v>
      </c>
      <c r="AA103" s="24">
        <v>1318.424</v>
      </c>
    </row>
    <row r="104" spans="1:27" x14ac:dyDescent="0.25">
      <c r="A104" s="28" t="s">
        <v>132</v>
      </c>
      <c r="B104" s="28" t="s">
        <v>76</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4">
        <v>0</v>
      </c>
      <c r="AA104" s="24">
        <v>0</v>
      </c>
    </row>
    <row r="105" spans="1:27"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8.2531927699999993E-2</v>
      </c>
      <c r="D107" s="24">
        <v>0.149470414</v>
      </c>
      <c r="E107" s="24">
        <v>0.14096292800000002</v>
      </c>
      <c r="F107" s="24">
        <v>0.17696234199999988</v>
      </c>
      <c r="G107" s="24">
        <v>0.17738523299999992</v>
      </c>
      <c r="H107" s="24">
        <v>0.1632101049999998</v>
      </c>
      <c r="I107" s="24">
        <v>0.15935813999999998</v>
      </c>
      <c r="J107" s="24">
        <v>0.14750906549999998</v>
      </c>
      <c r="K107" s="24">
        <v>0.13762511399999988</v>
      </c>
      <c r="L107" s="24">
        <v>0.13095968899999999</v>
      </c>
      <c r="M107" s="24">
        <v>0.13015299899999991</v>
      </c>
      <c r="N107" s="24">
        <v>0.12085793099999999</v>
      </c>
      <c r="O107" s="24">
        <v>9.4015009999999996E-2</v>
      </c>
      <c r="P107" s="24">
        <v>8.7026383700000001E-2</v>
      </c>
      <c r="Q107" s="24">
        <v>8.6551030999999987E-2</v>
      </c>
      <c r="R107" s="24">
        <v>8.3147627399999993E-2</v>
      </c>
      <c r="S107" s="24">
        <v>7.4663669999999904E-2</v>
      </c>
      <c r="T107" s="24">
        <v>7.0819887000000012E-2</v>
      </c>
      <c r="U107" s="24">
        <v>6.0778295999999996E-2</v>
      </c>
      <c r="V107" s="24">
        <v>5.8223284499999903E-2</v>
      </c>
      <c r="W107" s="24">
        <v>2.44383546E-2</v>
      </c>
      <c r="X107" s="24">
        <v>3.88823649999999E-3</v>
      </c>
      <c r="Y107" s="24">
        <v>3.2409240000000001E-3</v>
      </c>
      <c r="Z107" s="24">
        <v>3.2066757999999898E-3</v>
      </c>
      <c r="AA107" s="24">
        <v>2.8107319999999998E-3</v>
      </c>
    </row>
    <row r="108" spans="1:27" x14ac:dyDescent="0.25">
      <c r="A108" s="28" t="s">
        <v>133</v>
      </c>
      <c r="B108" s="28" t="s">
        <v>122</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row>
    <row r="109" spans="1:27" x14ac:dyDescent="0.25">
      <c r="A109" s="28" t="s">
        <v>133</v>
      </c>
      <c r="B109" s="28" t="s">
        <v>76</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row>
    <row r="110" spans="1:27"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7.2680452800000003E-2</v>
      </c>
      <c r="D112" s="24">
        <v>6.3089709299999991E-2</v>
      </c>
      <c r="E112" s="24">
        <v>8.5906038599999901E-2</v>
      </c>
      <c r="F112" s="24">
        <v>8.0806104000000004E-2</v>
      </c>
      <c r="G112" s="24">
        <v>7.5915657599999881E-2</v>
      </c>
      <c r="H112" s="24">
        <v>6.9229703599999998E-2</v>
      </c>
      <c r="I112" s="24">
        <v>6.6241961199999991E-2</v>
      </c>
      <c r="J112" s="24">
        <v>5.9911433499999986E-2</v>
      </c>
      <c r="K112" s="24">
        <v>5.5089245499999995E-2</v>
      </c>
      <c r="L112" s="24">
        <v>5.0047646600000002E-2</v>
      </c>
      <c r="M112" s="24">
        <v>5.0785596199999901E-2</v>
      </c>
      <c r="N112" s="24">
        <v>4.8324818299999898E-2</v>
      </c>
      <c r="O112" s="24">
        <v>4.4886549800000002E-2</v>
      </c>
      <c r="P112" s="24">
        <v>2.951368E-2</v>
      </c>
      <c r="Q112" s="24">
        <v>2.667256539999999E-2</v>
      </c>
      <c r="R112" s="24">
        <v>2.53344478E-2</v>
      </c>
      <c r="S112" s="24">
        <v>2.23825759E-2</v>
      </c>
      <c r="T112" s="24">
        <v>2.1351747599999998E-2</v>
      </c>
      <c r="U112" s="24">
        <v>2.0015715700000002E-2</v>
      </c>
      <c r="V112" s="24">
        <v>1.8192688199999998E-2</v>
      </c>
      <c r="W112" s="24">
        <v>1.7372822899999987E-2</v>
      </c>
      <c r="X112" s="24">
        <v>1.54751899E-2</v>
      </c>
      <c r="Y112" s="24">
        <v>1.23312926E-2</v>
      </c>
      <c r="Z112" s="24">
        <v>1.2225515960000001E-2</v>
      </c>
      <c r="AA112" s="24">
        <v>1.0195167999999899E-2</v>
      </c>
    </row>
    <row r="113" spans="1:27" x14ac:dyDescent="0.25">
      <c r="A113" s="28" t="s">
        <v>134</v>
      </c>
      <c r="B113" s="28" t="s">
        <v>122</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row>
    <row r="114" spans="1:27" x14ac:dyDescent="0.25">
      <c r="A114" s="28" t="s">
        <v>134</v>
      </c>
      <c r="B114" s="28" t="s">
        <v>76</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row>
    <row r="118" spans="1:27" x14ac:dyDescent="0.25">
      <c r="A118" s="28" t="s">
        <v>135</v>
      </c>
      <c r="B118" s="28" t="s">
        <v>122</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row>
    <row r="119" spans="1:27" x14ac:dyDescent="0.25">
      <c r="A119" s="28" t="s">
        <v>135</v>
      </c>
      <c r="B119" s="28" t="s">
        <v>76</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row>
    <row r="121" spans="1:27" collapsed="1" x14ac:dyDescent="0.25"/>
  </sheetData>
  <sheetProtection algorithmName="SHA-512" hashValue="XmbljVp9h9hE2V8xOGvczt0xNmmLLR93ksZe1GCBQ14fy6TUQBX9SXVGWbUuFODoXGzKydqm2y/xgulIl6CsRQ==" saltValue="5G3/9k4eDiklecPABIwaNA=="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999B5-FFE3-47C2-809C-2F8548E13468}">
  <sheetPr codeName="Sheet20">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159</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30</v>
      </c>
      <c r="B2" s="35" t="s">
        <v>160</v>
      </c>
      <c r="C2" s="35"/>
      <c r="D2" s="35"/>
      <c r="E2" s="35"/>
      <c r="F2" s="35"/>
      <c r="G2" s="35"/>
      <c r="H2" s="35"/>
      <c r="I2" s="35"/>
      <c r="J2" s="35"/>
      <c r="K2" s="35"/>
      <c r="L2" s="35"/>
      <c r="M2" s="35"/>
      <c r="N2" s="35"/>
      <c r="O2" s="35"/>
      <c r="P2" s="35"/>
      <c r="Q2" s="35"/>
      <c r="R2" s="35"/>
      <c r="S2" s="35"/>
      <c r="T2" s="35"/>
      <c r="U2" s="35"/>
      <c r="V2" s="35"/>
    </row>
    <row r="3" spans="1:27" x14ac:dyDescent="0.25">
      <c r="B3" s="35"/>
      <c r="C3" s="35"/>
      <c r="D3" s="35"/>
      <c r="E3" s="35"/>
      <c r="F3" s="35"/>
      <c r="G3" s="35"/>
      <c r="H3" s="35"/>
      <c r="I3" s="35"/>
      <c r="J3" s="35"/>
      <c r="K3" s="35"/>
      <c r="L3" s="35"/>
      <c r="M3" s="35"/>
      <c r="N3" s="35"/>
      <c r="O3" s="35"/>
      <c r="P3" s="35"/>
      <c r="Q3" s="35"/>
      <c r="R3" s="35"/>
      <c r="S3" s="35"/>
      <c r="T3" s="35"/>
      <c r="U3" s="35"/>
      <c r="V3" s="35"/>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-187327.3059428625</v>
      </c>
      <c r="K6" s="24">
        <v>-333566.77107750392</v>
      </c>
      <c r="L6" s="24">
        <v>0</v>
      </c>
      <c r="M6" s="24">
        <v>0</v>
      </c>
      <c r="N6" s="24">
        <v>-612696.12660281174</v>
      </c>
      <c r="O6" s="24">
        <v>0</v>
      </c>
      <c r="P6" s="24">
        <v>0</v>
      </c>
      <c r="Q6" s="24">
        <v>168016.34405158187</v>
      </c>
      <c r="R6" s="24">
        <v>-20670.90817779331</v>
      </c>
      <c r="S6" s="24">
        <v>156381.23533875484</v>
      </c>
      <c r="T6" s="24">
        <v>-6.4301555578561397E-4</v>
      </c>
      <c r="U6" s="24">
        <v>-1.265088118910349E-4</v>
      </c>
      <c r="V6" s="24">
        <v>-2.1740968742710198E-5</v>
      </c>
      <c r="W6" s="24">
        <v>0</v>
      </c>
      <c r="X6" s="24">
        <v>235747.86088635959</v>
      </c>
      <c r="Y6" s="24">
        <v>5593.4722124012096</v>
      </c>
      <c r="Z6" s="24">
        <v>-9680.6213910814295</v>
      </c>
      <c r="AA6" s="24">
        <v>-4701.778315291569</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0.14653730836098372</v>
      </c>
      <c r="E8" s="24">
        <v>1.4583899197350141E-2</v>
      </c>
      <c r="F8" s="24">
        <v>4.2782636304781992E-3</v>
      </c>
      <c r="G8" s="24">
        <v>6.7580995566162054E-3</v>
      </c>
      <c r="H8" s="24">
        <v>3.872359250507708E-3</v>
      </c>
      <c r="I8" s="24">
        <v>4.7789681470230654E-3</v>
      </c>
      <c r="J8" s="24">
        <v>1.1880069247209708E-2</v>
      </c>
      <c r="K8" s="24">
        <v>4.0585156892474E-3</v>
      </c>
      <c r="L8" s="24">
        <v>5.2864114903742633E-3</v>
      </c>
      <c r="M8" s="24">
        <v>2.5008775180505637E-3</v>
      </c>
      <c r="N8" s="24">
        <v>9.3658872634869109E-3</v>
      </c>
      <c r="O8" s="24">
        <v>6.2494659459023088E-3</v>
      </c>
      <c r="P8" s="24">
        <v>5.3165925637203596E-3</v>
      </c>
      <c r="Q8" s="24">
        <v>1.150165441040675E-2</v>
      </c>
      <c r="R8" s="24">
        <v>4.106618604602842E-3</v>
      </c>
      <c r="S8" s="24">
        <v>2.1447350674294652E-2</v>
      </c>
      <c r="T8" s="24">
        <v>2.339327991739356E-3</v>
      </c>
      <c r="U8" s="24">
        <v>6.0669340798337659E-3</v>
      </c>
      <c r="V8" s="24">
        <v>2.3046603223426643E-3</v>
      </c>
      <c r="W8" s="24">
        <v>1.388447855425555E-2</v>
      </c>
      <c r="X8" s="24">
        <v>6.1432504729119208E-3</v>
      </c>
      <c r="Y8" s="24">
        <v>9.3064312668156481E-3</v>
      </c>
      <c r="Z8" s="24">
        <v>2.7225181067039635E-3</v>
      </c>
      <c r="AA8" s="24">
        <v>5.4216595594182241E-3</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0.10545619827495829</v>
      </c>
      <c r="D10" s="24">
        <v>5.0066984507523612E-3</v>
      </c>
      <c r="E10" s="24">
        <v>1.105698381240375E-2</v>
      </c>
      <c r="F10" s="24">
        <v>3.8525179077233455E-3</v>
      </c>
      <c r="G10" s="24">
        <v>7.0920135163285115E-3</v>
      </c>
      <c r="H10" s="24">
        <v>4.3283589865415716E-3</v>
      </c>
      <c r="I10" s="24">
        <v>4.3059821637068292E-3</v>
      </c>
      <c r="J10" s="24">
        <v>4.6361561578015763E-3</v>
      </c>
      <c r="K10" s="24">
        <v>4.0219231028439878E-3</v>
      </c>
      <c r="L10" s="24">
        <v>4.3289310187049866E-3</v>
      </c>
      <c r="M10" s="24">
        <v>4.2412106258488463E-3</v>
      </c>
      <c r="N10" s="24">
        <v>4.6851620369814957E-3</v>
      </c>
      <c r="O10" s="24">
        <v>4.9627399103377564E-3</v>
      </c>
      <c r="P10" s="24">
        <v>3.6096527466004712E-3</v>
      </c>
      <c r="Q10" s="24">
        <v>2.4129987162203877E-2</v>
      </c>
      <c r="R10" s="24">
        <v>4.2190109476027086E-3</v>
      </c>
      <c r="S10" s="24">
        <v>971.62466966305692</v>
      </c>
      <c r="T10" s="24">
        <v>1.0021836198885708E-3</v>
      </c>
      <c r="U10" s="24">
        <v>7.3507614549197381E-3</v>
      </c>
      <c r="V10" s="24">
        <v>980.09275635973086</v>
      </c>
      <c r="W10" s="24">
        <v>3.8136716193326085E-2</v>
      </c>
      <c r="X10" s="24">
        <v>2.8270642339931363E-3</v>
      </c>
      <c r="Y10" s="24">
        <v>9.9202161980819714E-2</v>
      </c>
      <c r="Z10" s="24">
        <v>2495.2723250762406</v>
      </c>
      <c r="AA10" s="24">
        <v>774.07826019480729</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13.096771175087447</v>
      </c>
      <c r="E12" s="24">
        <v>5.6663907489551466</v>
      </c>
      <c r="F12" s="24">
        <v>1.4021728955811903</v>
      </c>
      <c r="G12" s="24">
        <v>117022.79386008982</v>
      </c>
      <c r="H12" s="24">
        <v>1.4989035797146879</v>
      </c>
      <c r="I12" s="24">
        <v>0.68083879898661293</v>
      </c>
      <c r="J12" s="24">
        <v>184136.91585671972</v>
      </c>
      <c r="K12" s="24">
        <v>26391.548548976079</v>
      </c>
      <c r="L12" s="24">
        <v>153159.21245343765</v>
      </c>
      <c r="M12" s="24">
        <v>0.18203173733238992</v>
      </c>
      <c r="N12" s="24">
        <v>0.26917046139935008</v>
      </c>
      <c r="O12" s="24">
        <v>9.0183466286314323E-2</v>
      </c>
      <c r="P12" s="24">
        <v>0.69782208255920364</v>
      </c>
      <c r="Q12" s="24">
        <v>0.45971236895376122</v>
      </c>
      <c r="R12" s="24">
        <v>0.63155373347198407</v>
      </c>
      <c r="S12" s="24">
        <v>0.80370542205827877</v>
      </c>
      <c r="T12" s="24">
        <v>0.76953167524038624</v>
      </c>
      <c r="U12" s="24">
        <v>0.36814787225626233</v>
      </c>
      <c r="V12" s="24">
        <v>0.33126036213723997</v>
      </c>
      <c r="W12" s="24">
        <v>0.94734848138058858</v>
      </c>
      <c r="X12" s="24">
        <v>0.57178413853629451</v>
      </c>
      <c r="Y12" s="24">
        <v>6966.2076394257156</v>
      </c>
      <c r="Z12" s="24">
        <v>18644.938223214587</v>
      </c>
      <c r="AA12" s="24">
        <v>57919.629878829248</v>
      </c>
    </row>
    <row r="13" spans="1:27" x14ac:dyDescent="0.25">
      <c r="A13" s="28" t="s">
        <v>40</v>
      </c>
      <c r="B13" s="28" t="s">
        <v>69</v>
      </c>
      <c r="C13" s="24">
        <v>1.4220096473290065</v>
      </c>
      <c r="D13" s="24">
        <v>162119.61889058966</v>
      </c>
      <c r="E13" s="24">
        <v>150038.3229962592</v>
      </c>
      <c r="F13" s="24">
        <v>138601.48626865351</v>
      </c>
      <c r="G13" s="24">
        <v>64938.935705637348</v>
      </c>
      <c r="H13" s="24">
        <v>112036.78912833263</v>
      </c>
      <c r="I13" s="24">
        <v>102891.4845206068</v>
      </c>
      <c r="J13" s="24">
        <v>6.0885262761246679E-2</v>
      </c>
      <c r="K13" s="24">
        <v>72573.057259700625</v>
      </c>
      <c r="L13" s="24">
        <v>9.1263968512955652E-4</v>
      </c>
      <c r="M13" s="24">
        <v>364718.07789188641</v>
      </c>
      <c r="N13" s="24">
        <v>0.13969876436401882</v>
      </c>
      <c r="O13" s="24">
        <v>0.10745955961213692</v>
      </c>
      <c r="P13" s="24">
        <v>5.0935894890587946E-2</v>
      </c>
      <c r="Q13" s="24">
        <v>6.6749792870150843E-2</v>
      </c>
      <c r="R13" s="24">
        <v>9.2691466401194966E-2</v>
      </c>
      <c r="S13" s="24">
        <v>0.25912303858356717</v>
      </c>
      <c r="T13" s="24">
        <v>6.5387648192208159E-2</v>
      </c>
      <c r="U13" s="24">
        <v>6.712920964453209E-2</v>
      </c>
      <c r="V13" s="24">
        <v>0.22838270566203192</v>
      </c>
      <c r="W13" s="24">
        <v>0.18879885270351271</v>
      </c>
      <c r="X13" s="24">
        <v>0.14850396433115715</v>
      </c>
      <c r="Y13" s="24">
        <v>183.43748034491554</v>
      </c>
      <c r="Z13" s="24">
        <v>3846.0372560696933</v>
      </c>
      <c r="AA13" s="24">
        <v>415.83974039282873</v>
      </c>
    </row>
    <row r="14" spans="1:27" x14ac:dyDescent="0.25">
      <c r="A14" s="28" t="s">
        <v>40</v>
      </c>
      <c r="B14" s="28" t="s">
        <v>36</v>
      </c>
      <c r="C14" s="24">
        <v>0.84940302017765623</v>
      </c>
      <c r="D14" s="24">
        <v>4.7523524524946455E-3</v>
      </c>
      <c r="E14" s="24">
        <v>0</v>
      </c>
      <c r="F14" s="24">
        <v>0</v>
      </c>
      <c r="G14" s="24">
        <v>2.0811039946861822E-2</v>
      </c>
      <c r="H14" s="24">
        <v>0.31886440285176099</v>
      </c>
      <c r="I14" s="24">
        <v>0.33723939417610832</v>
      </c>
      <c r="J14" s="24">
        <v>0.1293525224266146</v>
      </c>
      <c r="K14" s="24">
        <v>2.209082201182022E-4</v>
      </c>
      <c r="L14" s="24">
        <v>1.975832627900544</v>
      </c>
      <c r="M14" s="24">
        <v>0.2053002954605718</v>
      </c>
      <c r="N14" s="24">
        <v>0.29493131929267408</v>
      </c>
      <c r="O14" s="24">
        <v>0.2465172623442991</v>
      </c>
      <c r="P14" s="24">
        <v>1.2767721877213169E-2</v>
      </c>
      <c r="Q14" s="24">
        <v>14474.668235014367</v>
      </c>
      <c r="R14" s="24">
        <v>2.7367031857769776E-5</v>
      </c>
      <c r="S14" s="24">
        <v>11939.364526308613</v>
      </c>
      <c r="T14" s="24">
        <v>1.5914497903235072E-4</v>
      </c>
      <c r="U14" s="24">
        <v>18112.393779641327</v>
      </c>
      <c r="V14" s="24">
        <v>1.7987041896284577E-2</v>
      </c>
      <c r="W14" s="24">
        <v>12994.464614815783</v>
      </c>
      <c r="X14" s="24">
        <v>2617.7443588832102</v>
      </c>
      <c r="Y14" s="24">
        <v>8706.5531569373306</v>
      </c>
      <c r="Z14" s="24">
        <v>5002.5029826875443</v>
      </c>
      <c r="AA14" s="24">
        <v>432.37343372997049</v>
      </c>
    </row>
    <row r="15" spans="1:27" x14ac:dyDescent="0.25">
      <c r="A15" s="28" t="s">
        <v>40</v>
      </c>
      <c r="B15" s="28" t="s">
        <v>74</v>
      </c>
      <c r="C15" s="24">
        <v>0</v>
      </c>
      <c r="D15" s="24">
        <v>0</v>
      </c>
      <c r="E15" s="24">
        <v>0</v>
      </c>
      <c r="F15" s="24">
        <v>1.4444614820769468</v>
      </c>
      <c r="G15" s="24">
        <v>0.1674154007143018</v>
      </c>
      <c r="H15" s="24">
        <v>9.1580826050309511E-2</v>
      </c>
      <c r="I15" s="24">
        <v>6.5159984945060173E-2</v>
      </c>
      <c r="J15" s="24">
        <v>6.6294574890570002E-2</v>
      </c>
      <c r="K15" s="24">
        <v>245018.66637289213</v>
      </c>
      <c r="L15" s="24">
        <v>2.9810398143210744E-2</v>
      </c>
      <c r="M15" s="24">
        <v>4.7315867804059816E-2</v>
      </c>
      <c r="N15" s="24">
        <v>3.5949193112318131E-2</v>
      </c>
      <c r="O15" s="24">
        <v>3.4460137273536889E-2</v>
      </c>
      <c r="P15" s="24">
        <v>3.1646267678313938E-2</v>
      </c>
      <c r="Q15" s="24">
        <v>0.10589017666287351</v>
      </c>
      <c r="R15" s="24">
        <v>3.1188433615659213E-2</v>
      </c>
      <c r="S15" s="24">
        <v>0.18958390611423515</v>
      </c>
      <c r="T15" s="24">
        <v>1.1241288665516835E-2</v>
      </c>
      <c r="U15" s="24">
        <v>6.275655977641631E-2</v>
      </c>
      <c r="V15" s="24">
        <v>2.5493074095974413E-2</v>
      </c>
      <c r="W15" s="24">
        <v>0.13949868496530443</v>
      </c>
      <c r="X15" s="24">
        <v>0.15660546507009104</v>
      </c>
      <c r="Y15" s="24">
        <v>6.6359843950818884E-3</v>
      </c>
      <c r="Z15" s="24">
        <v>0.14931486799624921</v>
      </c>
      <c r="AA15" s="24">
        <v>4.5610197659306014E-3</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1.5274658456039647</v>
      </c>
      <c r="D17" s="30">
        <v>162132.86720577156</v>
      </c>
      <c r="E17" s="30">
        <v>150044.01502789118</v>
      </c>
      <c r="F17" s="30">
        <v>138602.89657233062</v>
      </c>
      <c r="G17" s="30">
        <v>181961.74341584023</v>
      </c>
      <c r="H17" s="30">
        <v>112038.29623263059</v>
      </c>
      <c r="I17" s="30">
        <v>102892.17444435609</v>
      </c>
      <c r="J17" s="30">
        <v>-3190.3126846546093</v>
      </c>
      <c r="K17" s="30">
        <v>-234602.1571883884</v>
      </c>
      <c r="L17" s="30">
        <v>153159.22298141985</v>
      </c>
      <c r="M17" s="30">
        <v>364718.26666571188</v>
      </c>
      <c r="N17" s="30">
        <v>-612695.70368253672</v>
      </c>
      <c r="O17" s="30">
        <v>0.20885523175469131</v>
      </c>
      <c r="P17" s="30">
        <v>0.75768422276011238</v>
      </c>
      <c r="Q17" s="30">
        <v>168016.90614538526</v>
      </c>
      <c r="R17" s="30">
        <v>-20670.175606963883</v>
      </c>
      <c r="S17" s="30">
        <v>157353.94428422922</v>
      </c>
      <c r="T17" s="30">
        <v>0.83761781948843672</v>
      </c>
      <c r="U17" s="30">
        <v>0.44856826862365684</v>
      </c>
      <c r="V17" s="30">
        <v>980.65468234688365</v>
      </c>
      <c r="W17" s="30">
        <v>1.188168528831683</v>
      </c>
      <c r="X17" s="30">
        <v>235748.59014477715</v>
      </c>
      <c r="Y17" s="30">
        <v>12743.225840765088</v>
      </c>
      <c r="Z17" s="30">
        <v>15305.6291357972</v>
      </c>
      <c r="AA17" s="30">
        <v>54407.774985784876</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-333566.99075650086</v>
      </c>
      <c r="L20" s="24">
        <v>0</v>
      </c>
      <c r="M20" s="24">
        <v>0</v>
      </c>
      <c r="N20" s="24">
        <v>-612696.12660281174</v>
      </c>
      <c r="O20" s="24">
        <v>0</v>
      </c>
      <c r="P20" s="24">
        <v>0</v>
      </c>
      <c r="Q20" s="24">
        <v>273091.75651094422</v>
      </c>
      <c r="R20" s="24">
        <v>0</v>
      </c>
      <c r="S20" s="24">
        <v>0</v>
      </c>
      <c r="T20" s="24">
        <v>0</v>
      </c>
      <c r="U20" s="24">
        <v>0</v>
      </c>
      <c r="V20" s="24">
        <v>0</v>
      </c>
      <c r="W20" s="24">
        <v>0</v>
      </c>
      <c r="X20" s="24">
        <v>150768.96095400676</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3.5735673429000005E-2</v>
      </c>
      <c r="E22" s="24">
        <v>4.3206873899279997E-3</v>
      </c>
      <c r="F22" s="24">
        <v>2.4107269684678102E-4</v>
      </c>
      <c r="G22" s="24">
        <v>3.0803126693294903E-3</v>
      </c>
      <c r="H22" s="24">
        <v>1.6332354901670303E-4</v>
      </c>
      <c r="I22" s="24">
        <v>1.75599997678875E-4</v>
      </c>
      <c r="J22" s="24">
        <v>2.1450255181103797E-3</v>
      </c>
      <c r="K22" s="24">
        <v>7.3456634553859998E-4</v>
      </c>
      <c r="L22" s="24">
        <v>8.5698138363261996E-4</v>
      </c>
      <c r="M22" s="24">
        <v>4.3446103130366997E-4</v>
      </c>
      <c r="N22" s="24">
        <v>2.22766326328384E-3</v>
      </c>
      <c r="O22" s="24">
        <v>1.2943951874269E-3</v>
      </c>
      <c r="P22" s="24">
        <v>1.36455191542072E-3</v>
      </c>
      <c r="Q22" s="24">
        <v>4.0209105716467498E-3</v>
      </c>
      <c r="R22" s="24">
        <v>2.0577041755042498E-4</v>
      </c>
      <c r="S22" s="24">
        <v>4.6841540803930996E-3</v>
      </c>
      <c r="T22" s="24">
        <v>2.5126585929242701E-4</v>
      </c>
      <c r="U22" s="24">
        <v>5.7456939978832001E-5</v>
      </c>
      <c r="V22" s="24">
        <v>1.3731290837548199E-4</v>
      </c>
      <c r="W22" s="24">
        <v>5.7262303191768704E-3</v>
      </c>
      <c r="X22" s="24">
        <v>1.4305332965776699E-4</v>
      </c>
      <c r="Y22" s="24">
        <v>4.6213302931806003E-3</v>
      </c>
      <c r="Z22" s="24">
        <v>5.2906344478175997E-5</v>
      </c>
      <c r="AA22" s="24">
        <v>3.4767116627290704E-3</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3.6820769610567503E-2</v>
      </c>
      <c r="D24" s="24">
        <v>1.8614335963732392E-3</v>
      </c>
      <c r="E24" s="24">
        <v>6.8305911609558298E-3</v>
      </c>
      <c r="F24" s="24">
        <v>6.9472093290787011E-4</v>
      </c>
      <c r="G24" s="24">
        <v>3.6370711119197699E-3</v>
      </c>
      <c r="H24" s="24">
        <v>9.3272743360932493E-4</v>
      </c>
      <c r="I24" s="24">
        <v>9.6497715058041598E-4</v>
      </c>
      <c r="J24" s="24">
        <v>1.072683623081903E-3</v>
      </c>
      <c r="K24" s="24">
        <v>9.2425088632021703E-4</v>
      </c>
      <c r="L24" s="24">
        <v>1.227690365082244E-3</v>
      </c>
      <c r="M24" s="24">
        <v>1.45787884111098E-3</v>
      </c>
      <c r="N24" s="24">
        <v>1.6384807514854341E-3</v>
      </c>
      <c r="O24" s="24">
        <v>1.466254381773169E-3</v>
      </c>
      <c r="P24" s="24">
        <v>1.4647016659585762E-3</v>
      </c>
      <c r="Q24" s="24">
        <v>1.282885687850174E-2</v>
      </c>
      <c r="R24" s="24">
        <v>2.2004481432786837E-4</v>
      </c>
      <c r="S24" s="24">
        <v>2.4567238564672904E-3</v>
      </c>
      <c r="T24" s="24">
        <v>2.2237759259901801E-4</v>
      </c>
      <c r="U24" s="24">
        <v>2.0955406216382301E-4</v>
      </c>
      <c r="V24" s="24">
        <v>1.5881459776294449E-4</v>
      </c>
      <c r="W24" s="24">
        <v>1.6372328143805952E-2</v>
      </c>
      <c r="X24" s="24">
        <v>1.880949158158317E-4</v>
      </c>
      <c r="Y24" s="24">
        <v>9.8832717906385398E-2</v>
      </c>
      <c r="Z24" s="24">
        <v>830.75976253260501</v>
      </c>
      <c r="AA24" s="24">
        <v>774.07796401889311</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5.6189931480211897</v>
      </c>
      <c r="E26" s="24">
        <v>5.0314760315937184</v>
      </c>
      <c r="F26" s="24">
        <v>1.058212203296496</v>
      </c>
      <c r="G26" s="24">
        <v>117022.47863701044</v>
      </c>
      <c r="H26" s="24">
        <v>1.1044856782883365</v>
      </c>
      <c r="I26" s="24">
        <v>0.29328962027150834</v>
      </c>
      <c r="J26" s="24">
        <v>184136.43641265802</v>
      </c>
      <c r="K26" s="24">
        <v>26391.259166460659</v>
      </c>
      <c r="L26" s="24">
        <v>153158.94465755339</v>
      </c>
      <c r="M26" s="24">
        <v>1.0059763845817892E-2</v>
      </c>
      <c r="N26" s="24">
        <v>3.1538207271565228E-3</v>
      </c>
      <c r="O26" s="24">
        <v>1.5751928235656224E-3</v>
      </c>
      <c r="P26" s="24">
        <v>5.2794998304968518E-3</v>
      </c>
      <c r="Q26" s="24">
        <v>3.5749501922292069E-3</v>
      </c>
      <c r="R26" s="24">
        <v>3.6198871883160685E-3</v>
      </c>
      <c r="S26" s="24">
        <v>2.7357764607774818E-3</v>
      </c>
      <c r="T26" s="24">
        <v>5.2934547751304836E-3</v>
      </c>
      <c r="U26" s="24">
        <v>4.8524188662473801E-3</v>
      </c>
      <c r="V26" s="24">
        <v>4.7560898892529601E-3</v>
      </c>
      <c r="W26" s="24">
        <v>5.0175554807226968E-3</v>
      </c>
      <c r="X26" s="24">
        <v>1.7192831183892778E-2</v>
      </c>
      <c r="Y26" s="24">
        <v>7.8738539693960607E-2</v>
      </c>
      <c r="Z26" s="24">
        <v>6183.3404795809429</v>
      </c>
      <c r="AA26" s="24">
        <v>28914.855415736656</v>
      </c>
    </row>
    <row r="27" spans="1:27" x14ac:dyDescent="0.25">
      <c r="A27" s="28" t="s">
        <v>131</v>
      </c>
      <c r="B27" s="28" t="s">
        <v>69</v>
      </c>
      <c r="C27" s="24">
        <v>0.34830688351046463</v>
      </c>
      <c r="D27" s="24">
        <v>162119.59124109318</v>
      </c>
      <c r="E27" s="24">
        <v>150038.25138593468</v>
      </c>
      <c r="F27" s="24">
        <v>138601.39006710384</v>
      </c>
      <c r="G27" s="24">
        <v>64938.890904427572</v>
      </c>
      <c r="H27" s="24">
        <v>112036.76950268172</v>
      </c>
      <c r="I27" s="24">
        <v>102891.47329040998</v>
      </c>
      <c r="J27" s="24">
        <v>5.9240037206888405E-2</v>
      </c>
      <c r="K27" s="24">
        <v>72573.056485042252</v>
      </c>
      <c r="L27" s="24">
        <v>5.9634260134033758E-4</v>
      </c>
      <c r="M27" s="24">
        <v>364717.88485439634</v>
      </c>
      <c r="N27" s="24">
        <v>3.3326844223683502E-3</v>
      </c>
      <c r="O27" s="24">
        <v>1.145500148510949E-3</v>
      </c>
      <c r="P27" s="24">
        <v>6.0138344578485536E-4</v>
      </c>
      <c r="Q27" s="24">
        <v>1.2369821182984851E-3</v>
      </c>
      <c r="R27" s="24">
        <v>1.508636142882789E-3</v>
      </c>
      <c r="S27" s="24">
        <v>2.2977025294731832E-3</v>
      </c>
      <c r="T27" s="24">
        <v>1.8262478015099038E-3</v>
      </c>
      <c r="U27" s="24">
        <v>3.0733126228440718E-3</v>
      </c>
      <c r="V27" s="24">
        <v>8.0012940556923771E-4</v>
      </c>
      <c r="W27" s="24">
        <v>2.0006572078242768E-3</v>
      </c>
      <c r="X27" s="24">
        <v>9.8466362045639081E-3</v>
      </c>
      <c r="Y27" s="24">
        <v>1.8719713241057809E-3</v>
      </c>
      <c r="Z27" s="24">
        <v>8.5683848674418181E-4</v>
      </c>
      <c r="AA27" s="24">
        <v>1.2024419022233612E-2</v>
      </c>
    </row>
    <row r="28" spans="1:27" x14ac:dyDescent="0.25">
      <c r="A28" s="28" t="s">
        <v>131</v>
      </c>
      <c r="B28" s="28" t="s">
        <v>36</v>
      </c>
      <c r="C28" s="24">
        <v>0.48100649964321646</v>
      </c>
      <c r="D28" s="24">
        <v>4.6564377617197696E-4</v>
      </c>
      <c r="E28" s="24">
        <v>0</v>
      </c>
      <c r="F28" s="24">
        <v>0</v>
      </c>
      <c r="G28" s="24">
        <v>2.0643189263814778E-2</v>
      </c>
      <c r="H28" s="24">
        <v>0.16997119415436021</v>
      </c>
      <c r="I28" s="24">
        <v>0.1815264002919518</v>
      </c>
      <c r="J28" s="24">
        <v>6.2041042687073895E-2</v>
      </c>
      <c r="K28" s="24">
        <v>6.6152997462048599E-5</v>
      </c>
      <c r="L28" s="24">
        <v>1.088142625503697</v>
      </c>
      <c r="M28" s="24">
        <v>0.1312216631024892</v>
      </c>
      <c r="N28" s="24">
        <v>0.1769024128499925</v>
      </c>
      <c r="O28" s="24">
        <v>0.10860959508976531</v>
      </c>
      <c r="P28" s="24">
        <v>2.3006052056126604E-3</v>
      </c>
      <c r="Q28" s="24">
        <v>0.19549695655700192</v>
      </c>
      <c r="R28" s="24">
        <v>9.10735739260418E-6</v>
      </c>
      <c r="S28" s="24">
        <v>2.4468783529965881E-5</v>
      </c>
      <c r="T28" s="24">
        <v>1.388658897129506E-5</v>
      </c>
      <c r="U28" s="24">
        <v>3.5502876983385956E-5</v>
      </c>
      <c r="V28" s="24">
        <v>1.3468194694307933E-3</v>
      </c>
      <c r="W28" s="24">
        <v>1355.2621671752895</v>
      </c>
      <c r="X28" s="24">
        <v>6.2480431610872824E-3</v>
      </c>
      <c r="Y28" s="24">
        <v>8338.6448143992875</v>
      </c>
      <c r="Z28" s="24">
        <v>0.13338716600739206</v>
      </c>
      <c r="AA28" s="24">
        <v>0.14865967601553848</v>
      </c>
    </row>
    <row r="29" spans="1:27" x14ac:dyDescent="0.25">
      <c r="A29" s="28" t="s">
        <v>131</v>
      </c>
      <c r="B29" s="28" t="s">
        <v>74</v>
      </c>
      <c r="C29" s="24">
        <v>0</v>
      </c>
      <c r="D29" s="24">
        <v>0</v>
      </c>
      <c r="E29" s="24">
        <v>0</v>
      </c>
      <c r="F29" s="24">
        <v>0.74730056060748395</v>
      </c>
      <c r="G29" s="24">
        <v>0.11710046016378599</v>
      </c>
      <c r="H29" s="24">
        <v>3.1380145232410811E-2</v>
      </c>
      <c r="I29" s="24">
        <v>2.6513810316722612E-2</v>
      </c>
      <c r="J29" s="24">
        <v>2.5657907688819592E-2</v>
      </c>
      <c r="K29" s="24">
        <v>245018.63030050171</v>
      </c>
      <c r="L29" s="24">
        <v>1.770596161094396E-3</v>
      </c>
      <c r="M29" s="24">
        <v>1.9114215823397788E-3</v>
      </c>
      <c r="N29" s="24">
        <v>1.2474009068686516E-3</v>
      </c>
      <c r="O29" s="24">
        <v>9.2948206767649204E-4</v>
      </c>
      <c r="P29" s="24">
        <v>8.5182664358313402E-4</v>
      </c>
      <c r="Q29" s="24">
        <v>9.6130958918729762E-4</v>
      </c>
      <c r="R29" s="24">
        <v>7.6273510305243579E-4</v>
      </c>
      <c r="S29" s="24">
        <v>6.602886562561154E-4</v>
      </c>
      <c r="T29" s="24">
        <v>7.7288245611574588E-4</v>
      </c>
      <c r="U29" s="24">
        <v>8.3490176214909935E-4</v>
      </c>
      <c r="V29" s="24">
        <v>6.9056744669934147E-4</v>
      </c>
      <c r="W29" s="24">
        <v>7.6879340765465454E-4</v>
      </c>
      <c r="X29" s="24">
        <v>6.1827482768151592E-4</v>
      </c>
      <c r="Y29" s="24">
        <v>4.4587329175682769E-4</v>
      </c>
      <c r="Z29" s="24">
        <v>4.7746929244046801E-4</v>
      </c>
      <c r="AA29" s="24">
        <v>5.1243512592200296E-4</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0.38512765312103214</v>
      </c>
      <c r="D31" s="30">
        <v>162125.24783134821</v>
      </c>
      <c r="E31" s="30">
        <v>150043.29401324483</v>
      </c>
      <c r="F31" s="30">
        <v>138602.44921510076</v>
      </c>
      <c r="G31" s="30">
        <v>181961.37625882178</v>
      </c>
      <c r="H31" s="30">
        <v>112037.87508441099</v>
      </c>
      <c r="I31" s="30">
        <v>102891.7677206074</v>
      </c>
      <c r="J31" s="30">
        <v>184136.49887040435</v>
      </c>
      <c r="K31" s="30">
        <v>-234602.67344618071</v>
      </c>
      <c r="L31" s="30">
        <v>153158.94733856776</v>
      </c>
      <c r="M31" s="30">
        <v>364717.89680650004</v>
      </c>
      <c r="N31" s="30">
        <v>-612696.11625016259</v>
      </c>
      <c r="O31" s="30">
        <v>5.48134254127664E-3</v>
      </c>
      <c r="P31" s="30">
        <v>8.7101368576610032E-3</v>
      </c>
      <c r="Q31" s="30">
        <v>273091.77817264403</v>
      </c>
      <c r="R31" s="30">
        <v>5.5543385630771507E-3</v>
      </c>
      <c r="S31" s="30">
        <v>1.2174356927111055E-2</v>
      </c>
      <c r="T31" s="30">
        <v>7.5933460285318331E-3</v>
      </c>
      <c r="U31" s="30">
        <v>8.1927424912341066E-3</v>
      </c>
      <c r="V31" s="30">
        <v>5.8523468009606247E-3</v>
      </c>
      <c r="W31" s="30">
        <v>2.9116771151529799E-2</v>
      </c>
      <c r="X31" s="30">
        <v>150768.98832462239</v>
      </c>
      <c r="Y31" s="30">
        <v>0.18406455921763237</v>
      </c>
      <c r="Z31" s="30">
        <v>7014.1011518583791</v>
      </c>
      <c r="AA31" s="30">
        <v>29688.948880886233</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-187327.3059428625</v>
      </c>
      <c r="K34" s="24">
        <v>0.21967899692209403</v>
      </c>
      <c r="L34" s="24">
        <v>0</v>
      </c>
      <c r="M34" s="24">
        <v>0</v>
      </c>
      <c r="N34" s="24">
        <v>0</v>
      </c>
      <c r="O34" s="24">
        <v>0</v>
      </c>
      <c r="P34" s="24">
        <v>0</v>
      </c>
      <c r="Q34" s="24">
        <v>-105075.41245936234</v>
      </c>
      <c r="R34" s="24">
        <v>-20670.90817779331</v>
      </c>
      <c r="S34" s="24">
        <v>156381.23533875484</v>
      </c>
      <c r="T34" s="24">
        <v>-6.4301555578561397E-4</v>
      </c>
      <c r="U34" s="24">
        <v>-1.265088118910349E-4</v>
      </c>
      <c r="V34" s="24">
        <v>-2.1740968742710198E-5</v>
      </c>
      <c r="W34" s="24">
        <v>0</v>
      </c>
      <c r="X34" s="24">
        <v>84978.899932352841</v>
      </c>
      <c r="Y34" s="24">
        <v>5593.4722124012096</v>
      </c>
      <c r="Z34" s="24">
        <v>-9680.6213910814295</v>
      </c>
      <c r="AA34" s="24">
        <v>-4701.778315291569</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3.1449338860754003E-2</v>
      </c>
      <c r="E36" s="24">
        <v>1.0193643655166001E-3</v>
      </c>
      <c r="F36" s="24">
        <v>9.9025140820607912E-4</v>
      </c>
      <c r="G36" s="24">
        <v>1.56252726708806E-3</v>
      </c>
      <c r="H36" s="24">
        <v>1.36728620042014E-3</v>
      </c>
      <c r="I36" s="24">
        <v>1.0373151443014801E-3</v>
      </c>
      <c r="J36" s="24">
        <v>2.11622521086491E-3</v>
      </c>
      <c r="K36" s="24">
        <v>4.4024490291403998E-4</v>
      </c>
      <c r="L36" s="24">
        <v>1.0355986868123598E-3</v>
      </c>
      <c r="M36" s="24">
        <v>8.8433637367097394E-4</v>
      </c>
      <c r="N36" s="24">
        <v>1.4601266753546899E-3</v>
      </c>
      <c r="O36" s="24">
        <v>1.18047296282406E-3</v>
      </c>
      <c r="P36" s="24">
        <v>1.11251504853112E-3</v>
      </c>
      <c r="Q36" s="24">
        <v>1.6591695536080399E-3</v>
      </c>
      <c r="R36" s="24">
        <v>1.7341555527853999E-3</v>
      </c>
      <c r="S36" s="24">
        <v>5.7736248781848007E-3</v>
      </c>
      <c r="T36" s="24">
        <v>7.8838907388357994E-5</v>
      </c>
      <c r="U36" s="24">
        <v>1.8407648301847198E-4</v>
      </c>
      <c r="V36" s="24">
        <v>4.7720644814382794E-5</v>
      </c>
      <c r="W36" s="24">
        <v>3.9493262425975501E-3</v>
      </c>
      <c r="X36" s="24">
        <v>6.9257762224728001E-5</v>
      </c>
      <c r="Y36" s="24">
        <v>1.85115897650872E-4</v>
      </c>
      <c r="Z36" s="24">
        <v>2.0719057783788004E-3</v>
      </c>
      <c r="AA36" s="24">
        <v>2.0836517936962001E-5</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1.7623948473359199E-2</v>
      </c>
      <c r="D38" s="24">
        <v>8.7113220379459095E-4</v>
      </c>
      <c r="E38" s="24">
        <v>9.1406730990417E-4</v>
      </c>
      <c r="F38" s="24">
        <v>8.9680628259200003E-4</v>
      </c>
      <c r="G38" s="24">
        <v>9.1988757736726303E-4</v>
      </c>
      <c r="H38" s="24">
        <v>8.8741462433163999E-4</v>
      </c>
      <c r="I38" s="24">
        <v>8.5557718495874997E-4</v>
      </c>
      <c r="J38" s="24">
        <v>8.9058715712758793E-4</v>
      </c>
      <c r="K38" s="24">
        <v>7.6261732033694994E-4</v>
      </c>
      <c r="L38" s="24">
        <v>7.8331478155455807E-4</v>
      </c>
      <c r="M38" s="24">
        <v>7.4771917861233097E-4</v>
      </c>
      <c r="N38" s="24">
        <v>7.4662028433462402E-4</v>
      </c>
      <c r="O38" s="24">
        <v>7.0236555371039995E-4</v>
      </c>
      <c r="P38" s="24">
        <v>6.7285499211921194E-4</v>
      </c>
      <c r="Q38" s="24">
        <v>1.93101718996605E-3</v>
      </c>
      <c r="R38" s="24">
        <v>2.38917753934936E-3</v>
      </c>
      <c r="S38" s="24">
        <v>1.9609403731317598E-2</v>
      </c>
      <c r="T38" s="24">
        <v>9.0071975662451992E-5</v>
      </c>
      <c r="U38" s="24">
        <v>1.4285965503214098E-4</v>
      </c>
      <c r="V38" s="24">
        <v>1.18117222803605E-4</v>
      </c>
      <c r="W38" s="24">
        <v>2.11242482788578E-2</v>
      </c>
      <c r="X38" s="24">
        <v>3.9159626779223895E-5</v>
      </c>
      <c r="Y38" s="24">
        <v>2.4741222089810998E-5</v>
      </c>
      <c r="Z38" s="24">
        <v>305.51672735891998</v>
      </c>
      <c r="AA38" s="24">
        <v>2.9517144286478397E-5</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2.650756273624912</v>
      </c>
      <c r="E40" s="24">
        <v>0.11298991054032981</v>
      </c>
      <c r="F40" s="24">
        <v>6.1620953166848902E-2</v>
      </c>
      <c r="G40" s="24">
        <v>0.17935681343513393</v>
      </c>
      <c r="H40" s="24">
        <v>0.12933136479694674</v>
      </c>
      <c r="I40" s="24">
        <v>0.12230240892325604</v>
      </c>
      <c r="J40" s="24">
        <v>0.1346599064052543</v>
      </c>
      <c r="K40" s="24">
        <v>3.7726169983378723E-2</v>
      </c>
      <c r="L40" s="24">
        <v>8.0674318541794035E-2</v>
      </c>
      <c r="M40" s="24">
        <v>4.0461181433386846E-2</v>
      </c>
      <c r="N40" s="24">
        <v>6.3181088920407594E-2</v>
      </c>
      <c r="O40" s="24">
        <v>2.7288650296828927E-2</v>
      </c>
      <c r="P40" s="24">
        <v>0.26401922534946842</v>
      </c>
      <c r="Q40" s="24">
        <v>0.1217271793348743</v>
      </c>
      <c r="R40" s="24">
        <v>0.31928810408375252</v>
      </c>
      <c r="S40" s="24">
        <v>0.35708091343214948</v>
      </c>
      <c r="T40" s="24">
        <v>0.28983848081293229</v>
      </c>
      <c r="U40" s="24">
        <v>1.8702243312820131E-2</v>
      </c>
      <c r="V40" s="24">
        <v>3.6882209721332708E-2</v>
      </c>
      <c r="W40" s="24">
        <v>0.75901404235906278</v>
      </c>
      <c r="X40" s="24">
        <v>1.5386655600828756E-2</v>
      </c>
      <c r="Y40" s="24">
        <v>6965.4929211046128</v>
      </c>
      <c r="Z40" s="24">
        <v>12460.21826666237</v>
      </c>
      <c r="AA40" s="24">
        <v>10175.085979052086</v>
      </c>
    </row>
    <row r="41" spans="1:27" x14ac:dyDescent="0.25">
      <c r="A41" s="28" t="s">
        <v>132</v>
      </c>
      <c r="B41" s="28" t="s">
        <v>69</v>
      </c>
      <c r="C41" s="24">
        <v>0.49060742606561231</v>
      </c>
      <c r="D41" s="24">
        <v>8.4367041608650779E-3</v>
      </c>
      <c r="E41" s="24">
        <v>1.4800917981797741E-2</v>
      </c>
      <c r="F41" s="24">
        <v>2.5643231355667411E-2</v>
      </c>
      <c r="G41" s="24">
        <v>1.8309185857592131E-2</v>
      </c>
      <c r="H41" s="24">
        <v>6.2936020720983105E-3</v>
      </c>
      <c r="I41" s="24">
        <v>1.1781830736027048E-3</v>
      </c>
      <c r="J41" s="24">
        <v>2.8209263917425791E-4</v>
      </c>
      <c r="K41" s="24">
        <v>2.3141632834272375E-4</v>
      </c>
      <c r="L41" s="24">
        <v>1.2458878703727738E-4</v>
      </c>
      <c r="M41" s="24">
        <v>7.6511031472118018E-2</v>
      </c>
      <c r="N41" s="24">
        <v>5.2258719645375755E-2</v>
      </c>
      <c r="O41" s="24">
        <v>4.1026188920102832E-2</v>
      </c>
      <c r="P41" s="24">
        <v>2.2196782961924122E-2</v>
      </c>
      <c r="Q41" s="24">
        <v>2.5462696339376492E-2</v>
      </c>
      <c r="R41" s="24">
        <v>3.5682096593823515E-2</v>
      </c>
      <c r="S41" s="24">
        <v>9.3697372486220676E-2</v>
      </c>
      <c r="T41" s="24">
        <v>1.9801478064912288E-2</v>
      </c>
      <c r="U41" s="24">
        <v>1.5151501316133171E-2</v>
      </c>
      <c r="V41" s="24">
        <v>1.3598188350377929E-2</v>
      </c>
      <c r="W41" s="24">
        <v>0.1094310911233207</v>
      </c>
      <c r="X41" s="24">
        <v>1.0586075796532136E-2</v>
      </c>
      <c r="Y41" s="24">
        <v>3.462159475919057E-2</v>
      </c>
      <c r="Z41" s="24">
        <v>3846.0079842383734</v>
      </c>
      <c r="AA41" s="24">
        <v>2.3343454447743587E-3</v>
      </c>
    </row>
    <row r="42" spans="1:27" x14ac:dyDescent="0.25">
      <c r="A42" s="28" t="s">
        <v>132</v>
      </c>
      <c r="B42" s="28" t="s">
        <v>36</v>
      </c>
      <c r="C42" s="24">
        <v>9.19090804080199E-2</v>
      </c>
      <c r="D42" s="24">
        <v>9.1316733549545899E-4</v>
      </c>
      <c r="E42" s="24">
        <v>0</v>
      </c>
      <c r="F42" s="24">
        <v>0</v>
      </c>
      <c r="G42" s="24">
        <v>4.7330595111323003E-5</v>
      </c>
      <c r="H42" s="24">
        <v>3.67990982512384E-2</v>
      </c>
      <c r="I42" s="24">
        <v>3.9366009156561604E-2</v>
      </c>
      <c r="J42" s="24">
        <v>1.6589143288719702E-2</v>
      </c>
      <c r="K42" s="24">
        <v>8.7479170664920002E-5</v>
      </c>
      <c r="L42" s="24">
        <v>0.25514280440294401</v>
      </c>
      <c r="M42" s="24">
        <v>2.87904369681975E-2</v>
      </c>
      <c r="N42" s="24">
        <v>2.4512150547912101E-2</v>
      </c>
      <c r="O42" s="24">
        <v>3.1436535288152698E-2</v>
      </c>
      <c r="P42" s="24">
        <v>1.0040713233276299E-3</v>
      </c>
      <c r="Q42" s="24">
        <v>1.2120083164414E-2</v>
      </c>
      <c r="R42" s="24">
        <v>1.1034167473738798E-5</v>
      </c>
      <c r="S42" s="24">
        <v>8274.557946726949</v>
      </c>
      <c r="T42" s="24">
        <v>1.2538531751115001E-4</v>
      </c>
      <c r="U42" s="24">
        <v>4.22293223521944E-6</v>
      </c>
      <c r="V42" s="24">
        <v>3.03178913381629E-5</v>
      </c>
      <c r="W42" s="24">
        <v>6232.1296248399995</v>
      </c>
      <c r="X42" s="24">
        <v>8.3004454354044903E-4</v>
      </c>
      <c r="Y42" s="24">
        <v>4.1209389084373996E-4</v>
      </c>
      <c r="Z42" s="24">
        <v>3975.6402353390504</v>
      </c>
      <c r="AA42" s="24">
        <v>1.37707576007956E-3</v>
      </c>
    </row>
    <row r="43" spans="1:27" x14ac:dyDescent="0.25">
      <c r="A43" s="28" t="s">
        <v>132</v>
      </c>
      <c r="B43" s="28" t="s">
        <v>74</v>
      </c>
      <c r="C43" s="24">
        <v>0</v>
      </c>
      <c r="D43" s="24">
        <v>0</v>
      </c>
      <c r="E43" s="24">
        <v>0</v>
      </c>
      <c r="F43" s="24">
        <v>0.176758643993808</v>
      </c>
      <c r="G43" s="24">
        <v>1.10908908832687E-2</v>
      </c>
      <c r="H43" s="24">
        <v>1.22687699072328E-2</v>
      </c>
      <c r="I43" s="24">
        <v>1.0278224242825401E-2</v>
      </c>
      <c r="J43" s="24">
        <v>4.7410850593981001E-3</v>
      </c>
      <c r="K43" s="24">
        <v>1.61145045142814E-2</v>
      </c>
      <c r="L43" s="24">
        <v>9.6005751265148005E-3</v>
      </c>
      <c r="M43" s="24">
        <v>1.028478635451E-2</v>
      </c>
      <c r="N43" s="24">
        <v>1.0543417213529199E-2</v>
      </c>
      <c r="O43" s="24">
        <v>7.6006913503875E-3</v>
      </c>
      <c r="P43" s="24">
        <v>7.9399587025434405E-3</v>
      </c>
      <c r="Q43" s="24">
        <v>1.8888780825639301E-2</v>
      </c>
      <c r="R43" s="24">
        <v>1.8406198075638598E-2</v>
      </c>
      <c r="S43" s="24">
        <v>7.8924036603504014E-2</v>
      </c>
      <c r="T43" s="24">
        <v>2.25361832231689E-3</v>
      </c>
      <c r="U43" s="24">
        <v>2.1392780860265497E-3</v>
      </c>
      <c r="V43" s="24">
        <v>1.10440425994371E-3</v>
      </c>
      <c r="W43" s="24">
        <v>7.7343473360474507E-2</v>
      </c>
      <c r="X43" s="24">
        <v>6.3946934833598998E-4</v>
      </c>
      <c r="Y43" s="24">
        <v>5.1050369371461899E-4</v>
      </c>
      <c r="Z43" s="24">
        <v>8.5355941751920003E-2</v>
      </c>
      <c r="AA43" s="24">
        <v>6.6919303507435998E-4</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0.50823137453897149</v>
      </c>
      <c r="D45" s="30">
        <v>2.6915134488503258</v>
      </c>
      <c r="E45" s="30">
        <v>0.12972426019754832</v>
      </c>
      <c r="F45" s="30">
        <v>8.9151242213314399E-2</v>
      </c>
      <c r="G45" s="30">
        <v>0.2001484141371814</v>
      </c>
      <c r="H45" s="30">
        <v>0.13787966769379684</v>
      </c>
      <c r="I45" s="30">
        <v>0.12537348432611897</v>
      </c>
      <c r="J45" s="30">
        <v>-187327.16799405107</v>
      </c>
      <c r="K45" s="30">
        <v>0.25883944545706644</v>
      </c>
      <c r="L45" s="30">
        <v>8.2617820797198233E-2</v>
      </c>
      <c r="M45" s="30">
        <v>0.11860426845778817</v>
      </c>
      <c r="N45" s="30">
        <v>0.11764655552547265</v>
      </c>
      <c r="O45" s="30">
        <v>7.0197677733466218E-2</v>
      </c>
      <c r="P45" s="30">
        <v>0.28800137835204287</v>
      </c>
      <c r="Q45" s="30">
        <v>-105075.26167929992</v>
      </c>
      <c r="R45" s="30">
        <v>-20670.549084259539</v>
      </c>
      <c r="S45" s="30">
        <v>156381.71150006936</v>
      </c>
      <c r="T45" s="30">
        <v>0.30916585420510978</v>
      </c>
      <c r="U45" s="30">
        <v>3.4054171955112879E-2</v>
      </c>
      <c r="V45" s="30">
        <v>5.0624494970585909E-2</v>
      </c>
      <c r="W45" s="30">
        <v>0.89351870800383881</v>
      </c>
      <c r="X45" s="30">
        <v>84978.926013501623</v>
      </c>
      <c r="Y45" s="30">
        <v>12558.999964957702</v>
      </c>
      <c r="Z45" s="30">
        <v>6931.1236590840108</v>
      </c>
      <c r="AA45" s="30">
        <v>5473.3100484596243</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2.7650016720696002E-2</v>
      </c>
      <c r="E50" s="24">
        <v>1.71952199446896E-3</v>
      </c>
      <c r="F50" s="24">
        <v>1.4875936054746901E-3</v>
      </c>
      <c r="G50" s="24">
        <v>1.15995336311504E-3</v>
      </c>
      <c r="H50" s="24">
        <v>1.0168358287392901E-3</v>
      </c>
      <c r="I50" s="24">
        <v>1.3470970066909501E-3</v>
      </c>
      <c r="J50" s="24">
        <v>3.7286986633635602E-3</v>
      </c>
      <c r="K50" s="24">
        <v>7.8438664320639991E-4</v>
      </c>
      <c r="L50" s="24">
        <v>9.8948013192483395E-4</v>
      </c>
      <c r="M50" s="24">
        <v>4.3976373024986998E-4</v>
      </c>
      <c r="N50" s="24">
        <v>1.9475802189111199E-3</v>
      </c>
      <c r="O50" s="24">
        <v>1.68949957187797E-3</v>
      </c>
      <c r="P50" s="24">
        <v>8.6389016641200004E-4</v>
      </c>
      <c r="Q50" s="24">
        <v>1.43571590923558E-3</v>
      </c>
      <c r="R50" s="24">
        <v>1.2063925832566699E-3</v>
      </c>
      <c r="S50" s="24">
        <v>2.0724794904153597E-3</v>
      </c>
      <c r="T50" s="24">
        <v>1.02846688379682E-3</v>
      </c>
      <c r="U50" s="24">
        <v>4.5724151324750004E-3</v>
      </c>
      <c r="V50" s="24">
        <v>2.5748356097001602E-5</v>
      </c>
      <c r="W50" s="24">
        <v>2.0020921579487998E-4</v>
      </c>
      <c r="X50" s="24">
        <v>5.4811090892898998E-3</v>
      </c>
      <c r="Y50" s="24">
        <v>1.3110329677036101E-4</v>
      </c>
      <c r="Z50" s="24">
        <v>1.6296359948847198E-5</v>
      </c>
      <c r="AA50" s="24">
        <v>5.1914935039297202E-4</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1.6429988325445601E-2</v>
      </c>
      <c r="D52" s="24">
        <v>8.2048574860789001E-4</v>
      </c>
      <c r="E52" s="24">
        <v>8.9505116076797999E-4</v>
      </c>
      <c r="F52" s="24">
        <v>8.68053845028218E-4</v>
      </c>
      <c r="G52" s="24">
        <v>8.5839478948771994E-4</v>
      </c>
      <c r="H52" s="24">
        <v>8.2296823721238004E-4</v>
      </c>
      <c r="I52" s="24">
        <v>8.2513524713026E-4</v>
      </c>
      <c r="J52" s="24">
        <v>9.0486658580788803E-4</v>
      </c>
      <c r="K52" s="24">
        <v>7.5452208517160998E-4</v>
      </c>
      <c r="L52" s="24">
        <v>7.3204696281604995E-4</v>
      </c>
      <c r="M52" s="24">
        <v>6.8968275364181199E-4</v>
      </c>
      <c r="N52" s="24">
        <v>7.3362279212707408E-4</v>
      </c>
      <c r="O52" s="24">
        <v>1.4135409494871599E-3</v>
      </c>
      <c r="P52" s="24">
        <v>1.5449938553406501E-4</v>
      </c>
      <c r="Q52" s="24">
        <v>1.0991498726155499E-3</v>
      </c>
      <c r="R52" s="24">
        <v>9.3924779758411999E-4</v>
      </c>
      <c r="S52" s="24">
        <v>3.7359227290699996E-4</v>
      </c>
      <c r="T52" s="24">
        <v>1.0048474994843599E-4</v>
      </c>
      <c r="U52" s="24">
        <v>6.4077309633571002E-3</v>
      </c>
      <c r="V52" s="24">
        <v>6.7011307138950394E-5</v>
      </c>
      <c r="W52" s="24">
        <v>7.3034875677698992E-5</v>
      </c>
      <c r="X52" s="24">
        <v>2.2743255923564003E-3</v>
      </c>
      <c r="Y52" s="24">
        <v>3.9791615068856001E-5</v>
      </c>
      <c r="Z52" s="24">
        <v>1.9396062976454399E-5</v>
      </c>
      <c r="AA52" s="24">
        <v>1.2152073688645499E-5</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1.5018511141384097</v>
      </c>
      <c r="E54" s="24">
        <v>9.455617508540673E-2</v>
      </c>
      <c r="F54" s="24">
        <v>9.1239443622026933E-2</v>
      </c>
      <c r="G54" s="24">
        <v>5.6200971058997205E-2</v>
      </c>
      <c r="H54" s="24">
        <v>8.239499783974169E-2</v>
      </c>
      <c r="I54" s="24">
        <v>7.9084468741230443E-2</v>
      </c>
      <c r="J54" s="24">
        <v>0.1278903446597508</v>
      </c>
      <c r="K54" s="24">
        <v>8.3765733779279247E-2</v>
      </c>
      <c r="L54" s="24">
        <v>5.138108685616654E-2</v>
      </c>
      <c r="M54" s="24">
        <v>6.3307737028882982E-2</v>
      </c>
      <c r="N54" s="24">
        <v>5.0357355421006396E-2</v>
      </c>
      <c r="O54" s="24">
        <v>1.8846511446094189E-2</v>
      </c>
      <c r="P54" s="24">
        <v>0.12596168359731622</v>
      </c>
      <c r="Q54" s="24">
        <v>0.10035980797764787</v>
      </c>
      <c r="R54" s="24">
        <v>9.4620737724075601E-2</v>
      </c>
      <c r="S54" s="24">
        <v>8.9063263732179113E-2</v>
      </c>
      <c r="T54" s="24">
        <v>0.14155215511475178</v>
      </c>
      <c r="U54" s="24">
        <v>0.13274321528696506</v>
      </c>
      <c r="V54" s="24">
        <v>6.1729647579264947E-2</v>
      </c>
      <c r="W54" s="24">
        <v>3.3560841243786568E-2</v>
      </c>
      <c r="X54" s="24">
        <v>0.28017284159853695</v>
      </c>
      <c r="Y54" s="24">
        <v>7.7590950006498099E-2</v>
      </c>
      <c r="Z54" s="24">
        <v>0.17894853296309893</v>
      </c>
      <c r="AA54" s="24">
        <v>8279.2908835289491</v>
      </c>
    </row>
    <row r="55" spans="1:27" x14ac:dyDescent="0.25">
      <c r="A55" s="28" t="s">
        <v>133</v>
      </c>
      <c r="B55" s="28" t="s">
        <v>69</v>
      </c>
      <c r="C55" s="24">
        <v>0.1236720979930044</v>
      </c>
      <c r="D55" s="24">
        <v>3.2330538921583802E-3</v>
      </c>
      <c r="E55" s="24">
        <v>7.8900994678694093E-3</v>
      </c>
      <c r="F55" s="24">
        <v>4.2444572982878855E-2</v>
      </c>
      <c r="G55" s="24">
        <v>8.2077773136880004E-3</v>
      </c>
      <c r="H55" s="24">
        <v>3.1498698810971176E-3</v>
      </c>
      <c r="I55" s="24">
        <v>1.3852617983328599E-3</v>
      </c>
      <c r="J55" s="24">
        <v>4.23844430984208E-4</v>
      </c>
      <c r="K55" s="24">
        <v>1.5883756271887919E-4</v>
      </c>
      <c r="L55" s="24">
        <v>4.6105257939385102E-5</v>
      </c>
      <c r="M55" s="24">
        <v>3.0378800410808999E-2</v>
      </c>
      <c r="N55" s="24">
        <v>2.2725110794288478E-2</v>
      </c>
      <c r="O55" s="24">
        <v>1.7658701123298377E-2</v>
      </c>
      <c r="P55" s="24">
        <v>6.8071198431596796E-3</v>
      </c>
      <c r="Q55" s="24">
        <v>1.0167590314962529E-2</v>
      </c>
      <c r="R55" s="24">
        <v>1.3814501688920039E-2</v>
      </c>
      <c r="S55" s="24">
        <v>1.8540739106696819E-2</v>
      </c>
      <c r="T55" s="24">
        <v>1.3726781063935031E-2</v>
      </c>
      <c r="U55" s="24">
        <v>3.1338550477050045E-2</v>
      </c>
      <c r="V55" s="24">
        <v>1.395133628713839E-3</v>
      </c>
      <c r="W55" s="24">
        <v>1.36672160352423E-2</v>
      </c>
      <c r="X55" s="24">
        <v>7.4541095471824095E-2</v>
      </c>
      <c r="Y55" s="24">
        <v>6.2550080360578506E-3</v>
      </c>
      <c r="Z55" s="24">
        <v>2.5204250081194451E-2</v>
      </c>
      <c r="AA55" s="24">
        <v>3.5290092513908536E-2</v>
      </c>
    </row>
    <row r="56" spans="1:27" x14ac:dyDescent="0.25">
      <c r="A56" s="28" t="s">
        <v>133</v>
      </c>
      <c r="B56" s="28" t="s">
        <v>36</v>
      </c>
      <c r="C56" s="24">
        <v>9.0425926851370908E-2</v>
      </c>
      <c r="D56" s="24">
        <v>8.8403301055992999E-4</v>
      </c>
      <c r="E56" s="24">
        <v>0</v>
      </c>
      <c r="F56" s="24">
        <v>0</v>
      </c>
      <c r="G56" s="24">
        <v>5.6361932459156395E-5</v>
      </c>
      <c r="H56" s="24">
        <v>3.6310244526265502E-2</v>
      </c>
      <c r="I56" s="24">
        <v>3.8229968761410604E-2</v>
      </c>
      <c r="J56" s="24">
        <v>1.6031949278858898E-2</v>
      </c>
      <c r="K56" s="24">
        <v>1.9988140293034801E-5</v>
      </c>
      <c r="L56" s="24">
        <v>0.22876114643124001</v>
      </c>
      <c r="M56" s="24">
        <v>1.3971046276839899E-2</v>
      </c>
      <c r="N56" s="24">
        <v>3.9305807574599901E-2</v>
      </c>
      <c r="O56" s="24">
        <v>8.29578347788308E-2</v>
      </c>
      <c r="P56" s="24">
        <v>6.1824798652479501E-5</v>
      </c>
      <c r="Q56" s="24">
        <v>0.24415520574228902</v>
      </c>
      <c r="R56" s="24">
        <v>3.4329467714522497E-6</v>
      </c>
      <c r="S56" s="24">
        <v>1.11045780504448E-5</v>
      </c>
      <c r="T56" s="24">
        <v>1.1202367234086301E-5</v>
      </c>
      <c r="U56" s="24">
        <v>18112.393707107498</v>
      </c>
      <c r="V56" s="24">
        <v>1.6956042339871797E-5</v>
      </c>
      <c r="W56" s="24">
        <v>3796.4176650617997</v>
      </c>
      <c r="X56" s="24">
        <v>2617.7339762658003</v>
      </c>
      <c r="Y56" s="24">
        <v>3.6337049878161997E-4</v>
      </c>
      <c r="Z56" s="24">
        <v>1026.72348889214</v>
      </c>
      <c r="AA56" s="24">
        <v>3.4172618523272904E-4</v>
      </c>
    </row>
    <row r="57" spans="1:27" x14ac:dyDescent="0.25">
      <c r="A57" s="28" t="s">
        <v>133</v>
      </c>
      <c r="B57" s="28" t="s">
        <v>74</v>
      </c>
      <c r="C57" s="24">
        <v>0</v>
      </c>
      <c r="D57" s="24">
        <v>0</v>
      </c>
      <c r="E57" s="24">
        <v>0</v>
      </c>
      <c r="F57" s="24">
        <v>0.174188777888997</v>
      </c>
      <c r="G57" s="24">
        <v>1.16517931034835E-2</v>
      </c>
      <c r="H57" s="24">
        <v>1.2613438610785201E-2</v>
      </c>
      <c r="I57" s="24">
        <v>1.0412107040422801E-2</v>
      </c>
      <c r="J57" s="24">
        <v>1.6366021335098999E-2</v>
      </c>
      <c r="K57" s="24">
        <v>5.6888950312680006E-3</v>
      </c>
      <c r="L57" s="24">
        <v>6.3763711974737496E-3</v>
      </c>
      <c r="M57" s="24">
        <v>8.385892095475439E-3</v>
      </c>
      <c r="N57" s="24">
        <v>1.2477849989544E-2</v>
      </c>
      <c r="O57" s="24">
        <v>1.29485189015652E-2</v>
      </c>
      <c r="P57" s="24">
        <v>4.4640235619004594E-3</v>
      </c>
      <c r="Q57" s="24">
        <v>5.4193422790406898E-2</v>
      </c>
      <c r="R57" s="24">
        <v>2.0769902448535701E-3</v>
      </c>
      <c r="S57" s="24">
        <v>4.2963236699598201E-2</v>
      </c>
      <c r="T57" s="24">
        <v>1.9489347222978199E-3</v>
      </c>
      <c r="U57" s="24">
        <v>5.5867660102152002E-2</v>
      </c>
      <c r="V57" s="24">
        <v>8.9201091175528102E-4</v>
      </c>
      <c r="W57" s="24">
        <v>4.8607857386500003E-2</v>
      </c>
      <c r="X57" s="24">
        <v>0.15188494074639999</v>
      </c>
      <c r="Y57" s="24">
        <v>3.8769832506951602E-4</v>
      </c>
      <c r="Z57" s="24">
        <v>5.9096065647912199E-2</v>
      </c>
      <c r="AA57" s="24">
        <v>6.4203554699112796E-4</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0.14010208631845</v>
      </c>
      <c r="D59" s="30">
        <v>1.5335546704998719</v>
      </c>
      <c r="E59" s="30">
        <v>0.10506084770851308</v>
      </c>
      <c r="F59" s="30">
        <v>0.13603966405540868</v>
      </c>
      <c r="G59" s="30">
        <v>6.6427096525287971E-2</v>
      </c>
      <c r="H59" s="30">
        <v>8.7384671786790477E-2</v>
      </c>
      <c r="I59" s="30">
        <v>8.264196279338451E-2</v>
      </c>
      <c r="J59" s="30">
        <v>0.13294775433990644</v>
      </c>
      <c r="K59" s="30">
        <v>8.5463480070376144E-2</v>
      </c>
      <c r="L59" s="30">
        <v>5.3148719208846805E-2</v>
      </c>
      <c r="M59" s="30">
        <v>9.481598392358366E-2</v>
      </c>
      <c r="N59" s="30">
        <v>7.5763669226333069E-2</v>
      </c>
      <c r="O59" s="30">
        <v>3.9608253090757696E-2</v>
      </c>
      <c r="P59" s="30">
        <v>0.13378719299242195</v>
      </c>
      <c r="Q59" s="30">
        <v>0.11306226407446154</v>
      </c>
      <c r="R59" s="30">
        <v>0.11058087979383643</v>
      </c>
      <c r="S59" s="30">
        <v>0.11005007460219829</v>
      </c>
      <c r="T59" s="30">
        <v>0.15640788781243209</v>
      </c>
      <c r="U59" s="30">
        <v>0.17506191185984721</v>
      </c>
      <c r="V59" s="30">
        <v>6.3217540871214742E-2</v>
      </c>
      <c r="W59" s="30">
        <v>4.7501301370501445E-2</v>
      </c>
      <c r="X59" s="30">
        <v>0.36246937175200733</v>
      </c>
      <c r="Y59" s="30">
        <v>8.4016852954395177E-2</v>
      </c>
      <c r="Z59" s="30">
        <v>0.20418847546721869</v>
      </c>
      <c r="AA59" s="30">
        <v>8279.3267049228871</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2.5788900450553702E-2</v>
      </c>
      <c r="E64" s="24">
        <v>4.1628638555473805E-3</v>
      </c>
      <c r="F64" s="24">
        <v>2.8755031637492899E-4</v>
      </c>
      <c r="G64" s="24">
        <v>7.4553470139299203E-4</v>
      </c>
      <c r="H64" s="24">
        <v>8.1159459502195999E-4</v>
      </c>
      <c r="I64" s="24">
        <v>1.11618599365964E-3</v>
      </c>
      <c r="J64" s="24">
        <v>2.83677851898646E-3</v>
      </c>
      <c r="K64" s="24">
        <v>7.7979115167875999E-4</v>
      </c>
      <c r="L64" s="24">
        <v>9.7229384749497009E-4</v>
      </c>
      <c r="M64" s="24">
        <v>4.1025116913701699E-4</v>
      </c>
      <c r="N64" s="24">
        <v>1.8356842115625001E-3</v>
      </c>
      <c r="O64" s="24">
        <v>1.1512179651035198E-3</v>
      </c>
      <c r="P64" s="24">
        <v>1.24428465791032E-3</v>
      </c>
      <c r="Q64" s="24">
        <v>3.4147956781125002E-3</v>
      </c>
      <c r="R64" s="24">
        <v>1.6180483916055001E-4</v>
      </c>
      <c r="S64" s="24">
        <v>8.2624790430428398E-3</v>
      </c>
      <c r="T64" s="24">
        <v>1.12681928664932E-4</v>
      </c>
      <c r="U64" s="24">
        <v>1.21380912987731E-4</v>
      </c>
      <c r="V64" s="24">
        <v>2.0735725204908003E-3</v>
      </c>
      <c r="W64" s="24">
        <v>3.2688161979228898E-3</v>
      </c>
      <c r="X64" s="24">
        <v>1.00833574809887E-4</v>
      </c>
      <c r="Y64" s="24">
        <v>4.1496057795276002E-3</v>
      </c>
      <c r="Z64" s="24">
        <v>2.9089802869296E-4</v>
      </c>
      <c r="AA64" s="24">
        <v>1.3133344382391901E-3</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1.70489394409876E-2</v>
      </c>
      <c r="D66" s="24">
        <v>7.5528960640613096E-4</v>
      </c>
      <c r="E66" s="24">
        <v>1.3991407667483199E-3</v>
      </c>
      <c r="F66" s="24">
        <v>4.7890567453668298E-4</v>
      </c>
      <c r="G66" s="24">
        <v>8.5052561563039994E-4</v>
      </c>
      <c r="H66" s="24">
        <v>8.2825595370958707E-4</v>
      </c>
      <c r="I66" s="24">
        <v>8.2201785240060396E-4</v>
      </c>
      <c r="J66" s="24">
        <v>9.4825966261892004E-4</v>
      </c>
      <c r="K66" s="24">
        <v>7.5549229583011103E-4</v>
      </c>
      <c r="L66" s="24">
        <v>7.4968493366255994E-4</v>
      </c>
      <c r="M66" s="24">
        <v>6.8242449092355999E-4</v>
      </c>
      <c r="N66" s="24">
        <v>7.7468109508111501E-4</v>
      </c>
      <c r="O66" s="24">
        <v>6.84856962768405E-4</v>
      </c>
      <c r="P66" s="24">
        <v>6.7705579769400002E-4</v>
      </c>
      <c r="Q66" s="24">
        <v>7.63887811533028E-3</v>
      </c>
      <c r="R66" s="24">
        <v>9.4806669734314204E-5</v>
      </c>
      <c r="S66" s="24">
        <v>971.60169769647996</v>
      </c>
      <c r="T66" s="24">
        <v>9.0590826556065005E-5</v>
      </c>
      <c r="U66" s="24">
        <v>8.3897831878872997E-5</v>
      </c>
      <c r="V66" s="24">
        <v>980.09209736191099</v>
      </c>
      <c r="W66" s="24">
        <v>2.0247516486039799E-4</v>
      </c>
      <c r="X66" s="24">
        <v>4.9928156303939999E-5</v>
      </c>
      <c r="Y66" s="24">
        <v>9.4785090278343904E-5</v>
      </c>
      <c r="Z66" s="24">
        <v>1358.9956636265902</v>
      </c>
      <c r="AA66" s="24">
        <v>1.7739327690788201E-4</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2.4340562129920289</v>
      </c>
      <c r="E68" s="24">
        <v>0.29560945470630778</v>
      </c>
      <c r="F68" s="24">
        <v>0.13042342460764067</v>
      </c>
      <c r="G68" s="24">
        <v>6.6640085658418377E-2</v>
      </c>
      <c r="H68" s="24">
        <v>0.16642288237074801</v>
      </c>
      <c r="I68" s="24">
        <v>0.14766628872617973</v>
      </c>
      <c r="J68" s="24">
        <v>0.18988364551677522</v>
      </c>
      <c r="K68" s="24">
        <v>0.12008380560907365</v>
      </c>
      <c r="L68" s="24">
        <v>9.118817847740604E-2</v>
      </c>
      <c r="M68" s="24">
        <v>5.4056215159012037E-2</v>
      </c>
      <c r="N68" s="24">
        <v>0.10846001635959972</v>
      </c>
      <c r="O68" s="24">
        <v>3.0768428251548942E-2</v>
      </c>
      <c r="P68" s="24">
        <v>0.2252080324233858</v>
      </c>
      <c r="Q68" s="24">
        <v>0.2002882851356915</v>
      </c>
      <c r="R68" s="24">
        <v>0.17122665672647122</v>
      </c>
      <c r="S68" s="24">
        <v>0.33971171241241743</v>
      </c>
      <c r="T68" s="24">
        <v>0.2766041915623903</v>
      </c>
      <c r="U68" s="24">
        <v>0.17627355022641325</v>
      </c>
      <c r="V68" s="24">
        <v>0.22213004440363499</v>
      </c>
      <c r="W68" s="24">
        <v>0.12894269366165242</v>
      </c>
      <c r="X68" s="24">
        <v>0.23270846314556815</v>
      </c>
      <c r="Y68" s="24">
        <v>0.54811661657873501</v>
      </c>
      <c r="Z68" s="24">
        <v>1.1867001554998311</v>
      </c>
      <c r="AA68" s="24">
        <v>10550.391498387638</v>
      </c>
    </row>
    <row r="69" spans="1:27" x14ac:dyDescent="0.25">
      <c r="A69" s="28" t="s">
        <v>134</v>
      </c>
      <c r="B69" s="28" t="s">
        <v>69</v>
      </c>
      <c r="C69" s="24">
        <v>0.40531194067535742</v>
      </c>
      <c r="D69" s="24">
        <v>1.5622451013040181E-2</v>
      </c>
      <c r="E69" s="24">
        <v>4.2884407055801502E-2</v>
      </c>
      <c r="F69" s="24">
        <v>2.3049805240024271E-2</v>
      </c>
      <c r="G69" s="24">
        <v>1.755899920847127E-2</v>
      </c>
      <c r="H69" s="24">
        <v>9.832900657636116E-3</v>
      </c>
      <c r="I69" s="24">
        <v>8.5249819107842024E-3</v>
      </c>
      <c r="J69" s="24">
        <v>8.9590558916810645E-4</v>
      </c>
      <c r="K69" s="24">
        <v>3.351220499090839E-4</v>
      </c>
      <c r="L69" s="24">
        <v>1.249941949073704E-4</v>
      </c>
      <c r="M69" s="24">
        <v>7.7357780441384263E-2</v>
      </c>
      <c r="N69" s="24">
        <v>5.2941493622920791E-2</v>
      </c>
      <c r="O69" s="24">
        <v>4.2258011615593692E-2</v>
      </c>
      <c r="P69" s="24">
        <v>1.9691454143906977E-2</v>
      </c>
      <c r="Q69" s="24">
        <v>2.6443923063544959E-2</v>
      </c>
      <c r="R69" s="24">
        <v>3.7803214417499169E-2</v>
      </c>
      <c r="S69" s="24">
        <v>0.14120852987213198</v>
      </c>
      <c r="T69" s="24">
        <v>2.6459635744663649E-2</v>
      </c>
      <c r="U69" s="24">
        <v>1.4055575158963413E-2</v>
      </c>
      <c r="V69" s="24">
        <v>0.21245578639571339</v>
      </c>
      <c r="W69" s="24">
        <v>5.9831412433182463E-2</v>
      </c>
      <c r="X69" s="24">
        <v>5.074525795492886E-2</v>
      </c>
      <c r="Y69" s="24">
        <v>183.3942976950145</v>
      </c>
      <c r="Z69" s="24">
        <v>1.7270735999391081E-3</v>
      </c>
      <c r="AA69" s="24">
        <v>415.78969718234333</v>
      </c>
    </row>
    <row r="70" spans="1:27" x14ac:dyDescent="0.25">
      <c r="A70" s="28" t="s">
        <v>134</v>
      </c>
      <c r="B70" s="28" t="s">
        <v>36</v>
      </c>
      <c r="C70" s="24">
        <v>9.4173841032210007E-2</v>
      </c>
      <c r="D70" s="24">
        <v>1.31771055079672E-3</v>
      </c>
      <c r="E70" s="24">
        <v>0</v>
      </c>
      <c r="F70" s="24">
        <v>0</v>
      </c>
      <c r="G70" s="24">
        <v>3.0477471695002702E-5</v>
      </c>
      <c r="H70" s="24">
        <v>3.5863840639884403E-2</v>
      </c>
      <c r="I70" s="24">
        <v>4.0740159108181399E-2</v>
      </c>
      <c r="J70" s="24">
        <v>1.8325960805773998E-2</v>
      </c>
      <c r="K70" s="24">
        <v>3.4926865133438999E-5</v>
      </c>
      <c r="L70" s="24">
        <v>0.24847981565813398</v>
      </c>
      <c r="M70" s="24">
        <v>1.1908506311192699E-2</v>
      </c>
      <c r="N70" s="24">
        <v>5.4160499479305596E-2</v>
      </c>
      <c r="O70" s="24">
        <v>2.3490245915951998E-2</v>
      </c>
      <c r="P70" s="24">
        <v>9.3926187759919202E-3</v>
      </c>
      <c r="Q70" s="24">
        <v>14474.216458598699</v>
      </c>
      <c r="R70" s="24">
        <v>3.7925602199745496E-6</v>
      </c>
      <c r="S70" s="24">
        <v>3664.8065405336897</v>
      </c>
      <c r="T70" s="24">
        <v>3.5703683503831201E-6</v>
      </c>
      <c r="U70" s="24">
        <v>2.2668732873107999E-5</v>
      </c>
      <c r="V70" s="24">
        <v>1.4002531606182499E-2</v>
      </c>
      <c r="W70" s="24">
        <v>1610.6478324867999</v>
      </c>
      <c r="X70" s="24">
        <v>9.3463946635712004E-4</v>
      </c>
      <c r="Y70" s="24">
        <v>367.90350444339799</v>
      </c>
      <c r="Z70" s="24">
        <v>4.9560022437936E-3</v>
      </c>
      <c r="AA70" s="24">
        <v>432.22206924754101</v>
      </c>
    </row>
    <row r="71" spans="1:27" x14ac:dyDescent="0.25">
      <c r="A71" s="28" t="s">
        <v>134</v>
      </c>
      <c r="B71" s="28" t="s">
        <v>74</v>
      </c>
      <c r="C71" s="24">
        <v>0</v>
      </c>
      <c r="D71" s="24">
        <v>0</v>
      </c>
      <c r="E71" s="24">
        <v>0</v>
      </c>
      <c r="F71" s="24">
        <v>0.11927849383465799</v>
      </c>
      <c r="G71" s="24">
        <v>7.3096250480496E-3</v>
      </c>
      <c r="H71" s="24">
        <v>7.4458961966592007E-3</v>
      </c>
      <c r="I71" s="24">
        <v>6.3973051490317494E-3</v>
      </c>
      <c r="J71" s="24">
        <v>7.8382218294654991E-3</v>
      </c>
      <c r="K71" s="24">
        <v>5.0602595204959095E-3</v>
      </c>
      <c r="L71" s="24">
        <v>4.4199244628605992E-3</v>
      </c>
      <c r="M71" s="24">
        <v>5.7523341543816E-3</v>
      </c>
      <c r="N71" s="24">
        <v>7.0909438270015997E-3</v>
      </c>
      <c r="O71" s="24">
        <v>5.0814040796367003E-3</v>
      </c>
      <c r="P71" s="24">
        <v>4.9377001598210008E-3</v>
      </c>
      <c r="Q71" s="24">
        <v>2.4622685605512E-2</v>
      </c>
      <c r="R71" s="24">
        <v>1.2612450108404301E-3</v>
      </c>
      <c r="S71" s="24">
        <v>5.71717863283982E-2</v>
      </c>
      <c r="T71" s="24">
        <v>9.8443437058303991E-4</v>
      </c>
      <c r="U71" s="24">
        <v>8.1301956649055998E-4</v>
      </c>
      <c r="V71" s="24">
        <v>9.4813870074016808E-3</v>
      </c>
      <c r="W71" s="24">
        <v>1.0735747005204899E-2</v>
      </c>
      <c r="X71" s="24">
        <v>6.05110059433315E-4</v>
      </c>
      <c r="Y71" s="24">
        <v>6.0939436682974602E-4</v>
      </c>
      <c r="Z71" s="24">
        <v>3.0824745910963199E-3</v>
      </c>
      <c r="AA71" s="24">
        <v>1.56143636900832E-3</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0.42236088011634504</v>
      </c>
      <c r="D73" s="30">
        <v>2.476222854062029</v>
      </c>
      <c r="E73" s="30">
        <v>0.344055866384405</v>
      </c>
      <c r="F73" s="30">
        <v>0.15423968583857656</v>
      </c>
      <c r="G73" s="30">
        <v>8.5795145183913041E-2</v>
      </c>
      <c r="H73" s="30">
        <v>0.17789563357711569</v>
      </c>
      <c r="I73" s="30">
        <v>0.1581294744830242</v>
      </c>
      <c r="J73" s="30">
        <v>0.19456458928754872</v>
      </c>
      <c r="K73" s="30">
        <v>0.12195421110649161</v>
      </c>
      <c r="L73" s="30">
        <v>9.3035151453470938E-2</v>
      </c>
      <c r="M73" s="30">
        <v>0.13250667126045687</v>
      </c>
      <c r="N73" s="30">
        <v>0.16401187528916411</v>
      </c>
      <c r="O73" s="30">
        <v>7.4862514795014559E-2</v>
      </c>
      <c r="P73" s="30">
        <v>0.24682082702289709</v>
      </c>
      <c r="Q73" s="30">
        <v>0.23778588199267922</v>
      </c>
      <c r="R73" s="30">
        <v>0.20928648265286526</v>
      </c>
      <c r="S73" s="30">
        <v>972.09088041780763</v>
      </c>
      <c r="T73" s="30">
        <v>0.30326710006227492</v>
      </c>
      <c r="U73" s="30">
        <v>0.19053440413024328</v>
      </c>
      <c r="V73" s="30">
        <v>980.52875676523092</v>
      </c>
      <c r="W73" s="30">
        <v>0.19224539745761818</v>
      </c>
      <c r="X73" s="30">
        <v>0.28360448283161083</v>
      </c>
      <c r="Y73" s="30">
        <v>183.94665870246305</v>
      </c>
      <c r="Z73" s="30">
        <v>1360.1843817537188</v>
      </c>
      <c r="AA73" s="30">
        <v>10966.182686297696</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collapsed="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2.5913378899980001E-2</v>
      </c>
      <c r="E78" s="24">
        <v>3.3614615918892E-3</v>
      </c>
      <c r="F78" s="24">
        <v>1.27179560357572E-3</v>
      </c>
      <c r="G78" s="24">
        <v>2.09771555690623E-4</v>
      </c>
      <c r="H78" s="24">
        <v>5.1331907730961502E-4</v>
      </c>
      <c r="I78" s="24">
        <v>1.1027700046921201E-3</v>
      </c>
      <c r="J78" s="24">
        <v>1.0533413358843999E-3</v>
      </c>
      <c r="K78" s="24">
        <v>1.3195266459096E-3</v>
      </c>
      <c r="L78" s="24">
        <v>1.4320574405094798E-3</v>
      </c>
      <c r="M78" s="24">
        <v>3.3206521368903303E-4</v>
      </c>
      <c r="N78" s="24">
        <v>1.8948328943747602E-3</v>
      </c>
      <c r="O78" s="24">
        <v>9.3388025866985897E-4</v>
      </c>
      <c r="P78" s="24">
        <v>7.3135077544619995E-4</v>
      </c>
      <c r="Q78" s="24">
        <v>9.7106269780387997E-4</v>
      </c>
      <c r="R78" s="24">
        <v>7.9849521184979701E-4</v>
      </c>
      <c r="S78" s="24">
        <v>6.5461318225855305E-4</v>
      </c>
      <c r="T78" s="24">
        <v>8.6807441259681894E-4</v>
      </c>
      <c r="U78" s="24">
        <v>1.1316046113737299E-3</v>
      </c>
      <c r="V78" s="24">
        <v>2.0305892564997599E-5</v>
      </c>
      <c r="W78" s="24">
        <v>7.3989657876336002E-4</v>
      </c>
      <c r="X78" s="24">
        <v>3.4899671692963899E-4</v>
      </c>
      <c r="Y78" s="24">
        <v>2.19275999686215E-4</v>
      </c>
      <c r="Z78" s="24">
        <v>2.9051159520517998E-4</v>
      </c>
      <c r="AA78" s="24">
        <v>9.1627590120029498E-5</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1.7532552424598401E-2</v>
      </c>
      <c r="D80" s="24">
        <v>6.9835729557050994E-4</v>
      </c>
      <c r="E80" s="24">
        <v>1.01813341402745E-3</v>
      </c>
      <c r="F80" s="24">
        <v>9.1403117265857401E-4</v>
      </c>
      <c r="G80" s="24">
        <v>8.2613442192335895E-4</v>
      </c>
      <c r="H80" s="24">
        <v>8.5699273767863909E-4</v>
      </c>
      <c r="I80" s="24">
        <v>8.3827472863679897E-4</v>
      </c>
      <c r="J80" s="24">
        <v>8.1975912916527709E-4</v>
      </c>
      <c r="K80" s="24">
        <v>8.2504051518510007E-4</v>
      </c>
      <c r="L80" s="24">
        <v>8.3619397558957402E-4</v>
      </c>
      <c r="M80" s="24">
        <v>6.6350536156016299E-4</v>
      </c>
      <c r="N80" s="24">
        <v>7.9175711395324802E-4</v>
      </c>
      <c r="O80" s="24">
        <v>6.9572206259862297E-4</v>
      </c>
      <c r="P80" s="24">
        <v>6.4054090529461801E-4</v>
      </c>
      <c r="Q80" s="24">
        <v>6.3208510579026002E-4</v>
      </c>
      <c r="R80" s="24">
        <v>5.7573412660704608E-4</v>
      </c>
      <c r="S80" s="24">
        <v>5.3224671628695E-4</v>
      </c>
      <c r="T80" s="24">
        <v>4.9865847512259992E-4</v>
      </c>
      <c r="U80" s="24">
        <v>5.0671894248780001E-4</v>
      </c>
      <c r="V80" s="24">
        <v>3.1505469216854996E-4</v>
      </c>
      <c r="W80" s="24">
        <v>3.6462973012423998E-4</v>
      </c>
      <c r="X80" s="24">
        <v>2.7555594273774001E-4</v>
      </c>
      <c r="Y80" s="24">
        <v>2.1012614699730399E-4</v>
      </c>
      <c r="Z80" s="24">
        <v>1.5216206225108201E-4</v>
      </c>
      <c r="AA80" s="24">
        <v>7.7113419218244989E-5</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0.89111442631090698</v>
      </c>
      <c r="E82" s="24">
        <v>0.13175917702938389</v>
      </c>
      <c r="F82" s="24">
        <v>6.0676870888178018E-2</v>
      </c>
      <c r="G82" s="24">
        <v>1.3025209239193454E-2</v>
      </c>
      <c r="H82" s="24">
        <v>1.6268656418914951E-2</v>
      </c>
      <c r="I82" s="24">
        <v>3.8496012324438389E-2</v>
      </c>
      <c r="J82" s="24">
        <v>2.7010165125044821E-2</v>
      </c>
      <c r="K82" s="24">
        <v>4.7806806046289792E-2</v>
      </c>
      <c r="L82" s="24">
        <v>4.4552300400578573E-2</v>
      </c>
      <c r="M82" s="24">
        <v>1.4146839865290179E-2</v>
      </c>
      <c r="N82" s="24">
        <v>4.4018179971179842E-2</v>
      </c>
      <c r="O82" s="24">
        <v>1.1704683468276638E-2</v>
      </c>
      <c r="P82" s="24">
        <v>7.7353641358536299E-2</v>
      </c>
      <c r="Q82" s="24">
        <v>3.3762146313318322E-2</v>
      </c>
      <c r="R82" s="24">
        <v>4.2798347749368588E-2</v>
      </c>
      <c r="S82" s="24">
        <v>1.511375602075527E-2</v>
      </c>
      <c r="T82" s="24">
        <v>5.6243392975181383E-2</v>
      </c>
      <c r="U82" s="24">
        <v>3.5576444563816499E-2</v>
      </c>
      <c r="V82" s="24">
        <v>5.7623705437543828E-3</v>
      </c>
      <c r="W82" s="24">
        <v>2.0813348635364156E-2</v>
      </c>
      <c r="X82" s="24">
        <v>2.6323347007467832E-2</v>
      </c>
      <c r="Y82" s="24">
        <v>1.027221482343349E-2</v>
      </c>
      <c r="Z82" s="24">
        <v>1.3828282808162898E-2</v>
      </c>
      <c r="AA82" s="24">
        <v>6.1021239168283E-3</v>
      </c>
    </row>
    <row r="83" spans="1:27" x14ac:dyDescent="0.25">
      <c r="A83" s="28" t="s">
        <v>135</v>
      </c>
      <c r="B83" s="28" t="s">
        <v>69</v>
      </c>
      <c r="C83" s="24">
        <v>5.4111299084567896E-2</v>
      </c>
      <c r="D83" s="24">
        <v>3.5728742518890001E-4</v>
      </c>
      <c r="E83" s="24">
        <v>6.0349000374682405E-3</v>
      </c>
      <c r="F83" s="24">
        <v>5.0639401016700199E-3</v>
      </c>
      <c r="G83" s="24">
        <v>7.2524740118063997E-4</v>
      </c>
      <c r="H83" s="24">
        <v>3.4927829497958304E-4</v>
      </c>
      <c r="I83" s="24">
        <v>1.41770033471112E-4</v>
      </c>
      <c r="J83" s="24">
        <v>4.3382895031703502E-5</v>
      </c>
      <c r="K83" s="24">
        <v>4.9282438424523201E-5</v>
      </c>
      <c r="L83" s="24">
        <v>2.0608843905186E-5</v>
      </c>
      <c r="M83" s="24">
        <v>8.7898777737862397E-3</v>
      </c>
      <c r="N83" s="24">
        <v>8.4407558790654293E-3</v>
      </c>
      <c r="O83" s="24">
        <v>5.3711578046310706E-3</v>
      </c>
      <c r="P83" s="24">
        <v>1.6391544958123101E-3</v>
      </c>
      <c r="Q83" s="24">
        <v>3.4386010339683801E-3</v>
      </c>
      <c r="R83" s="24">
        <v>3.8830175580694499E-3</v>
      </c>
      <c r="S83" s="24">
        <v>3.3786945890445E-3</v>
      </c>
      <c r="T83" s="24">
        <v>3.5735055171872898E-3</v>
      </c>
      <c r="U83" s="24">
        <v>3.5102700695413798E-3</v>
      </c>
      <c r="V83" s="24">
        <v>1.3346788165752199E-4</v>
      </c>
      <c r="W83" s="24">
        <v>3.868475903943E-3</v>
      </c>
      <c r="X83" s="24">
        <v>2.7848989033081402E-3</v>
      </c>
      <c r="Y83" s="24">
        <v>4.3407578169084998E-4</v>
      </c>
      <c r="Z83" s="24">
        <v>1.48366915225074E-3</v>
      </c>
      <c r="AA83" s="24">
        <v>3.9435350447776703E-4</v>
      </c>
    </row>
    <row r="84" spans="1:27" x14ac:dyDescent="0.25">
      <c r="A84" s="28" t="s">
        <v>135</v>
      </c>
      <c r="B84" s="28" t="s">
        <v>36</v>
      </c>
      <c r="C84" s="24">
        <v>9.1887672242839002E-2</v>
      </c>
      <c r="D84" s="24">
        <v>1.1717977794705602E-3</v>
      </c>
      <c r="E84" s="24">
        <v>0</v>
      </c>
      <c r="F84" s="24">
        <v>0</v>
      </c>
      <c r="G84" s="24">
        <v>3.3680683781560198E-5</v>
      </c>
      <c r="H84" s="24">
        <v>3.9920025280012504E-2</v>
      </c>
      <c r="I84" s="24">
        <v>3.7376856858002905E-2</v>
      </c>
      <c r="J84" s="24">
        <v>1.6364426366188099E-2</v>
      </c>
      <c r="K84" s="24">
        <v>1.23610465647598E-5</v>
      </c>
      <c r="L84" s="24">
        <v>0.15530623590452899</v>
      </c>
      <c r="M84" s="24">
        <v>1.9408642801852501E-2</v>
      </c>
      <c r="N84" s="24">
        <v>5.0448840863956794E-5</v>
      </c>
      <c r="O84" s="24">
        <v>2.3051271598281998E-5</v>
      </c>
      <c r="P84" s="24">
        <v>8.6017736284799907E-6</v>
      </c>
      <c r="Q84" s="24">
        <v>4.17020437536393E-6</v>
      </c>
      <c r="R84" s="24">
        <v>0</v>
      </c>
      <c r="S84" s="24">
        <v>3.4746134445336598E-6</v>
      </c>
      <c r="T84" s="24">
        <v>5.1003369654362299E-6</v>
      </c>
      <c r="U84" s="24">
        <v>1.01392877022022E-5</v>
      </c>
      <c r="V84" s="24">
        <v>2.5904168869932496E-3</v>
      </c>
      <c r="W84" s="24">
        <v>7.3252518942974994E-3</v>
      </c>
      <c r="X84" s="24">
        <v>2.36989023907456E-3</v>
      </c>
      <c r="Y84" s="24">
        <v>4.0626302561187202E-3</v>
      </c>
      <c r="Z84" s="24">
        <v>9.1528810330370304E-4</v>
      </c>
      <c r="AA84" s="24">
        <v>9.8600446861991497E-4</v>
      </c>
    </row>
    <row r="85" spans="1:27" x14ac:dyDescent="0.25">
      <c r="A85" s="28" t="s">
        <v>135</v>
      </c>
      <c r="B85" s="28" t="s">
        <v>74</v>
      </c>
      <c r="C85" s="24">
        <v>0</v>
      </c>
      <c r="D85" s="24">
        <v>0</v>
      </c>
      <c r="E85" s="24">
        <v>0</v>
      </c>
      <c r="F85" s="24">
        <v>0.22693500575199999</v>
      </c>
      <c r="G85" s="24">
        <v>2.0262631515713999E-2</v>
      </c>
      <c r="H85" s="24">
        <v>2.78725761032215E-2</v>
      </c>
      <c r="I85" s="24">
        <v>1.1558538196057601E-2</v>
      </c>
      <c r="J85" s="24">
        <v>1.1691338977787799E-2</v>
      </c>
      <c r="K85" s="24">
        <v>9.2087313500909991E-3</v>
      </c>
      <c r="L85" s="24">
        <v>7.6429311952671995E-3</v>
      </c>
      <c r="M85" s="24">
        <v>2.0981433617353003E-2</v>
      </c>
      <c r="N85" s="24">
        <v>4.5895811753746798E-3</v>
      </c>
      <c r="O85" s="24">
        <v>7.9000408742709999E-3</v>
      </c>
      <c r="P85" s="24">
        <v>1.3452758610465899E-2</v>
      </c>
      <c r="Q85" s="24">
        <v>7.2239778521279996E-3</v>
      </c>
      <c r="R85" s="24">
        <v>8.6812651812741802E-3</v>
      </c>
      <c r="S85" s="24">
        <v>9.8645578264786003E-3</v>
      </c>
      <c r="T85" s="24">
        <v>5.2814187942033398E-3</v>
      </c>
      <c r="U85" s="24">
        <v>3.1017002595981002E-3</v>
      </c>
      <c r="V85" s="24">
        <v>1.3324704470174399E-2</v>
      </c>
      <c r="W85" s="24">
        <v>2.0428138054703502E-3</v>
      </c>
      <c r="X85" s="24">
        <v>2.8576700882402299E-3</v>
      </c>
      <c r="Y85" s="24">
        <v>4.68251471771118E-3</v>
      </c>
      <c r="Z85" s="24">
        <v>1.30291671288021E-3</v>
      </c>
      <c r="AA85" s="24">
        <v>1.17591968893479E-3</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7.1643851509166301E-2</v>
      </c>
      <c r="D87" s="30">
        <v>0.91808344993164637</v>
      </c>
      <c r="E87" s="30">
        <v>0.14217367207276876</v>
      </c>
      <c r="F87" s="30">
        <v>6.7926637766082335E-2</v>
      </c>
      <c r="G87" s="30">
        <v>1.4786362617988075E-2</v>
      </c>
      <c r="H87" s="30">
        <v>1.7988246528882788E-2</v>
      </c>
      <c r="I87" s="30">
        <v>4.0578827091238424E-2</v>
      </c>
      <c r="J87" s="30">
        <v>2.8926648485126202E-2</v>
      </c>
      <c r="K87" s="30">
        <v>5.0000655645809015E-2</v>
      </c>
      <c r="L87" s="30">
        <v>4.6841160660582817E-2</v>
      </c>
      <c r="M87" s="30">
        <v>2.3932288214325616E-2</v>
      </c>
      <c r="N87" s="30">
        <v>5.5145525858573283E-2</v>
      </c>
      <c r="O87" s="30">
        <v>1.870544359417619E-2</v>
      </c>
      <c r="P87" s="30">
        <v>8.0364687535089435E-2</v>
      </c>
      <c r="Q87" s="30">
        <v>3.8803895150880847E-2</v>
      </c>
      <c r="R87" s="30">
        <v>4.8055594645894879E-2</v>
      </c>
      <c r="S87" s="30">
        <v>1.9679310508345271E-2</v>
      </c>
      <c r="T87" s="30">
        <v>6.1183631380088095E-2</v>
      </c>
      <c r="U87" s="30">
        <v>4.0725038187219412E-2</v>
      </c>
      <c r="V87" s="30">
        <v>6.2311990101454528E-3</v>
      </c>
      <c r="W87" s="30">
        <v>2.5786350848194757E-2</v>
      </c>
      <c r="X87" s="30">
        <v>2.9732798570443354E-2</v>
      </c>
      <c r="Y87" s="30">
        <v>1.1135692751807858E-2</v>
      </c>
      <c r="Z87" s="30">
        <v>1.5754625617869902E-2</v>
      </c>
      <c r="AA87" s="30">
        <v>6.665218430644341E-3</v>
      </c>
    </row>
  </sheetData>
  <sheetProtection algorithmName="SHA-512" hashValue="U+t+ckhcvRwQAMrdl5aKzqI9DX5q9olfOTS9hsj+mTL4qZcZifwiwBaWi0GFBf2OaZwMCPv8BJqq3n5Kad9hRQ==" saltValue="4VkqmUxcPQqvspmTgK2WWQ=="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5B7FD-BB5C-4506-ADF3-CD9AC6D78C66}">
  <sheetPr codeName="Sheet22">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161</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80</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1580581.5079999999</v>
      </c>
      <c r="D6" s="24">
        <v>1312847.676</v>
      </c>
      <c r="E6" s="24">
        <v>1279403.622</v>
      </c>
      <c r="F6" s="24">
        <v>1118313.162</v>
      </c>
      <c r="G6" s="24">
        <v>1020702.6699999999</v>
      </c>
      <c r="H6" s="24">
        <v>908652.54399999999</v>
      </c>
      <c r="I6" s="24">
        <v>859180.72900000005</v>
      </c>
      <c r="J6" s="24">
        <v>888787.48604115006</v>
      </c>
      <c r="K6" s="24">
        <v>617408.11058089999</v>
      </c>
      <c r="L6" s="24">
        <v>542620.60602269997</v>
      </c>
      <c r="M6" s="24">
        <v>478191.23199293402</v>
      </c>
      <c r="N6" s="24">
        <v>418125.789720979</v>
      </c>
      <c r="O6" s="24">
        <v>412069.57200495002</v>
      </c>
      <c r="P6" s="24">
        <v>393025.71437290002</v>
      </c>
      <c r="Q6" s="24">
        <v>340433.793515681</v>
      </c>
      <c r="R6" s="24">
        <v>331868.92098377098</v>
      </c>
      <c r="S6" s="24">
        <v>368179.03816221398</v>
      </c>
      <c r="T6" s="24">
        <v>369653.01005126501</v>
      </c>
      <c r="U6" s="24">
        <v>348262.42751169496</v>
      </c>
      <c r="V6" s="24">
        <v>317877.88767976803</v>
      </c>
      <c r="W6" s="24">
        <v>331932.45888060599</v>
      </c>
      <c r="X6" s="24">
        <v>324238.73353072</v>
      </c>
      <c r="Y6" s="24">
        <v>326385.68729808996</v>
      </c>
      <c r="Z6" s="24">
        <v>281980.37267794006</v>
      </c>
      <c r="AA6" s="24">
        <v>184535.80626382001</v>
      </c>
    </row>
    <row r="7" spans="1:27" x14ac:dyDescent="0.25">
      <c r="A7" s="28" t="s">
        <v>40</v>
      </c>
      <c r="B7" s="28" t="s">
        <v>72</v>
      </c>
      <c r="C7" s="24">
        <v>194435.87100000001</v>
      </c>
      <c r="D7" s="24">
        <v>152515.76800000001</v>
      </c>
      <c r="E7" s="24">
        <v>166964.07500000001</v>
      </c>
      <c r="F7" s="24">
        <v>179916.17600000001</v>
      </c>
      <c r="G7" s="24">
        <v>159390.29500000001</v>
      </c>
      <c r="H7" s="24">
        <v>144128.481</v>
      </c>
      <c r="I7" s="24">
        <v>132208.41500000001</v>
      </c>
      <c r="J7" s="24">
        <v>89410.851999999999</v>
      </c>
      <c r="K7" s="24">
        <v>80778.134999999995</v>
      </c>
      <c r="L7" s="24">
        <v>80824.163</v>
      </c>
      <c r="M7" s="24">
        <v>72599.606</v>
      </c>
      <c r="N7" s="24">
        <v>71764.366999999998</v>
      </c>
      <c r="O7" s="24">
        <v>70006.638000000006</v>
      </c>
      <c r="P7" s="24">
        <v>65170.803999999996</v>
      </c>
      <c r="Q7" s="24">
        <v>59185.947</v>
      </c>
      <c r="R7" s="24">
        <v>58659.790999999997</v>
      </c>
      <c r="S7" s="24">
        <v>56255.127500000002</v>
      </c>
      <c r="T7" s="24">
        <v>54572.210500000001</v>
      </c>
      <c r="U7" s="24">
        <v>51804.826000000001</v>
      </c>
      <c r="V7" s="24">
        <v>51790.2765</v>
      </c>
      <c r="W7" s="24">
        <v>47717.412499999999</v>
      </c>
      <c r="X7" s="24">
        <v>47289.318500000001</v>
      </c>
      <c r="Y7" s="24">
        <v>43890.761500000001</v>
      </c>
      <c r="Z7" s="24">
        <v>41867.271999999997</v>
      </c>
      <c r="AA7" s="24">
        <v>39867.902000000002</v>
      </c>
    </row>
    <row r="8" spans="1:27" x14ac:dyDescent="0.25">
      <c r="A8" s="28" t="s">
        <v>40</v>
      </c>
      <c r="B8" s="28" t="s">
        <v>20</v>
      </c>
      <c r="C8" s="24">
        <v>146700.75770392001</v>
      </c>
      <c r="D8" s="24">
        <v>132562.78909847801</v>
      </c>
      <c r="E8" s="24">
        <v>91977.59955548399</v>
      </c>
      <c r="F8" s="24">
        <v>95102.676478922993</v>
      </c>
      <c r="G8" s="24">
        <v>89900.704250308991</v>
      </c>
      <c r="H8" s="24">
        <v>84697.591842969006</v>
      </c>
      <c r="I8" s="24">
        <v>79922.675507238004</v>
      </c>
      <c r="J8" s="24">
        <v>75626.089810785008</v>
      </c>
      <c r="K8" s="24">
        <v>71091.101103940004</v>
      </c>
      <c r="L8" s="24">
        <v>67345.019974161012</v>
      </c>
      <c r="M8" s="24">
        <v>63371.832293552005</v>
      </c>
      <c r="N8" s="24">
        <v>59859.740275819997</v>
      </c>
      <c r="O8" s="24">
        <v>56551.471626484992</v>
      </c>
      <c r="P8" s="24">
        <v>53405.526195024002</v>
      </c>
      <c r="Q8" s="24">
        <v>50374.156733361997</v>
      </c>
      <c r="R8" s="24">
        <v>46251.588109912009</v>
      </c>
      <c r="S8" s="24">
        <v>32399.611026622999</v>
      </c>
      <c r="T8" s="24">
        <v>30543.785883780998</v>
      </c>
      <c r="U8" s="24">
        <v>28568.222693052001</v>
      </c>
      <c r="V8" s="24">
        <v>26912.757902714002</v>
      </c>
      <c r="W8" s="24">
        <v>25442.38333764</v>
      </c>
      <c r="X8" s="24">
        <v>24003.829136724002</v>
      </c>
      <c r="Y8" s="24">
        <v>24477.590075823999</v>
      </c>
      <c r="Z8" s="24">
        <v>23110.555050035</v>
      </c>
      <c r="AA8" s="24">
        <v>20667.053988557</v>
      </c>
    </row>
    <row r="9" spans="1:27" x14ac:dyDescent="0.25">
      <c r="A9" s="28" t="s">
        <v>40</v>
      </c>
      <c r="B9" s="28" t="s">
        <v>32</v>
      </c>
      <c r="C9" s="24">
        <v>60893.38566</v>
      </c>
      <c r="D9" s="24">
        <v>57738.441440000002</v>
      </c>
      <c r="E9" s="24">
        <v>56755.421029999998</v>
      </c>
      <c r="F9" s="24">
        <v>6593.8614507000002</v>
      </c>
      <c r="G9" s="24">
        <v>6206.200785</v>
      </c>
      <c r="H9" s="24">
        <v>5733.1808171900002</v>
      </c>
      <c r="I9" s="24">
        <v>5468.0093479999996</v>
      </c>
      <c r="J9" s="24">
        <v>5239.6747379999997</v>
      </c>
      <c r="K9" s="24">
        <v>4920.4899340000002</v>
      </c>
      <c r="L9" s="24">
        <v>4754.2503800000004</v>
      </c>
      <c r="M9" s="24">
        <v>4627.7893800000002</v>
      </c>
      <c r="N9" s="24">
        <v>4245.2759800000003</v>
      </c>
      <c r="O9" s="24">
        <v>4007.66059</v>
      </c>
      <c r="P9" s="24">
        <v>3734.8176950000002</v>
      </c>
      <c r="Q9" s="24">
        <v>763.31540000000007</v>
      </c>
      <c r="R9" s="24">
        <v>533.29993999999999</v>
      </c>
      <c r="S9" s="24">
        <v>914.07756000000006</v>
      </c>
      <c r="T9" s="24">
        <v>631.94593999999995</v>
      </c>
      <c r="U9" s="24">
        <v>0</v>
      </c>
      <c r="V9" s="24">
        <v>0</v>
      </c>
      <c r="W9" s="24">
        <v>0</v>
      </c>
      <c r="X9" s="24">
        <v>0</v>
      </c>
      <c r="Y9" s="24">
        <v>0</v>
      </c>
      <c r="Z9" s="24">
        <v>0</v>
      </c>
      <c r="AA9" s="24">
        <v>0</v>
      </c>
    </row>
    <row r="10" spans="1:27" x14ac:dyDescent="0.25">
      <c r="A10" s="28" t="s">
        <v>40</v>
      </c>
      <c r="B10" s="28" t="s">
        <v>67</v>
      </c>
      <c r="C10" s="24">
        <v>1165.899000974</v>
      </c>
      <c r="D10" s="24">
        <v>1299.0407753524998</v>
      </c>
      <c r="E10" s="24">
        <v>3831.4585339090008</v>
      </c>
      <c r="F10" s="24">
        <v>21.239473360000002</v>
      </c>
      <c r="G10" s="24">
        <v>271.81507628199989</v>
      </c>
      <c r="H10" s="24">
        <v>49.832249989000012</v>
      </c>
      <c r="I10" s="24">
        <v>11.993371559</v>
      </c>
      <c r="J10" s="24">
        <v>47.852652894999991</v>
      </c>
      <c r="K10" s="24">
        <v>1.0297920509999992</v>
      </c>
      <c r="L10" s="24">
        <v>101.71062680200001</v>
      </c>
      <c r="M10" s="24">
        <v>220.73307407350001</v>
      </c>
      <c r="N10" s="24">
        <v>219.30289610599991</v>
      </c>
      <c r="O10" s="24">
        <v>250.51848203999998</v>
      </c>
      <c r="P10" s="24">
        <v>39.858885626000003</v>
      </c>
      <c r="Q10" s="24">
        <v>1590.6975931710001</v>
      </c>
      <c r="R10" s="24">
        <v>990.12640406999981</v>
      </c>
      <c r="S10" s="24">
        <v>3474.1245723089996</v>
      </c>
      <c r="T10" s="24">
        <v>1976.2312461500001</v>
      </c>
      <c r="U10" s="24">
        <v>2797.2995599820001</v>
      </c>
      <c r="V10" s="24">
        <v>2094.9264807519999</v>
      </c>
      <c r="W10" s="24">
        <v>2699.568532496</v>
      </c>
      <c r="X10" s="24">
        <v>1688.8677470050002</v>
      </c>
      <c r="Y10" s="24">
        <v>8481.7784405229995</v>
      </c>
      <c r="Z10" s="24">
        <v>8830.6485920889991</v>
      </c>
      <c r="AA10" s="24">
        <v>16648.649706544998</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1983777.4213648939</v>
      </c>
      <c r="D17" s="30">
        <v>1656963.7153138302</v>
      </c>
      <c r="E17" s="30">
        <v>1598932.176119393</v>
      </c>
      <c r="F17" s="30">
        <v>1399947.115402983</v>
      </c>
      <c r="G17" s="30">
        <v>1276471.6851115909</v>
      </c>
      <c r="H17" s="30">
        <v>1143261.629910148</v>
      </c>
      <c r="I17" s="30">
        <v>1076791.822226797</v>
      </c>
      <c r="J17" s="30">
        <v>1059111.9552428299</v>
      </c>
      <c r="K17" s="30">
        <v>774198.86641089094</v>
      </c>
      <c r="L17" s="30">
        <v>695645.75000366301</v>
      </c>
      <c r="M17" s="30">
        <v>619011.19274055946</v>
      </c>
      <c r="N17" s="30">
        <v>554214.47587290511</v>
      </c>
      <c r="O17" s="30">
        <v>542885.86070347507</v>
      </c>
      <c r="P17" s="30">
        <v>515376.72114855004</v>
      </c>
      <c r="Q17" s="30">
        <v>452347.91024221398</v>
      </c>
      <c r="R17" s="30">
        <v>438303.72643775295</v>
      </c>
      <c r="S17" s="30">
        <v>461221.97882114601</v>
      </c>
      <c r="T17" s="30">
        <v>457377.18362119596</v>
      </c>
      <c r="U17" s="30">
        <v>431432.77576472901</v>
      </c>
      <c r="V17" s="30">
        <v>398675.84856323403</v>
      </c>
      <c r="W17" s="30">
        <v>407791.82325074193</v>
      </c>
      <c r="X17" s="30">
        <v>397220.74891444901</v>
      </c>
      <c r="Y17" s="30">
        <v>403235.81731443701</v>
      </c>
      <c r="Z17" s="30">
        <v>355788.84832006408</v>
      </c>
      <c r="AA17" s="30">
        <v>261719.41195892199</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824345.14800000004</v>
      </c>
      <c r="D20" s="24">
        <v>671036.81400000001</v>
      </c>
      <c r="E20" s="24">
        <v>635692.06000000006</v>
      </c>
      <c r="F20" s="24">
        <v>529290.31599999999</v>
      </c>
      <c r="G20" s="24">
        <v>475204.13199999998</v>
      </c>
      <c r="H20" s="24">
        <v>441483.38199999998</v>
      </c>
      <c r="I20" s="24">
        <v>457425.39</v>
      </c>
      <c r="J20" s="24">
        <v>446298.946</v>
      </c>
      <c r="K20" s="24">
        <v>301005.20281693002</v>
      </c>
      <c r="L20" s="24">
        <v>266426.46333756001</v>
      </c>
      <c r="M20" s="24">
        <v>240404.31429396998</v>
      </c>
      <c r="N20" s="24">
        <v>165783.135837785</v>
      </c>
      <c r="O20" s="24">
        <v>172357.22912137597</v>
      </c>
      <c r="P20" s="24">
        <v>167093.97945785002</v>
      </c>
      <c r="Q20" s="24">
        <v>138001.68538329098</v>
      </c>
      <c r="R20" s="24">
        <v>143500.78343276196</v>
      </c>
      <c r="S20" s="24">
        <v>151367.22417504399</v>
      </c>
      <c r="T20" s="24">
        <v>152985.095475965</v>
      </c>
      <c r="U20" s="24">
        <v>150445.27961468499</v>
      </c>
      <c r="V20" s="24">
        <v>138620.714552458</v>
      </c>
      <c r="W20" s="24">
        <v>152023.624426986</v>
      </c>
      <c r="X20" s="24">
        <v>143011.25349999999</v>
      </c>
      <c r="Y20" s="24">
        <v>154174.8922</v>
      </c>
      <c r="Z20" s="24">
        <v>134235.42000000001</v>
      </c>
      <c r="AA20" s="24">
        <v>64893.696000000004</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1295.5549539199999</v>
      </c>
      <c r="D22" s="24">
        <v>1835.337530192</v>
      </c>
      <c r="E22" s="24">
        <v>1781.8141610040002</v>
      </c>
      <c r="F22" s="24">
        <v>3284.3558850769996</v>
      </c>
      <c r="G22" s="24">
        <v>3101.6255618099999</v>
      </c>
      <c r="H22" s="24">
        <v>3050.1649871200002</v>
      </c>
      <c r="I22" s="24">
        <v>2788.2366903100001</v>
      </c>
      <c r="J22" s="24">
        <v>2640.5349303600001</v>
      </c>
      <c r="K22" s="24">
        <v>2464.8039308359998</v>
      </c>
      <c r="L22" s="24">
        <v>2424.3312512900002</v>
      </c>
      <c r="M22" s="24">
        <v>2195.8040995599999</v>
      </c>
      <c r="N22" s="24">
        <v>2072.2122214440001</v>
      </c>
      <c r="O22" s="24">
        <v>1954.6680532360003</v>
      </c>
      <c r="P22" s="24">
        <v>1851.4766215059999</v>
      </c>
      <c r="Q22" s="24">
        <v>1748.1851522540001</v>
      </c>
      <c r="R22" s="24">
        <v>1656.9913623800001</v>
      </c>
      <c r="S22" s="24">
        <v>1564.077458256</v>
      </c>
      <c r="T22" s="24">
        <v>1468.0437296139999</v>
      </c>
      <c r="U22" s="24">
        <v>1387.1962514519998</v>
      </c>
      <c r="V22" s="24">
        <v>1311.027486405</v>
      </c>
      <c r="W22" s="24">
        <v>1240.4524651150002</v>
      </c>
      <c r="X22" s="24">
        <v>1168.5388561270001</v>
      </c>
      <c r="Y22" s="24">
        <v>952.72279798</v>
      </c>
      <c r="Z22" s="24">
        <v>0.14686484</v>
      </c>
      <c r="AA22" s="24">
        <v>0.25220067999999901</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0.17715202199999999</v>
      </c>
      <c r="D24" s="24">
        <v>0.16952823700000003</v>
      </c>
      <c r="E24" s="24">
        <v>133.581464385</v>
      </c>
      <c r="F24" s="24">
        <v>0.16817436500000002</v>
      </c>
      <c r="G24" s="24">
        <v>125.17242983199999</v>
      </c>
      <c r="H24" s="24">
        <v>39.563220151000003</v>
      </c>
      <c r="I24" s="24">
        <v>0.1635211839999999</v>
      </c>
      <c r="J24" s="24">
        <v>0.17083962899999999</v>
      </c>
      <c r="K24" s="24">
        <v>0.16617106100000001</v>
      </c>
      <c r="L24" s="24">
        <v>0.16317145499999991</v>
      </c>
      <c r="M24" s="24">
        <v>0.15748946999999991</v>
      </c>
      <c r="N24" s="24">
        <v>23.476087727000003</v>
      </c>
      <c r="O24" s="24">
        <v>0.16293368899999999</v>
      </c>
      <c r="P24" s="24">
        <v>16.878855351000002</v>
      </c>
      <c r="Q24" s="24">
        <v>116.90294779</v>
      </c>
      <c r="R24" s="24">
        <v>89.521026635999974</v>
      </c>
      <c r="S24" s="24">
        <v>217.54240824499999</v>
      </c>
      <c r="T24" s="24">
        <v>24.620406113000001</v>
      </c>
      <c r="U24" s="24">
        <v>125.862413498</v>
      </c>
      <c r="V24" s="24">
        <v>32.456591285999998</v>
      </c>
      <c r="W24" s="24">
        <v>127.601970741</v>
      </c>
      <c r="X24" s="24">
        <v>9.0297307169999979</v>
      </c>
      <c r="Y24" s="24">
        <v>458.11987349200001</v>
      </c>
      <c r="Z24" s="24">
        <v>78.028377215999996</v>
      </c>
      <c r="AA24" s="24">
        <v>1612.2673946370001</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825640.88010594202</v>
      </c>
      <c r="D31" s="30">
        <v>672872.32105842896</v>
      </c>
      <c r="E31" s="30">
        <v>637607.45562538912</v>
      </c>
      <c r="F31" s="30">
        <v>532574.84005944198</v>
      </c>
      <c r="G31" s="30">
        <v>478430.92999164195</v>
      </c>
      <c r="H31" s="30">
        <v>444573.11020727101</v>
      </c>
      <c r="I31" s="30">
        <v>460213.79021149402</v>
      </c>
      <c r="J31" s="30">
        <v>448939.651769989</v>
      </c>
      <c r="K31" s="30">
        <v>303470.17291882698</v>
      </c>
      <c r="L31" s="30">
        <v>268850.95776030497</v>
      </c>
      <c r="M31" s="30">
        <v>242600.27588299997</v>
      </c>
      <c r="N31" s="30">
        <v>167878.824146956</v>
      </c>
      <c r="O31" s="30">
        <v>174312.06010830097</v>
      </c>
      <c r="P31" s="30">
        <v>168962.33493470703</v>
      </c>
      <c r="Q31" s="30">
        <v>139866.77348333498</v>
      </c>
      <c r="R31" s="30">
        <v>145247.29582177798</v>
      </c>
      <c r="S31" s="30">
        <v>153148.844041545</v>
      </c>
      <c r="T31" s="30">
        <v>154477.75961169202</v>
      </c>
      <c r="U31" s="30">
        <v>151958.33827963498</v>
      </c>
      <c r="V31" s="30">
        <v>139964.19863014898</v>
      </c>
      <c r="W31" s="30">
        <v>153391.678862842</v>
      </c>
      <c r="X31" s="30">
        <v>144188.82208684401</v>
      </c>
      <c r="Y31" s="30">
        <v>155585.734871472</v>
      </c>
      <c r="Z31" s="30">
        <v>134313.59524205601</v>
      </c>
      <c r="AA31" s="30">
        <v>66506.215595317</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756236.36</v>
      </c>
      <c r="D34" s="24">
        <v>641810.86199999996</v>
      </c>
      <c r="E34" s="24">
        <v>643711.56200000003</v>
      </c>
      <c r="F34" s="24">
        <v>589022.84600000002</v>
      </c>
      <c r="G34" s="24">
        <v>545498.53799999994</v>
      </c>
      <c r="H34" s="24">
        <v>467169.16200000001</v>
      </c>
      <c r="I34" s="24">
        <v>401755.33899999998</v>
      </c>
      <c r="J34" s="24">
        <v>442488.54004115</v>
      </c>
      <c r="K34" s="24">
        <v>316402.90776397003</v>
      </c>
      <c r="L34" s="24">
        <v>276194.14268514002</v>
      </c>
      <c r="M34" s="24">
        <v>237786.91769896401</v>
      </c>
      <c r="N34" s="24">
        <v>252342.653883194</v>
      </c>
      <c r="O34" s="24">
        <v>239712.34288357402</v>
      </c>
      <c r="P34" s="24">
        <v>225931.73491505001</v>
      </c>
      <c r="Q34" s="24">
        <v>202432.10813239001</v>
      </c>
      <c r="R34" s="24">
        <v>188368.13755100899</v>
      </c>
      <c r="S34" s="24">
        <v>216811.81398716997</v>
      </c>
      <c r="T34" s="24">
        <v>216667.9145753</v>
      </c>
      <c r="U34" s="24">
        <v>197817.14789701</v>
      </c>
      <c r="V34" s="24">
        <v>179257.17312731</v>
      </c>
      <c r="W34" s="24">
        <v>179908.83445362002</v>
      </c>
      <c r="X34" s="24">
        <v>181227.48003072001</v>
      </c>
      <c r="Y34" s="24">
        <v>172210.79509808999</v>
      </c>
      <c r="Z34" s="24">
        <v>147744.95267794002</v>
      </c>
      <c r="AA34" s="24">
        <v>119642.11026382</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69573.132750000004</v>
      </c>
      <c r="D36" s="24">
        <v>67078.505859636003</v>
      </c>
      <c r="E36" s="24">
        <v>63703.567124039997</v>
      </c>
      <c r="F36" s="24">
        <v>67527.710518669992</v>
      </c>
      <c r="G36" s="24">
        <v>63967.78272386</v>
      </c>
      <c r="H36" s="24">
        <v>60205.472661190004</v>
      </c>
      <c r="I36" s="24">
        <v>56871.862960390004</v>
      </c>
      <c r="J36" s="24">
        <v>53767.480706034999</v>
      </c>
      <c r="K36" s="24">
        <v>50548.702286380001</v>
      </c>
      <c r="L36" s="24">
        <v>47810.370576950001</v>
      </c>
      <c r="M36" s="24">
        <v>45104.681694040002</v>
      </c>
      <c r="N36" s="24">
        <v>42614.300425239999</v>
      </c>
      <c r="O36" s="24">
        <v>40178.325094375999</v>
      </c>
      <c r="P36" s="24">
        <v>38025.569502580001</v>
      </c>
      <c r="Q36" s="24">
        <v>35849.638071579997</v>
      </c>
      <c r="R36" s="24">
        <v>32554.027423800002</v>
      </c>
      <c r="S36" s="24">
        <v>30835.277370139996</v>
      </c>
      <c r="T36" s="24">
        <v>29075.487077399997</v>
      </c>
      <c r="U36" s="24">
        <v>27180.753060560004</v>
      </c>
      <c r="V36" s="24">
        <v>25601.461786669999</v>
      </c>
      <c r="W36" s="24">
        <v>24201.639206240001</v>
      </c>
      <c r="X36" s="24">
        <v>22834.967171429998</v>
      </c>
      <c r="Y36" s="24">
        <v>23524.48971442</v>
      </c>
      <c r="Z36" s="24">
        <v>23110.047118629998</v>
      </c>
      <c r="AA36" s="24">
        <v>20666.38231859</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0.21158598199999992</v>
      </c>
      <c r="D38" s="24">
        <v>0.20349013399999991</v>
      </c>
      <c r="E38" s="24">
        <v>13.694285281000001</v>
      </c>
      <c r="F38" s="24">
        <v>9.0695283389999997</v>
      </c>
      <c r="G38" s="24">
        <v>29.680860267</v>
      </c>
      <c r="H38" s="24">
        <v>0.19915795999999999</v>
      </c>
      <c r="I38" s="24">
        <v>0.1960466879999998</v>
      </c>
      <c r="J38" s="24">
        <v>23.915220018999999</v>
      </c>
      <c r="K38" s="24">
        <v>0.19321157599999988</v>
      </c>
      <c r="L38" s="24">
        <v>0.19178828099999987</v>
      </c>
      <c r="M38" s="24">
        <v>0.18887040299999994</v>
      </c>
      <c r="N38" s="24">
        <v>0.191251383</v>
      </c>
      <c r="O38" s="24">
        <v>0.19014563399999992</v>
      </c>
      <c r="P38" s="24">
        <v>0.127232449</v>
      </c>
      <c r="Q38" s="24">
        <v>72.946447060000011</v>
      </c>
      <c r="R38" s="24">
        <v>55.507721756000002</v>
      </c>
      <c r="S38" s="24">
        <v>266.01662472499993</v>
      </c>
      <c r="T38" s="24">
        <v>129.61936273999999</v>
      </c>
      <c r="U38" s="24">
        <v>83.182329148000008</v>
      </c>
      <c r="V38" s="24">
        <v>2.4785763090000006</v>
      </c>
      <c r="W38" s="24">
        <v>199.495461844</v>
      </c>
      <c r="X38" s="24">
        <v>161.59231308499997</v>
      </c>
      <c r="Y38" s="24">
        <v>142.28766904299999</v>
      </c>
      <c r="Z38" s="24">
        <v>197.56116719299999</v>
      </c>
      <c r="AA38" s="24">
        <v>810.77333599999997</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825809.70433598198</v>
      </c>
      <c r="D45" s="30">
        <v>708889.57134976995</v>
      </c>
      <c r="E45" s="30">
        <v>707428.82340932102</v>
      </c>
      <c r="F45" s="30">
        <v>656559.62604700902</v>
      </c>
      <c r="G45" s="30">
        <v>609496.00158412696</v>
      </c>
      <c r="H45" s="30">
        <v>527374.83381914999</v>
      </c>
      <c r="I45" s="30">
        <v>458627.39800707798</v>
      </c>
      <c r="J45" s="30">
        <v>496279.93596720399</v>
      </c>
      <c r="K45" s="30">
        <v>366951.80326192605</v>
      </c>
      <c r="L45" s="30">
        <v>324004.70505037106</v>
      </c>
      <c r="M45" s="30">
        <v>282891.78826340701</v>
      </c>
      <c r="N45" s="30">
        <v>294957.14555981697</v>
      </c>
      <c r="O45" s="30">
        <v>279890.85812358401</v>
      </c>
      <c r="P45" s="30">
        <v>263957.43165007903</v>
      </c>
      <c r="Q45" s="30">
        <v>238354.69265103003</v>
      </c>
      <c r="R45" s="30">
        <v>220977.67269656499</v>
      </c>
      <c r="S45" s="30">
        <v>247913.10798203494</v>
      </c>
      <c r="T45" s="30">
        <v>245873.02101544</v>
      </c>
      <c r="U45" s="30">
        <v>225081.083286718</v>
      </c>
      <c r="V45" s="30">
        <v>204861.11349028899</v>
      </c>
      <c r="W45" s="30">
        <v>204309.96912170402</v>
      </c>
      <c r="X45" s="30">
        <v>204224.03951523502</v>
      </c>
      <c r="Y45" s="30">
        <v>195877.57248155298</v>
      </c>
      <c r="Z45" s="30">
        <v>171052.56096376301</v>
      </c>
      <c r="AA45" s="30">
        <v>141119.26591841</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194435.87100000001</v>
      </c>
      <c r="D49" s="24">
        <v>152515.76800000001</v>
      </c>
      <c r="E49" s="24">
        <v>166964.07500000001</v>
      </c>
      <c r="F49" s="24">
        <v>179916.17600000001</v>
      </c>
      <c r="G49" s="24">
        <v>159390.29500000001</v>
      </c>
      <c r="H49" s="24">
        <v>144128.481</v>
      </c>
      <c r="I49" s="24">
        <v>132208.41500000001</v>
      </c>
      <c r="J49" s="24">
        <v>89410.851999999999</v>
      </c>
      <c r="K49" s="24">
        <v>80778.134999999995</v>
      </c>
      <c r="L49" s="24">
        <v>80824.163</v>
      </c>
      <c r="M49" s="24">
        <v>72599.606</v>
      </c>
      <c r="N49" s="24">
        <v>71764.366999999998</v>
      </c>
      <c r="O49" s="24">
        <v>70006.638000000006</v>
      </c>
      <c r="P49" s="24">
        <v>65170.803999999996</v>
      </c>
      <c r="Q49" s="24">
        <v>59185.947</v>
      </c>
      <c r="R49" s="24">
        <v>58659.790999999997</v>
      </c>
      <c r="S49" s="24">
        <v>56255.127500000002</v>
      </c>
      <c r="T49" s="24">
        <v>54572.210500000001</v>
      </c>
      <c r="U49" s="24">
        <v>51804.826000000001</v>
      </c>
      <c r="V49" s="24">
        <v>51790.2765</v>
      </c>
      <c r="W49" s="24">
        <v>47717.412499999999</v>
      </c>
      <c r="X49" s="24">
        <v>47289.318500000001</v>
      </c>
      <c r="Y49" s="24">
        <v>43890.761500000001</v>
      </c>
      <c r="Z49" s="24">
        <v>41867.271999999997</v>
      </c>
      <c r="AA49" s="24">
        <v>39867.902000000002</v>
      </c>
    </row>
    <row r="50" spans="1:27" x14ac:dyDescent="0.25">
      <c r="A50" s="28" t="s">
        <v>133</v>
      </c>
      <c r="B50" s="28" t="s">
        <v>20</v>
      </c>
      <c r="C50" s="24">
        <v>0</v>
      </c>
      <c r="D50" s="24">
        <v>6.4297469999999898E-2</v>
      </c>
      <c r="E50" s="24">
        <v>6.696154E-2</v>
      </c>
      <c r="F50" s="24">
        <v>6.8750190000000003E-2</v>
      </c>
      <c r="G50" s="24">
        <v>6.7937904000000007E-2</v>
      </c>
      <c r="H50" s="24">
        <v>6.672520400000001E-2</v>
      </c>
      <c r="I50" s="24">
        <v>6.6924890000000001E-2</v>
      </c>
      <c r="J50" s="24">
        <v>7.4396580000000004E-2</v>
      </c>
      <c r="K50" s="24">
        <v>7.2392569999999906E-2</v>
      </c>
      <c r="L50" s="24">
        <v>7.1318375000000003E-2</v>
      </c>
      <c r="M50" s="24">
        <v>6.8604910000000005E-2</v>
      </c>
      <c r="N50" s="24">
        <v>7.1416015999999999E-2</v>
      </c>
      <c r="O50" s="24">
        <v>7.3103420000000002E-2</v>
      </c>
      <c r="P50" s="24">
        <v>7.2579709999999908E-2</v>
      </c>
      <c r="Q50" s="24">
        <v>7.4213615000000011E-2</v>
      </c>
      <c r="R50" s="24">
        <v>7.4831985000000004E-2</v>
      </c>
      <c r="S50" s="24">
        <v>8.0711100000000008E-2</v>
      </c>
      <c r="T50" s="24">
        <v>8.207916999999991E-2</v>
      </c>
      <c r="U50" s="24">
        <v>0.100398659999999</v>
      </c>
      <c r="V50" s="24">
        <v>9.4895293999999894E-2</v>
      </c>
      <c r="W50" s="24">
        <v>9.4293120000000008E-2</v>
      </c>
      <c r="X50" s="24">
        <v>0.13144759</v>
      </c>
      <c r="Y50" s="24">
        <v>0.13521288000000001</v>
      </c>
      <c r="Z50" s="24">
        <v>0.12591861000000001</v>
      </c>
      <c r="AA50" s="24">
        <v>0.14111264000000001</v>
      </c>
    </row>
    <row r="51" spans="1:27" x14ac:dyDescent="0.25">
      <c r="A51" s="28" t="s">
        <v>133</v>
      </c>
      <c r="B51" s="28" t="s">
        <v>32</v>
      </c>
      <c r="C51" s="24">
        <v>302.35205999999999</v>
      </c>
      <c r="D51" s="24">
        <v>561.10943999999995</v>
      </c>
      <c r="E51" s="24">
        <v>263.03303000000005</v>
      </c>
      <c r="F51" s="24">
        <v>6.9954507000000001</v>
      </c>
      <c r="G51" s="24">
        <v>36.280785000000002</v>
      </c>
      <c r="H51" s="24">
        <v>3.3317189999999997E-2</v>
      </c>
      <c r="I51" s="24">
        <v>14.426348000000001</v>
      </c>
      <c r="J51" s="24">
        <v>10.746737999999999</v>
      </c>
      <c r="K51" s="24">
        <v>64.656434000000004</v>
      </c>
      <c r="L51" s="24">
        <v>131.82938000000001</v>
      </c>
      <c r="M51" s="24">
        <v>280.82587999999998</v>
      </c>
      <c r="N51" s="24">
        <v>165.99448000000001</v>
      </c>
      <c r="O51" s="24">
        <v>126.21008999999999</v>
      </c>
      <c r="P51" s="24">
        <v>94.263695000000013</v>
      </c>
      <c r="Q51" s="24">
        <v>763.31540000000007</v>
      </c>
      <c r="R51" s="24">
        <v>533.29993999999999</v>
      </c>
      <c r="S51" s="24">
        <v>914.07756000000006</v>
      </c>
      <c r="T51" s="24">
        <v>631.94593999999995</v>
      </c>
      <c r="U51" s="24">
        <v>0</v>
      </c>
      <c r="V51" s="24">
        <v>0</v>
      </c>
      <c r="W51" s="24">
        <v>0</v>
      </c>
      <c r="X51" s="24">
        <v>0</v>
      </c>
      <c r="Y51" s="24">
        <v>0</v>
      </c>
      <c r="Z51" s="24">
        <v>0</v>
      </c>
      <c r="AA51" s="24">
        <v>0</v>
      </c>
    </row>
    <row r="52" spans="1:27" x14ac:dyDescent="0.25">
      <c r="A52" s="28" t="s">
        <v>133</v>
      </c>
      <c r="B52" s="28" t="s">
        <v>67</v>
      </c>
      <c r="C52" s="24">
        <v>92.327300797999996</v>
      </c>
      <c r="D52" s="24">
        <v>277.49610362499993</v>
      </c>
      <c r="E52" s="24">
        <v>188.41347840099996</v>
      </c>
      <c r="F52" s="24">
        <v>0.25124110699999991</v>
      </c>
      <c r="G52" s="24">
        <v>76.600174141999887</v>
      </c>
      <c r="H52" s="24">
        <v>0.21465629799999983</v>
      </c>
      <c r="I52" s="24">
        <v>0.21541580599999971</v>
      </c>
      <c r="J52" s="24">
        <v>0.23437800299999995</v>
      </c>
      <c r="K52" s="24">
        <v>0.22929183799999989</v>
      </c>
      <c r="L52" s="24">
        <v>89.198115492000014</v>
      </c>
      <c r="M52" s="24">
        <v>165.24519884</v>
      </c>
      <c r="N52" s="24">
        <v>114.5320872959999</v>
      </c>
      <c r="O52" s="24">
        <v>198.574880264</v>
      </c>
      <c r="P52" s="24">
        <v>1.2561695750000001</v>
      </c>
      <c r="Q52" s="24">
        <v>769.42421746299999</v>
      </c>
      <c r="R52" s="24">
        <v>407.09206761699988</v>
      </c>
      <c r="S52" s="24">
        <v>352.36455879299996</v>
      </c>
      <c r="T52" s="24">
        <v>323.88554629999999</v>
      </c>
      <c r="U52" s="24">
        <v>863.27148107799997</v>
      </c>
      <c r="V52" s="24">
        <v>648.71529662399996</v>
      </c>
      <c r="W52" s="24">
        <v>434.72859146999997</v>
      </c>
      <c r="X52" s="24">
        <v>226.66726004</v>
      </c>
      <c r="Y52" s="24">
        <v>469.55909809499997</v>
      </c>
      <c r="Z52" s="24">
        <v>2481.3759572600002</v>
      </c>
      <c r="AA52" s="24">
        <v>3434.0667682520002</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194830.55036079802</v>
      </c>
      <c r="D59" s="30">
        <v>153354.437841095</v>
      </c>
      <c r="E59" s="30">
        <v>167415.58846994099</v>
      </c>
      <c r="F59" s="30">
        <v>179923.491441997</v>
      </c>
      <c r="G59" s="30">
        <v>159503.24389704602</v>
      </c>
      <c r="H59" s="30">
        <v>144128.795698692</v>
      </c>
      <c r="I59" s="30">
        <v>132223.12368869601</v>
      </c>
      <c r="J59" s="30">
        <v>89421.907512583013</v>
      </c>
      <c r="K59" s="30">
        <v>80843.093118407996</v>
      </c>
      <c r="L59" s="30">
        <v>81045.261813867008</v>
      </c>
      <c r="M59" s="30">
        <v>73045.745683750007</v>
      </c>
      <c r="N59" s="30">
        <v>72044.964983311991</v>
      </c>
      <c r="O59" s="30">
        <v>70331.496073684</v>
      </c>
      <c r="P59" s="30">
        <v>65266.396444284997</v>
      </c>
      <c r="Q59" s="30">
        <v>60718.760831077998</v>
      </c>
      <c r="R59" s="30">
        <v>59600.257839601996</v>
      </c>
      <c r="S59" s="30">
        <v>57521.650329893004</v>
      </c>
      <c r="T59" s="30">
        <v>55528.124065470001</v>
      </c>
      <c r="U59" s="30">
        <v>52668.197879738</v>
      </c>
      <c r="V59" s="30">
        <v>52439.086691918004</v>
      </c>
      <c r="W59" s="30">
        <v>48152.235384589992</v>
      </c>
      <c r="X59" s="30">
        <v>47516.117207629999</v>
      </c>
      <c r="Y59" s="30">
        <v>44360.455810975</v>
      </c>
      <c r="Z59" s="30">
        <v>44348.77387587</v>
      </c>
      <c r="AA59" s="30">
        <v>43302.109880892</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75832.070000000007</v>
      </c>
      <c r="D64" s="24">
        <v>63648.822143140002</v>
      </c>
      <c r="E64" s="24">
        <v>26492.08502043</v>
      </c>
      <c r="F64" s="24">
        <v>24290.47385957</v>
      </c>
      <c r="G64" s="24">
        <v>22831.164132599999</v>
      </c>
      <c r="H64" s="24">
        <v>21441.826277660002</v>
      </c>
      <c r="I64" s="24">
        <v>20262.447875595</v>
      </c>
      <c r="J64" s="24">
        <v>19217.939381910001</v>
      </c>
      <c r="K64" s="24">
        <v>18077.461512763999</v>
      </c>
      <c r="L64" s="24">
        <v>17110.184591740002</v>
      </c>
      <c r="M64" s="24">
        <v>16071.218795166</v>
      </c>
      <c r="N64" s="24">
        <v>15173.09382982</v>
      </c>
      <c r="O64" s="24">
        <v>14418.343239600001</v>
      </c>
      <c r="P64" s="24">
        <v>13528.34635819</v>
      </c>
      <c r="Q64" s="24">
        <v>12776.19757991</v>
      </c>
      <c r="R64" s="24">
        <v>12040.43307332</v>
      </c>
      <c r="S64" s="24">
        <v>0.11464636</v>
      </c>
      <c r="T64" s="24">
        <v>0.11122610500000001</v>
      </c>
      <c r="U64" s="24">
        <v>0.1074384</v>
      </c>
      <c r="V64" s="24">
        <v>0.11337011</v>
      </c>
      <c r="W64" s="24">
        <v>0.13431216000000001</v>
      </c>
      <c r="X64" s="24">
        <v>0.12901670999999998</v>
      </c>
      <c r="Y64" s="24">
        <v>0.18080608000000001</v>
      </c>
      <c r="Z64" s="24">
        <v>0.17215549999999999</v>
      </c>
      <c r="AA64" s="24">
        <v>0.21598212</v>
      </c>
    </row>
    <row r="65" spans="1:27" x14ac:dyDescent="0.25">
      <c r="A65" s="28" t="s">
        <v>134</v>
      </c>
      <c r="B65" s="28" t="s">
        <v>32</v>
      </c>
      <c r="C65" s="24">
        <v>60591.033600000002</v>
      </c>
      <c r="D65" s="24">
        <v>57177.332000000002</v>
      </c>
      <c r="E65" s="24">
        <v>56492.387999999999</v>
      </c>
      <c r="F65" s="24">
        <v>6586.866</v>
      </c>
      <c r="G65" s="24">
        <v>6169.92</v>
      </c>
      <c r="H65" s="24">
        <v>5733.1475</v>
      </c>
      <c r="I65" s="24">
        <v>5453.5829999999996</v>
      </c>
      <c r="J65" s="24">
        <v>5228.9279999999999</v>
      </c>
      <c r="K65" s="24">
        <v>4855.8334999999997</v>
      </c>
      <c r="L65" s="24">
        <v>4622.4210000000003</v>
      </c>
      <c r="M65" s="24">
        <v>4346.9634999999998</v>
      </c>
      <c r="N65" s="24">
        <v>4079.2815000000001</v>
      </c>
      <c r="O65" s="24">
        <v>3881.4504999999999</v>
      </c>
      <c r="P65" s="24">
        <v>3640.5540000000001</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1073.0943721240001</v>
      </c>
      <c r="D66" s="24">
        <v>1021.0907394894999</v>
      </c>
      <c r="E66" s="24">
        <v>3495.6809822500009</v>
      </c>
      <c r="F66" s="24">
        <v>11.661462080000002</v>
      </c>
      <c r="G66" s="24">
        <v>40.276703458</v>
      </c>
      <c r="H66" s="24">
        <v>9.7747118210000004</v>
      </c>
      <c r="I66" s="24">
        <v>11.337663842000001</v>
      </c>
      <c r="J66" s="24">
        <v>23.452021956999996</v>
      </c>
      <c r="K66" s="24">
        <v>0.36014742199999961</v>
      </c>
      <c r="L66" s="24">
        <v>12.074423291999997</v>
      </c>
      <c r="M66" s="24">
        <v>55.064548018500005</v>
      </c>
      <c r="N66" s="24">
        <v>81.020959383999994</v>
      </c>
      <c r="O66" s="24">
        <v>51.509080052999998</v>
      </c>
      <c r="P66" s="24">
        <v>21.517162441</v>
      </c>
      <c r="Q66" s="24">
        <v>631.34229883000012</v>
      </c>
      <c r="R66" s="24">
        <v>437.92456961800002</v>
      </c>
      <c r="S66" s="24">
        <v>2638.1209549999999</v>
      </c>
      <c r="T66" s="24">
        <v>1498.0263115</v>
      </c>
      <c r="U66" s="24">
        <v>1724.8975155999999</v>
      </c>
      <c r="V66" s="24">
        <v>1411.2253429999998</v>
      </c>
      <c r="W66" s="24">
        <v>1937.6886120000001</v>
      </c>
      <c r="X66" s="24">
        <v>1291.5260190000001</v>
      </c>
      <c r="Y66" s="24">
        <v>7411.7603399999989</v>
      </c>
      <c r="Z66" s="24">
        <v>6073.6307105999995</v>
      </c>
      <c r="AA66" s="24">
        <v>10791.489323999998</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137496.19797212401</v>
      </c>
      <c r="D73" s="30">
        <v>121847.24488262951</v>
      </c>
      <c r="E73" s="30">
        <v>86480.154002680007</v>
      </c>
      <c r="F73" s="30">
        <v>30889.001321649997</v>
      </c>
      <c r="G73" s="30">
        <v>29041.360836058</v>
      </c>
      <c r="H73" s="30">
        <v>27184.748489481</v>
      </c>
      <c r="I73" s="30">
        <v>25727.368539437</v>
      </c>
      <c r="J73" s="30">
        <v>24470.319403867001</v>
      </c>
      <c r="K73" s="30">
        <v>22933.655160186001</v>
      </c>
      <c r="L73" s="30">
        <v>21744.680015032001</v>
      </c>
      <c r="M73" s="30">
        <v>20473.246843184501</v>
      </c>
      <c r="N73" s="30">
        <v>19333.396289204</v>
      </c>
      <c r="O73" s="30">
        <v>18351.302819653003</v>
      </c>
      <c r="P73" s="30">
        <v>17190.417520630999</v>
      </c>
      <c r="Q73" s="30">
        <v>13407.539878740001</v>
      </c>
      <c r="R73" s="30">
        <v>12478.357642938001</v>
      </c>
      <c r="S73" s="30">
        <v>2638.2356013599997</v>
      </c>
      <c r="T73" s="30">
        <v>1498.137537605</v>
      </c>
      <c r="U73" s="30">
        <v>1725.004954</v>
      </c>
      <c r="V73" s="30">
        <v>1411.3387131099998</v>
      </c>
      <c r="W73" s="30">
        <v>1937.8229241600002</v>
      </c>
      <c r="X73" s="30">
        <v>1291.6550357100002</v>
      </c>
      <c r="Y73" s="30">
        <v>7411.9411460799993</v>
      </c>
      <c r="Z73" s="30">
        <v>6073.8028660999998</v>
      </c>
      <c r="AA73" s="30">
        <v>10791.705306119999</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5.9268040000000001E-2</v>
      </c>
      <c r="E78" s="24">
        <v>6.6288469999999905E-2</v>
      </c>
      <c r="F78" s="24">
        <v>6.7465416E-2</v>
      </c>
      <c r="G78" s="24">
        <v>6.3894135000000005E-2</v>
      </c>
      <c r="H78" s="24">
        <v>6.1191794999999896E-2</v>
      </c>
      <c r="I78" s="24">
        <v>6.1056052999999999E-2</v>
      </c>
      <c r="J78" s="24">
        <v>6.0395899999999995E-2</v>
      </c>
      <c r="K78" s="24">
        <v>6.0981389999999996E-2</v>
      </c>
      <c r="L78" s="24">
        <v>6.2235805999999998E-2</v>
      </c>
      <c r="M78" s="24">
        <v>5.9099876000000003E-2</v>
      </c>
      <c r="N78" s="24">
        <v>6.2383299999999996E-2</v>
      </c>
      <c r="O78" s="24">
        <v>6.2135852999999998E-2</v>
      </c>
      <c r="P78" s="24">
        <v>6.1133038000000001E-2</v>
      </c>
      <c r="Q78" s="24">
        <v>6.1716002999999998E-2</v>
      </c>
      <c r="R78" s="24">
        <v>6.1418427000000005E-2</v>
      </c>
      <c r="S78" s="24">
        <v>6.0840766999999997E-2</v>
      </c>
      <c r="T78" s="24">
        <v>6.1771492000000004E-2</v>
      </c>
      <c r="U78" s="24">
        <v>6.5543980000000002E-2</v>
      </c>
      <c r="V78" s="24">
        <v>6.0364235000000002E-2</v>
      </c>
      <c r="W78" s="24">
        <v>6.3061005000000003E-2</v>
      </c>
      <c r="X78" s="24">
        <v>6.2644866999999993E-2</v>
      </c>
      <c r="Y78" s="24">
        <v>6.1544464E-2</v>
      </c>
      <c r="Z78" s="24">
        <v>6.2992455000000003E-2</v>
      </c>
      <c r="AA78" s="24">
        <v>6.2374526999999999E-2</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8.8590047999999991E-2</v>
      </c>
      <c r="D80" s="24">
        <v>8.0913867E-2</v>
      </c>
      <c r="E80" s="24">
        <v>8.8323591999999812E-2</v>
      </c>
      <c r="F80" s="24">
        <v>8.9067468999999996E-2</v>
      </c>
      <c r="G80" s="24">
        <v>8.4908582999999913E-2</v>
      </c>
      <c r="H80" s="24">
        <v>8.0503758999999897E-2</v>
      </c>
      <c r="I80" s="24">
        <v>8.0724039000000011E-2</v>
      </c>
      <c r="J80" s="24">
        <v>8.0193287000000002E-2</v>
      </c>
      <c r="K80" s="24">
        <v>8.0970153999999794E-2</v>
      </c>
      <c r="L80" s="24">
        <v>8.3128281999999901E-2</v>
      </c>
      <c r="M80" s="24">
        <v>7.6967341999999897E-2</v>
      </c>
      <c r="N80" s="24">
        <v>8.2510315999999889E-2</v>
      </c>
      <c r="O80" s="24">
        <v>8.1442399999999887E-2</v>
      </c>
      <c r="P80" s="24">
        <v>7.9465809999999998E-2</v>
      </c>
      <c r="Q80" s="24">
        <v>8.1682027999999907E-2</v>
      </c>
      <c r="R80" s="24">
        <v>8.1018443000000009E-2</v>
      </c>
      <c r="S80" s="24">
        <v>8.0025546000000003E-2</v>
      </c>
      <c r="T80" s="24">
        <v>7.9619496999999914E-2</v>
      </c>
      <c r="U80" s="24">
        <v>8.5820657999999994E-2</v>
      </c>
      <c r="V80" s="24">
        <v>5.0673533E-2</v>
      </c>
      <c r="W80" s="24">
        <v>5.3896440999999899E-2</v>
      </c>
      <c r="X80" s="24">
        <v>5.2424163000000003E-2</v>
      </c>
      <c r="Y80" s="24">
        <v>5.1459893E-2</v>
      </c>
      <c r="Z80" s="24">
        <v>5.2379819999999994E-2</v>
      </c>
      <c r="AA80" s="24">
        <v>5.2883656000000001E-2</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8.8590047999999991E-2</v>
      </c>
      <c r="D87" s="30">
        <v>0.14018190699999999</v>
      </c>
      <c r="E87" s="30">
        <v>0.15461206199999972</v>
      </c>
      <c r="F87" s="30">
        <v>0.15653288500000001</v>
      </c>
      <c r="G87" s="30">
        <v>0.14880271799999992</v>
      </c>
      <c r="H87" s="30">
        <v>0.14169555399999978</v>
      </c>
      <c r="I87" s="30">
        <v>0.14178009200000002</v>
      </c>
      <c r="J87" s="30">
        <v>0.140589187</v>
      </c>
      <c r="K87" s="30">
        <v>0.14195154399999979</v>
      </c>
      <c r="L87" s="30">
        <v>0.14536408799999989</v>
      </c>
      <c r="M87" s="30">
        <v>0.13606721799999991</v>
      </c>
      <c r="N87" s="30">
        <v>0.14489361599999989</v>
      </c>
      <c r="O87" s="30">
        <v>0.14357825299999988</v>
      </c>
      <c r="P87" s="30">
        <v>0.140598848</v>
      </c>
      <c r="Q87" s="30">
        <v>0.1433980309999999</v>
      </c>
      <c r="R87" s="30">
        <v>0.14243687000000002</v>
      </c>
      <c r="S87" s="30">
        <v>0.14086631299999999</v>
      </c>
      <c r="T87" s="30">
        <v>0.14139098899999991</v>
      </c>
      <c r="U87" s="30">
        <v>0.151364638</v>
      </c>
      <c r="V87" s="30">
        <v>0.11103776800000001</v>
      </c>
      <c r="W87" s="30">
        <v>0.11695744599999991</v>
      </c>
      <c r="X87" s="30">
        <v>0.11506902999999999</v>
      </c>
      <c r="Y87" s="30">
        <v>0.113004357</v>
      </c>
      <c r="Z87" s="30">
        <v>0.115372275</v>
      </c>
      <c r="AA87" s="30">
        <v>0.115258183</v>
      </c>
    </row>
  </sheetData>
  <sheetProtection algorithmName="SHA-512" hashValue="ZtMLTKLnvxlYaWIoNkAFAOO67O5jqgKgJ7NrcUAbr6tmpuTIhRJyvjE7CDxjdRVLQ+P8mL1QZHFYHL7P+Oeftw==" saltValue="AoI8kDhqE5mZHeWYbWH+P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705BC-E5A9-4C3B-A68A-E94D2879D9EB}">
  <sheetPr codeName="Sheet23">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162</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147</v>
      </c>
      <c r="B2" s="17" t="s">
        <v>148</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1.9551492069770788</v>
      </c>
      <c r="E8" s="24">
        <v>0.19429504535149442</v>
      </c>
      <c r="F8" s="24">
        <v>5.7664172798207861E-2</v>
      </c>
      <c r="G8" s="24">
        <v>8.8330302868769722E-2</v>
      </c>
      <c r="H8" s="24">
        <v>5.2104733309884722E-2</v>
      </c>
      <c r="I8" s="24">
        <v>6.4446734103201703E-2</v>
      </c>
      <c r="J8" s="24">
        <v>0.1590001087690395</v>
      </c>
      <c r="K8" s="24">
        <v>5.3882095053059201E-2</v>
      </c>
      <c r="L8" s="24">
        <v>7.0036225469199104E-2</v>
      </c>
      <c r="M8" s="24">
        <v>3.2953607153757662E-2</v>
      </c>
      <c r="N8" s="24">
        <v>0.1234044181957709</v>
      </c>
      <c r="O8" s="24">
        <v>8.2521060391659892E-2</v>
      </c>
      <c r="P8" s="24">
        <v>6.9683779514594549E-2</v>
      </c>
      <c r="Q8" s="24">
        <v>0.14996970841728571</v>
      </c>
      <c r="R8" s="24">
        <v>5.4046176058699949E-2</v>
      </c>
      <c r="S8" s="24">
        <v>0.2811545941726325</v>
      </c>
      <c r="T8" s="24">
        <v>3.0946958589879801E-2</v>
      </c>
      <c r="U8" s="24">
        <v>8.1613983944149218E-2</v>
      </c>
      <c r="V8" s="24">
        <v>3.0958127814762038E-2</v>
      </c>
      <c r="W8" s="24">
        <v>0.17707882462626762</v>
      </c>
      <c r="X8" s="24">
        <v>8.2704155763875492E-2</v>
      </c>
      <c r="Y8" s="24">
        <v>0.1191780796562302</v>
      </c>
      <c r="Z8" s="24">
        <v>3.4954785640894048E-2</v>
      </c>
      <c r="AA8" s="24">
        <v>6.8320160498979945E-2</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2.856177804863127</v>
      </c>
      <c r="D10" s="24">
        <v>0.13523698857539601</v>
      </c>
      <c r="E10" s="24">
        <v>0.292849482584434</v>
      </c>
      <c r="F10" s="24">
        <v>0.1049940707987705</v>
      </c>
      <c r="G10" s="24">
        <v>0.1886138900610447</v>
      </c>
      <c r="H10" s="24">
        <v>0.11755364689450634</v>
      </c>
      <c r="I10" s="24">
        <v>0.11672566032780193</v>
      </c>
      <c r="J10" s="24">
        <v>0.12553639462003416</v>
      </c>
      <c r="K10" s="24">
        <v>0.1086370585241435</v>
      </c>
      <c r="L10" s="24">
        <v>0.11623536478942675</v>
      </c>
      <c r="M10" s="24">
        <v>0.11322976111189</v>
      </c>
      <c r="N10" s="24">
        <v>0.1248632283783699</v>
      </c>
      <c r="O10" s="24">
        <v>0.13312432367623817</v>
      </c>
      <c r="P10" s="24">
        <v>9.5159725000546258E-2</v>
      </c>
      <c r="Q10" s="24">
        <v>0.63496807546972767</v>
      </c>
      <c r="R10" s="24">
        <v>0.11280099536137171</v>
      </c>
      <c r="S10" s="24">
        <v>26998.920291497852</v>
      </c>
      <c r="T10" s="24">
        <v>2.6527201601745851E-2</v>
      </c>
      <c r="U10" s="24">
        <v>0.20281912668941549</v>
      </c>
      <c r="V10" s="24">
        <v>27110.994534778572</v>
      </c>
      <c r="W10" s="24">
        <v>0.97950478725409018</v>
      </c>
      <c r="X10" s="24">
        <v>7.7281239056247342E-2</v>
      </c>
      <c r="Y10" s="24">
        <v>2.4715457383948696</v>
      </c>
      <c r="Z10" s="24">
        <v>65990.970145625819</v>
      </c>
      <c r="AA10" s="24">
        <v>19222.041983688399</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51.688024851880023</v>
      </c>
      <c r="E12" s="24">
        <v>21.582062861563365</v>
      </c>
      <c r="F12" s="24">
        <v>5.296157733700614</v>
      </c>
      <c r="G12" s="24">
        <v>445191.49513364746</v>
      </c>
      <c r="H12" s="24">
        <v>5.770106983364613</v>
      </c>
      <c r="I12" s="24">
        <v>2.663817165146011</v>
      </c>
      <c r="J12" s="24">
        <v>697996.10216217116</v>
      </c>
      <c r="K12" s="24">
        <v>99490.839729613537</v>
      </c>
      <c r="L12" s="24">
        <v>574235.46796243638</v>
      </c>
      <c r="M12" s="24">
        <v>0.74060338662739089</v>
      </c>
      <c r="N12" s="24">
        <v>1.0679166971822787</v>
      </c>
      <c r="O12" s="24">
        <v>0.3551515511997429</v>
      </c>
      <c r="P12" s="24">
        <v>2.6910027294381798</v>
      </c>
      <c r="Q12" s="24">
        <v>1.7761131392845901</v>
      </c>
      <c r="R12" s="24">
        <v>2.3942743505354818</v>
      </c>
      <c r="S12" s="24">
        <v>3.0435291013529508</v>
      </c>
      <c r="T12" s="24">
        <v>2.8632504256663358</v>
      </c>
      <c r="U12" s="24">
        <v>1.3921159327933039</v>
      </c>
      <c r="V12" s="24">
        <v>1.2209171179872456</v>
      </c>
      <c r="W12" s="24">
        <v>3.3846541755231345</v>
      </c>
      <c r="X12" s="24">
        <v>2.0965972124106282</v>
      </c>
      <c r="Y12" s="24">
        <v>24271.102843247438</v>
      </c>
      <c r="Z12" s="24">
        <v>62804.584470257141</v>
      </c>
      <c r="AA12" s="24">
        <v>194753.84225932611</v>
      </c>
    </row>
    <row r="13" spans="1:27" x14ac:dyDescent="0.25">
      <c r="A13" s="28" t="s">
        <v>40</v>
      </c>
      <c r="B13" s="28" t="s">
        <v>69</v>
      </c>
      <c r="C13" s="24">
        <v>9.7835952960843038</v>
      </c>
      <c r="D13" s="24">
        <v>1021217.2030098679</v>
      </c>
      <c r="E13" s="24">
        <v>934470.78926566697</v>
      </c>
      <c r="F13" s="24">
        <v>853406.67236144084</v>
      </c>
      <c r="G13" s="24">
        <v>395239.4859407043</v>
      </c>
      <c r="H13" s="24">
        <v>694583.12282171461</v>
      </c>
      <c r="I13" s="24">
        <v>630387.4714586077</v>
      </c>
      <c r="J13" s="24">
        <v>0.36802307331200979</v>
      </c>
      <c r="K13" s="24">
        <v>428882.61092212272</v>
      </c>
      <c r="L13" s="24">
        <v>5.3015826521940271E-3</v>
      </c>
      <c r="M13" s="24">
        <v>1826214.513595744</v>
      </c>
      <c r="N13" s="24">
        <v>0.74947788702580764</v>
      </c>
      <c r="O13" s="24">
        <v>0.56341541497454539</v>
      </c>
      <c r="P13" s="24">
        <v>0.26070600387438297</v>
      </c>
      <c r="Q13" s="24">
        <v>0.33243692018214516</v>
      </c>
      <c r="R13" s="24">
        <v>0.44863610842030172</v>
      </c>
      <c r="S13" s="24">
        <v>1.21965883472047</v>
      </c>
      <c r="T13" s="24">
        <v>0.30574877472866346</v>
      </c>
      <c r="U13" s="24">
        <v>0.31100103878020491</v>
      </c>
      <c r="V13" s="24">
        <v>1.029156538767213</v>
      </c>
      <c r="W13" s="24">
        <v>0.82074978118757103</v>
      </c>
      <c r="X13" s="24">
        <v>0.64525903655358319</v>
      </c>
      <c r="Y13" s="24">
        <v>772.77719705041932</v>
      </c>
      <c r="Z13" s="24">
        <v>15846.895320061294</v>
      </c>
      <c r="AA13" s="24">
        <v>1820.4500916556774</v>
      </c>
    </row>
    <row r="14" spans="1:27" x14ac:dyDescent="0.25">
      <c r="A14" s="28" t="s">
        <v>40</v>
      </c>
      <c r="B14" s="28" t="s">
        <v>36</v>
      </c>
      <c r="C14" s="24">
        <v>14.291247898892308</v>
      </c>
      <c r="D14" s="24">
        <v>8.2192165940650347E-2</v>
      </c>
      <c r="E14" s="24">
        <v>0</v>
      </c>
      <c r="F14" s="24">
        <v>0</v>
      </c>
      <c r="G14" s="24">
        <v>0.28612872562908326</v>
      </c>
      <c r="H14" s="24">
        <v>3.9950901114526309</v>
      </c>
      <c r="I14" s="24">
        <v>3.9135101329448685</v>
      </c>
      <c r="J14" s="24">
        <v>1.4391258074466489</v>
      </c>
      <c r="K14" s="24">
        <v>2.4292229285617843E-3</v>
      </c>
      <c r="L14" s="24">
        <v>19.646693384271149</v>
      </c>
      <c r="M14" s="24">
        <v>2.0967304584145952</v>
      </c>
      <c r="N14" s="24">
        <v>3.1585501577432549</v>
      </c>
      <c r="O14" s="24">
        <v>2.790067176924127</v>
      </c>
      <c r="P14" s="24">
        <v>0.15525554569449321</v>
      </c>
      <c r="Q14" s="24">
        <v>189235.31269862773</v>
      </c>
      <c r="R14" s="24">
        <v>3.6650474970230493E-4</v>
      </c>
      <c r="S14" s="24">
        <v>161604.50600091959</v>
      </c>
      <c r="T14" s="24">
        <v>2.1249284959269973E-3</v>
      </c>
      <c r="U14" s="24">
        <v>251213.36851865629</v>
      </c>
      <c r="V14" s="24">
        <v>0.24445395212899712</v>
      </c>
      <c r="W14" s="24">
        <v>173889.12853600876</v>
      </c>
      <c r="X14" s="24">
        <v>36009.424404148936</v>
      </c>
      <c r="Y14" s="24">
        <v>110449.98552926823</v>
      </c>
      <c r="Z14" s="24">
        <v>66047.959622139984</v>
      </c>
      <c r="AA14" s="24">
        <v>5866.8566854251039</v>
      </c>
    </row>
    <row r="15" spans="1:27" x14ac:dyDescent="0.25">
      <c r="A15" s="28" t="s">
        <v>40</v>
      </c>
      <c r="B15" s="28" t="s">
        <v>74</v>
      </c>
      <c r="C15" s="24">
        <v>0</v>
      </c>
      <c r="D15" s="24">
        <v>0</v>
      </c>
      <c r="E15" s="24">
        <v>0</v>
      </c>
      <c r="F15" s="24">
        <v>18.45543202664313</v>
      </c>
      <c r="G15" s="24">
        <v>2.0844492296232846</v>
      </c>
      <c r="H15" s="24">
        <v>1.1294276297394155</v>
      </c>
      <c r="I15" s="24">
        <v>0.83820193263188902</v>
      </c>
      <c r="J15" s="24">
        <v>0.86401706200091344</v>
      </c>
      <c r="K15" s="24">
        <v>3002742.3582916954</v>
      </c>
      <c r="L15" s="24">
        <v>0.39280660428720976</v>
      </c>
      <c r="M15" s="24">
        <v>0.58087773899871054</v>
      </c>
      <c r="N15" s="24">
        <v>0.50413793731443612</v>
      </c>
      <c r="O15" s="24">
        <v>0.45817613325099071</v>
      </c>
      <c r="P15" s="24">
        <v>0.39661365974336438</v>
      </c>
      <c r="Q15" s="24">
        <v>1.5356847134518794</v>
      </c>
      <c r="R15" s="24">
        <v>0.38150542045025448</v>
      </c>
      <c r="S15" s="24">
        <v>2.8277320718465582</v>
      </c>
      <c r="T15" s="24">
        <v>0.13268309377068607</v>
      </c>
      <c r="U15" s="24">
        <v>0.82225187681076828</v>
      </c>
      <c r="V15" s="24">
        <v>0.34441578717491439</v>
      </c>
      <c r="W15" s="24">
        <v>1.8798930072593716</v>
      </c>
      <c r="X15" s="24">
        <v>2.0568455014483922</v>
      </c>
      <c r="Y15" s="24">
        <v>7.1980883536778173E-2</v>
      </c>
      <c r="Z15" s="24">
        <v>1.9525130248698299</v>
      </c>
      <c r="AA15" s="24">
        <v>6.4554594288640202E-2</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12.63977310094743</v>
      </c>
      <c r="D17" s="30">
        <v>1021270.9814209153</v>
      </c>
      <c r="E17" s="30">
        <v>934492.85847305646</v>
      </c>
      <c r="F17" s="30">
        <v>853412.13117741817</v>
      </c>
      <c r="G17" s="30">
        <v>840431.25801854464</v>
      </c>
      <c r="H17" s="30">
        <v>694589.0625870782</v>
      </c>
      <c r="I17" s="30">
        <v>630390.31644816732</v>
      </c>
      <c r="J17" s="30">
        <v>697996.75472174783</v>
      </c>
      <c r="K17" s="30">
        <v>528373.61317088979</v>
      </c>
      <c r="L17" s="30">
        <v>574235.6595356093</v>
      </c>
      <c r="M17" s="30">
        <v>1826215.400382499</v>
      </c>
      <c r="N17" s="30">
        <v>2.0656622307822272</v>
      </c>
      <c r="O17" s="30">
        <v>1.1342123502421864</v>
      </c>
      <c r="P17" s="30">
        <v>3.1165522378277033</v>
      </c>
      <c r="Q17" s="30">
        <v>2.8934878433537485</v>
      </c>
      <c r="R17" s="30">
        <v>3.0097576303758551</v>
      </c>
      <c r="S17" s="30">
        <v>27003.4646340281</v>
      </c>
      <c r="T17" s="30">
        <v>3.2264733605866249</v>
      </c>
      <c r="U17" s="30">
        <v>1.9875500822070735</v>
      </c>
      <c r="V17" s="30">
        <v>27113.275566563141</v>
      </c>
      <c r="W17" s="30">
        <v>5.3619875685910632</v>
      </c>
      <c r="X17" s="30">
        <v>2.901841643784334</v>
      </c>
      <c r="Y17" s="30">
        <v>25046.470764115908</v>
      </c>
      <c r="Z17" s="30">
        <v>144642.48489072992</v>
      </c>
      <c r="AA17" s="30">
        <v>215796.40265483069</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0.44972929947360002</v>
      </c>
      <c r="E22" s="24">
        <v>5.4292489086492E-2</v>
      </c>
      <c r="F22" s="24">
        <v>3.0246327556113003E-3</v>
      </c>
      <c r="G22" s="24">
        <v>3.8588437741682399E-2</v>
      </c>
      <c r="H22" s="24">
        <v>2.0429089780129098E-3</v>
      </c>
      <c r="I22" s="24">
        <v>2.1931208992769999E-3</v>
      </c>
      <c r="J22" s="24">
        <v>2.67490575011789E-2</v>
      </c>
      <c r="K22" s="24">
        <v>9.1462907456519998E-3</v>
      </c>
      <c r="L22" s="24">
        <v>1.06542626862994E-2</v>
      </c>
      <c r="M22" s="24">
        <v>5.3931309356861998E-3</v>
      </c>
      <c r="N22" s="24">
        <v>2.76107249322936E-2</v>
      </c>
      <c r="O22" s="24">
        <v>1.6018922697309999E-2</v>
      </c>
      <c r="P22" s="24">
        <v>1.68614427425808E-2</v>
      </c>
      <c r="Q22" s="24">
        <v>4.9609788746399999E-2</v>
      </c>
      <c r="R22" s="24">
        <v>2.5349194101892502E-3</v>
      </c>
      <c r="S22" s="24">
        <v>5.7617020280542199E-2</v>
      </c>
      <c r="T22" s="24">
        <v>3.0859688246709701E-3</v>
      </c>
      <c r="U22" s="24">
        <v>7.0459425837367999E-4</v>
      </c>
      <c r="V22" s="24">
        <v>1.68130503548047E-3</v>
      </c>
      <c r="W22" s="24">
        <v>7.0007172316293304E-2</v>
      </c>
      <c r="X22" s="24">
        <v>1.7462657238184801E-3</v>
      </c>
      <c r="Y22" s="24">
        <v>5.6327189313831801E-2</v>
      </c>
      <c r="Z22" s="24">
        <v>6.4386903705599991E-4</v>
      </c>
      <c r="AA22" s="24">
        <v>4.22471367887522E-2</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0.94778684571135496</v>
      </c>
      <c r="D24" s="24">
        <v>4.7856099950683101E-2</v>
      </c>
      <c r="E24" s="24">
        <v>0.1753444243763497</v>
      </c>
      <c r="F24" s="24">
        <v>1.7806889198123406E-2</v>
      </c>
      <c r="G24" s="24">
        <v>9.3083668061040001E-2</v>
      </c>
      <c r="H24" s="24">
        <v>2.3835292444309552E-2</v>
      </c>
      <c r="I24" s="24">
        <v>2.4622203462416538E-2</v>
      </c>
      <c r="J24" s="24">
        <v>2.7329124639156557E-2</v>
      </c>
      <c r="K24" s="24">
        <v>2.3511925460246899E-2</v>
      </c>
      <c r="L24" s="24">
        <v>3.1183977223233461E-2</v>
      </c>
      <c r="M24" s="24">
        <v>3.6975025013291099E-2</v>
      </c>
      <c r="N24" s="24">
        <v>4.1492806672547899E-2</v>
      </c>
      <c r="O24" s="24">
        <v>3.7075354676128894E-2</v>
      </c>
      <c r="P24" s="24">
        <v>3.6980238007270003E-2</v>
      </c>
      <c r="Q24" s="24">
        <v>0.32340971597059198</v>
      </c>
      <c r="R24" s="24">
        <v>5.5388675080125594E-3</v>
      </c>
      <c r="S24" s="24">
        <v>6.1746294637614399E-2</v>
      </c>
      <c r="T24" s="24">
        <v>5.5807213256243203E-3</v>
      </c>
      <c r="U24" s="24">
        <v>5.2509791434255998E-3</v>
      </c>
      <c r="V24" s="24">
        <v>3.9735580433010505E-3</v>
      </c>
      <c r="W24" s="24">
        <v>0.40902003545384552</v>
      </c>
      <c r="X24" s="24">
        <v>4.6919810401901503E-3</v>
      </c>
      <c r="Y24" s="24">
        <v>2.4616425873321401</v>
      </c>
      <c r="Z24" s="24">
        <v>20660.69292109476</v>
      </c>
      <c r="AA24" s="24">
        <v>19222.033980774577</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21.019877085596978</v>
      </c>
      <c r="E26" s="24">
        <v>18.986021154908315</v>
      </c>
      <c r="F26" s="24">
        <v>3.8751354834363769</v>
      </c>
      <c r="G26" s="24">
        <v>445190.21240493632</v>
      </c>
      <c r="H26" s="24">
        <v>4.1584538961955513</v>
      </c>
      <c r="I26" s="24">
        <v>1.0839732484005518</v>
      </c>
      <c r="J26" s="24">
        <v>697994.14480919961</v>
      </c>
      <c r="K26" s="24">
        <v>99489.654062830858</v>
      </c>
      <c r="L26" s="24">
        <v>574234.39029974258</v>
      </c>
      <c r="M26" s="24">
        <v>3.663058561957263E-2</v>
      </c>
      <c r="N26" s="24">
        <v>1.136866935030963E-2</v>
      </c>
      <c r="O26" s="24">
        <v>5.5974462736245898E-3</v>
      </c>
      <c r="P26" s="24">
        <v>1.8568650393700127E-2</v>
      </c>
      <c r="Q26" s="24">
        <v>1.2444203361086497E-2</v>
      </c>
      <c r="R26" s="24">
        <v>1.2521320859899591E-2</v>
      </c>
      <c r="S26" s="24">
        <v>9.4036783697880842E-3</v>
      </c>
      <c r="T26" s="24">
        <v>1.7921344535814E-2</v>
      </c>
      <c r="U26" s="24">
        <v>1.6372082458348706E-2</v>
      </c>
      <c r="V26" s="24">
        <v>1.5714024703799134E-2</v>
      </c>
      <c r="W26" s="24">
        <v>1.6570279857475077E-2</v>
      </c>
      <c r="X26" s="24">
        <v>5.6394211443476464E-2</v>
      </c>
      <c r="Y26" s="24">
        <v>0.2548142643391122</v>
      </c>
      <c r="Z26" s="24">
        <v>19789.442479412548</v>
      </c>
      <c r="AA26" s="24">
        <v>92070.709670805358</v>
      </c>
    </row>
    <row r="27" spans="1:27" x14ac:dyDescent="0.25">
      <c r="A27" s="28" t="s">
        <v>131</v>
      </c>
      <c r="B27" s="28" t="s">
        <v>69</v>
      </c>
      <c r="C27" s="24">
        <v>2.2207041938766352</v>
      </c>
      <c r="D27" s="24">
        <v>1021217.0093898299</v>
      </c>
      <c r="E27" s="24">
        <v>934470.29421091685</v>
      </c>
      <c r="F27" s="24">
        <v>853406.00372497679</v>
      </c>
      <c r="G27" s="24">
        <v>395239.18306659447</v>
      </c>
      <c r="H27" s="24">
        <v>694582.99139333633</v>
      </c>
      <c r="I27" s="24">
        <v>630387.3974699527</v>
      </c>
      <c r="J27" s="24">
        <v>0.35720089907735053</v>
      </c>
      <c r="K27" s="24">
        <v>428882.60596187611</v>
      </c>
      <c r="L27" s="24">
        <v>3.3326112085830363E-3</v>
      </c>
      <c r="M27" s="24">
        <v>1826213.4403491837</v>
      </c>
      <c r="N27" s="24">
        <v>1.6202772812197459E-2</v>
      </c>
      <c r="O27" s="24">
        <v>5.3603045891468526E-3</v>
      </c>
      <c r="P27" s="24">
        <v>2.7578825637753902E-3</v>
      </c>
      <c r="Q27" s="24">
        <v>5.554223972934258E-3</v>
      </c>
      <c r="R27" s="24">
        <v>6.5622543819525286E-3</v>
      </c>
      <c r="S27" s="24">
        <v>9.781748496386633E-3</v>
      </c>
      <c r="T27" s="24">
        <v>7.6710297616962115E-3</v>
      </c>
      <c r="U27" s="24">
        <v>1.2739517481333626E-2</v>
      </c>
      <c r="V27" s="24">
        <v>3.2221039319314253E-3</v>
      </c>
      <c r="W27" s="24">
        <v>7.8398872928746189E-3</v>
      </c>
      <c r="X27" s="24">
        <v>3.7966230271498203E-2</v>
      </c>
      <c r="Y27" s="24">
        <v>7.1176357969785688E-3</v>
      </c>
      <c r="Z27" s="24">
        <v>3.1896050809736547E-3</v>
      </c>
      <c r="AA27" s="24">
        <v>4.4486167671983205E-2</v>
      </c>
    </row>
    <row r="28" spans="1:27" x14ac:dyDescent="0.25">
      <c r="A28" s="28" t="s">
        <v>131</v>
      </c>
      <c r="B28" s="28" t="s">
        <v>36</v>
      </c>
      <c r="C28" s="24">
        <v>7.8788098632016688</v>
      </c>
      <c r="D28" s="24">
        <v>7.6185389152979479E-3</v>
      </c>
      <c r="E28" s="24">
        <v>0</v>
      </c>
      <c r="F28" s="24">
        <v>0</v>
      </c>
      <c r="G28" s="24">
        <v>0.28367611809881105</v>
      </c>
      <c r="H28" s="24">
        <v>2.0693869308197042</v>
      </c>
      <c r="I28" s="24">
        <v>2.0470574464699909</v>
      </c>
      <c r="J28" s="24">
        <v>0.66830716016888392</v>
      </c>
      <c r="K28" s="24">
        <v>7.0097914001338805E-4</v>
      </c>
      <c r="L28" s="24">
        <v>10.519676138734409</v>
      </c>
      <c r="M28" s="24">
        <v>1.3134536858157022</v>
      </c>
      <c r="N28" s="24">
        <v>1.8411787258950201</v>
      </c>
      <c r="O28" s="24">
        <v>1.180931545824172</v>
      </c>
      <c r="P28" s="24">
        <v>2.6351390135704995E-2</v>
      </c>
      <c r="Q28" s="24">
        <v>2.3683275523173086</v>
      </c>
      <c r="R28" s="24">
        <v>1.1765004238115749E-4</v>
      </c>
      <c r="S28" s="24">
        <v>3.1536330896239179E-4</v>
      </c>
      <c r="T28" s="24">
        <v>1.784900678329206E-4</v>
      </c>
      <c r="U28" s="24">
        <v>4.5384947232023765E-4</v>
      </c>
      <c r="V28" s="24">
        <v>1.7122784244310331E-2</v>
      </c>
      <c r="W28" s="24">
        <v>17230.120866577505</v>
      </c>
      <c r="X28" s="24">
        <v>7.9215924168434648E-2</v>
      </c>
      <c r="Y28" s="24">
        <v>105429.96326275567</v>
      </c>
      <c r="Z28" s="24">
        <v>1.6818199135021004</v>
      </c>
      <c r="AA28" s="24">
        <v>1.8691841752415577</v>
      </c>
    </row>
    <row r="29" spans="1:27" x14ac:dyDescent="0.25">
      <c r="A29" s="28" t="s">
        <v>131</v>
      </c>
      <c r="B29" s="28" t="s">
        <v>74</v>
      </c>
      <c r="C29" s="24">
        <v>0</v>
      </c>
      <c r="D29" s="24">
        <v>0</v>
      </c>
      <c r="E29" s="24">
        <v>0</v>
      </c>
      <c r="F29" s="24">
        <v>9.2212752858563913</v>
      </c>
      <c r="G29" s="24">
        <v>1.4429743756838838</v>
      </c>
      <c r="H29" s="24">
        <v>0.38615309798423847</v>
      </c>
      <c r="I29" s="24">
        <v>0.32582266957023215</v>
      </c>
      <c r="J29" s="24">
        <v>0.31487287290474536</v>
      </c>
      <c r="K29" s="24">
        <v>3002741.8829335193</v>
      </c>
      <c r="L29" s="24">
        <v>2.166922840514068E-2</v>
      </c>
      <c r="M29" s="24">
        <v>2.336068760080157E-2</v>
      </c>
      <c r="N29" s="24">
        <v>1.5224412281519091E-2</v>
      </c>
      <c r="O29" s="24">
        <v>1.1328724762497168E-2</v>
      </c>
      <c r="P29" s="24">
        <v>1.0368043279329366E-2</v>
      </c>
      <c r="Q29" s="24">
        <v>1.168462025839229E-2</v>
      </c>
      <c r="R29" s="24">
        <v>9.2582933840711801E-3</v>
      </c>
      <c r="S29" s="24">
        <v>8.0038158644214884E-3</v>
      </c>
      <c r="T29" s="24">
        <v>9.35584160780706E-3</v>
      </c>
      <c r="U29" s="24">
        <v>1.0092786827002745E-2</v>
      </c>
      <c r="V29" s="24">
        <v>8.3365856026707506E-3</v>
      </c>
      <c r="W29" s="24">
        <v>9.2682636478691894E-3</v>
      </c>
      <c r="X29" s="24">
        <v>7.4434969593107575E-3</v>
      </c>
      <c r="Y29" s="24">
        <v>5.3606043621700081E-3</v>
      </c>
      <c r="Z29" s="24">
        <v>5.7326405086067988E-3</v>
      </c>
      <c r="AA29" s="24">
        <v>6.1440583636038198E-3</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3.1684910395879902</v>
      </c>
      <c r="D31" s="30">
        <v>1021238.5268523149</v>
      </c>
      <c r="E31" s="30">
        <v>934489.50986898527</v>
      </c>
      <c r="F31" s="30">
        <v>853409.89969198219</v>
      </c>
      <c r="G31" s="30">
        <v>840429.5271436366</v>
      </c>
      <c r="H31" s="30">
        <v>694587.17572543398</v>
      </c>
      <c r="I31" s="30">
        <v>630388.50825852551</v>
      </c>
      <c r="J31" s="30">
        <v>697994.55608828075</v>
      </c>
      <c r="K31" s="30">
        <v>528372.29268292314</v>
      </c>
      <c r="L31" s="30">
        <v>574234.43547059363</v>
      </c>
      <c r="M31" s="30">
        <v>1826213.5193479252</v>
      </c>
      <c r="N31" s="30">
        <v>9.6674973767348599E-2</v>
      </c>
      <c r="O31" s="30">
        <v>6.405202823621034E-2</v>
      </c>
      <c r="P31" s="30">
        <v>7.516821370732632E-2</v>
      </c>
      <c r="Q31" s="30">
        <v>0.39101793205101271</v>
      </c>
      <c r="R31" s="30">
        <v>2.7157362160053929E-2</v>
      </c>
      <c r="S31" s="30">
        <v>0.13854874178433133</v>
      </c>
      <c r="T31" s="30">
        <v>3.42590644478055E-2</v>
      </c>
      <c r="U31" s="30">
        <v>3.5067173341481614E-2</v>
      </c>
      <c r="V31" s="30">
        <v>2.4590991714512081E-2</v>
      </c>
      <c r="W31" s="30">
        <v>0.50343737492048857</v>
      </c>
      <c r="X31" s="30">
        <v>0.10079868847898329</v>
      </c>
      <c r="Y31" s="30">
        <v>2.7799016767820626</v>
      </c>
      <c r="Z31" s="30">
        <v>40450.139233981419</v>
      </c>
      <c r="AA31" s="30">
        <v>111292.83038488439</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0.41487719851466498</v>
      </c>
      <c r="E36" s="24">
        <v>1.3426839055289999E-2</v>
      </c>
      <c r="F36" s="24">
        <v>1.3023450959846401E-2</v>
      </c>
      <c r="G36" s="24">
        <v>2.0518449416945899E-2</v>
      </c>
      <c r="H36" s="24">
        <v>1.7927210448046901E-2</v>
      </c>
      <c r="I36" s="24">
        <v>1.35800206867776E-2</v>
      </c>
      <c r="J36" s="24">
        <v>2.7662290132118399E-2</v>
      </c>
      <c r="K36" s="24">
        <v>5.7458864673812001E-3</v>
      </c>
      <c r="L36" s="24">
        <v>1.3495557702921299E-2</v>
      </c>
      <c r="M36" s="24">
        <v>1.1506769994358599E-2</v>
      </c>
      <c r="N36" s="24">
        <v>1.89698172027419E-2</v>
      </c>
      <c r="O36" s="24">
        <v>1.53131816403126E-2</v>
      </c>
      <c r="P36" s="24">
        <v>1.44096027741785E-2</v>
      </c>
      <c r="Q36" s="24">
        <v>2.1457233256431198E-2</v>
      </c>
      <c r="R36" s="24">
        <v>2.2392773906739803E-2</v>
      </c>
      <c r="S36" s="24">
        <v>7.4439818543976008E-2</v>
      </c>
      <c r="T36" s="24">
        <v>1.0149258898188799E-3</v>
      </c>
      <c r="U36" s="24">
        <v>2.3660779832192801E-3</v>
      </c>
      <c r="V36" s="24">
        <v>6.1245490208905592E-4</v>
      </c>
      <c r="W36" s="24">
        <v>5.0609023027453903E-2</v>
      </c>
      <c r="X36" s="24">
        <v>8.8615671896472004E-4</v>
      </c>
      <c r="Y36" s="24">
        <v>2.3649558926742199E-3</v>
      </c>
      <c r="Z36" s="24">
        <v>2.6429358573618E-2</v>
      </c>
      <c r="AA36" s="24">
        <v>2.6538662969364E-4</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0.47558920290947998</v>
      </c>
      <c r="D38" s="24">
        <v>2.3479190261337501E-2</v>
      </c>
      <c r="E38" s="24">
        <v>2.45991082963068E-2</v>
      </c>
      <c r="F38" s="24">
        <v>2.4098061417939999E-2</v>
      </c>
      <c r="G38" s="24">
        <v>2.4680870114491601E-2</v>
      </c>
      <c r="H38" s="24">
        <v>2.3773587999914001E-2</v>
      </c>
      <c r="I38" s="24">
        <v>2.28859925911199E-2</v>
      </c>
      <c r="J38" s="24">
        <v>2.3786442104169598E-2</v>
      </c>
      <c r="K38" s="24">
        <v>2.0337717957586102E-2</v>
      </c>
      <c r="L38" s="24">
        <v>2.0858086317925299E-2</v>
      </c>
      <c r="M38" s="24">
        <v>1.9880135856200697E-2</v>
      </c>
      <c r="N38" s="24">
        <v>1.9820897576896201E-2</v>
      </c>
      <c r="O38" s="24">
        <v>1.86178476859559E-2</v>
      </c>
      <c r="P38" s="24">
        <v>1.78086337002888E-2</v>
      </c>
      <c r="Q38" s="24">
        <v>5.1031476657961601E-2</v>
      </c>
      <c r="R38" s="24">
        <v>6.3043936216153798E-2</v>
      </c>
      <c r="S38" s="24">
        <v>0.51665696818692008</v>
      </c>
      <c r="T38" s="24">
        <v>2.3695762653629998E-3</v>
      </c>
      <c r="U38" s="24">
        <v>3.7526124294600099E-3</v>
      </c>
      <c r="V38" s="24">
        <v>3.0979934043173798E-3</v>
      </c>
      <c r="W38" s="24">
        <v>0.55321221158018996</v>
      </c>
      <c r="X38" s="24">
        <v>1.02398194329508E-3</v>
      </c>
      <c r="Y38" s="24">
        <v>6.45978849480599E-4</v>
      </c>
      <c r="Z38" s="24">
        <v>7964.8121277791997</v>
      </c>
      <c r="AA38" s="24">
        <v>7.6834870171595907E-4</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10.596133328565241</v>
      </c>
      <c r="E40" s="24">
        <v>0.44919755521416482</v>
      </c>
      <c r="F40" s="24">
        <v>0.24478545983702818</v>
      </c>
      <c r="G40" s="24">
        <v>0.71406969721322244</v>
      </c>
      <c r="H40" s="24">
        <v>0.51404123163010795</v>
      </c>
      <c r="I40" s="24">
        <v>0.48638959194153264</v>
      </c>
      <c r="J40" s="24">
        <v>0.5362638383923094</v>
      </c>
      <c r="K40" s="24">
        <v>0.14898945437693764</v>
      </c>
      <c r="L40" s="24">
        <v>0.31559455182420176</v>
      </c>
      <c r="M40" s="24">
        <v>0.15769400363099073</v>
      </c>
      <c r="N40" s="24">
        <v>0.24371206861395711</v>
      </c>
      <c r="O40" s="24">
        <v>0.10450484359154931</v>
      </c>
      <c r="P40" s="24">
        <v>0.99577522722171008</v>
      </c>
      <c r="Q40" s="24">
        <v>0.45676867025660745</v>
      </c>
      <c r="R40" s="24">
        <v>1.1888068227805839</v>
      </c>
      <c r="S40" s="24">
        <v>1.3259874105826794</v>
      </c>
      <c r="T40" s="24">
        <v>1.0558446181577277</v>
      </c>
      <c r="U40" s="24">
        <v>6.7796330929749959E-2</v>
      </c>
      <c r="V40" s="24">
        <v>0.13169501801500599</v>
      </c>
      <c r="W40" s="24">
        <v>2.6994079464346359</v>
      </c>
      <c r="X40" s="24">
        <v>5.3266664839605765E-2</v>
      </c>
      <c r="Y40" s="24">
        <v>24268.553759541301</v>
      </c>
      <c r="Z40" s="24">
        <v>43010.184597117281</v>
      </c>
      <c r="AA40" s="24">
        <v>34946.086293881955</v>
      </c>
    </row>
    <row r="41" spans="1:27" x14ac:dyDescent="0.25">
      <c r="A41" s="28" t="s">
        <v>132</v>
      </c>
      <c r="B41" s="28" t="s">
        <v>69</v>
      </c>
      <c r="C41" s="24">
        <v>3.4005778682245169</v>
      </c>
      <c r="D41" s="24">
        <v>5.7708622761639176E-2</v>
      </c>
      <c r="E41" s="24">
        <v>0.10023780565868796</v>
      </c>
      <c r="F41" s="24">
        <v>0.1720058193994492</v>
      </c>
      <c r="G41" s="24">
        <v>0.12101194577931682</v>
      </c>
      <c r="H41" s="24">
        <v>4.110301178201585E-2</v>
      </c>
      <c r="I41" s="24">
        <v>7.5512861058068866E-3</v>
      </c>
      <c r="J41" s="24">
        <v>1.7978174795127168E-3</v>
      </c>
      <c r="K41" s="24">
        <v>1.4443653880423278E-3</v>
      </c>
      <c r="L41" s="24">
        <v>7.5977411618517905E-4</v>
      </c>
      <c r="M41" s="24">
        <v>0.41694706201954773</v>
      </c>
      <c r="N41" s="24">
        <v>0.27551426953564784</v>
      </c>
      <c r="O41" s="24">
        <v>0.21110690764496018</v>
      </c>
      <c r="P41" s="24">
        <v>0.11153463991283735</v>
      </c>
      <c r="Q41" s="24">
        <v>0.12467341106888709</v>
      </c>
      <c r="R41" s="24">
        <v>0.1696626424406131</v>
      </c>
      <c r="S41" s="24">
        <v>0.43391042904006133</v>
      </c>
      <c r="T41" s="24">
        <v>9.041075084660688E-2</v>
      </c>
      <c r="U41" s="24">
        <v>6.8005022769891565E-2</v>
      </c>
      <c r="V41" s="24">
        <v>5.9993669362004155E-2</v>
      </c>
      <c r="W41" s="24">
        <v>0.47018791836708124</v>
      </c>
      <c r="X41" s="24">
        <v>4.4664834764668218E-2</v>
      </c>
      <c r="Y41" s="24">
        <v>0.14534510070430237</v>
      </c>
      <c r="Z41" s="24">
        <v>15846.768611382797</v>
      </c>
      <c r="AA41" s="24">
        <v>9.3771407437970074E-3</v>
      </c>
    </row>
    <row r="42" spans="1:27" x14ac:dyDescent="0.25">
      <c r="A42" s="28" t="s">
        <v>132</v>
      </c>
      <c r="B42" s="28" t="s">
        <v>36</v>
      </c>
      <c r="C42" s="24">
        <v>1.56152532318819</v>
      </c>
      <c r="D42" s="24">
        <v>1.5497087470903701E-2</v>
      </c>
      <c r="E42" s="24">
        <v>0</v>
      </c>
      <c r="F42" s="24">
        <v>0</v>
      </c>
      <c r="G42" s="24">
        <v>6.7465495381732797E-4</v>
      </c>
      <c r="H42" s="24">
        <v>0.46473590862036795</v>
      </c>
      <c r="I42" s="24">
        <v>0.460491210383078</v>
      </c>
      <c r="J42" s="24">
        <v>0.18536871891234402</v>
      </c>
      <c r="K42" s="24">
        <v>9.6156737271410001E-4</v>
      </c>
      <c r="L42" s="24">
        <v>2.55876511672512</v>
      </c>
      <c r="M42" s="24">
        <v>0.29894312122574901</v>
      </c>
      <c r="N42" s="24">
        <v>0.26465201754071599</v>
      </c>
      <c r="O42" s="24">
        <v>0.35458741635044</v>
      </c>
      <c r="P42" s="24">
        <v>1.19304920570577E-2</v>
      </c>
      <c r="Q42" s="24">
        <v>0.15231414865505599</v>
      </c>
      <c r="R42" s="24">
        <v>1.4786746713048603E-4</v>
      </c>
      <c r="S42" s="24">
        <v>110631.10677808001</v>
      </c>
      <c r="T42" s="24">
        <v>1.671856557635E-3</v>
      </c>
      <c r="U42" s="24">
        <v>5.6001129808922395E-5</v>
      </c>
      <c r="V42" s="24">
        <v>3.9985169856059896E-4</v>
      </c>
      <c r="W42" s="24">
        <v>82193.306456799997</v>
      </c>
      <c r="X42" s="24">
        <v>1.0917042744846001E-2</v>
      </c>
      <c r="Y42" s="24">
        <v>5.4050565676481005E-3</v>
      </c>
      <c r="Z42" s="24">
        <v>52000.586154117103</v>
      </c>
      <c r="AA42" s="24">
        <v>1.7961922108762098E-2</v>
      </c>
    </row>
    <row r="43" spans="1:27" x14ac:dyDescent="0.25">
      <c r="A43" s="28" t="s">
        <v>132</v>
      </c>
      <c r="B43" s="28" t="s">
        <v>74</v>
      </c>
      <c r="C43" s="24">
        <v>0</v>
      </c>
      <c r="D43" s="24">
        <v>0</v>
      </c>
      <c r="E43" s="24">
        <v>0</v>
      </c>
      <c r="F43" s="24">
        <v>2.3349314794136</v>
      </c>
      <c r="G43" s="24">
        <v>0.146306723329579</v>
      </c>
      <c r="H43" s="24">
        <v>0.16162307676875401</v>
      </c>
      <c r="I43" s="24">
        <v>0.135215054755735</v>
      </c>
      <c r="J43" s="24">
        <v>6.2285868325192E-2</v>
      </c>
      <c r="K43" s="24">
        <v>0.21141395080717998</v>
      </c>
      <c r="L43" s="24">
        <v>0.12578214817705502</v>
      </c>
      <c r="M43" s="24">
        <v>0.13456192935104999</v>
      </c>
      <c r="N43" s="24">
        <v>0.13775700420789999</v>
      </c>
      <c r="O43" s="24">
        <v>9.9172401951300004E-2</v>
      </c>
      <c r="P43" s="24">
        <v>0.103457410620289</v>
      </c>
      <c r="Q43" s="24">
        <v>0.245783682408833</v>
      </c>
      <c r="R43" s="24">
        <v>0.23917681949865999</v>
      </c>
      <c r="S43" s="24">
        <v>1.0241659291396499</v>
      </c>
      <c r="T43" s="24">
        <v>2.9204352325841801E-2</v>
      </c>
      <c r="U43" s="24">
        <v>2.76847585184316E-2</v>
      </c>
      <c r="V43" s="24">
        <v>1.42727615846742E-2</v>
      </c>
      <c r="W43" s="24">
        <v>0.99818312770794004</v>
      </c>
      <c r="X43" s="24">
        <v>8.2416272023453207E-3</v>
      </c>
      <c r="Y43" s="24">
        <v>6.5705086948581199E-3</v>
      </c>
      <c r="Z43" s="24">
        <v>1.0970863752646001</v>
      </c>
      <c r="AA43" s="24">
        <v>8.589455651054E-3</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3.8761670711339971</v>
      </c>
      <c r="D45" s="30">
        <v>11.092198340102883</v>
      </c>
      <c r="E45" s="30">
        <v>0.58746130822444964</v>
      </c>
      <c r="F45" s="30">
        <v>0.45391279161426379</v>
      </c>
      <c r="G45" s="30">
        <v>0.88028096252397681</v>
      </c>
      <c r="H45" s="30">
        <v>0.59684504186008469</v>
      </c>
      <c r="I45" s="30">
        <v>0.53040689132523711</v>
      </c>
      <c r="J45" s="30">
        <v>0.58951038810811007</v>
      </c>
      <c r="K45" s="30">
        <v>0.17651742418994726</v>
      </c>
      <c r="L45" s="30">
        <v>0.35070796996123355</v>
      </c>
      <c r="M45" s="30">
        <v>0.60602797150109777</v>
      </c>
      <c r="N45" s="30">
        <v>0.55801705292924297</v>
      </c>
      <c r="O45" s="30">
        <v>0.34954278056277799</v>
      </c>
      <c r="P45" s="30">
        <v>1.1395281036090148</v>
      </c>
      <c r="Q45" s="30">
        <v>0.65393079123988729</v>
      </c>
      <c r="R45" s="30">
        <v>1.4439061753440907</v>
      </c>
      <c r="S45" s="30">
        <v>2.350994626353637</v>
      </c>
      <c r="T45" s="30">
        <v>1.1496398711595166</v>
      </c>
      <c r="U45" s="30">
        <v>0.14192004411232081</v>
      </c>
      <c r="V45" s="30">
        <v>0.19539913568341657</v>
      </c>
      <c r="W45" s="30">
        <v>3.773417099409361</v>
      </c>
      <c r="X45" s="30">
        <v>9.9841638266533778E-2</v>
      </c>
      <c r="Y45" s="30">
        <v>24268.702115576747</v>
      </c>
      <c r="Z45" s="30">
        <v>66821.791765637856</v>
      </c>
      <c r="AA45" s="30">
        <v>34946.096704758027</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0.38593602003251998</v>
      </c>
      <c r="E50" s="24">
        <v>2.3964081675454801E-2</v>
      </c>
      <c r="F50" s="24">
        <v>2.0700013819632702E-2</v>
      </c>
      <c r="G50" s="24">
        <v>1.61161076324466E-2</v>
      </c>
      <c r="H50" s="24">
        <v>1.4105995484464801E-2</v>
      </c>
      <c r="I50" s="24">
        <v>1.8658862924047899E-2</v>
      </c>
      <c r="J50" s="24">
        <v>5.1567607693840598E-2</v>
      </c>
      <c r="K50" s="24">
        <v>1.08313690962944E-2</v>
      </c>
      <c r="L50" s="24">
        <v>1.3642493658541E-2</v>
      </c>
      <c r="M50" s="24">
        <v>6.0539611267980001E-3</v>
      </c>
      <c r="N50" s="24">
        <v>2.6770051017428E-2</v>
      </c>
      <c r="O50" s="24">
        <v>2.3187051394694902E-2</v>
      </c>
      <c r="P50" s="24">
        <v>1.18380371780349E-2</v>
      </c>
      <c r="Q50" s="24">
        <v>1.9643703547693899E-2</v>
      </c>
      <c r="R50" s="24">
        <v>1.6480761641699999E-2</v>
      </c>
      <c r="S50" s="24">
        <v>2.8269145496591999E-2</v>
      </c>
      <c r="T50" s="24">
        <v>1.4007048768343701E-2</v>
      </c>
      <c r="U50" s="24">
        <v>6.2177875960953401E-2</v>
      </c>
      <c r="V50" s="24">
        <v>3.4960183256444398E-4</v>
      </c>
      <c r="W50" s="24">
        <v>2.7142025809967999E-3</v>
      </c>
      <c r="X50" s="24">
        <v>7.4192615287266908E-2</v>
      </c>
      <c r="Y50" s="24">
        <v>1.7719029349111798E-3</v>
      </c>
      <c r="Z50" s="24">
        <v>2.1991307274364999E-4</v>
      </c>
      <c r="AA50" s="24">
        <v>6.9949874382751204E-3</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0.46902543577284805</v>
      </c>
      <c r="D52" s="24">
        <v>2.3393587615774598E-2</v>
      </c>
      <c r="E52" s="24">
        <v>2.5480752180577E-2</v>
      </c>
      <c r="F52" s="24">
        <v>2.46745757208667E-2</v>
      </c>
      <c r="G52" s="24">
        <v>2.4362888722529997E-2</v>
      </c>
      <c r="H52" s="24">
        <v>2.3321877891177598E-2</v>
      </c>
      <c r="I52" s="24">
        <v>2.3347713868014701E-2</v>
      </c>
      <c r="J52" s="24">
        <v>2.5564813742836801E-2</v>
      </c>
      <c r="K52" s="24">
        <v>2.1284769536814501E-2</v>
      </c>
      <c r="L52" s="24">
        <v>2.06193456776359E-2</v>
      </c>
      <c r="M52" s="24">
        <v>1.9396542414192201E-2</v>
      </c>
      <c r="N52" s="24">
        <v>2.0600928109420297E-2</v>
      </c>
      <c r="O52" s="24">
        <v>3.9633410919293198E-2</v>
      </c>
      <c r="P52" s="24">
        <v>4.3253275870196502E-3</v>
      </c>
      <c r="Q52" s="24">
        <v>3.0724752711905001E-2</v>
      </c>
      <c r="R52" s="24">
        <v>2.6215063085629202E-2</v>
      </c>
      <c r="S52" s="24">
        <v>1.04113715818288E-2</v>
      </c>
      <c r="T52" s="24">
        <v>2.79607974922863E-3</v>
      </c>
      <c r="U52" s="24">
        <v>0.17802996650441599</v>
      </c>
      <c r="V52" s="24">
        <v>1.8589871770898101E-3</v>
      </c>
      <c r="W52" s="24">
        <v>2.02301054932158E-3</v>
      </c>
      <c r="X52" s="24">
        <v>6.2901364345656005E-2</v>
      </c>
      <c r="Y52" s="24">
        <v>1.0988506196104001E-3</v>
      </c>
      <c r="Z52" s="24">
        <v>5.34810982432208E-4</v>
      </c>
      <c r="AA52" s="24">
        <v>3.3456221470766002E-4</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6.4636486927947567</v>
      </c>
      <c r="E54" s="24">
        <v>0.40442000608197798</v>
      </c>
      <c r="F54" s="24">
        <v>0.39069749586340197</v>
      </c>
      <c r="G54" s="24">
        <v>0.24246756689156063</v>
      </c>
      <c r="H54" s="24">
        <v>0.35215516132403402</v>
      </c>
      <c r="I54" s="24">
        <v>0.33734773229052284</v>
      </c>
      <c r="J54" s="24">
        <v>0.54038685605787362</v>
      </c>
      <c r="K54" s="24">
        <v>0.35709457397457922</v>
      </c>
      <c r="L54" s="24">
        <v>0.21566094021880086</v>
      </c>
      <c r="M54" s="24">
        <v>0.27244788086995358</v>
      </c>
      <c r="N54" s="24">
        <v>0.20764251417622828</v>
      </c>
      <c r="O54" s="24">
        <v>7.7295130674081627E-2</v>
      </c>
      <c r="P54" s="24">
        <v>0.50637897195329828</v>
      </c>
      <c r="Q54" s="24">
        <v>0.40780521061830499</v>
      </c>
      <c r="R54" s="24">
        <v>0.37646061238408696</v>
      </c>
      <c r="S54" s="24">
        <v>0.35778027238121263</v>
      </c>
      <c r="T54" s="24">
        <v>0.54811056083864795</v>
      </c>
      <c r="U54" s="24">
        <v>0.51826847719745628</v>
      </c>
      <c r="V54" s="24">
        <v>0.23356185087585132</v>
      </c>
      <c r="W54" s="24">
        <v>0.12680366945712923</v>
      </c>
      <c r="X54" s="24">
        <v>1.0429777135512104</v>
      </c>
      <c r="Y54" s="24">
        <v>0.282968304669176</v>
      </c>
      <c r="Z54" s="24">
        <v>0.65158389885494206</v>
      </c>
      <c r="AA54" s="24">
        <v>29705.219279522131</v>
      </c>
    </row>
    <row r="55" spans="1:27" x14ac:dyDescent="0.25">
      <c r="A55" s="28" t="s">
        <v>133</v>
      </c>
      <c r="B55" s="28" t="s">
        <v>69</v>
      </c>
      <c r="C55" s="24">
        <v>0.9125400988210689</v>
      </c>
      <c r="D55" s="24">
        <v>2.35952453467182E-2</v>
      </c>
      <c r="E55" s="24">
        <v>5.6940528619487493E-2</v>
      </c>
      <c r="F55" s="24">
        <v>0.30316981150118721</v>
      </c>
      <c r="G55" s="24">
        <v>5.7923416580301902E-2</v>
      </c>
      <c r="H55" s="24">
        <v>2.1975663224028798E-2</v>
      </c>
      <c r="I55" s="24">
        <v>9.5526559832367196E-3</v>
      </c>
      <c r="J55" s="24">
        <v>2.8884679344804601E-3</v>
      </c>
      <c r="K55" s="24">
        <v>1.0569193626748441E-3</v>
      </c>
      <c r="L55" s="24">
        <v>3.0013238892277858E-4</v>
      </c>
      <c r="M55" s="24">
        <v>0.17616818056082839</v>
      </c>
      <c r="N55" s="24">
        <v>0.1273535916611172</v>
      </c>
      <c r="O55" s="24">
        <v>9.6607371817095902E-2</v>
      </c>
      <c r="P55" s="24">
        <v>3.6440302309864697E-2</v>
      </c>
      <c r="Q55" s="24">
        <v>5.2925085478010003E-2</v>
      </c>
      <c r="R55" s="24">
        <v>6.9817395580216102E-2</v>
      </c>
      <c r="S55" s="24">
        <v>9.1163129185999905E-2</v>
      </c>
      <c r="T55" s="24">
        <v>6.656800651414381E-2</v>
      </c>
      <c r="U55" s="24">
        <v>0.14965857106421088</v>
      </c>
      <c r="V55" s="24">
        <v>6.5537866838986294E-3</v>
      </c>
      <c r="W55" s="24">
        <v>6.2387970866034495E-2</v>
      </c>
      <c r="X55" s="24">
        <v>0.33397060107849902</v>
      </c>
      <c r="Y55" s="24">
        <v>2.7872797878057916E-2</v>
      </c>
      <c r="Z55" s="24">
        <v>0.1100763902106493</v>
      </c>
      <c r="AA55" s="24">
        <v>0.15277964350977161</v>
      </c>
    </row>
    <row r="56" spans="1:27" x14ac:dyDescent="0.25">
      <c r="A56" s="28" t="s">
        <v>133</v>
      </c>
      <c r="B56" s="28" t="s">
        <v>36</v>
      </c>
      <c r="C56" s="24">
        <v>1.60656506561799</v>
      </c>
      <c r="D56" s="24">
        <v>1.56885933209495E-2</v>
      </c>
      <c r="E56" s="24">
        <v>0</v>
      </c>
      <c r="F56" s="24">
        <v>0</v>
      </c>
      <c r="G56" s="24">
        <v>8.4015045487427996E-4</v>
      </c>
      <c r="H56" s="24">
        <v>0.47955795518058497</v>
      </c>
      <c r="I56" s="24">
        <v>0.46768793595186203</v>
      </c>
      <c r="J56" s="24">
        <v>0.187352055960126</v>
      </c>
      <c r="K56" s="24">
        <v>2.2977999957859299E-4</v>
      </c>
      <c r="L56" s="24">
        <v>2.3994334066932801</v>
      </c>
      <c r="M56" s="24">
        <v>0.15172223637135598</v>
      </c>
      <c r="N56" s="24">
        <v>0.44384480567234302</v>
      </c>
      <c r="O56" s="24">
        <v>0.97864981665420003</v>
      </c>
      <c r="P56" s="24">
        <v>7.6831288057633597E-4</v>
      </c>
      <c r="Q56" s="24">
        <v>3.2090970423690002</v>
      </c>
      <c r="R56" s="24">
        <v>4.8115284311442996E-5</v>
      </c>
      <c r="S56" s="24">
        <v>1.55280781897464E-4</v>
      </c>
      <c r="T56" s="24">
        <v>1.5622330200460799E-4</v>
      </c>
      <c r="U56" s="24">
        <v>251213.36755998098</v>
      </c>
      <c r="V56" s="24">
        <v>2.33888779469196E-4</v>
      </c>
      <c r="W56" s="24">
        <v>52367.142869568001</v>
      </c>
      <c r="X56" s="24">
        <v>36009.289934352004</v>
      </c>
      <c r="Y56" s="24">
        <v>4.9847047317004602E-3</v>
      </c>
      <c r="Z56" s="24">
        <v>14045.6120942543</v>
      </c>
      <c r="AA56" s="24">
        <v>4.6618640313448399E-3</v>
      </c>
    </row>
    <row r="57" spans="1:27" x14ac:dyDescent="0.25">
      <c r="A57" s="28" t="s">
        <v>133</v>
      </c>
      <c r="B57" s="28" t="s">
        <v>74</v>
      </c>
      <c r="C57" s="24">
        <v>0</v>
      </c>
      <c r="D57" s="24">
        <v>0</v>
      </c>
      <c r="E57" s="24">
        <v>0</v>
      </c>
      <c r="F57" s="24">
        <v>2.3544223176277499</v>
      </c>
      <c r="G57" s="24">
        <v>0.15727560211076799</v>
      </c>
      <c r="H57" s="24">
        <v>0.17002256734940099</v>
      </c>
      <c r="I57" s="24">
        <v>0.14015749671584199</v>
      </c>
      <c r="J57" s="24">
        <v>0.22000148881141499</v>
      </c>
      <c r="K57" s="24">
        <v>7.6368691647882E-2</v>
      </c>
      <c r="L57" s="24">
        <v>8.5480297842862998E-2</v>
      </c>
      <c r="M57" s="24">
        <v>0.11226565950032899</v>
      </c>
      <c r="N57" s="24">
        <v>0.16681794159815003</v>
      </c>
      <c r="O57" s="24">
        <v>0.172873554852085</v>
      </c>
      <c r="P57" s="24">
        <v>5.9516938932376001E-2</v>
      </c>
      <c r="Q57" s="24">
        <v>0.72155000156739502</v>
      </c>
      <c r="R57" s="24">
        <v>2.7615961561402901E-2</v>
      </c>
      <c r="S57" s="24">
        <v>0.57046463154016003</v>
      </c>
      <c r="T57" s="24">
        <v>2.5842539576798999E-2</v>
      </c>
      <c r="U57" s="24">
        <v>0.73978361396495995</v>
      </c>
      <c r="V57" s="24">
        <v>1.17956215446814E-2</v>
      </c>
      <c r="W57" s="24">
        <v>0.6418946191863999</v>
      </c>
      <c r="X57" s="24">
        <v>2.0029895189157902</v>
      </c>
      <c r="Y57" s="24">
        <v>5.1058110560540399E-3</v>
      </c>
      <c r="Z57" s="24">
        <v>0.77720643228191699</v>
      </c>
      <c r="AA57" s="24">
        <v>8.4322610414665801E-3</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1.3815655345939168</v>
      </c>
      <c r="D59" s="30">
        <v>6.8965735457897699</v>
      </c>
      <c r="E59" s="30">
        <v>0.51080536855749725</v>
      </c>
      <c r="F59" s="30">
        <v>0.73924189690508857</v>
      </c>
      <c r="G59" s="30">
        <v>0.34086997982683914</v>
      </c>
      <c r="H59" s="30">
        <v>0.4115586979237052</v>
      </c>
      <c r="I59" s="30">
        <v>0.38890696506582217</v>
      </c>
      <c r="J59" s="30">
        <v>0.62040774542903154</v>
      </c>
      <c r="K59" s="30">
        <v>0.39026763197036296</v>
      </c>
      <c r="L59" s="30">
        <v>0.25022291194390056</v>
      </c>
      <c r="M59" s="30">
        <v>0.47406656497177219</v>
      </c>
      <c r="N59" s="30">
        <v>0.3823670849641938</v>
      </c>
      <c r="O59" s="30">
        <v>0.23672296480516564</v>
      </c>
      <c r="P59" s="30">
        <v>0.55898263902821754</v>
      </c>
      <c r="Q59" s="30">
        <v>0.51109875235591384</v>
      </c>
      <c r="R59" s="30">
        <v>0.48897383269163225</v>
      </c>
      <c r="S59" s="30">
        <v>0.48762391864563331</v>
      </c>
      <c r="T59" s="30">
        <v>0.63148169587036418</v>
      </c>
      <c r="U59" s="30">
        <v>0.90813489072703657</v>
      </c>
      <c r="V59" s="30">
        <v>0.24232422656940422</v>
      </c>
      <c r="W59" s="30">
        <v>0.1939288534534821</v>
      </c>
      <c r="X59" s="30">
        <v>1.5140422942626324</v>
      </c>
      <c r="Y59" s="30">
        <v>0.3137118561017555</v>
      </c>
      <c r="Z59" s="30">
        <v>0.7624150131207672</v>
      </c>
      <c r="AA59" s="30">
        <v>29705.379388715293</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0.35859110166463398</v>
      </c>
      <c r="E64" s="24">
        <v>5.7795666358826402E-2</v>
      </c>
      <c r="F64" s="24">
        <v>3.9861477065919505E-3</v>
      </c>
      <c r="G64" s="24">
        <v>1.03191489660117E-2</v>
      </c>
      <c r="H64" s="24">
        <v>1.1216353869764599E-2</v>
      </c>
      <c r="I64" s="24">
        <v>1.5402303210298901E-2</v>
      </c>
      <c r="J64" s="24">
        <v>3.9085099981275601E-2</v>
      </c>
      <c r="K64" s="24">
        <v>1.0727555344257601E-2</v>
      </c>
      <c r="L64" s="24">
        <v>1.33553968767954E-2</v>
      </c>
      <c r="M64" s="24">
        <v>5.6265974325627396E-3</v>
      </c>
      <c r="N64" s="24">
        <v>2.5138007390624998E-2</v>
      </c>
      <c r="O64" s="24">
        <v>1.5740818348144399E-2</v>
      </c>
      <c r="P64" s="24">
        <v>1.6987381154185598E-2</v>
      </c>
      <c r="Q64" s="24">
        <v>4.6548789571416005E-2</v>
      </c>
      <c r="R64" s="24">
        <v>2.2022784202049999E-3</v>
      </c>
      <c r="S64" s="24">
        <v>0.11228666020629101</v>
      </c>
      <c r="T64" s="24">
        <v>1.52900608538635E-3</v>
      </c>
      <c r="U64" s="24">
        <v>1.64453265199727E-3</v>
      </c>
      <c r="V64" s="24">
        <v>2.8051014107988E-2</v>
      </c>
      <c r="W64" s="24">
        <v>4.4152687410901198E-2</v>
      </c>
      <c r="X64" s="24">
        <v>1.3599067453229901E-3</v>
      </c>
      <c r="Y64" s="24">
        <v>5.5878944130629001E-2</v>
      </c>
      <c r="Z64" s="24">
        <v>3.9112862245079998E-3</v>
      </c>
      <c r="AA64" s="24">
        <v>1.7631595929649E-2</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0.48521467477834396</v>
      </c>
      <c r="D66" s="24">
        <v>2.1469426163886599E-2</v>
      </c>
      <c r="E66" s="24">
        <v>3.9710993689428001E-2</v>
      </c>
      <c r="F66" s="24">
        <v>1.3571934185319399E-2</v>
      </c>
      <c r="G66" s="24">
        <v>2.4066984344323198E-2</v>
      </c>
      <c r="H66" s="24">
        <v>2.34013726768964E-2</v>
      </c>
      <c r="I66" s="24">
        <v>2.3189993080862902E-2</v>
      </c>
      <c r="J66" s="24">
        <v>2.6710946813073001E-2</v>
      </c>
      <c r="K66" s="24">
        <v>2.1248815537511897E-2</v>
      </c>
      <c r="L66" s="24">
        <v>2.1053593132013399E-2</v>
      </c>
      <c r="M66" s="24">
        <v>1.9135724253888001E-2</v>
      </c>
      <c r="N66" s="24">
        <v>2.1689830495912499E-2</v>
      </c>
      <c r="O66" s="24">
        <v>1.9145906060620502E-2</v>
      </c>
      <c r="P66" s="24">
        <v>1.8899205502284001E-2</v>
      </c>
      <c r="Q66" s="24">
        <v>0.21290788694688201</v>
      </c>
      <c r="R66" s="24">
        <v>2.6384214098980402E-3</v>
      </c>
      <c r="S66" s="24">
        <v>26998.317294307602</v>
      </c>
      <c r="T66" s="24">
        <v>2.5134824243363998E-3</v>
      </c>
      <c r="U66" s="24">
        <v>2.3242653494158702E-3</v>
      </c>
      <c r="V66" s="24">
        <v>27110.9772473386</v>
      </c>
      <c r="W66" s="24">
        <v>5.5923391650157797E-3</v>
      </c>
      <c r="X66" s="24">
        <v>1.3769262446539099E-3</v>
      </c>
      <c r="Y66" s="24">
        <v>2.6100494414667999E-3</v>
      </c>
      <c r="Z66" s="24">
        <v>37365.460550285599</v>
      </c>
      <c r="AA66" s="24">
        <v>4.8700460943731094E-3</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10.009839130410702</v>
      </c>
      <c r="E68" s="24">
        <v>1.2102472223007956</v>
      </c>
      <c r="F68" s="24">
        <v>0.5410673413201853</v>
      </c>
      <c r="G68" s="24">
        <v>0.27372126437805316</v>
      </c>
      <c r="H68" s="24">
        <v>0.68009939446660528</v>
      </c>
      <c r="I68" s="24">
        <v>0.60201343131234775</v>
      </c>
      <c r="J68" s="24">
        <v>0.77289629091860335</v>
      </c>
      <c r="K68" s="24">
        <v>0.4887934016669665</v>
      </c>
      <c r="L68" s="24">
        <v>0.3695180034136481</v>
      </c>
      <c r="M68" s="24">
        <v>0.2181016408261777</v>
      </c>
      <c r="N68" s="24">
        <v>0.43246516923767336</v>
      </c>
      <c r="O68" s="24">
        <v>0.12222986741513664</v>
      </c>
      <c r="P68" s="24">
        <v>0.87542552010585195</v>
      </c>
      <c r="Q68" s="24">
        <v>0.77115338223076291</v>
      </c>
      <c r="R68" s="24">
        <v>0.65581925048404321</v>
      </c>
      <c r="S68" s="24">
        <v>1.2941566019163768</v>
      </c>
      <c r="T68" s="24">
        <v>1.0346583767208204</v>
      </c>
      <c r="U68" s="24">
        <v>0.65948642411292746</v>
      </c>
      <c r="V68" s="24">
        <v>0.81922276971101404</v>
      </c>
      <c r="W68" s="24">
        <v>0.46719009481313506</v>
      </c>
      <c r="X68" s="24">
        <v>0.85131809262174329</v>
      </c>
      <c r="Y68" s="24">
        <v>1.9752406475030537</v>
      </c>
      <c r="Z68" s="24">
        <v>4.2578122048576672</v>
      </c>
      <c r="AA68" s="24">
        <v>38031.805892672426</v>
      </c>
    </row>
    <row r="69" spans="1:27" x14ac:dyDescent="0.25">
      <c r="A69" s="28" t="s">
        <v>134</v>
      </c>
      <c r="B69" s="28" t="s">
        <v>69</v>
      </c>
      <c r="C69" s="24">
        <v>2.8797590888497027</v>
      </c>
      <c r="D69" s="24">
        <v>0.10989923597112901</v>
      </c>
      <c r="E69" s="24">
        <v>0.2975070489838309</v>
      </c>
      <c r="F69" s="24">
        <v>0.15996814061633599</v>
      </c>
      <c r="G69" s="24">
        <v>0.11919664414969479</v>
      </c>
      <c r="H69" s="24">
        <v>6.6092233531136732E-2</v>
      </c>
      <c r="I69" s="24">
        <v>5.5979102644532437E-2</v>
      </c>
      <c r="J69" s="24">
        <v>5.8620332646649722E-3</v>
      </c>
      <c r="K69" s="24">
        <v>2.1552126622122942E-3</v>
      </c>
      <c r="L69" s="24">
        <v>7.84797414628746E-4</v>
      </c>
      <c r="M69" s="24">
        <v>0.43292263408741694</v>
      </c>
      <c r="N69" s="24">
        <v>0.28659846115406029</v>
      </c>
      <c r="O69" s="24">
        <v>0.22312697875923729</v>
      </c>
      <c r="P69" s="24">
        <v>0.10184808689898651</v>
      </c>
      <c r="Q69" s="24">
        <v>0.132709609136441</v>
      </c>
      <c r="R69" s="24">
        <v>0.18442406110621828</v>
      </c>
      <c r="S69" s="24">
        <v>0.66942254571982218</v>
      </c>
      <c r="T69" s="24">
        <v>0.12505492217773256</v>
      </c>
      <c r="U69" s="24">
        <v>6.5067968233236628E-2</v>
      </c>
      <c r="V69" s="24">
        <v>0.9588066560517271</v>
      </c>
      <c r="W69" s="24">
        <v>0.26399705801615264</v>
      </c>
      <c r="X69" s="24">
        <v>0.21710975960627554</v>
      </c>
      <c r="Y69" s="24">
        <v>772.5950716423431</v>
      </c>
      <c r="Z69" s="24">
        <v>7.4452548042497442E-3</v>
      </c>
      <c r="AA69" s="24">
        <v>1820.2418693623611</v>
      </c>
    </row>
    <row r="70" spans="1:27" x14ac:dyDescent="0.25">
      <c r="A70" s="28" t="s">
        <v>134</v>
      </c>
      <c r="B70" s="28" t="s">
        <v>36</v>
      </c>
      <c r="C70" s="24">
        <v>1.6642804029553799</v>
      </c>
      <c r="D70" s="24">
        <v>2.3260881907607198E-2</v>
      </c>
      <c r="E70" s="24">
        <v>0</v>
      </c>
      <c r="F70" s="24">
        <v>0</v>
      </c>
      <c r="G70" s="24">
        <v>4.5189497610566396E-4</v>
      </c>
      <c r="H70" s="24">
        <v>0.471144186509037</v>
      </c>
      <c r="I70" s="24">
        <v>0.495744733564498</v>
      </c>
      <c r="J70" s="24">
        <v>0.21302010527852999</v>
      </c>
      <c r="K70" s="24">
        <v>3.9937424145168799E-4</v>
      </c>
      <c r="L70" s="24">
        <v>2.5923594315634202</v>
      </c>
      <c r="M70" s="24">
        <v>0.12863380942973399</v>
      </c>
      <c r="N70" s="24">
        <v>0.60832330337817597</v>
      </c>
      <c r="O70" s="24">
        <v>0.27563523142823998</v>
      </c>
      <c r="P70" s="24">
        <v>0.11610190091297</v>
      </c>
      <c r="Q70" s="24">
        <v>189229.58290683999</v>
      </c>
      <c r="R70" s="24">
        <v>5.2871955879218398E-5</v>
      </c>
      <c r="S70" s="24">
        <v>50973.398705175001</v>
      </c>
      <c r="T70" s="24">
        <v>4.9525153572238799E-5</v>
      </c>
      <c r="U70" s="24">
        <v>3.1273090666330801E-4</v>
      </c>
      <c r="V70" s="24">
        <v>0.19211798366850999</v>
      </c>
      <c r="W70" s="24">
        <v>22098.460558350002</v>
      </c>
      <c r="X70" s="24">
        <v>1.27882045852832E-2</v>
      </c>
      <c r="Y70" s="24">
        <v>5019.9579430761596</v>
      </c>
      <c r="Z70" s="24">
        <v>6.74365017604064E-2</v>
      </c>
      <c r="AA70" s="24">
        <v>5864.9518601117898</v>
      </c>
    </row>
    <row r="71" spans="1:27" x14ac:dyDescent="0.25">
      <c r="A71" s="28" t="s">
        <v>134</v>
      </c>
      <c r="B71" s="28" t="s">
        <v>74</v>
      </c>
      <c r="C71" s="24">
        <v>0</v>
      </c>
      <c r="D71" s="24">
        <v>0</v>
      </c>
      <c r="E71" s="24">
        <v>0</v>
      </c>
      <c r="F71" s="24">
        <v>2.4080795451434001</v>
      </c>
      <c r="G71" s="24">
        <v>0.147369686029584</v>
      </c>
      <c r="H71" s="24">
        <v>0.14991136753324699</v>
      </c>
      <c r="I71" s="24">
        <v>0.12862319436911201</v>
      </c>
      <c r="J71" s="24">
        <v>0.15737820377339501</v>
      </c>
      <c r="K71" s="24">
        <v>0.10146230761200301</v>
      </c>
      <c r="L71" s="24">
        <v>8.8501746723243208E-2</v>
      </c>
      <c r="M71" s="24">
        <v>0.115023421104768</v>
      </c>
      <c r="N71" s="24">
        <v>0.14159620216384</v>
      </c>
      <c r="O71" s="24">
        <v>0.10132969149363601</v>
      </c>
      <c r="P71" s="24">
        <v>9.8329382604700005E-2</v>
      </c>
      <c r="Q71" s="24">
        <v>0.48966578337727201</v>
      </c>
      <c r="R71" s="24">
        <v>2.5047805836146398E-2</v>
      </c>
      <c r="S71" s="24">
        <v>1.1338562825731899</v>
      </c>
      <c r="T71" s="24">
        <v>1.94970633632102E-2</v>
      </c>
      <c r="U71" s="24">
        <v>1.608013666116E-2</v>
      </c>
      <c r="V71" s="24">
        <v>0.18726947802893901</v>
      </c>
      <c r="W71" s="24">
        <v>0.21175518515797198</v>
      </c>
      <c r="X71" s="24">
        <v>1.19190843874747E-2</v>
      </c>
      <c r="Y71" s="24">
        <v>1.1987090538192E-2</v>
      </c>
      <c r="Z71" s="24">
        <v>6.0551073824163998E-2</v>
      </c>
      <c r="AA71" s="24">
        <v>3.0630479445964798E-2</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3.3649737636280466</v>
      </c>
      <c r="D73" s="30">
        <v>10.499798894210352</v>
      </c>
      <c r="E73" s="30">
        <v>1.6052609313328809</v>
      </c>
      <c r="F73" s="30">
        <v>0.71859356382843265</v>
      </c>
      <c r="G73" s="30">
        <v>0.42730404183808285</v>
      </c>
      <c r="H73" s="30">
        <v>0.78080935454440292</v>
      </c>
      <c r="I73" s="30">
        <v>0.69658483024804196</v>
      </c>
      <c r="J73" s="30">
        <v>0.84455437097761688</v>
      </c>
      <c r="K73" s="30">
        <v>0.52292498521094832</v>
      </c>
      <c r="L73" s="30">
        <v>0.40471179083708564</v>
      </c>
      <c r="M73" s="30">
        <v>0.67578659660004536</v>
      </c>
      <c r="N73" s="30">
        <v>0.76589146827827115</v>
      </c>
      <c r="O73" s="30">
        <v>0.38024357058313885</v>
      </c>
      <c r="P73" s="30">
        <v>1.0131601936613082</v>
      </c>
      <c r="Q73" s="30">
        <v>1.163319667885502</v>
      </c>
      <c r="R73" s="30">
        <v>0.8450840114203646</v>
      </c>
      <c r="S73" s="30">
        <v>27000.393160115447</v>
      </c>
      <c r="T73" s="30">
        <v>1.1637557874082758</v>
      </c>
      <c r="U73" s="30">
        <v>0.72852319034757729</v>
      </c>
      <c r="V73" s="30">
        <v>27112.78332777847</v>
      </c>
      <c r="W73" s="30">
        <v>0.78093217940520465</v>
      </c>
      <c r="X73" s="30">
        <v>1.0711646852179957</v>
      </c>
      <c r="Y73" s="30">
        <v>774.62880128341828</v>
      </c>
      <c r="Z73" s="30">
        <v>37369.729719031486</v>
      </c>
      <c r="AA73" s="30">
        <v>39852.070263676811</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0.34601558729165999</v>
      </c>
      <c r="E78" s="24">
        <v>4.4815969175431201E-2</v>
      </c>
      <c r="F78" s="24">
        <v>1.69299275565255E-2</v>
      </c>
      <c r="G78" s="24">
        <v>2.7881591116831199E-3</v>
      </c>
      <c r="H78" s="24">
        <v>6.8122645295955108E-3</v>
      </c>
      <c r="I78" s="24">
        <v>1.46124263828003E-2</v>
      </c>
      <c r="J78" s="24">
        <v>1.3936053460626001E-2</v>
      </c>
      <c r="K78" s="24">
        <v>1.7430993399474001E-2</v>
      </c>
      <c r="L78" s="24">
        <v>1.8888514544642E-2</v>
      </c>
      <c r="M78" s="24">
        <v>4.3731476643521202E-3</v>
      </c>
      <c r="N78" s="24">
        <v>2.4915817652682401E-2</v>
      </c>
      <c r="O78" s="24">
        <v>1.2261086311197999E-2</v>
      </c>
      <c r="P78" s="24">
        <v>9.5873156656147498E-3</v>
      </c>
      <c r="Q78" s="24">
        <v>1.2710193295344601E-2</v>
      </c>
      <c r="R78" s="24">
        <v>1.0435442679865901E-2</v>
      </c>
      <c r="S78" s="24">
        <v>8.54194964523124E-3</v>
      </c>
      <c r="T78" s="24">
        <v>1.1310009021659899E-2</v>
      </c>
      <c r="U78" s="24">
        <v>1.4720903089605599E-2</v>
      </c>
      <c r="V78" s="24">
        <v>2.6375193664006803E-4</v>
      </c>
      <c r="W78" s="24">
        <v>9.5957392906224001E-3</v>
      </c>
      <c r="X78" s="24">
        <v>4.5192112885024003E-3</v>
      </c>
      <c r="Y78" s="24">
        <v>2.8350873841839997E-3</v>
      </c>
      <c r="Z78" s="24">
        <v>3.7503587329684E-3</v>
      </c>
      <c r="AA78" s="24">
        <v>1.1810537126099899E-3</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0.47856164569109999</v>
      </c>
      <c r="D80" s="24">
        <v>1.9038684583714202E-2</v>
      </c>
      <c r="E80" s="24">
        <v>2.7714204041772501E-2</v>
      </c>
      <c r="F80" s="24">
        <v>2.4842610276521002E-2</v>
      </c>
      <c r="G80" s="24">
        <v>2.24194788186599E-2</v>
      </c>
      <c r="H80" s="24">
        <v>2.3221515882208797E-2</v>
      </c>
      <c r="I80" s="24">
        <v>2.2679757325387899E-2</v>
      </c>
      <c r="J80" s="24">
        <v>2.2145067320798201E-2</v>
      </c>
      <c r="K80" s="24">
        <v>2.2253830031984102E-2</v>
      </c>
      <c r="L80" s="24">
        <v>2.2520362438618702E-2</v>
      </c>
      <c r="M80" s="24">
        <v>1.7842333574318001E-2</v>
      </c>
      <c r="N80" s="24">
        <v>2.1258765523592998E-2</v>
      </c>
      <c r="O80" s="24">
        <v>1.8651804334239699E-2</v>
      </c>
      <c r="P80" s="24">
        <v>1.7146320203683799E-2</v>
      </c>
      <c r="Q80" s="24">
        <v>1.6894243182387102E-2</v>
      </c>
      <c r="R80" s="24">
        <v>1.53647071416781E-2</v>
      </c>
      <c r="S80" s="24">
        <v>1.41825558425716E-2</v>
      </c>
      <c r="T80" s="24">
        <v>1.32673418371935E-2</v>
      </c>
      <c r="U80" s="24">
        <v>1.3461303262698E-2</v>
      </c>
      <c r="V80" s="24">
        <v>8.3569013469984993E-3</v>
      </c>
      <c r="W80" s="24">
        <v>9.6571905057174397E-3</v>
      </c>
      <c r="X80" s="24">
        <v>7.2869854824521999E-3</v>
      </c>
      <c r="Y80" s="24">
        <v>5.54827215217158E-3</v>
      </c>
      <c r="Z80" s="24">
        <v>4.0116552887112002E-3</v>
      </c>
      <c r="AA80" s="24">
        <v>2.02995681141865E-3</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3.5985266145123438</v>
      </c>
      <c r="E82" s="24">
        <v>0.53217692305811082</v>
      </c>
      <c r="F82" s="24">
        <v>0.24447195324362173</v>
      </c>
      <c r="G82" s="24">
        <v>5.24701826436344E-2</v>
      </c>
      <c r="H82" s="24">
        <v>6.5357299748314376E-2</v>
      </c>
      <c r="I82" s="24">
        <v>0.1540931612010559</v>
      </c>
      <c r="J82" s="24">
        <v>0.10780598619764196</v>
      </c>
      <c r="K82" s="24">
        <v>0.1907893526489042</v>
      </c>
      <c r="L82" s="24">
        <v>0.17688919826495539</v>
      </c>
      <c r="M82" s="24">
        <v>5.5729275680696314E-2</v>
      </c>
      <c r="N82" s="24">
        <v>0.17272827580411029</v>
      </c>
      <c r="O82" s="24">
        <v>4.5524263245350756E-2</v>
      </c>
      <c r="P82" s="24">
        <v>0.29485435976361929</v>
      </c>
      <c r="Q82" s="24">
        <v>0.12794167281782839</v>
      </c>
      <c r="R82" s="24">
        <v>0.16066634402686811</v>
      </c>
      <c r="S82" s="24">
        <v>5.6201138102893552E-2</v>
      </c>
      <c r="T82" s="24">
        <v>0.20671552541332619</v>
      </c>
      <c r="U82" s="24">
        <v>0.13019261809482172</v>
      </c>
      <c r="V82" s="24">
        <v>2.0723454681575142E-2</v>
      </c>
      <c r="W82" s="24">
        <v>7.4682184960759401E-2</v>
      </c>
      <c r="X82" s="24">
        <v>9.2640529954592599E-2</v>
      </c>
      <c r="Y82" s="24">
        <v>3.6060489626645549E-2</v>
      </c>
      <c r="Z82" s="24">
        <v>4.7997623603294751E-2</v>
      </c>
      <c r="AA82" s="24">
        <v>2.1122444237889643E-2</v>
      </c>
    </row>
    <row r="83" spans="1:27" x14ac:dyDescent="0.25">
      <c r="A83" s="28" t="s">
        <v>135</v>
      </c>
      <c r="B83" s="28" t="s">
        <v>69</v>
      </c>
      <c r="C83" s="24">
        <v>0.37001404631238</v>
      </c>
      <c r="D83" s="24">
        <v>2.4169338333972397E-3</v>
      </c>
      <c r="E83" s="24">
        <v>4.0369367033048199E-2</v>
      </c>
      <c r="F83" s="24">
        <v>3.3492692488752002E-2</v>
      </c>
      <c r="G83" s="24">
        <v>4.7421032580089997E-3</v>
      </c>
      <c r="H83" s="24">
        <v>2.2574697057279902E-3</v>
      </c>
      <c r="I83" s="24">
        <v>9.0561028459624799E-4</v>
      </c>
      <c r="J83" s="24">
        <v>2.7385555600113097E-4</v>
      </c>
      <c r="K83" s="24">
        <v>3.0374923127566601E-4</v>
      </c>
      <c r="L83" s="24">
        <v>1.2426752387428801E-4</v>
      </c>
      <c r="M83" s="24">
        <v>4.7208683456201599E-2</v>
      </c>
      <c r="N83" s="24">
        <v>4.3808791862784802E-2</v>
      </c>
      <c r="O83" s="24">
        <v>2.7213852164105202E-2</v>
      </c>
      <c r="P83" s="24">
        <v>8.1250921889190302E-3</v>
      </c>
      <c r="Q83" s="24">
        <v>1.65745905258728E-2</v>
      </c>
      <c r="R83" s="24">
        <v>1.8169754911301697E-2</v>
      </c>
      <c r="S83" s="24">
        <v>1.5380982278199999E-2</v>
      </c>
      <c r="T83" s="24">
        <v>1.6044065428484001E-2</v>
      </c>
      <c r="U83" s="24">
        <v>1.5529959231532199E-2</v>
      </c>
      <c r="V83" s="24">
        <v>5.8032273765176202E-4</v>
      </c>
      <c r="W83" s="24">
        <v>1.63369466454279E-2</v>
      </c>
      <c r="X83" s="24">
        <v>1.15476108326422E-2</v>
      </c>
      <c r="Y83" s="24">
        <v>1.78987369685487E-3</v>
      </c>
      <c r="Z83" s="24">
        <v>5.9974284020650999E-3</v>
      </c>
      <c r="AA83" s="24">
        <v>1.57934139098951E-3</v>
      </c>
    </row>
    <row r="84" spans="1:27" x14ac:dyDescent="0.25">
      <c r="A84" s="28" t="s">
        <v>135</v>
      </c>
      <c r="B84" s="28" t="s">
        <v>36</v>
      </c>
      <c r="C84" s="24">
        <v>1.5800672439290799</v>
      </c>
      <c r="D84" s="24">
        <v>2.0127064325892001E-2</v>
      </c>
      <c r="E84" s="24">
        <v>0</v>
      </c>
      <c r="F84" s="24">
        <v>0</v>
      </c>
      <c r="G84" s="24">
        <v>4.8590714547490501E-4</v>
      </c>
      <c r="H84" s="24">
        <v>0.51026513032293697</v>
      </c>
      <c r="I84" s="24">
        <v>0.44252880657544003</v>
      </c>
      <c r="J84" s="24">
        <v>0.18507776712676499</v>
      </c>
      <c r="K84" s="24">
        <v>1.3752217480401499E-4</v>
      </c>
      <c r="L84" s="24">
        <v>1.57645929055492</v>
      </c>
      <c r="M84" s="24">
        <v>0.20397760557205399</v>
      </c>
      <c r="N84" s="24">
        <v>5.5130525700000004E-4</v>
      </c>
      <c r="O84" s="24">
        <v>2.6316666707478398E-4</v>
      </c>
      <c r="P84" s="24">
        <v>1.0344970818417599E-4</v>
      </c>
      <c r="Q84" s="24">
        <v>5.3044409436560403E-5</v>
      </c>
      <c r="R84" s="24">
        <v>0</v>
      </c>
      <c r="S84" s="24">
        <v>4.7020459707203403E-5</v>
      </c>
      <c r="T84" s="24">
        <v>6.8833414882230198E-5</v>
      </c>
      <c r="U84" s="24">
        <v>1.3609380493481398E-4</v>
      </c>
      <c r="V84" s="24">
        <v>3.4579443738146996E-2</v>
      </c>
      <c r="W84" s="24">
        <v>9.7784713263510001E-2</v>
      </c>
      <c r="X84" s="24">
        <v>3.1548625429775996E-2</v>
      </c>
      <c r="Y84" s="24">
        <v>5.3933675099606199E-2</v>
      </c>
      <c r="Z84" s="24">
        <v>1.2117353317353301E-2</v>
      </c>
      <c r="AA84" s="24">
        <v>1.3017351933203599E-2</v>
      </c>
    </row>
    <row r="85" spans="1:27" x14ac:dyDescent="0.25">
      <c r="A85" s="28" t="s">
        <v>135</v>
      </c>
      <c r="B85" s="28" t="s">
        <v>74</v>
      </c>
      <c r="C85" s="24">
        <v>0</v>
      </c>
      <c r="D85" s="24">
        <v>0</v>
      </c>
      <c r="E85" s="24">
        <v>0</v>
      </c>
      <c r="F85" s="24">
        <v>2.13672339860199</v>
      </c>
      <c r="G85" s="24">
        <v>0.19052284246946999</v>
      </c>
      <c r="H85" s="24">
        <v>0.26171752010377497</v>
      </c>
      <c r="I85" s="24">
        <v>0.10838351722096801</v>
      </c>
      <c r="J85" s="24">
        <v>0.10947862818616601</v>
      </c>
      <c r="K85" s="24">
        <v>8.6113226010629901E-2</v>
      </c>
      <c r="L85" s="24">
        <v>7.1373183138907906E-2</v>
      </c>
      <c r="M85" s="24">
        <v>0.195666041441762</v>
      </c>
      <c r="N85" s="24">
        <v>4.2742377063026998E-2</v>
      </c>
      <c r="O85" s="24">
        <v>7.3471760191472502E-2</v>
      </c>
      <c r="P85" s="24">
        <v>0.12494188430667</v>
      </c>
      <c r="Q85" s="24">
        <v>6.7000625839987199E-2</v>
      </c>
      <c r="R85" s="24">
        <v>8.0406540169973992E-2</v>
      </c>
      <c r="S85" s="24">
        <v>9.1241412729136995E-2</v>
      </c>
      <c r="T85" s="24">
        <v>4.8783296897028004E-2</v>
      </c>
      <c r="U85" s="24">
        <v>2.8610580839213997E-2</v>
      </c>
      <c r="V85" s="24">
        <v>0.122741340413949</v>
      </c>
      <c r="W85" s="24">
        <v>1.8791811559190599E-2</v>
      </c>
      <c r="X85" s="24">
        <v>2.6251773983471397E-2</v>
      </c>
      <c r="Y85" s="24">
        <v>4.2956868885503999E-2</v>
      </c>
      <c r="Z85" s="24">
        <v>1.1936502990541999E-2</v>
      </c>
      <c r="AA85" s="24">
        <v>1.0758339786551E-2</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0.84857569200347993</v>
      </c>
      <c r="D87" s="30">
        <v>3.9659978202211152</v>
      </c>
      <c r="E87" s="30">
        <v>0.64507646330836266</v>
      </c>
      <c r="F87" s="30">
        <v>0.31973718356542025</v>
      </c>
      <c r="G87" s="30">
        <v>8.2419923831986416E-2</v>
      </c>
      <c r="H87" s="30">
        <v>9.7648549865846673E-2</v>
      </c>
      <c r="I87" s="30">
        <v>0.19229095519384032</v>
      </c>
      <c r="J87" s="30">
        <v>0.1441609625350673</v>
      </c>
      <c r="K87" s="30">
        <v>0.23077792531163796</v>
      </c>
      <c r="L87" s="30">
        <v>0.21842234277209038</v>
      </c>
      <c r="M87" s="30">
        <v>0.12515344037556803</v>
      </c>
      <c r="N87" s="30">
        <v>0.2627116508431705</v>
      </c>
      <c r="O87" s="30">
        <v>0.10365100605489365</v>
      </c>
      <c r="P87" s="30">
        <v>0.32971308782183689</v>
      </c>
      <c r="Q87" s="30">
        <v>0.17412069982143288</v>
      </c>
      <c r="R87" s="30">
        <v>0.20463624875971381</v>
      </c>
      <c r="S87" s="30">
        <v>9.4306625868896404E-2</v>
      </c>
      <c r="T87" s="30">
        <v>0.24733694170066359</v>
      </c>
      <c r="U87" s="30">
        <v>0.1739047836786575</v>
      </c>
      <c r="V87" s="30">
        <v>2.9924430702865469E-2</v>
      </c>
      <c r="W87" s="30">
        <v>0.11027206140252714</v>
      </c>
      <c r="X87" s="30">
        <v>0.1159943375581894</v>
      </c>
      <c r="Y87" s="30">
        <v>4.6233722859855997E-2</v>
      </c>
      <c r="Z87" s="30">
        <v>6.1757066027039453E-2</v>
      </c>
      <c r="AA87" s="30">
        <v>2.5912796152907792E-2</v>
      </c>
    </row>
  </sheetData>
  <sheetProtection algorithmName="SHA-512" hashValue="JPooI7L4I7bBtCaLJtJSq270ZXIkk8mH6Ovy4s4hXy4BZapC4huvJrhx0IxeBvJQlDiWIB53r+2RMB9BfF4TKQ==" saltValue="zqU/5DuwZB4t72jLFE+VN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457B-A630-480B-85C4-508637EA39DE}">
  <sheetPr codeName="Sheet24">
    <tabColor theme="7" tint="0.39997558519241921"/>
  </sheetPr>
  <dimension ref="A1:AA89"/>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163</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81</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33238.455322296002</v>
      </c>
      <c r="K6" s="24">
        <v>59186.741818886163</v>
      </c>
      <c r="L6" s="24">
        <v>0</v>
      </c>
      <c r="M6" s="24">
        <v>0</v>
      </c>
      <c r="N6" s="24">
        <v>108714.10244161999</v>
      </c>
      <c r="O6" s="24">
        <v>0</v>
      </c>
      <c r="P6" s="24">
        <v>0</v>
      </c>
      <c r="Q6" s="24">
        <v>53281.36689208461</v>
      </c>
      <c r="R6" s="24">
        <v>3667.7462526861996</v>
      </c>
      <c r="S6" s="24">
        <v>1.0131541529638573E-2</v>
      </c>
      <c r="T6" s="24">
        <v>1.2500871750703799E-4</v>
      </c>
      <c r="U6" s="24">
        <v>2.4977667090948902E-5</v>
      </c>
      <c r="V6" s="24">
        <v>4.3808733475900303E-6</v>
      </c>
      <c r="W6" s="24">
        <v>0</v>
      </c>
      <c r="X6" s="24">
        <v>2.7600907694749082E-2</v>
      </c>
      <c r="Y6" s="24">
        <v>4557.9576449189599</v>
      </c>
      <c r="Z6" s="24">
        <v>6921.8839616713894</v>
      </c>
      <c r="AA6" s="24">
        <v>6536.3173242004605</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v>
      </c>
      <c r="D17" s="30">
        <v>0</v>
      </c>
      <c r="E17" s="30">
        <v>0</v>
      </c>
      <c r="F17" s="30">
        <v>0</v>
      </c>
      <c r="G17" s="30">
        <v>0</v>
      </c>
      <c r="H17" s="30">
        <v>0</v>
      </c>
      <c r="I17" s="30">
        <v>0</v>
      </c>
      <c r="J17" s="30">
        <v>33238.455322296002</v>
      </c>
      <c r="K17" s="30">
        <v>59186.741818886163</v>
      </c>
      <c r="L17" s="30">
        <v>0</v>
      </c>
      <c r="M17" s="30">
        <v>0</v>
      </c>
      <c r="N17" s="30">
        <v>108714.10244161999</v>
      </c>
      <c r="O17" s="30">
        <v>0</v>
      </c>
      <c r="P17" s="30">
        <v>0</v>
      </c>
      <c r="Q17" s="30">
        <v>53281.36689208461</v>
      </c>
      <c r="R17" s="30">
        <v>3667.7462526861996</v>
      </c>
      <c r="S17" s="30">
        <v>1.0131541529638573E-2</v>
      </c>
      <c r="T17" s="30">
        <v>1.2500871750703799E-4</v>
      </c>
      <c r="U17" s="30">
        <v>2.4977667090948902E-5</v>
      </c>
      <c r="V17" s="30">
        <v>4.3808733475900303E-6</v>
      </c>
      <c r="W17" s="30">
        <v>0</v>
      </c>
      <c r="X17" s="30">
        <v>2.7600907694749082E-2</v>
      </c>
      <c r="Y17" s="30">
        <v>4557.9576449189599</v>
      </c>
      <c r="Z17" s="30">
        <v>6921.8839616713894</v>
      </c>
      <c r="AA17" s="30">
        <v>6536.3173242004605</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59186.633832953994</v>
      </c>
      <c r="L20" s="24">
        <v>0</v>
      </c>
      <c r="M20" s="24">
        <v>0</v>
      </c>
      <c r="N20" s="24">
        <v>108714.10244161999</v>
      </c>
      <c r="O20" s="24">
        <v>0</v>
      </c>
      <c r="P20" s="24">
        <v>0</v>
      </c>
      <c r="Q20" s="24">
        <v>17677.801356558335</v>
      </c>
      <c r="R20" s="24">
        <v>0</v>
      </c>
      <c r="S20" s="24">
        <v>0</v>
      </c>
      <c r="T20" s="24">
        <v>0</v>
      </c>
      <c r="U20" s="24">
        <v>0</v>
      </c>
      <c r="V20" s="24">
        <v>0</v>
      </c>
      <c r="W20" s="24">
        <v>0</v>
      </c>
      <c r="X20" s="24">
        <v>1.9806366717674197E-2</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v>
      </c>
      <c r="D31" s="30">
        <v>0</v>
      </c>
      <c r="E31" s="30">
        <v>0</v>
      </c>
      <c r="F31" s="30">
        <v>0</v>
      </c>
      <c r="G31" s="30">
        <v>0</v>
      </c>
      <c r="H31" s="30">
        <v>0</v>
      </c>
      <c r="I31" s="30">
        <v>0</v>
      </c>
      <c r="J31" s="30">
        <v>0</v>
      </c>
      <c r="K31" s="30">
        <v>59186.633832953994</v>
      </c>
      <c r="L31" s="30">
        <v>0</v>
      </c>
      <c r="M31" s="30">
        <v>0</v>
      </c>
      <c r="N31" s="30">
        <v>108714.10244161999</v>
      </c>
      <c r="O31" s="30">
        <v>0</v>
      </c>
      <c r="P31" s="30">
        <v>0</v>
      </c>
      <c r="Q31" s="30">
        <v>17677.801356558335</v>
      </c>
      <c r="R31" s="30">
        <v>0</v>
      </c>
      <c r="S31" s="30">
        <v>0</v>
      </c>
      <c r="T31" s="30">
        <v>0</v>
      </c>
      <c r="U31" s="30">
        <v>0</v>
      </c>
      <c r="V31" s="30">
        <v>0</v>
      </c>
      <c r="W31" s="30">
        <v>0</v>
      </c>
      <c r="X31" s="30">
        <v>1.9806366717674197E-2</v>
      </c>
      <c r="Y31" s="30">
        <v>0</v>
      </c>
      <c r="Z31" s="30">
        <v>0</v>
      </c>
      <c r="AA31" s="30">
        <v>0</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33238.455322296002</v>
      </c>
      <c r="K34" s="24">
        <v>0.10798593216853711</v>
      </c>
      <c r="L34" s="24">
        <v>0</v>
      </c>
      <c r="M34" s="24">
        <v>0</v>
      </c>
      <c r="N34" s="24">
        <v>0</v>
      </c>
      <c r="O34" s="24">
        <v>0</v>
      </c>
      <c r="P34" s="24">
        <v>0</v>
      </c>
      <c r="Q34" s="24">
        <v>35603.565535526272</v>
      </c>
      <c r="R34" s="24">
        <v>3667.7462526861996</v>
      </c>
      <c r="S34" s="24">
        <v>1.0131541529638573E-2</v>
      </c>
      <c r="T34" s="24">
        <v>1.2500871750703799E-4</v>
      </c>
      <c r="U34" s="24">
        <v>2.4977667090948902E-5</v>
      </c>
      <c r="V34" s="24">
        <v>4.3808733475900303E-6</v>
      </c>
      <c r="W34" s="24">
        <v>0</v>
      </c>
      <c r="X34" s="24">
        <v>7.7945409770748845E-3</v>
      </c>
      <c r="Y34" s="24">
        <v>4557.9576449189599</v>
      </c>
      <c r="Z34" s="24">
        <v>6921.8839616713894</v>
      </c>
      <c r="AA34" s="24">
        <v>6536.3173242004605</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v>
      </c>
      <c r="D45" s="30">
        <v>0</v>
      </c>
      <c r="E45" s="30">
        <v>0</v>
      </c>
      <c r="F45" s="30">
        <v>0</v>
      </c>
      <c r="G45" s="30">
        <v>0</v>
      </c>
      <c r="H45" s="30">
        <v>0</v>
      </c>
      <c r="I45" s="30">
        <v>0</v>
      </c>
      <c r="J45" s="30">
        <v>33238.455322296002</v>
      </c>
      <c r="K45" s="30">
        <v>0.10798593216853711</v>
      </c>
      <c r="L45" s="30">
        <v>0</v>
      </c>
      <c r="M45" s="30">
        <v>0</v>
      </c>
      <c r="N45" s="30">
        <v>0</v>
      </c>
      <c r="O45" s="30">
        <v>0</v>
      </c>
      <c r="P45" s="30">
        <v>0</v>
      </c>
      <c r="Q45" s="30">
        <v>35603.565535526272</v>
      </c>
      <c r="R45" s="30">
        <v>3667.7462526861996</v>
      </c>
      <c r="S45" s="30">
        <v>1.0131541529638573E-2</v>
      </c>
      <c r="T45" s="30">
        <v>1.2500871750703799E-4</v>
      </c>
      <c r="U45" s="30">
        <v>2.4977667090948902E-5</v>
      </c>
      <c r="V45" s="30">
        <v>4.3808733475900303E-6</v>
      </c>
      <c r="W45" s="30">
        <v>0</v>
      </c>
      <c r="X45" s="30">
        <v>7.7945409770748845E-3</v>
      </c>
      <c r="Y45" s="30">
        <v>4557.9576449189599</v>
      </c>
      <c r="Z45" s="30">
        <v>6921.8839616713894</v>
      </c>
      <c r="AA45" s="30">
        <v>6536.3173242004605</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c r="U50" s="24">
        <v>0</v>
      </c>
      <c r="V50" s="24">
        <v>0</v>
      </c>
      <c r="W50" s="24">
        <v>0</v>
      </c>
      <c r="X50" s="24">
        <v>0</v>
      </c>
      <c r="Y50" s="24">
        <v>0</v>
      </c>
      <c r="Z50" s="24">
        <v>0</v>
      </c>
      <c r="AA50" s="24">
        <v>0</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v>
      </c>
      <c r="D59" s="30">
        <v>0</v>
      </c>
      <c r="E59" s="30">
        <v>0</v>
      </c>
      <c r="F59" s="30">
        <v>0</v>
      </c>
      <c r="G59" s="30">
        <v>0</v>
      </c>
      <c r="H59" s="30">
        <v>0</v>
      </c>
      <c r="I59" s="30">
        <v>0</v>
      </c>
      <c r="J59" s="30">
        <v>0</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0</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v>
      </c>
      <c r="D73" s="30">
        <v>0</v>
      </c>
      <c r="E73" s="30">
        <v>0</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v>
      </c>
      <c r="E78" s="24">
        <v>0</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v>
      </c>
      <c r="D87" s="30">
        <v>0</v>
      </c>
      <c r="E87" s="30">
        <v>0</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row>
    <row r="89" spans="1:27" collapsed="1" x14ac:dyDescent="0.25"/>
  </sheetData>
  <sheetProtection algorithmName="SHA-512" hashValue="ka02oNfzEqzX5yffmINHatOdTyrp0s1NnuH3Z0No5KQ9eMOXyBMFU99tPgRGDoD7AI+fBFAsWNUUBWD3cMMTGg==" saltValue="P7vzvZCyZ1fBx+7Cq8mDF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10E75-C39F-4CFC-A112-D251D123195B}">
  <sheetPr codeName="Sheet25">
    <tabColor theme="7" tint="0.39997558519241921"/>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164</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151</v>
      </c>
      <c r="B2" s="17" t="s">
        <v>152</v>
      </c>
    </row>
    <row r="3" spans="1:27" x14ac:dyDescent="0.25">
      <c r="B3" s="17"/>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75</v>
      </c>
      <c r="C6" s="24">
        <v>0.28418851973813958</v>
      </c>
      <c r="D6" s="24">
        <v>1.0749017783600707</v>
      </c>
      <c r="E6" s="24">
        <v>0.10236622308358569</v>
      </c>
      <c r="F6" s="24">
        <v>0.11712748980745151</v>
      </c>
      <c r="G6" s="24">
        <v>0.10308428780536019</v>
      </c>
      <c r="H6" s="24">
        <v>2.5915493858926192E-2</v>
      </c>
      <c r="I6" s="24">
        <v>6.5949859186500634E-2</v>
      </c>
      <c r="J6" s="24">
        <v>2.3690607213966344E-2</v>
      </c>
      <c r="K6" s="24">
        <v>0.10803687681186225</v>
      </c>
      <c r="L6" s="24">
        <v>0.28272343425567831</v>
      </c>
      <c r="M6" s="24">
        <v>38335.554017083356</v>
      </c>
      <c r="N6" s="24">
        <v>4.1924290657941203E-3</v>
      </c>
      <c r="O6" s="24">
        <v>2.7505466029173762E-3</v>
      </c>
      <c r="P6" s="24">
        <v>3.275947688800426E-3</v>
      </c>
      <c r="Q6" s="24">
        <v>3.3910392262823828E-3</v>
      </c>
      <c r="R6" s="24">
        <v>3.773098674687793E-3</v>
      </c>
      <c r="S6" s="24">
        <v>3.4931120228089358E-3</v>
      </c>
      <c r="T6" s="24">
        <v>4.3224262400304294E-3</v>
      </c>
      <c r="U6" s="24">
        <v>4.2870634186327515E-3</v>
      </c>
      <c r="V6" s="24">
        <v>4.0817302732034351E-3</v>
      </c>
      <c r="W6" s="24">
        <v>4.441711651817476E-3</v>
      </c>
      <c r="X6" s="24">
        <v>1.2992620752965221E-2</v>
      </c>
      <c r="Y6" s="24">
        <v>3.0324870097775691E-2</v>
      </c>
      <c r="Z6" s="24">
        <v>2339.7355618013298</v>
      </c>
      <c r="AA6" s="24">
        <v>10941.100948657469</v>
      </c>
    </row>
    <row r="7" spans="1:27" x14ac:dyDescent="0.25">
      <c r="A7" s="28" t="s">
        <v>132</v>
      </c>
      <c r="B7" s="28" t="s">
        <v>75</v>
      </c>
      <c r="C7" s="24">
        <v>0.25205047079928067</v>
      </c>
      <c r="D7" s="24">
        <v>0.70383989035628336</v>
      </c>
      <c r="E7" s="24">
        <v>6.165895601701793E-2</v>
      </c>
      <c r="F7" s="24">
        <v>3.6543492452505544E-2</v>
      </c>
      <c r="G7" s="24">
        <v>7.0889223372077079E-2</v>
      </c>
      <c r="H7" s="24">
        <v>6.5116368591217777E-2</v>
      </c>
      <c r="I7" s="24">
        <v>2.642913669137505E-2</v>
      </c>
      <c r="J7" s="24">
        <v>1.3966756162371852E-2</v>
      </c>
      <c r="K7" s="24">
        <v>1.3646383952496075E-2</v>
      </c>
      <c r="L7" s="24">
        <v>3.2303265939568795E-2</v>
      </c>
      <c r="M7" s="24">
        <v>6.0834748831639501E-2</v>
      </c>
      <c r="N7" s="24">
        <v>4.8950661769240116E-2</v>
      </c>
      <c r="O7" s="24">
        <v>3.9942201735397705E-2</v>
      </c>
      <c r="P7" s="24">
        <v>9.2733074984684014E-2</v>
      </c>
      <c r="Q7" s="24">
        <v>5.3747735565438805E-2</v>
      </c>
      <c r="R7" s="24">
        <v>7.9516136676328411E-2</v>
      </c>
      <c r="S7" s="24">
        <v>7.4745612844519901E-2</v>
      </c>
      <c r="T7" s="24">
        <v>5.370520448467301E-2</v>
      </c>
      <c r="U7" s="24">
        <v>1.5074085874525526E-2</v>
      </c>
      <c r="V7" s="24">
        <v>2.7621205056241844E-2</v>
      </c>
      <c r="W7" s="24">
        <v>8.6882240388100565E-2</v>
      </c>
      <c r="X7" s="24">
        <v>2.2322983764150352E-2</v>
      </c>
      <c r="Y7" s="24">
        <v>4.890349017957666E-2</v>
      </c>
      <c r="Z7" s="24">
        <v>8.7453158187888694E-2</v>
      </c>
      <c r="AA7" s="24">
        <v>9.0479191619398394E-2</v>
      </c>
    </row>
    <row r="8" spans="1:27" x14ac:dyDescent="0.25">
      <c r="A8" s="28" t="s">
        <v>133</v>
      </c>
      <c r="B8" s="28" t="s">
        <v>75</v>
      </c>
      <c r="C8" s="24">
        <v>6.0858227681884411E-2</v>
      </c>
      <c r="D8" s="24">
        <v>7.3010774049490461E-3</v>
      </c>
      <c r="E8" s="24">
        <v>2.0188962687810049E-3</v>
      </c>
      <c r="F8" s="24">
        <v>2.1084586422808057E-4</v>
      </c>
      <c r="G8" s="24">
        <v>1.0480904610886553E-3</v>
      </c>
      <c r="H8" s="24">
        <v>8.6323995263217651E-4</v>
      </c>
      <c r="I8" s="24">
        <v>1.0767970988794031E-3</v>
      </c>
      <c r="J8" s="24">
        <v>1.7481623839703492E-3</v>
      </c>
      <c r="K8" s="24">
        <v>6.2807559564480894E-4</v>
      </c>
      <c r="L8" s="24">
        <v>2.3085429630745136E-3</v>
      </c>
      <c r="M8" s="24">
        <v>2.199550972519755E-3</v>
      </c>
      <c r="N8" s="24">
        <v>2.4527615807144673E-3</v>
      </c>
      <c r="O8" s="24">
        <v>1.9262355629624524E-3</v>
      </c>
      <c r="P8" s="24">
        <v>9.7321642913503149E-4</v>
      </c>
      <c r="Q8" s="24">
        <v>2.2406605606585454E-3</v>
      </c>
      <c r="R8" s="24">
        <v>1.2387605015951716E-3</v>
      </c>
      <c r="S8" s="24">
        <v>2.5111251770333497E-3</v>
      </c>
      <c r="T8" s="24">
        <v>2.7617026089576092E-3</v>
      </c>
      <c r="U8" s="24">
        <v>2.1914078938294829E-3</v>
      </c>
      <c r="V8" s="24">
        <v>3.3033973557895059E-3</v>
      </c>
      <c r="W8" s="24">
        <v>1.3668136772178895E-3</v>
      </c>
      <c r="X8" s="24">
        <v>2.5499850137028829E-3</v>
      </c>
      <c r="Y8" s="24">
        <v>1.9964348970039759E-3</v>
      </c>
      <c r="Z8" s="24">
        <v>1.3733373357227841E-3</v>
      </c>
      <c r="AA8" s="24">
        <v>3.3684236186800991E-3</v>
      </c>
    </row>
    <row r="9" spans="1:27" x14ac:dyDescent="0.25">
      <c r="A9" s="28" t="s">
        <v>134</v>
      </c>
      <c r="B9" s="28" t="s">
        <v>75</v>
      </c>
      <c r="C9" s="24">
        <v>0.17640516742394113</v>
      </c>
      <c r="D9" s="24">
        <v>0.68940221529360135</v>
      </c>
      <c r="E9" s="24">
        <v>0.11995809313497677</v>
      </c>
      <c r="F9" s="24">
        <v>3.4987404246865382E-2</v>
      </c>
      <c r="G9" s="24">
        <v>2.4728953147085897E-2</v>
      </c>
      <c r="H9" s="24">
        <v>6.509797189274813E-2</v>
      </c>
      <c r="I9" s="24">
        <v>5.6345016291471609E-2</v>
      </c>
      <c r="J9" s="24">
        <v>7.724767700355388E-2</v>
      </c>
      <c r="K9" s="24">
        <v>2.8384739235866537E-2</v>
      </c>
      <c r="L9" s="24">
        <v>3.8136395981699232E-2</v>
      </c>
      <c r="M9" s="24">
        <v>5.3105396779312961E-2</v>
      </c>
      <c r="N9" s="24">
        <v>5.5362914997185854E-2</v>
      </c>
      <c r="O9" s="24">
        <v>4.2996311900887527E-2</v>
      </c>
      <c r="P9" s="24">
        <v>6.1991085913734451E-2</v>
      </c>
      <c r="Q9" s="24">
        <v>7.4070474184668306E-2</v>
      </c>
      <c r="R9" s="24">
        <v>7.3704078819092231E-2</v>
      </c>
      <c r="S9" s="24">
        <v>0.13162840035878123</v>
      </c>
      <c r="T9" s="24">
        <v>0.11397390030138917</v>
      </c>
      <c r="U9" s="24">
        <v>4.7402631656556941E-2</v>
      </c>
      <c r="V9" s="24">
        <v>9.9733432715047823E-2</v>
      </c>
      <c r="W9" s="24">
        <v>5.0622035265014159E-2</v>
      </c>
      <c r="X9" s="24">
        <v>3.641700301304792E-2</v>
      </c>
      <c r="Y9" s="24">
        <v>0.10998770048005593</v>
      </c>
      <c r="Z9" s="24">
        <v>4.1069585676041187E-2</v>
      </c>
      <c r="AA9" s="24">
        <v>772.72542553633218</v>
      </c>
    </row>
    <row r="10" spans="1:27" x14ac:dyDescent="0.25">
      <c r="A10" s="28" t="s">
        <v>135</v>
      </c>
      <c r="B10" s="28" t="s">
        <v>75</v>
      </c>
      <c r="C10" s="24">
        <v>0</v>
      </c>
      <c r="D10" s="24">
        <v>8.0248271356168389E-3</v>
      </c>
      <c r="E10" s="24">
        <v>3.289807238356467E-3</v>
      </c>
      <c r="F10" s="24">
        <v>4.4009664643090003E-4</v>
      </c>
      <c r="G10" s="24">
        <v>7.9495132120268252E-4</v>
      </c>
      <c r="H10" s="24">
        <v>1.6966418879385018E-3</v>
      </c>
      <c r="I10" s="24">
        <v>2.184219477235697E-3</v>
      </c>
      <c r="J10" s="24">
        <v>6.1989099804343186E-4</v>
      </c>
      <c r="K10" s="24">
        <v>1.3048869627805498E-3</v>
      </c>
      <c r="L10" s="24">
        <v>1.626484393291591E-3</v>
      </c>
      <c r="M10" s="24">
        <v>1.014401977364315E-3</v>
      </c>
      <c r="N10" s="24">
        <v>1.7326284816969E-3</v>
      </c>
      <c r="O10" s="24">
        <v>1.286554671855127E-4</v>
      </c>
      <c r="P10" s="24">
        <v>1.7881411383360462E-3</v>
      </c>
      <c r="Q10" s="24">
        <v>1.8698405990045601E-3</v>
      </c>
      <c r="R10" s="24">
        <v>1.4294553310580979E-3</v>
      </c>
      <c r="S10" s="24">
        <v>1.3359871212660459E-3</v>
      </c>
      <c r="T10" s="24">
        <v>6.6965816718236404E-4</v>
      </c>
      <c r="U10" s="24">
        <v>8.3796087753401508E-4</v>
      </c>
      <c r="V10" s="24">
        <v>9.3646268656338795E-4</v>
      </c>
      <c r="W10" s="24">
        <v>5.60454064655123E-4</v>
      </c>
      <c r="X10" s="24">
        <v>7.330683559784465E-4</v>
      </c>
      <c r="Y10" s="24">
        <v>1.1745716218653382E-3</v>
      </c>
      <c r="Z10" s="24">
        <v>2.2804884950965949E-4</v>
      </c>
      <c r="AA10" s="24">
        <v>5.2506376383269434E-4</v>
      </c>
    </row>
    <row r="11" spans="1:27" x14ac:dyDescent="0.25">
      <c r="A11" s="22" t="s">
        <v>40</v>
      </c>
      <c r="B11" s="22" t="s">
        <v>153</v>
      </c>
      <c r="C11" s="30">
        <v>0.77350238564324592</v>
      </c>
      <c r="D11" s="30">
        <v>2.4834697885505213</v>
      </c>
      <c r="E11" s="30">
        <v>0.28929197574271787</v>
      </c>
      <c r="F11" s="30">
        <v>0.18930932901748146</v>
      </c>
      <c r="G11" s="30">
        <v>0.20054550610681451</v>
      </c>
      <c r="H11" s="30">
        <v>0.15868971618346278</v>
      </c>
      <c r="I11" s="30">
        <v>0.15198502874546241</v>
      </c>
      <c r="J11" s="30">
        <v>0.11727309376190587</v>
      </c>
      <c r="K11" s="30">
        <v>0.15200096255865023</v>
      </c>
      <c r="L11" s="30">
        <v>0.35709812353331244</v>
      </c>
      <c r="M11" s="30">
        <v>38335.671171181915</v>
      </c>
      <c r="N11" s="30">
        <v>0.11269139589463147</v>
      </c>
      <c r="O11" s="30">
        <v>8.7743951269350584E-2</v>
      </c>
      <c r="P11" s="30">
        <v>0.16076146615468997</v>
      </c>
      <c r="Q11" s="30">
        <v>0.1353197501360526</v>
      </c>
      <c r="R11" s="30">
        <v>0.1596615300027617</v>
      </c>
      <c r="S11" s="30">
        <v>0.21371423752440946</v>
      </c>
      <c r="T11" s="30">
        <v>0.17543289180223259</v>
      </c>
      <c r="U11" s="30">
        <v>6.9793149721078723E-2</v>
      </c>
      <c r="V11" s="30">
        <v>0.13567622808684598</v>
      </c>
      <c r="W11" s="30">
        <v>0.14387325504680523</v>
      </c>
      <c r="X11" s="30">
        <v>7.5015660899844822E-2</v>
      </c>
      <c r="Y11" s="30">
        <v>0.19238706727627761</v>
      </c>
      <c r="Z11" s="30">
        <v>2339.8656859313792</v>
      </c>
      <c r="AA11" s="30">
        <v>11713.920746872804</v>
      </c>
    </row>
  </sheetData>
  <sheetProtection algorithmName="SHA-512" hashValue="KWkHLO/kD7xc13Z9hbhDNfbuq2TCfKF0NTEipBY73FI8ijNcHNhgGfGmh3f0+JIlcqGFIpzpH3/43cmSwytVJQ==" saltValue="ag7BMxq/QK8Jz/RLU2sRKA==" spinCount="100000"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6B48-3D68-411C-8DD4-EFF6DA886EFD}">
  <sheetPr codeName="Sheet26">
    <tabColor theme="7" tint="0.39997558519241921"/>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68</v>
      </c>
      <c r="B2" s="17" t="s">
        <v>126</v>
      </c>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68</v>
      </c>
      <c r="C6" s="24">
        <v>1.0833113289999992</v>
      </c>
      <c r="D6" s="24">
        <v>1.0783127479999997</v>
      </c>
      <c r="E6" s="24">
        <v>17476.090923759999</v>
      </c>
      <c r="F6" s="24">
        <v>1.073723054999999</v>
      </c>
      <c r="G6" s="24">
        <v>9236.4371843430017</v>
      </c>
      <c r="H6" s="24">
        <v>206.39959489199998</v>
      </c>
      <c r="I6" s="24">
        <v>1.0664691659999994</v>
      </c>
      <c r="J6" s="24">
        <v>1.0675477709999994</v>
      </c>
      <c r="K6" s="24">
        <v>1.0631187659999997</v>
      </c>
      <c r="L6" s="24">
        <v>1.0591926099999991</v>
      </c>
      <c r="M6" s="24">
        <v>1.0562399449999991</v>
      </c>
      <c r="N6" s="24">
        <v>1.0562240269999998</v>
      </c>
      <c r="O6" s="24">
        <v>1.0552809289999998</v>
      </c>
      <c r="P6" s="24">
        <v>1.0544775359999992</v>
      </c>
      <c r="Q6" s="24">
        <v>17442.71932370299</v>
      </c>
      <c r="R6" s="24">
        <v>73.905931151999894</v>
      </c>
      <c r="S6" s="24">
        <v>7774.1271924079992</v>
      </c>
      <c r="T6" s="24">
        <v>5.5358964139999989</v>
      </c>
      <c r="U6" s="24">
        <v>510.05919029700004</v>
      </c>
      <c r="V6" s="24">
        <v>66.787183208999991</v>
      </c>
      <c r="W6" s="24">
        <v>7693.4553137659996</v>
      </c>
      <c r="X6" s="24">
        <v>18457.150354986006</v>
      </c>
      <c r="Y6" s="24">
        <v>5208.6693647080019</v>
      </c>
      <c r="Z6" s="24">
        <v>5415.519216744</v>
      </c>
      <c r="AA6" s="24">
        <v>5154.1287614970015</v>
      </c>
    </row>
    <row r="7" spans="1:27" x14ac:dyDescent="0.25">
      <c r="A7" s="28" t="s">
        <v>132</v>
      </c>
      <c r="B7" s="28" t="s">
        <v>68</v>
      </c>
      <c r="C7" s="24">
        <v>0.134835397</v>
      </c>
      <c r="D7" s="24">
        <v>0.13436936800000002</v>
      </c>
      <c r="E7" s="24">
        <v>0.13465509199999992</v>
      </c>
      <c r="F7" s="24">
        <v>0.13401052699999996</v>
      </c>
      <c r="G7" s="24">
        <v>0.133919599</v>
      </c>
      <c r="H7" s="24">
        <v>0.13364713299999989</v>
      </c>
      <c r="I7" s="24">
        <v>0.13378636099999999</v>
      </c>
      <c r="J7" s="24">
        <v>0.13356406199999998</v>
      </c>
      <c r="K7" s="24">
        <v>0.13303227599999989</v>
      </c>
      <c r="L7" s="24">
        <v>0.13278384500000001</v>
      </c>
      <c r="M7" s="24">
        <v>0.1329048149999999</v>
      </c>
      <c r="N7" s="24">
        <v>0.1325107279999998</v>
      </c>
      <c r="O7" s="24">
        <v>0.13241037999999988</v>
      </c>
      <c r="P7" s="24">
        <v>0.13229783499999992</v>
      </c>
      <c r="Q7" s="24">
        <v>114.936466935</v>
      </c>
      <c r="R7" s="24">
        <v>2172.1388474000005</v>
      </c>
      <c r="S7" s="24">
        <v>15153.2030942</v>
      </c>
      <c r="T7" s="24">
        <v>12026.184241269999</v>
      </c>
      <c r="U7" s="24">
        <v>186.599117097</v>
      </c>
      <c r="V7" s="24">
        <v>0.13192593399999999</v>
      </c>
      <c r="W7" s="24">
        <v>23832.076032799996</v>
      </c>
      <c r="X7" s="24">
        <v>311.53552324000003</v>
      </c>
      <c r="Y7" s="24">
        <v>3741.9916284999995</v>
      </c>
      <c r="Z7" s="24">
        <v>1690.3372492119997</v>
      </c>
      <c r="AA7" s="24">
        <v>2602.3292815999994</v>
      </c>
    </row>
    <row r="8" spans="1:27" x14ac:dyDescent="0.25">
      <c r="A8" s="28" t="s">
        <v>133</v>
      </c>
      <c r="B8" s="28" t="s">
        <v>68</v>
      </c>
      <c r="C8" s="24">
        <v>0.18712929200000003</v>
      </c>
      <c r="D8" s="24">
        <v>0.18625242799999989</v>
      </c>
      <c r="E8" s="24">
        <v>0.18703251100000001</v>
      </c>
      <c r="F8" s="24">
        <v>0.18671528699999998</v>
      </c>
      <c r="G8" s="24">
        <v>0.18635902800000001</v>
      </c>
      <c r="H8" s="24">
        <v>0.18549443199999979</v>
      </c>
      <c r="I8" s="24">
        <v>0.18567562699999998</v>
      </c>
      <c r="J8" s="24">
        <v>0.185925543</v>
      </c>
      <c r="K8" s="24">
        <v>0.18532922500000001</v>
      </c>
      <c r="L8" s="24">
        <v>0.18464942499999978</v>
      </c>
      <c r="M8" s="24">
        <v>0.1847202519999997</v>
      </c>
      <c r="N8" s="24">
        <v>0.18401289799999962</v>
      </c>
      <c r="O8" s="24">
        <v>634.55174916900012</v>
      </c>
      <c r="P8" s="24">
        <v>0.18511122299999999</v>
      </c>
      <c r="Q8" s="24">
        <v>2847.2740472380001</v>
      </c>
      <c r="R8" s="24">
        <v>660.10071532399991</v>
      </c>
      <c r="S8" s="24">
        <v>2946.5637880979998</v>
      </c>
      <c r="T8" s="24">
        <v>5.6654209589999995</v>
      </c>
      <c r="U8" s="24">
        <v>5979.0429636300005</v>
      </c>
      <c r="V8" s="24">
        <v>1043.1740660550001</v>
      </c>
      <c r="W8" s="24">
        <v>2504.5030266100002</v>
      </c>
      <c r="X8" s="24">
        <v>3999.9236858029999</v>
      </c>
      <c r="Y8" s="24">
        <v>1089.992613183</v>
      </c>
      <c r="Z8" s="24">
        <v>3209.7180622800001</v>
      </c>
      <c r="AA8" s="24">
        <v>375.95320159599999</v>
      </c>
    </row>
    <row r="9" spans="1:27" x14ac:dyDescent="0.25">
      <c r="A9" s="28" t="s">
        <v>134</v>
      </c>
      <c r="B9" s="28" t="s">
        <v>68</v>
      </c>
      <c r="C9" s="24">
        <v>0.159272946</v>
      </c>
      <c r="D9" s="24">
        <v>0.15801397099999992</v>
      </c>
      <c r="E9" s="24">
        <v>0.16156820499999988</v>
      </c>
      <c r="F9" s="24">
        <v>0.15915983299999981</v>
      </c>
      <c r="G9" s="24">
        <v>0.15895202900000002</v>
      </c>
      <c r="H9" s="24">
        <v>0.15807485900000001</v>
      </c>
      <c r="I9" s="24">
        <v>0.1583642319999998</v>
      </c>
      <c r="J9" s="24">
        <v>0.15908502599999988</v>
      </c>
      <c r="K9" s="24">
        <v>0.15846218199999981</v>
      </c>
      <c r="L9" s="24">
        <v>0.1578434599999998</v>
      </c>
      <c r="M9" s="24">
        <v>0.157908565</v>
      </c>
      <c r="N9" s="24">
        <v>0.1575167429999999</v>
      </c>
      <c r="O9" s="24">
        <v>0.15758047799999991</v>
      </c>
      <c r="P9" s="24">
        <v>0.15779826599999983</v>
      </c>
      <c r="Q9" s="24">
        <v>425.41314008299997</v>
      </c>
      <c r="R9" s="24">
        <v>207.48115431900001</v>
      </c>
      <c r="S9" s="24">
        <v>2706.1308009999998</v>
      </c>
      <c r="T9" s="24">
        <v>50.087886251</v>
      </c>
      <c r="U9" s="24">
        <v>2718.4610264000003</v>
      </c>
      <c r="V9" s="24">
        <v>856.676834128</v>
      </c>
      <c r="W9" s="24">
        <v>450.33710375300001</v>
      </c>
      <c r="X9" s="24">
        <v>324.78499104199989</v>
      </c>
      <c r="Y9" s="24">
        <v>2164.0791210000002</v>
      </c>
      <c r="Z9" s="24">
        <v>333.60337024999995</v>
      </c>
      <c r="AA9" s="24">
        <v>397.55052472600005</v>
      </c>
    </row>
    <row r="10" spans="1:27" x14ac:dyDescent="0.25">
      <c r="A10" s="28" t="s">
        <v>135</v>
      </c>
      <c r="B10" s="28" t="s">
        <v>68</v>
      </c>
      <c r="C10" s="24">
        <v>0.12222442699999979</v>
      </c>
      <c r="D10" s="24">
        <v>0.11984945599999991</v>
      </c>
      <c r="E10" s="24">
        <v>0.12181725999999989</v>
      </c>
      <c r="F10" s="24">
        <v>0.121556636</v>
      </c>
      <c r="G10" s="24">
        <v>0.1204430129999999</v>
      </c>
      <c r="H10" s="24">
        <v>0.1192651089999999</v>
      </c>
      <c r="I10" s="24">
        <v>0.119464839</v>
      </c>
      <c r="J10" s="24">
        <v>0.11889101299999999</v>
      </c>
      <c r="K10" s="24">
        <v>0.11896760299999999</v>
      </c>
      <c r="L10" s="24">
        <v>0.11925295999999991</v>
      </c>
      <c r="M10" s="24">
        <v>0.11800826999999979</v>
      </c>
      <c r="N10" s="24">
        <v>0.11871128700000001</v>
      </c>
      <c r="O10" s="24">
        <v>0.11856921099999999</v>
      </c>
      <c r="P10" s="24">
        <v>0.11816515599999999</v>
      </c>
      <c r="Q10" s="24">
        <v>0.11849615899999999</v>
      </c>
      <c r="R10" s="24">
        <v>0.11803663599999999</v>
      </c>
      <c r="S10" s="24">
        <v>0.1177568389999999</v>
      </c>
      <c r="T10" s="24">
        <v>0.11781508500000001</v>
      </c>
      <c r="U10" s="24">
        <v>0.11955641299999989</v>
      </c>
      <c r="V10" s="24">
        <v>0.11671507499999979</v>
      </c>
      <c r="W10" s="24">
        <v>0.1176735879999998</v>
      </c>
      <c r="X10" s="24">
        <v>0.11749005399999998</v>
      </c>
      <c r="Y10" s="24">
        <v>0.11729126499999999</v>
      </c>
      <c r="Z10" s="24">
        <v>0.117291873</v>
      </c>
      <c r="AA10" s="24">
        <v>0.1169397509999999</v>
      </c>
    </row>
    <row r="11" spans="1:27" x14ac:dyDescent="0.25">
      <c r="A11" s="22" t="s">
        <v>40</v>
      </c>
      <c r="B11" s="22" t="s">
        <v>153</v>
      </c>
      <c r="C11" s="30">
        <v>1.6867733909999989</v>
      </c>
      <c r="D11" s="30">
        <v>1.6767979709999994</v>
      </c>
      <c r="E11" s="30">
        <v>17476.695996827995</v>
      </c>
      <c r="F11" s="30">
        <v>1.6751653379999987</v>
      </c>
      <c r="G11" s="30">
        <v>9237.036858012003</v>
      </c>
      <c r="H11" s="30">
        <v>206.99607642500001</v>
      </c>
      <c r="I11" s="30">
        <v>1.6637602249999992</v>
      </c>
      <c r="J11" s="30">
        <v>1.6650134149999993</v>
      </c>
      <c r="K11" s="30">
        <v>1.6589100519999993</v>
      </c>
      <c r="L11" s="30">
        <v>1.6537222999999985</v>
      </c>
      <c r="M11" s="30">
        <v>1.6497818469999985</v>
      </c>
      <c r="N11" s="30">
        <v>1.6489756829999991</v>
      </c>
      <c r="O11" s="30">
        <v>636.01559016700014</v>
      </c>
      <c r="P11" s="30">
        <v>1.6478500159999991</v>
      </c>
      <c r="Q11" s="30">
        <v>20830.46147411799</v>
      </c>
      <c r="R11" s="30">
        <v>3113.7446848310001</v>
      </c>
      <c r="S11" s="30">
        <v>28580.142632544997</v>
      </c>
      <c r="T11" s="30">
        <v>12087.591259978997</v>
      </c>
      <c r="U11" s="30">
        <v>9394.2818538370011</v>
      </c>
      <c r="V11" s="30">
        <v>1966.886724401</v>
      </c>
      <c r="W11" s="30">
        <v>34480.489150516994</v>
      </c>
      <c r="X11" s="30">
        <v>23093.512045125008</v>
      </c>
      <c r="Y11" s="30">
        <v>12204.850018656001</v>
      </c>
      <c r="Z11" s="30">
        <v>10649.295190359002</v>
      </c>
      <c r="AA11" s="30">
        <v>8530.0787091700022</v>
      </c>
    </row>
  </sheetData>
  <sheetProtection algorithmName="SHA-512" hashValue="0xaxe45opfuCdCbrjQasQF64IZ8Q3AnCrNVMAR6XDD+89bJdmtGwkpwcBArGrGTGYl9eQPUxUdEyPQ/4AJTBNA==" saltValue="9PXjfUByySyk5I9WkzsmL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746B3-7BD6-4602-996B-85C31CB5F1A7}">
  <sheetPr codeName="Sheet15">
    <tabColor rgb="FFFFE600"/>
  </sheetPr>
  <dimension ref="A1:C32"/>
  <sheetViews>
    <sheetView showGridLines="0" zoomScale="85" zoomScaleNormal="85" workbookViewId="0"/>
  </sheetViews>
  <sheetFormatPr defaultRowHeight="15" x14ac:dyDescent="0.25"/>
  <cols>
    <col min="1" max="1" width="11.5703125" bestFit="1" customWidth="1"/>
    <col min="2" max="2" width="3.7109375" bestFit="1" customWidth="1"/>
    <col min="3" max="3" width="37.5703125" customWidth="1"/>
    <col min="4" max="24" width="9.42578125" customWidth="1"/>
  </cols>
  <sheetData>
    <row r="1" spans="1:3" x14ac:dyDescent="0.25">
      <c r="A1" s="2" t="s">
        <v>15</v>
      </c>
    </row>
    <row r="3" spans="1:3" x14ac:dyDescent="0.25">
      <c r="A3" s="6">
        <v>44406</v>
      </c>
      <c r="B3" s="5">
        <v>1</v>
      </c>
      <c r="C3" t="s">
        <v>16</v>
      </c>
    </row>
    <row r="4" spans="1:3" x14ac:dyDescent="0.25">
      <c r="A4" s="3"/>
      <c r="B4" s="5"/>
    </row>
    <row r="5" spans="1:3" x14ac:dyDescent="0.25">
      <c r="A5" s="3"/>
      <c r="B5" s="5"/>
    </row>
    <row r="6" spans="1:3" x14ac:dyDescent="0.25">
      <c r="A6" s="3"/>
      <c r="B6" s="5"/>
    </row>
    <row r="7" spans="1:3" x14ac:dyDescent="0.25">
      <c r="A7" s="3"/>
      <c r="B7" s="5"/>
    </row>
    <row r="8" spans="1:3" x14ac:dyDescent="0.25">
      <c r="A8" s="3"/>
      <c r="B8" s="5"/>
    </row>
    <row r="9" spans="1:3" x14ac:dyDescent="0.25">
      <c r="A9" s="3"/>
      <c r="B9" s="5"/>
    </row>
    <row r="10" spans="1:3" x14ac:dyDescent="0.25">
      <c r="A10" s="3"/>
      <c r="B10" s="5"/>
    </row>
    <row r="11" spans="1:3" x14ac:dyDescent="0.25">
      <c r="A11" s="3"/>
      <c r="B11" s="5"/>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row r="21" spans="1:3" x14ac:dyDescent="0.25">
      <c r="A21" s="3"/>
      <c r="B21" s="3"/>
      <c r="C21" s="3"/>
    </row>
    <row r="22" spans="1:3" x14ac:dyDescent="0.25">
      <c r="A22" s="3"/>
      <c r="B22" s="3"/>
      <c r="C22" s="3"/>
    </row>
    <row r="23" spans="1:3" x14ac:dyDescent="0.25">
      <c r="A23" s="3"/>
      <c r="B23" s="3"/>
      <c r="C23" s="3"/>
    </row>
    <row r="24" spans="1:3" x14ac:dyDescent="0.25">
      <c r="A24" s="3"/>
      <c r="B24" s="3"/>
      <c r="C24" s="3"/>
    </row>
    <row r="25" spans="1:3" x14ac:dyDescent="0.25">
      <c r="A25" s="3"/>
      <c r="B25" s="3"/>
      <c r="C25" s="3"/>
    </row>
    <row r="26" spans="1:3" x14ac:dyDescent="0.25">
      <c r="A26" s="3"/>
      <c r="B26" s="3"/>
      <c r="C26" s="3"/>
    </row>
    <row r="27" spans="1:3" x14ac:dyDescent="0.25">
      <c r="A27" s="3"/>
      <c r="B27" s="3"/>
      <c r="C27" s="3"/>
    </row>
    <row r="28" spans="1:3" x14ac:dyDescent="0.25">
      <c r="A28" s="3"/>
      <c r="B28" s="3"/>
      <c r="C28" s="3"/>
    </row>
    <row r="29" spans="1:3" x14ac:dyDescent="0.25">
      <c r="A29" s="3"/>
      <c r="B29" s="3"/>
      <c r="C29" s="3"/>
    </row>
    <row r="30" spans="1:3" x14ac:dyDescent="0.25">
      <c r="A30" s="3"/>
      <c r="B30" s="3"/>
      <c r="C30" s="3"/>
    </row>
    <row r="31" spans="1:3" x14ac:dyDescent="0.25">
      <c r="A31" s="3"/>
      <c r="B31" s="3"/>
      <c r="C31" s="3"/>
    </row>
    <row r="32" spans="1:3" x14ac:dyDescent="0.25">
      <c r="A32" s="3"/>
      <c r="B32" s="3"/>
      <c r="C32" s="3"/>
    </row>
  </sheetData>
  <sheetProtection algorithmName="SHA-512" hashValue="TVmRfYHrOrz3bnk67ziFXmQaAqWHj+UKilmE1GMq4tpT2q23V5aVR86Rscf24Gnd/zA+dYC9mIcvXKYZxsZcBw==" saltValue="scn+C8vU+/fHzqGrwHjiVA=="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76857-399F-4BB4-81D3-D2D6B6105D4C}">
  <sheetPr codeName="Sheet17">
    <tabColor rgb="FFFFE600"/>
  </sheetPr>
  <dimension ref="A1:B30"/>
  <sheetViews>
    <sheetView showGridLines="0" zoomScale="85" zoomScaleNormal="85" workbookViewId="0"/>
  </sheetViews>
  <sheetFormatPr defaultRowHeight="15" x14ac:dyDescent="0.25"/>
  <cols>
    <col min="1" max="1" width="13.7109375" customWidth="1"/>
    <col min="2" max="2" width="20.140625" customWidth="1"/>
    <col min="3" max="3" width="37.5703125" customWidth="1"/>
    <col min="4" max="24" width="9.42578125" customWidth="1"/>
  </cols>
  <sheetData>
    <row r="1" spans="1:2" x14ac:dyDescent="0.25">
      <c r="A1" s="2" t="s">
        <v>17</v>
      </c>
    </row>
    <row r="3" spans="1:2" x14ac:dyDescent="0.25">
      <c r="A3" t="s">
        <v>18</v>
      </c>
      <c r="B3" s="5" t="s">
        <v>19</v>
      </c>
    </row>
    <row r="4" spans="1:2" x14ac:dyDescent="0.25">
      <c r="A4" t="s">
        <v>20</v>
      </c>
      <c r="B4" s="5" t="s">
        <v>21</v>
      </c>
    </row>
    <row r="5" spans="1:2" x14ac:dyDescent="0.25">
      <c r="A5" s="3" t="s">
        <v>22</v>
      </c>
      <c r="B5" t="s">
        <v>23</v>
      </c>
    </row>
    <row r="6" spans="1:2" x14ac:dyDescent="0.25">
      <c r="A6" t="s">
        <v>24</v>
      </c>
      <c r="B6" s="5" t="s">
        <v>25</v>
      </c>
    </row>
    <row r="7" spans="1:2" x14ac:dyDescent="0.25">
      <c r="A7" t="s">
        <v>26</v>
      </c>
      <c r="B7" s="5" t="s">
        <v>27</v>
      </c>
    </row>
    <row r="8" spans="1:2" x14ac:dyDescent="0.25">
      <c r="A8" t="s">
        <v>28</v>
      </c>
      <c r="B8" s="5" t="s">
        <v>29</v>
      </c>
    </row>
    <row r="9" spans="1:2" x14ac:dyDescent="0.25">
      <c r="A9" t="s">
        <v>30</v>
      </c>
      <c r="B9" s="5" t="s">
        <v>31</v>
      </c>
    </row>
    <row r="10" spans="1:2" x14ac:dyDescent="0.25">
      <c r="A10" t="s">
        <v>32</v>
      </c>
      <c r="B10" t="s">
        <v>33</v>
      </c>
    </row>
    <row r="11" spans="1:2" x14ac:dyDescent="0.25">
      <c r="A11" t="s">
        <v>34</v>
      </c>
      <c r="B11" s="5" t="s">
        <v>35</v>
      </c>
    </row>
    <row r="12" spans="1:2" x14ac:dyDescent="0.25">
      <c r="A12" t="s">
        <v>36</v>
      </c>
      <c r="B12" s="5" t="s">
        <v>37</v>
      </c>
    </row>
    <row r="13" spans="1:2" x14ac:dyDescent="0.25">
      <c r="A13" t="s">
        <v>38</v>
      </c>
      <c r="B13" s="5" t="s">
        <v>39</v>
      </c>
    </row>
    <row r="14" spans="1:2" x14ac:dyDescent="0.25">
      <c r="A14" t="s">
        <v>40</v>
      </c>
      <c r="B14" s="5" t="s">
        <v>41</v>
      </c>
    </row>
    <row r="15" spans="1:2" x14ac:dyDescent="0.25">
      <c r="A15" t="s">
        <v>42</v>
      </c>
      <c r="B15" s="5" t="s">
        <v>43</v>
      </c>
    </row>
    <row r="16" spans="1:2" x14ac:dyDescent="0.25">
      <c r="A16" t="s">
        <v>44</v>
      </c>
      <c r="B16" s="5" t="s">
        <v>45</v>
      </c>
    </row>
    <row r="17" spans="1:2" x14ac:dyDescent="0.25">
      <c r="A17" t="s">
        <v>46</v>
      </c>
      <c r="B17" s="5" t="s">
        <v>47</v>
      </c>
    </row>
    <row r="18" spans="1:2" x14ac:dyDescent="0.25">
      <c r="A18" t="s">
        <v>48</v>
      </c>
      <c r="B18" s="5" t="s">
        <v>49</v>
      </c>
    </row>
    <row r="19" spans="1:2" x14ac:dyDescent="0.25">
      <c r="A19" t="s">
        <v>50</v>
      </c>
      <c r="B19" s="5" t="s">
        <v>51</v>
      </c>
    </row>
    <row r="20" spans="1:2" x14ac:dyDescent="0.25">
      <c r="A20" t="s">
        <v>52</v>
      </c>
      <c r="B20" s="5" t="s">
        <v>53</v>
      </c>
    </row>
    <row r="21" spans="1:2" x14ac:dyDescent="0.25">
      <c r="A21" t="s">
        <v>54</v>
      </c>
      <c r="B21" s="5" t="s">
        <v>55</v>
      </c>
    </row>
    <row r="22" spans="1:2" x14ac:dyDescent="0.25">
      <c r="A22" t="s">
        <v>56</v>
      </c>
      <c r="B22" s="5" t="s">
        <v>57</v>
      </c>
    </row>
    <row r="24" spans="1:2" x14ac:dyDescent="0.25">
      <c r="A24" s="2" t="s">
        <v>58</v>
      </c>
    </row>
    <row r="26" spans="1:2" x14ac:dyDescent="0.25">
      <c r="A26" t="s">
        <v>59</v>
      </c>
    </row>
    <row r="27" spans="1:2" x14ac:dyDescent="0.25">
      <c r="A27" t="s">
        <v>60</v>
      </c>
    </row>
    <row r="28" spans="1:2" x14ac:dyDescent="0.25">
      <c r="A28" t="s">
        <v>61</v>
      </c>
    </row>
    <row r="29" spans="1:2" x14ac:dyDescent="0.25">
      <c r="A29" t="s">
        <v>62</v>
      </c>
    </row>
    <row r="30" spans="1:2" x14ac:dyDescent="0.25">
      <c r="A30" s="7" t="s">
        <v>63</v>
      </c>
    </row>
  </sheetData>
  <sheetProtection algorithmName="SHA-512" hashValue="UDqecuu4bvcX82H4qjGL4RaiNRi2tdEHUEOhNR7J/TO9aOpfd4KmuYCWBmsqJPVSwlCTQF8tCn+W7Kttuyrnvg==" saltValue="N0nHi2zXOcLEtQiWtuKttQ=="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3C1EB-91F2-4950-B6EE-5FA85DFCF55E}">
  <sheetPr codeName="Sheet90">
    <tabColor rgb="FFFF6D00"/>
  </sheetPr>
  <dimension ref="A1:AG80"/>
  <sheetViews>
    <sheetView zoomScale="90" zoomScaleNormal="90" workbookViewId="0">
      <selection activeCell="H51" sqref="H51:R51"/>
    </sheetView>
  </sheetViews>
  <sheetFormatPr defaultColWidth="9.140625" defaultRowHeight="15" x14ac:dyDescent="0.25"/>
  <cols>
    <col min="1" max="1" width="14.42578125" style="12" bestFit="1" customWidth="1"/>
    <col min="2" max="2" width="9.140625" style="12"/>
    <col min="3" max="3" width="22.28515625" style="12" customWidth="1"/>
    <col min="4" max="4" width="7.7109375" style="12" customWidth="1"/>
    <col min="5" max="5" width="22.28515625" style="12" customWidth="1"/>
    <col min="6" max="6" width="8.42578125" style="12" customWidth="1"/>
    <col min="7" max="7" width="9.140625" style="12"/>
    <col min="8" max="8" width="46.7109375" style="12" customWidth="1"/>
    <col min="9" max="9" width="9.28515625" style="12" customWidth="1"/>
    <col min="10" max="19" width="9.28515625" style="12" bestFit="1" customWidth="1"/>
    <col min="20" max="21" width="9.5703125" style="12" bestFit="1" customWidth="1"/>
    <col min="22" max="22" width="9.28515625" style="12" bestFit="1" customWidth="1"/>
    <col min="23" max="29" width="9.5703125" style="12" bestFit="1" customWidth="1"/>
    <col min="30" max="33" width="9.5703125" style="12" customWidth="1"/>
    <col min="34" max="16384" width="9.140625" style="12"/>
  </cols>
  <sheetData>
    <row r="1" spans="1:33" ht="23.25" x14ac:dyDescent="0.35">
      <c r="A1" s="9" t="s">
        <v>82</v>
      </c>
      <c r="B1" s="10"/>
      <c r="C1" s="11" t="s">
        <v>65</v>
      </c>
      <c r="D1" s="9" t="s">
        <v>83</v>
      </c>
      <c r="E1" s="11" t="s">
        <v>84</v>
      </c>
      <c r="I1" s="13">
        <v>0</v>
      </c>
      <c r="J1" s="13">
        <f>I1+1</f>
        <v>1</v>
      </c>
      <c r="K1" s="13">
        <f t="shared" ref="K1:AG1" si="0">J1+1</f>
        <v>2</v>
      </c>
      <c r="L1" s="13">
        <f t="shared" si="0"/>
        <v>3</v>
      </c>
      <c r="M1" s="13">
        <f t="shared" si="0"/>
        <v>4</v>
      </c>
      <c r="N1" s="13">
        <f t="shared" si="0"/>
        <v>5</v>
      </c>
      <c r="O1" s="13">
        <f t="shared" si="0"/>
        <v>6</v>
      </c>
      <c r="P1" s="13">
        <f t="shared" si="0"/>
        <v>7</v>
      </c>
      <c r="Q1" s="13">
        <f t="shared" si="0"/>
        <v>8</v>
      </c>
      <c r="R1" s="13">
        <f t="shared" si="0"/>
        <v>9</v>
      </c>
      <c r="S1" s="13">
        <f t="shared" si="0"/>
        <v>10</v>
      </c>
      <c r="T1" s="13">
        <f t="shared" si="0"/>
        <v>11</v>
      </c>
      <c r="U1" s="13">
        <f t="shared" si="0"/>
        <v>12</v>
      </c>
      <c r="V1" s="13">
        <f t="shared" si="0"/>
        <v>13</v>
      </c>
      <c r="W1" s="13">
        <f t="shared" si="0"/>
        <v>14</v>
      </c>
      <c r="X1" s="13">
        <f t="shared" si="0"/>
        <v>15</v>
      </c>
      <c r="Y1" s="13">
        <f t="shared" si="0"/>
        <v>16</v>
      </c>
      <c r="Z1" s="13">
        <f t="shared" si="0"/>
        <v>17</v>
      </c>
      <c r="AA1" s="13">
        <f t="shared" si="0"/>
        <v>18</v>
      </c>
      <c r="AB1" s="13">
        <f t="shared" si="0"/>
        <v>19</v>
      </c>
      <c r="AC1" s="13">
        <f t="shared" si="0"/>
        <v>20</v>
      </c>
      <c r="AD1" s="13">
        <f t="shared" si="0"/>
        <v>21</v>
      </c>
      <c r="AE1" s="13">
        <f t="shared" si="0"/>
        <v>22</v>
      </c>
      <c r="AF1" s="13">
        <f t="shared" si="0"/>
        <v>23</v>
      </c>
      <c r="AG1" s="13">
        <f t="shared" si="0"/>
        <v>24</v>
      </c>
    </row>
    <row r="3" spans="1:33" ht="24.75" x14ac:dyDescent="0.4">
      <c r="A3" s="14" t="str">
        <f xml:space="preserve"> B4&amp; " discounted market benefits (excluding competition benefits)"</f>
        <v>NEM discounted market benefits (excluding competition benefits)</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x14ac:dyDescent="0.25">
      <c r="A4" s="16" t="s">
        <v>85</v>
      </c>
      <c r="B4" s="8" t="s">
        <v>40</v>
      </c>
    </row>
    <row r="6" spans="1:33" x14ac:dyDescent="0.25">
      <c r="H6" s="17" t="s">
        <v>86</v>
      </c>
      <c r="I6" s="18" t="s">
        <v>79</v>
      </c>
      <c r="J6" s="18" t="s">
        <v>87</v>
      </c>
      <c r="K6" s="18" t="s">
        <v>88</v>
      </c>
      <c r="L6" s="18" t="s">
        <v>89</v>
      </c>
      <c r="M6" s="18" t="s">
        <v>90</v>
      </c>
      <c r="N6" s="18" t="s">
        <v>91</v>
      </c>
      <c r="O6" s="18" t="s">
        <v>92</v>
      </c>
      <c r="P6" s="18" t="s">
        <v>93</v>
      </c>
      <c r="Q6" s="18" t="s">
        <v>94</v>
      </c>
      <c r="R6" s="18" t="s">
        <v>95</v>
      </c>
      <c r="S6" s="18" t="s">
        <v>96</v>
      </c>
      <c r="T6" s="18" t="s">
        <v>97</v>
      </c>
      <c r="U6" s="18" t="s">
        <v>98</v>
      </c>
      <c r="V6" s="18" t="s">
        <v>99</v>
      </c>
      <c r="W6" s="18" t="s">
        <v>100</v>
      </c>
      <c r="X6" s="18" t="s">
        <v>101</v>
      </c>
      <c r="Y6" s="18" t="s">
        <v>102</v>
      </c>
      <c r="Z6" s="18" t="s">
        <v>103</v>
      </c>
      <c r="AA6" s="18" t="s">
        <v>104</v>
      </c>
      <c r="AB6" s="18" t="s">
        <v>105</v>
      </c>
      <c r="AC6" s="18" t="s">
        <v>106</v>
      </c>
      <c r="AD6" s="18" t="s">
        <v>107</v>
      </c>
      <c r="AE6" s="18" t="s">
        <v>108</v>
      </c>
      <c r="AF6" s="18" t="s">
        <v>109</v>
      </c>
      <c r="AG6" s="18" t="s">
        <v>110</v>
      </c>
    </row>
    <row r="7" spans="1:33" x14ac:dyDescent="0.25">
      <c r="E7" s="19" t="s">
        <v>111</v>
      </c>
      <c r="H7" s="20" t="s">
        <v>112</v>
      </c>
      <c r="I7" s="21">
        <f t="shared" ref="I7:I13" ca="1" si="1">(SUMIFS(OFFSET(INDIRECT("'"&amp;$E$1 &amp; "_"&amp;$E7 &amp; " Cost'!C:C"), 0, I$1), INDIRECT("'"&amp;$E$1 &amp; "_"&amp;$E7 &amp; " Cost'!A:A"), $B$4)-SUMIFS(OFFSET(INDIRECT("'"&amp;$C$1 &amp; "_"&amp;$E7 &amp; " Cost'!C:C"), 0, I$1), INDIRECT("'"&amp;$C$1 &amp; "_"&amp;$E7 &amp; " Cost'!A:A"), $B$4))/1000</f>
        <v>-3.6111038412610127E-3</v>
      </c>
      <c r="J7" s="21">
        <f ca="1">I7+(SUMIFS(OFFSET(INDIRECT("'"&amp;$E$1 &amp; "_"&amp;$E7 &amp; " Cost'!C:C"), 0, J$1), INDIRECT("'"&amp;$E$1 &amp; "_"&amp;$E7 &amp; " Cost'!A:A"), $B$4)-SUMIFS(OFFSET(INDIRECT("'"&amp;$C$1 &amp; "_"&amp;$E7 &amp; " Cost'!C:C"), 0, J$1), INDIRECT("'"&amp;$C$1 &amp; "_"&amp;$E7 &amp; " Cost'!A:A"), $B$4))/1000</f>
        <v>-8.0181390165062674E-3</v>
      </c>
      <c r="K7" s="21">
        <f t="shared" ref="K7:Z13" ca="1" si="2">J7+(SUMIFS(OFFSET(INDIRECT("'"&amp;$E$1 &amp; "_"&amp;$E7 &amp; " Cost'!C:C"), 0, K$1), INDIRECT("'"&amp;$E$1 &amp; "_"&amp;$E7 &amp; " Cost'!A:A"), $B$4)-SUMIFS(OFFSET(INDIRECT("'"&amp;$C$1 &amp; "_"&amp;$E7 &amp; " Cost'!C:C"), 0, K$1), INDIRECT("'"&amp;$C$1 &amp; "_"&amp;$E7 &amp; " Cost'!A:A"), $B$4))/1000</f>
        <v>-8.8379934644736407E-3</v>
      </c>
      <c r="L7" s="21">
        <f t="shared" ca="1" si="2"/>
        <v>-1.1943487544817857E-2</v>
      </c>
      <c r="M7" s="21">
        <f t="shared" ca="1" si="2"/>
        <v>-1.1215436877258129E-2</v>
      </c>
      <c r="N7" s="21">
        <f t="shared" ca="1" si="2"/>
        <v>-1.2771804757340818E-2</v>
      </c>
      <c r="O7" s="21">
        <f t="shared" ca="1" si="2"/>
        <v>31.145669593572457</v>
      </c>
      <c r="P7" s="21">
        <f t="shared" ca="1" si="2"/>
        <v>31.145153489216771</v>
      </c>
      <c r="Q7" s="21">
        <f t="shared" ca="1" si="2"/>
        <v>39.700078313211982</v>
      </c>
      <c r="R7" s="21">
        <f t="shared" ca="1" si="2"/>
        <v>39.696329807467713</v>
      </c>
      <c r="S7" s="21">
        <f t="shared" ca="1" si="2"/>
        <v>-2.4567438676993376</v>
      </c>
      <c r="T7" s="21">
        <f t="shared" ca="1" si="2"/>
        <v>592.79632616226559</v>
      </c>
      <c r="U7" s="21">
        <f t="shared" ca="1" si="2"/>
        <v>592.79346746604631</v>
      </c>
      <c r="V7" s="21">
        <f t="shared" ca="1" si="2"/>
        <v>592.79298541422315</v>
      </c>
      <c r="W7" s="21">
        <f t="shared" ca="1" si="2"/>
        <v>518.65054507457205</v>
      </c>
      <c r="X7" s="21">
        <f t="shared" ca="1" si="2"/>
        <v>518.65308562946086</v>
      </c>
      <c r="Y7" s="21">
        <f t="shared" ca="1" si="2"/>
        <v>565.516662197703</v>
      </c>
      <c r="Z7" s="21">
        <f t="shared" ca="1" si="2"/>
        <v>565.5158623070605</v>
      </c>
      <c r="AA7" s="21">
        <f t="shared" ref="Z7:AG13" ca="1" si="3">Z7+(SUMIFS(OFFSET(INDIRECT("'"&amp;$E$1 &amp; "_"&amp;$E7 &amp; " Cost'!C:C"), 0, AA$1), INDIRECT("'"&amp;$E$1 &amp; "_"&amp;$E7 &amp; " Cost'!A:A"), $B$4)-SUMIFS(OFFSET(INDIRECT("'"&amp;$C$1 &amp; "_"&amp;$E7 &amp; " Cost'!C:C"), 0, AA$1), INDIRECT("'"&amp;$C$1 &amp; "_"&amp;$E7 &amp; " Cost'!A:A"), $B$4))/1000</f>
        <v>522.32956653030817</v>
      </c>
      <c r="AB7" s="21">
        <f t="shared" ca="1" si="3"/>
        <v>535.78796544147622</v>
      </c>
      <c r="AC7" s="21">
        <f t="shared" ca="1" si="3"/>
        <v>528.06656159462875</v>
      </c>
      <c r="AD7" s="21">
        <f t="shared" ca="1" si="3"/>
        <v>526.41600668364651</v>
      </c>
      <c r="AE7" s="21">
        <f t="shared" ca="1" si="3"/>
        <v>515.34582734548007</v>
      </c>
      <c r="AF7" s="21">
        <f t="shared" ca="1" si="3"/>
        <v>506.58887619050302</v>
      </c>
      <c r="AG7" s="21">
        <f t="shared" ca="1" si="3"/>
        <v>513.53195684032301</v>
      </c>
    </row>
    <row r="8" spans="1:33" x14ac:dyDescent="0.25">
      <c r="E8" s="19" t="str">
        <f>H8</f>
        <v>FOM</v>
      </c>
      <c r="H8" s="20" t="s">
        <v>30</v>
      </c>
      <c r="I8" s="21">
        <f t="shared" ca="1" si="1"/>
        <v>-3.1353258027187091E-4</v>
      </c>
      <c r="J8" s="21">
        <f t="shared" ref="J8:Y13" ca="1" si="4">I8+(SUMIFS(OFFSET(INDIRECT("'"&amp;$E$1 &amp; "_"&amp;$E8 &amp; " Cost'!C:C"), 0, J$1), INDIRECT("'"&amp;$E$1 &amp; "_"&amp;$E8 &amp; " Cost'!A:A"), $B$4)-SUMIFS(OFFSET(INDIRECT("'"&amp;$C$1 &amp; "_"&amp;$E8 &amp; " Cost'!C:C"), 0, J$1), INDIRECT("'"&amp;$C$1 &amp; "_"&amp;$E8 &amp; " Cost'!A:A"), $B$4))/1000</f>
        <v>-1.4817350647349796E-3</v>
      </c>
      <c r="K8" s="21">
        <f t="shared" ca="1" si="4"/>
        <v>-1.813855323387119E-3</v>
      </c>
      <c r="L8" s="21">
        <f t="shared" ca="1" si="4"/>
        <v>-2.1437931688265363E-3</v>
      </c>
      <c r="M8" s="21">
        <f t="shared" ca="1" si="4"/>
        <v>-1.4313904775185931E-3</v>
      </c>
      <c r="N8" s="21">
        <f t="shared" ca="1" si="4"/>
        <v>-1.7050383364835709E-3</v>
      </c>
      <c r="O8" s="21">
        <f t="shared" ca="1" si="4"/>
        <v>23.055184612314452</v>
      </c>
      <c r="P8" s="21">
        <f t="shared" ca="1" si="4"/>
        <v>23.055009320566551</v>
      </c>
      <c r="Q8" s="21">
        <f t="shared" ca="1" si="4"/>
        <v>28.657383138624752</v>
      </c>
      <c r="R8" s="21">
        <f t="shared" ca="1" si="4"/>
        <v>28.656938157564614</v>
      </c>
      <c r="S8" s="21">
        <f t="shared" ca="1" si="4"/>
        <v>19.529293541937662</v>
      </c>
      <c r="T8" s="21">
        <f t="shared" ca="1" si="4"/>
        <v>76.722650050706761</v>
      </c>
      <c r="U8" s="21">
        <f t="shared" ca="1" si="4"/>
        <v>76.72236934892122</v>
      </c>
      <c r="V8" s="21">
        <f t="shared" ca="1" si="4"/>
        <v>76.722274381647068</v>
      </c>
      <c r="W8" s="21">
        <f t="shared" ca="1" si="4"/>
        <v>181.30929941742406</v>
      </c>
      <c r="X8" s="21">
        <f t="shared" ca="1" si="4"/>
        <v>173.95421399810971</v>
      </c>
      <c r="Y8" s="21">
        <f t="shared" ca="1" si="4"/>
        <v>170.87776627315318</v>
      </c>
      <c r="Z8" s="21">
        <f t="shared" ca="1" si="3"/>
        <v>170.87755948285871</v>
      </c>
      <c r="AA8" s="21">
        <f t="shared" ca="1" si="3"/>
        <v>167.76378041963656</v>
      </c>
      <c r="AB8" s="21">
        <f t="shared" ca="1" si="3"/>
        <v>168.25010141951435</v>
      </c>
      <c r="AC8" s="21">
        <f t="shared" ca="1" si="3"/>
        <v>168.07735321245937</v>
      </c>
      <c r="AD8" s="21">
        <f t="shared" ca="1" si="3"/>
        <v>156.72889315923089</v>
      </c>
      <c r="AE8" s="21">
        <f t="shared" ca="1" si="3"/>
        <v>156.00247274353273</v>
      </c>
      <c r="AF8" s="21">
        <f t="shared" ca="1" si="3"/>
        <v>155.503691521072</v>
      </c>
      <c r="AG8" s="21">
        <f t="shared" ca="1" si="3"/>
        <v>157.82083635198919</v>
      </c>
    </row>
    <row r="9" spans="1:33" x14ac:dyDescent="0.25">
      <c r="E9" s="19" t="str">
        <f>H9</f>
        <v>Fuel</v>
      </c>
      <c r="H9" s="20" t="s">
        <v>80</v>
      </c>
      <c r="I9" s="21">
        <f t="shared" ca="1" si="1"/>
        <v>-8.2785083446651692E-4</v>
      </c>
      <c r="J9" s="21">
        <f t="shared" ca="1" si="4"/>
        <v>-1.6047175182029604E-3</v>
      </c>
      <c r="K9" s="21">
        <f t="shared" ca="1" si="4"/>
        <v>-2.3662798169534652E-3</v>
      </c>
      <c r="L9" s="21">
        <f t="shared" ca="1" si="4"/>
        <v>-5.5214897121768445E-3</v>
      </c>
      <c r="M9" s="21">
        <f t="shared" ca="1" si="4"/>
        <v>-0.47601506795617754</v>
      </c>
      <c r="N9" s="21">
        <f t="shared" ca="1" si="4"/>
        <v>19.138606255239111</v>
      </c>
      <c r="O9" s="21">
        <f t="shared" ca="1" si="4"/>
        <v>37.732827510574602</v>
      </c>
      <c r="P9" s="21">
        <f t="shared" ca="1" si="4"/>
        <v>48.56289465678833</v>
      </c>
      <c r="Q9" s="21">
        <f t="shared" ca="1" si="4"/>
        <v>54.237346429240546</v>
      </c>
      <c r="R9" s="21">
        <f t="shared" ca="1" si="4"/>
        <v>62.800115267811577</v>
      </c>
      <c r="S9" s="21">
        <f t="shared" ca="1" si="4"/>
        <v>70.091749584133268</v>
      </c>
      <c r="T9" s="21">
        <f t="shared" ca="1" si="4"/>
        <v>69.172711336819106</v>
      </c>
      <c r="U9" s="21">
        <f t="shared" ca="1" si="4"/>
        <v>67.055629844851097</v>
      </c>
      <c r="V9" s="21">
        <f t="shared" ca="1" si="4"/>
        <v>65.355633073256058</v>
      </c>
      <c r="W9" s="21">
        <f t="shared" ca="1" si="4"/>
        <v>68.146451049124991</v>
      </c>
      <c r="X9" s="21">
        <f t="shared" ca="1" si="4"/>
        <v>69.124418026613014</v>
      </c>
      <c r="Y9" s="21">
        <f t="shared" ca="1" si="4"/>
        <v>68.324795413847028</v>
      </c>
      <c r="Z9" s="21">
        <f t="shared" ca="1" si="3"/>
        <v>66.892122291692019</v>
      </c>
      <c r="AA9" s="21">
        <f t="shared" ca="1" si="3"/>
        <v>64.798605928018063</v>
      </c>
      <c r="AB9" s="21">
        <f t="shared" ca="1" si="3"/>
        <v>63.176239289814035</v>
      </c>
      <c r="AC9" s="21">
        <f t="shared" ca="1" si="3"/>
        <v>63.199954118982085</v>
      </c>
      <c r="AD9" s="21">
        <f t="shared" ca="1" si="3"/>
        <v>60.714287593748082</v>
      </c>
      <c r="AE9" s="21">
        <f t="shared" ca="1" si="3"/>
        <v>56.36049642473111</v>
      </c>
      <c r="AF9" s="21">
        <f t="shared" ca="1" si="3"/>
        <v>51.11892607549305</v>
      </c>
      <c r="AG9" s="21">
        <f t="shared" ca="1" si="3"/>
        <v>50.882774992533037</v>
      </c>
    </row>
    <row r="10" spans="1:33" x14ac:dyDescent="0.25">
      <c r="E10" s="19" t="str">
        <f>H10</f>
        <v>VOM</v>
      </c>
      <c r="H10" s="20" t="s">
        <v>54</v>
      </c>
      <c r="I10" s="21">
        <f t="shared" ca="1" si="1"/>
        <v>-1.6631552332546561E-4</v>
      </c>
      <c r="J10" s="21">
        <f t="shared" ca="1" si="4"/>
        <v>-3.7025517923757433E-4</v>
      </c>
      <c r="K10" s="21">
        <f t="shared" ca="1" si="4"/>
        <v>-5.6246880372054877E-4</v>
      </c>
      <c r="L10" s="21">
        <f t="shared" ca="1" si="4"/>
        <v>-4.4772418460343035E-4</v>
      </c>
      <c r="M10" s="21">
        <f t="shared" ca="1" si="4"/>
        <v>6.1464843210531396E-2</v>
      </c>
      <c r="N10" s="21">
        <f t="shared" ca="1" si="4"/>
        <v>-4.6604786928375832</v>
      </c>
      <c r="O10" s="21">
        <f t="shared" ca="1" si="4"/>
        <v>-13.277800499243369</v>
      </c>
      <c r="P10" s="21">
        <f t="shared" ca="1" si="4"/>
        <v>-17.106605369820375</v>
      </c>
      <c r="Q10" s="21">
        <f t="shared" ca="1" si="4"/>
        <v>-20.006162982365815</v>
      </c>
      <c r="R10" s="21">
        <f t="shared" ca="1" si="4"/>
        <v>-24.539022830196075</v>
      </c>
      <c r="S10" s="21">
        <f t="shared" ca="1" si="4"/>
        <v>-27.673487041851622</v>
      </c>
      <c r="T10" s="21">
        <f t="shared" ca="1" si="4"/>
        <v>-36.894989688489062</v>
      </c>
      <c r="U10" s="21">
        <f t="shared" ca="1" si="4"/>
        <v>-45.660989593043226</v>
      </c>
      <c r="V10" s="21">
        <f t="shared" ca="1" si="4"/>
        <v>-54.050551358184748</v>
      </c>
      <c r="W10" s="21">
        <f t="shared" ca="1" si="4"/>
        <v>-60.368624232805011</v>
      </c>
      <c r="X10" s="21">
        <f t="shared" ca="1" si="4"/>
        <v>-66.649194179385404</v>
      </c>
      <c r="Y10" s="21">
        <f t="shared" ca="1" si="4"/>
        <v>-72.738517063055596</v>
      </c>
      <c r="Z10" s="21">
        <f t="shared" ca="1" si="3"/>
        <v>-79.806906750126359</v>
      </c>
      <c r="AA10" s="21">
        <f t="shared" ca="1" si="3"/>
        <v>-86.501984635298157</v>
      </c>
      <c r="AB10" s="21">
        <f t="shared" ca="1" si="3"/>
        <v>-92.564981502855332</v>
      </c>
      <c r="AC10" s="21">
        <f t="shared" ca="1" si="3"/>
        <v>-99.05297343523857</v>
      </c>
      <c r="AD10" s="21">
        <f t="shared" ca="1" si="3"/>
        <v>-104.84920962553373</v>
      </c>
      <c r="AE10" s="21">
        <f t="shared" ca="1" si="3"/>
        <v>-110.5053434049869</v>
      </c>
      <c r="AF10" s="21">
        <f t="shared" ca="1" si="3"/>
        <v>-117.6629187761923</v>
      </c>
      <c r="AG10" s="21">
        <f t="shared" ca="1" si="3"/>
        <v>-122.57057674900408</v>
      </c>
    </row>
    <row r="11" spans="1:33" x14ac:dyDescent="0.25">
      <c r="E11" s="19" t="str">
        <f>H11</f>
        <v>REHAB</v>
      </c>
      <c r="H11" s="20" t="s">
        <v>81</v>
      </c>
      <c r="I11" s="21">
        <f t="shared" ca="1" si="1"/>
        <v>0</v>
      </c>
      <c r="J11" s="21">
        <f t="shared" ca="1" si="4"/>
        <v>0</v>
      </c>
      <c r="K11" s="21">
        <f t="shared" ca="1" si="4"/>
        <v>0</v>
      </c>
      <c r="L11" s="21">
        <f t="shared" ca="1" si="4"/>
        <v>0</v>
      </c>
      <c r="M11" s="21">
        <f t="shared" ca="1" si="4"/>
        <v>0</v>
      </c>
      <c r="N11" s="21">
        <f t="shared" ca="1" si="4"/>
        <v>0</v>
      </c>
      <c r="O11" s="21">
        <f t="shared" ca="1" si="4"/>
        <v>0</v>
      </c>
      <c r="P11" s="21">
        <f t="shared" ca="1" si="4"/>
        <v>2.6116154796909542E-5</v>
      </c>
      <c r="Q11" s="21">
        <f t="shared" ca="1" si="4"/>
        <v>1.4666896444396118E-5</v>
      </c>
      <c r="R11" s="21">
        <f t="shared" ca="1" si="4"/>
        <v>1.4666896444396118E-5</v>
      </c>
      <c r="S11" s="21">
        <f t="shared" ca="1" si="4"/>
        <v>1.4666896444396118E-5</v>
      </c>
      <c r="T11" s="21">
        <f t="shared" ca="1" si="4"/>
        <v>-6.1584158451296394E-5</v>
      </c>
      <c r="U11" s="21">
        <f t="shared" ca="1" si="4"/>
        <v>-6.1584158451296394E-5</v>
      </c>
      <c r="V11" s="21">
        <f t="shared" ca="1" si="4"/>
        <v>-6.1584158451296394E-5</v>
      </c>
      <c r="W11" s="21">
        <f t="shared" ca="1" si="4"/>
        <v>-10.019580449065165</v>
      </c>
      <c r="X11" s="21">
        <f t="shared" ca="1" si="4"/>
        <v>-8.7144724931281328</v>
      </c>
      <c r="Y11" s="21">
        <f t="shared" ca="1" si="4"/>
        <v>-8.7144752966043679</v>
      </c>
      <c r="Z11" s="21">
        <f t="shared" ca="1" si="3"/>
        <v>-8.714475349316233</v>
      </c>
      <c r="AA11" s="21">
        <f t="shared" ca="1" si="3"/>
        <v>-8.71447535685909</v>
      </c>
      <c r="AB11" s="21">
        <f t="shared" ca="1" si="3"/>
        <v>-8.7144753592325586</v>
      </c>
      <c r="AC11" s="21">
        <f t="shared" ca="1" si="3"/>
        <v>-8.7144753592325586</v>
      </c>
      <c r="AD11" s="21">
        <f t="shared" ca="1" si="3"/>
        <v>-7.3135032463585929</v>
      </c>
      <c r="AE11" s="21">
        <f t="shared" ca="1" si="3"/>
        <v>-7.3135032463585929</v>
      </c>
      <c r="AF11" s="21">
        <f t="shared" ca="1" si="3"/>
        <v>-7.313490539696625</v>
      </c>
      <c r="AG11" s="21">
        <f t="shared" ca="1" si="3"/>
        <v>-7.313486958459106</v>
      </c>
    </row>
    <row r="12" spans="1:33" x14ac:dyDescent="0.25">
      <c r="E12" s="19" t="s">
        <v>113</v>
      </c>
      <c r="H12" s="20" t="s">
        <v>114</v>
      </c>
      <c r="I12" s="21">
        <f t="shared" ca="1" si="1"/>
        <v>-1.0213135205439317E-4</v>
      </c>
      <c r="J12" s="21">
        <f t="shared" ca="1" si="4"/>
        <v>-3.1079255845584841E-4</v>
      </c>
      <c r="K12" s="21">
        <f t="shared" ca="1" si="4"/>
        <v>-3.3011223561637019E-4</v>
      </c>
      <c r="L12" s="21">
        <f t="shared" ca="1" si="4"/>
        <v>-3.2281913670265393E-4</v>
      </c>
      <c r="M12" s="21">
        <f t="shared" ca="1" si="4"/>
        <v>-2.7988884177236118E-4</v>
      </c>
      <c r="N12" s="21">
        <f t="shared" ca="1" si="4"/>
        <v>-3.4079125140910383E-4</v>
      </c>
      <c r="O12" s="21">
        <f t="shared" ca="1" si="4"/>
        <v>-3.3540434153302373E-4</v>
      </c>
      <c r="P12" s="21">
        <f t="shared" ca="1" si="4"/>
        <v>-3.3236066737039931E-4</v>
      </c>
      <c r="Q12" s="21">
        <f t="shared" ca="1" si="4"/>
        <v>-3.0511791722676344E-4</v>
      </c>
      <c r="R12" s="21">
        <f t="shared" ca="1" si="4"/>
        <v>-2.5134832504945462E-4</v>
      </c>
      <c r="S12" s="21">
        <f t="shared" ca="1" si="4"/>
        <v>64.139066647303849</v>
      </c>
      <c r="T12" s="21">
        <f t="shared" ca="1" si="4"/>
        <v>64.139047632378592</v>
      </c>
      <c r="U12" s="21">
        <f t="shared" ca="1" si="4"/>
        <v>64.139005608668171</v>
      </c>
      <c r="V12" s="21">
        <f t="shared" ca="1" si="4"/>
        <v>64.138981543958877</v>
      </c>
      <c r="W12" s="21">
        <f t="shared" ca="1" si="4"/>
        <v>64.138949987381324</v>
      </c>
      <c r="X12" s="21">
        <f t="shared" ca="1" si="4"/>
        <v>64.138986634434872</v>
      </c>
      <c r="Y12" s="21">
        <f t="shared" ca="1" si="4"/>
        <v>64.138995706326199</v>
      </c>
      <c r="Z12" s="21">
        <f t="shared" ca="1" si="3"/>
        <v>64.138939578958258</v>
      </c>
      <c r="AA12" s="21">
        <f t="shared" ca="1" si="3"/>
        <v>64.138913218492846</v>
      </c>
      <c r="AB12" s="21">
        <f t="shared" ca="1" si="3"/>
        <v>64.138847814563178</v>
      </c>
      <c r="AC12" s="21">
        <f t="shared" ca="1" si="3"/>
        <v>64.138810608961094</v>
      </c>
      <c r="AD12" s="21">
        <f t="shared" ca="1" si="3"/>
        <v>64.138788325487795</v>
      </c>
      <c r="AE12" s="21">
        <f t="shared" ca="1" si="3"/>
        <v>64.138719771194971</v>
      </c>
      <c r="AF12" s="21">
        <f t="shared" ca="1" si="3"/>
        <v>61.799067099567509</v>
      </c>
      <c r="AG12" s="21">
        <f t="shared" ca="1" si="3"/>
        <v>62.162739051180075</v>
      </c>
    </row>
    <row r="13" spans="1:33" x14ac:dyDescent="0.25">
      <c r="E13" s="19" t="str">
        <f>H13</f>
        <v>USE+DSP</v>
      </c>
      <c r="H13" s="20" t="s">
        <v>115</v>
      </c>
      <c r="I13" s="21">
        <f t="shared" ca="1" si="1"/>
        <v>-1.9536546750000027E-4</v>
      </c>
      <c r="J13" s="21">
        <f t="shared" ca="1" si="4"/>
        <v>-3.8886558950000037E-4</v>
      </c>
      <c r="K13" s="21">
        <f t="shared" ca="1" si="4"/>
        <v>-5.6332854649119256E-4</v>
      </c>
      <c r="L13" s="21">
        <f t="shared" ca="1" si="4"/>
        <v>-7.5582774649119193E-4</v>
      </c>
      <c r="M13" s="21">
        <f t="shared" ca="1" si="4"/>
        <v>-1.6675564234927118E-3</v>
      </c>
      <c r="N13" s="21">
        <f t="shared" ca="1" si="4"/>
        <v>0.17024546490050724</v>
      </c>
      <c r="O13" s="21">
        <f t="shared" ca="1" si="4"/>
        <v>0.17005486995050723</v>
      </c>
      <c r="P13" s="21">
        <f t="shared" ca="1" si="4"/>
        <v>0.16986490747950722</v>
      </c>
      <c r="Q13" s="21">
        <f t="shared" ca="1" si="4"/>
        <v>0.16967605385600723</v>
      </c>
      <c r="R13" s="21">
        <f t="shared" ca="1" si="4"/>
        <v>0.16948784908200723</v>
      </c>
      <c r="S13" s="21">
        <f t="shared" ca="1" si="4"/>
        <v>0.16930102960000723</v>
      </c>
      <c r="T13" s="21">
        <f t="shared" ca="1" si="4"/>
        <v>13.815704882870007</v>
      </c>
      <c r="U13" s="21">
        <f t="shared" ca="1" si="4"/>
        <v>13.815562048935007</v>
      </c>
      <c r="V13" s="21">
        <f t="shared" ca="1" si="4"/>
        <v>13.822208799416007</v>
      </c>
      <c r="W13" s="21">
        <f t="shared" ca="1" si="4"/>
        <v>55.243950748285016</v>
      </c>
      <c r="X13" s="21">
        <f t="shared" ca="1" si="4"/>
        <v>60.69300164486701</v>
      </c>
      <c r="Y13" s="21">
        <f t="shared" ca="1" si="4"/>
        <v>67.689106872143014</v>
      </c>
      <c r="Z13" s="21">
        <f t="shared" ca="1" si="3"/>
        <v>70.831165292255022</v>
      </c>
      <c r="AA13" s="21">
        <f t="shared" ca="1" si="3"/>
        <v>88.078883735451015</v>
      </c>
      <c r="AB13" s="21">
        <f t="shared" ca="1" si="3"/>
        <v>92.639646542483021</v>
      </c>
      <c r="AC13" s="21">
        <f t="shared" ca="1" si="3"/>
        <v>90.172090223142021</v>
      </c>
      <c r="AD13" s="21">
        <f t="shared" ca="1" si="3"/>
        <v>112.001095722755</v>
      </c>
      <c r="AE13" s="21">
        <f t="shared" ca="1" si="3"/>
        <v>112.95250950947499</v>
      </c>
      <c r="AF13" s="21">
        <f t="shared" ca="1" si="3"/>
        <v>112.82407165343299</v>
      </c>
      <c r="AG13" s="21">
        <f t="shared" ca="1" si="3"/>
        <v>115.62882064429598</v>
      </c>
    </row>
    <row r="14" spans="1:33" x14ac:dyDescent="0.25">
      <c r="H14" s="22" t="s">
        <v>116</v>
      </c>
      <c r="I14" s="23">
        <f ca="1">SUM(I7:I13)</f>
        <v>-5.2162995988792593E-3</v>
      </c>
      <c r="J14" s="23">
        <f t="shared" ref="J14:AG14" ca="1" si="5">SUM(J7:J13)</f>
        <v>-1.2174504926637629E-2</v>
      </c>
      <c r="K14" s="23">
        <f t="shared" ca="1" si="5"/>
        <v>-1.4474038190642337E-2</v>
      </c>
      <c r="L14" s="23">
        <f t="shared" ca="1" si="5"/>
        <v>-2.1135141493618514E-2</v>
      </c>
      <c r="M14" s="23">
        <f t="shared" ca="1" si="5"/>
        <v>-0.42914449736568794</v>
      </c>
      <c r="N14" s="23">
        <f t="shared" ca="1" si="5"/>
        <v>14.633555392956803</v>
      </c>
      <c r="O14" s="23">
        <f t="shared" ca="1" si="5"/>
        <v>78.825600682827115</v>
      </c>
      <c r="P14" s="23">
        <f t="shared" ca="1" si="5"/>
        <v>85.826010759718216</v>
      </c>
      <c r="Q14" s="23">
        <f t="shared" ca="1" si="5"/>
        <v>102.7580305015467</v>
      </c>
      <c r="R14" s="23">
        <f t="shared" ca="1" si="5"/>
        <v>106.78361157030123</v>
      </c>
      <c r="S14" s="23">
        <f t="shared" ca="1" si="5"/>
        <v>123.79919456032027</v>
      </c>
      <c r="T14" s="23">
        <f t="shared" ca="1" si="5"/>
        <v>779.75138879239262</v>
      </c>
      <c r="U14" s="23">
        <f t="shared" ca="1" si="5"/>
        <v>768.86498314022015</v>
      </c>
      <c r="V14" s="23">
        <f t="shared" ca="1" si="5"/>
        <v>758.78147027015791</v>
      </c>
      <c r="W14" s="23">
        <f t="shared" ca="1" si="5"/>
        <v>817.10099159491722</v>
      </c>
      <c r="X14" s="23">
        <f t="shared" ca="1" si="5"/>
        <v>811.20003926097195</v>
      </c>
      <c r="Y14" s="23">
        <f t="shared" ca="1" si="5"/>
        <v>855.09433410351244</v>
      </c>
      <c r="Z14" s="23">
        <f t="shared" ca="1" si="5"/>
        <v>849.73426685338188</v>
      </c>
      <c r="AA14" s="23">
        <f t="shared" ca="1" si="5"/>
        <v>811.89328983974929</v>
      </c>
      <c r="AB14" s="23">
        <f t="shared" ca="1" si="5"/>
        <v>822.71334364576285</v>
      </c>
      <c r="AC14" s="23">
        <f t="shared" ca="1" si="5"/>
        <v>805.88732096370222</v>
      </c>
      <c r="AD14" s="23">
        <f t="shared" ca="1" si="5"/>
        <v>807.83635861297603</v>
      </c>
      <c r="AE14" s="23">
        <f t="shared" ca="1" si="5"/>
        <v>786.9811791430684</v>
      </c>
      <c r="AF14" s="23">
        <f t="shared" ca="1" si="5"/>
        <v>762.8582232241796</v>
      </c>
      <c r="AG14" s="23">
        <f t="shared" ca="1" si="5"/>
        <v>770.1430641728582</v>
      </c>
    </row>
    <row r="20" spans="1:33" ht="24.75" x14ac:dyDescent="0.4">
      <c r="A20" s="14" t="s">
        <v>117</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3" spans="1:33" x14ac:dyDescent="0.25">
      <c r="H23" s="17" t="s">
        <v>86</v>
      </c>
      <c r="I23" s="18" t="s">
        <v>79</v>
      </c>
      <c r="J23" s="18" t="s">
        <v>87</v>
      </c>
      <c r="K23" s="18" t="s">
        <v>88</v>
      </c>
      <c r="L23" s="18" t="s">
        <v>89</v>
      </c>
      <c r="M23" s="18" t="s">
        <v>90</v>
      </c>
      <c r="N23" s="18" t="s">
        <v>91</v>
      </c>
      <c r="O23" s="18" t="s">
        <v>92</v>
      </c>
      <c r="P23" s="18" t="s">
        <v>93</v>
      </c>
      <c r="Q23" s="18" t="s">
        <v>94</v>
      </c>
      <c r="R23" s="18" t="s">
        <v>95</v>
      </c>
      <c r="S23" s="18" t="s">
        <v>96</v>
      </c>
      <c r="T23" s="18" t="s">
        <v>97</v>
      </c>
      <c r="U23" s="18" t="s">
        <v>98</v>
      </c>
      <c r="V23" s="18" t="s">
        <v>99</v>
      </c>
      <c r="W23" s="18" t="s">
        <v>100</v>
      </c>
      <c r="X23" s="18" t="s">
        <v>101</v>
      </c>
      <c r="Y23" s="18" t="s">
        <v>102</v>
      </c>
      <c r="Z23" s="18" t="s">
        <v>103</v>
      </c>
      <c r="AA23" s="18" t="s">
        <v>104</v>
      </c>
      <c r="AB23" s="18" t="s">
        <v>105</v>
      </c>
      <c r="AC23" s="18" t="s">
        <v>106</v>
      </c>
      <c r="AD23" s="18" t="s">
        <v>107</v>
      </c>
      <c r="AE23" s="18" t="s">
        <v>108</v>
      </c>
      <c r="AF23" s="18" t="s">
        <v>109</v>
      </c>
      <c r="AG23" s="18" t="s">
        <v>110</v>
      </c>
    </row>
    <row r="24" spans="1:33" x14ac:dyDescent="0.25">
      <c r="H24" s="20" t="s">
        <v>118</v>
      </c>
      <c r="I24" s="21">
        <f>'Competition Benefits'!C6/1000</f>
        <v>0</v>
      </c>
      <c r="J24" s="21">
        <f>'Competition Benefits'!D6/1000</f>
        <v>0</v>
      </c>
      <c r="K24" s="21">
        <f>'Competition Benefits'!E6/1000</f>
        <v>0</v>
      </c>
      <c r="L24" s="21">
        <f>'Competition Benefits'!F6/1000</f>
        <v>0</v>
      </c>
      <c r="M24" s="21">
        <f>'Competition Benefits'!G6/1000</f>
        <v>0</v>
      </c>
      <c r="N24" s="21">
        <f>'Competition Benefits'!H6/1000</f>
        <v>0</v>
      </c>
      <c r="O24" s="21">
        <f>'Competition Benefits'!I6/1000</f>
        <v>9.2986240000000002</v>
      </c>
      <c r="P24" s="21">
        <f>'Competition Benefits'!J6/1000</f>
        <v>12.02711</v>
      </c>
      <c r="Q24" s="21">
        <f>'Competition Benefits'!K6/1000</f>
        <v>13.15936</v>
      </c>
      <c r="R24" s="21">
        <f>'Competition Benefits'!L6/1000</f>
        <v>13.605460000000001</v>
      </c>
      <c r="S24" s="21">
        <f>'Competition Benefits'!M6/1000</f>
        <v>14.0618</v>
      </c>
      <c r="T24" s="21">
        <f>'Competition Benefits'!N6/1000</f>
        <v>14.896470000000001</v>
      </c>
      <c r="U24" s="21">
        <f>'Competition Benefits'!O6/1000</f>
        <v>15.76451</v>
      </c>
      <c r="V24" s="21">
        <f>'Competition Benefits'!P6/1000</f>
        <v>17.136649999999999</v>
      </c>
      <c r="W24" s="21">
        <f>'Competition Benefits'!Q6/1000</f>
        <v>22.24784</v>
      </c>
      <c r="X24" s="21">
        <f>'Competition Benefits'!R6/1000</f>
        <v>26.106010000000001</v>
      </c>
      <c r="Y24" s="21">
        <f>'Competition Benefits'!S6/1000</f>
        <v>33.110729999999997</v>
      </c>
      <c r="Z24" s="21">
        <f>'Competition Benefits'!T6/1000</f>
        <v>40.482770000000002</v>
      </c>
      <c r="AA24" s="21">
        <f>'Competition Benefits'!U6/1000</f>
        <v>48.20579</v>
      </c>
      <c r="AB24" s="21">
        <f>'Competition Benefits'!V6/1000</f>
        <v>53.342280000000002</v>
      </c>
      <c r="AC24" s="21">
        <f>'Competition Benefits'!W6/1000</f>
        <v>60.287619999999997</v>
      </c>
      <c r="AD24" s="21">
        <f>'Competition Benefits'!X6/1000</f>
        <v>66.156040000000004</v>
      </c>
      <c r="AE24" s="21">
        <f>'Competition Benefits'!Y6/1000</f>
        <v>71.438490000000002</v>
      </c>
      <c r="AF24" s="21">
        <f>'Competition Benefits'!Z6/1000</f>
        <v>77.793480000000002</v>
      </c>
      <c r="AG24" s="21">
        <f>'Competition Benefits'!AA6/1000</f>
        <v>78.362769999999998</v>
      </c>
    </row>
    <row r="25" spans="1:33" x14ac:dyDescent="0.25">
      <c r="H25" s="20" t="s">
        <v>119</v>
      </c>
      <c r="I25" s="21">
        <f>'Competition Benefits'!C7/1000</f>
        <v>0</v>
      </c>
      <c r="J25" s="21">
        <f>'Competition Benefits'!D7/1000</f>
        <v>0</v>
      </c>
      <c r="K25" s="21">
        <f>'Competition Benefits'!E7/1000</f>
        <v>0</v>
      </c>
      <c r="L25" s="21">
        <f>'Competition Benefits'!F7/1000</f>
        <v>0</v>
      </c>
      <c r="M25" s="21">
        <f>'Competition Benefits'!G7/1000</f>
        <v>0</v>
      </c>
      <c r="N25" s="21">
        <f>'Competition Benefits'!H7/1000</f>
        <v>0</v>
      </c>
      <c r="O25" s="21">
        <f>'Competition Benefits'!I7/1000</f>
        <v>0.38047999999999998</v>
      </c>
      <c r="P25" s="21">
        <f>'Competition Benefits'!J7/1000</f>
        <v>0.72008499999999998</v>
      </c>
      <c r="Q25" s="21">
        <f>'Competition Benefits'!K7/1000</f>
        <v>0.73693500000000001</v>
      </c>
      <c r="R25" s="21">
        <f>'Competition Benefits'!L7/1000</f>
        <v>0.69131799999999999</v>
      </c>
      <c r="S25" s="21">
        <f>'Competition Benefits'!M7/1000</f>
        <v>0.69824600000000003</v>
      </c>
      <c r="T25" s="21">
        <f>'Competition Benefits'!N7/1000</f>
        <v>12.166130000000001</v>
      </c>
      <c r="U25" s="21">
        <f>'Competition Benefits'!O7/1000</f>
        <v>12.12584</v>
      </c>
      <c r="V25" s="21">
        <f>'Competition Benefits'!P7/1000</f>
        <v>12.293279999999999</v>
      </c>
      <c r="W25" s="21">
        <f>'Competition Benefits'!Q7/1000</f>
        <v>25.316199999999998</v>
      </c>
      <c r="X25" s="21">
        <f>'Competition Benefits'!R7/1000</f>
        <v>31.7148</v>
      </c>
      <c r="Y25" s="21">
        <f>'Competition Benefits'!S7/1000</f>
        <v>51.702869999999997</v>
      </c>
      <c r="Z25" s="21">
        <f>'Competition Benefits'!T7/1000</f>
        <v>54.077419999999996</v>
      </c>
      <c r="AA25" s="21">
        <f>'Competition Benefits'!U7/1000</f>
        <v>59.54542</v>
      </c>
      <c r="AB25" s="21">
        <f>'Competition Benefits'!V7/1000</f>
        <v>59.674399999999999</v>
      </c>
      <c r="AC25" s="21">
        <f>'Competition Benefits'!W7/1000</f>
        <v>68.422409999999999</v>
      </c>
      <c r="AD25" s="21">
        <f>'Competition Benefits'!X7/1000</f>
        <v>71.628510000000006</v>
      </c>
      <c r="AE25" s="21">
        <f>'Competition Benefits'!Y7/1000</f>
        <v>74.913579999999996</v>
      </c>
      <c r="AF25" s="21">
        <f>'Competition Benefits'!Z7/1000</f>
        <v>77.170090000000002</v>
      </c>
      <c r="AG25" s="21">
        <f>'Competition Benefits'!AA7/1000</f>
        <v>79.635090000000005</v>
      </c>
    </row>
    <row r="26" spans="1:33" x14ac:dyDescent="0.25">
      <c r="H26" s="22" t="s">
        <v>120</v>
      </c>
      <c r="I26" s="23">
        <f>SUM(I24:I25)</f>
        <v>0</v>
      </c>
      <c r="J26" s="23">
        <f t="shared" ref="J26:AG26" si="6">SUM(J24:J25)</f>
        <v>0</v>
      </c>
      <c r="K26" s="23">
        <f t="shared" si="6"/>
        <v>0</v>
      </c>
      <c r="L26" s="23">
        <f t="shared" si="6"/>
        <v>0</v>
      </c>
      <c r="M26" s="23">
        <f t="shared" si="6"/>
        <v>0</v>
      </c>
      <c r="N26" s="23">
        <f t="shared" si="6"/>
        <v>0</v>
      </c>
      <c r="O26" s="23">
        <f t="shared" si="6"/>
        <v>9.6791040000000006</v>
      </c>
      <c r="P26" s="23">
        <f t="shared" si="6"/>
        <v>12.747195</v>
      </c>
      <c r="Q26" s="23">
        <f t="shared" si="6"/>
        <v>13.896295</v>
      </c>
      <c r="R26" s="23">
        <f t="shared" si="6"/>
        <v>14.296778000000002</v>
      </c>
      <c r="S26" s="23">
        <f t="shared" si="6"/>
        <v>14.760045999999999</v>
      </c>
      <c r="T26" s="23">
        <f t="shared" si="6"/>
        <v>27.062600000000003</v>
      </c>
      <c r="U26" s="23">
        <f t="shared" si="6"/>
        <v>27.890349999999998</v>
      </c>
      <c r="V26" s="23">
        <f t="shared" si="6"/>
        <v>29.429929999999999</v>
      </c>
      <c r="W26" s="23">
        <f t="shared" si="6"/>
        <v>47.564039999999999</v>
      </c>
      <c r="X26" s="23">
        <f t="shared" si="6"/>
        <v>57.820810000000002</v>
      </c>
      <c r="Y26" s="23">
        <f t="shared" si="6"/>
        <v>84.813599999999994</v>
      </c>
      <c r="Z26" s="23">
        <f t="shared" si="6"/>
        <v>94.560190000000006</v>
      </c>
      <c r="AA26" s="23">
        <f t="shared" si="6"/>
        <v>107.75121</v>
      </c>
      <c r="AB26" s="23">
        <f t="shared" si="6"/>
        <v>113.01668000000001</v>
      </c>
      <c r="AC26" s="23">
        <f t="shared" si="6"/>
        <v>128.71002999999999</v>
      </c>
      <c r="AD26" s="23">
        <f t="shared" si="6"/>
        <v>137.78455000000002</v>
      </c>
      <c r="AE26" s="23">
        <f t="shared" si="6"/>
        <v>146.35207</v>
      </c>
      <c r="AF26" s="23">
        <f t="shared" si="6"/>
        <v>154.96357</v>
      </c>
      <c r="AG26" s="23">
        <f t="shared" si="6"/>
        <v>157.99786</v>
      </c>
    </row>
    <row r="39" spans="1:33" ht="24.75" x14ac:dyDescent="0.4">
      <c r="A39" s="14" t="str">
        <f>B40&amp;" capacity difference by year"</f>
        <v>NEM capacity difference by year</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row>
    <row r="40" spans="1:33" x14ac:dyDescent="0.25">
      <c r="A40" s="16" t="s">
        <v>85</v>
      </c>
      <c r="B40" s="8" t="s">
        <v>40</v>
      </c>
    </row>
    <row r="42" spans="1:33" x14ac:dyDescent="0.25">
      <c r="H42" t="s">
        <v>121</v>
      </c>
      <c r="I42" s="18" t="str">
        <f t="shared" ref="I42:AG42" si="7">I6</f>
        <v>2021-22</v>
      </c>
      <c r="J42" s="18" t="str">
        <f t="shared" si="7"/>
        <v>2022-23</v>
      </c>
      <c r="K42" s="18" t="str">
        <f t="shared" si="7"/>
        <v>2023-24</v>
      </c>
      <c r="L42" s="18" t="str">
        <f t="shared" si="7"/>
        <v>2024-25</v>
      </c>
      <c r="M42" s="18" t="str">
        <f t="shared" si="7"/>
        <v>2025-26</v>
      </c>
      <c r="N42" s="18" t="str">
        <f t="shared" si="7"/>
        <v>2026-27</v>
      </c>
      <c r="O42" s="18" t="str">
        <f t="shared" si="7"/>
        <v>2027-28</v>
      </c>
      <c r="P42" s="18" t="str">
        <f t="shared" si="7"/>
        <v>2028-29</v>
      </c>
      <c r="Q42" s="18" t="str">
        <f t="shared" si="7"/>
        <v>2029-30</v>
      </c>
      <c r="R42" s="18" t="str">
        <f t="shared" si="7"/>
        <v>2030-31</v>
      </c>
      <c r="S42" s="18" t="str">
        <f t="shared" si="7"/>
        <v>2031-32</v>
      </c>
      <c r="T42" s="18" t="str">
        <f t="shared" si="7"/>
        <v>2032-33</v>
      </c>
      <c r="U42" s="18" t="str">
        <f t="shared" si="7"/>
        <v>2033-34</v>
      </c>
      <c r="V42" s="18" t="str">
        <f t="shared" si="7"/>
        <v>2034-35</v>
      </c>
      <c r="W42" s="18" t="str">
        <f t="shared" si="7"/>
        <v>2035-36</v>
      </c>
      <c r="X42" s="18" t="str">
        <f t="shared" si="7"/>
        <v>2036-37</v>
      </c>
      <c r="Y42" s="18" t="str">
        <f t="shared" si="7"/>
        <v>2037-38</v>
      </c>
      <c r="Z42" s="18" t="str">
        <f t="shared" si="7"/>
        <v>2038-39</v>
      </c>
      <c r="AA42" s="18" t="str">
        <f t="shared" si="7"/>
        <v>2039-40</v>
      </c>
      <c r="AB42" s="18" t="str">
        <f t="shared" si="7"/>
        <v>2040-41</v>
      </c>
      <c r="AC42" s="18" t="str">
        <f t="shared" si="7"/>
        <v>2041-42</v>
      </c>
      <c r="AD42" s="18" t="str">
        <f t="shared" si="7"/>
        <v>2042-43</v>
      </c>
      <c r="AE42" s="18" t="str">
        <f t="shared" si="7"/>
        <v>2043-44</v>
      </c>
      <c r="AF42" s="18" t="str">
        <f t="shared" si="7"/>
        <v>2044-45</v>
      </c>
      <c r="AG42" s="18" t="str">
        <f t="shared" si="7"/>
        <v>2045-46</v>
      </c>
    </row>
    <row r="43" spans="1:33" x14ac:dyDescent="0.25">
      <c r="H43" s="20" t="s">
        <v>64</v>
      </c>
      <c r="I43" s="24">
        <f t="shared" ref="I43:X53" ca="1" si="8">-SUMIFS(OFFSET(INDIRECT("'"&amp;$E$1 &amp; "_Capacity'!C:C"), 0, I$1), INDIRECT("'"&amp;$E$1 &amp; "_Capacity'!B:B"),$H43, INDIRECT("'"&amp;$E$1 &amp; "_Capacity'!A:A"),$B$40) +SUMIFS(OFFSET(INDIRECT("'"&amp;$C$1 &amp; "_Capacity'!C:C"), 0, I$1), INDIRECT("'"&amp;$C$1 &amp; "_Capacity'!B:B"),$H43, INDIRECT("'"&amp;$C$1 &amp; "_Capacity'!A:A"),$B$40)</f>
        <v>0</v>
      </c>
      <c r="J43" s="24">
        <f t="shared" ca="1" si="8"/>
        <v>0</v>
      </c>
      <c r="K43" s="24">
        <f t="shared" ca="1" si="8"/>
        <v>0</v>
      </c>
      <c r="L43" s="24">
        <f t="shared" ca="1" si="8"/>
        <v>0</v>
      </c>
      <c r="M43" s="24">
        <f t="shared" ca="1" si="8"/>
        <v>0</v>
      </c>
      <c r="N43" s="24">
        <f t="shared" ca="1" si="8"/>
        <v>0</v>
      </c>
      <c r="O43" s="24">
        <f t="shared" ca="1" si="8"/>
        <v>0</v>
      </c>
      <c r="P43" s="24">
        <f t="shared" ca="1" si="8"/>
        <v>5.6539610159234144E-4</v>
      </c>
      <c r="Q43" s="24">
        <f t="shared" ca="1" si="8"/>
        <v>2.4645650046295486E-4</v>
      </c>
      <c r="R43" s="24">
        <f t="shared" ca="1" si="8"/>
        <v>2.4644709992571734E-4</v>
      </c>
      <c r="S43" s="24">
        <f t="shared" ca="1" si="8"/>
        <v>2.4643609867780469E-4</v>
      </c>
      <c r="T43" s="24">
        <f t="shared" ca="1" si="8"/>
        <v>-1.796794000256341E-3</v>
      </c>
      <c r="U43" s="24">
        <f t="shared" ca="1" si="8"/>
        <v>-1.7967776002478786E-3</v>
      </c>
      <c r="V43" s="24">
        <f t="shared" ca="1" si="8"/>
        <v>-1.7968062002182705E-3</v>
      </c>
      <c r="W43" s="24">
        <f t="shared" ca="1" si="8"/>
        <v>-315.17724139300117</v>
      </c>
      <c r="X43" s="24">
        <f t="shared" ca="1" si="8"/>
        <v>-271.6857914075008</v>
      </c>
      <c r="Y43" s="24">
        <f t="shared" ref="Y43:AM53" ca="1" si="9">-SUMIFS(OFFSET(INDIRECT("'"&amp;$E$1 &amp; "_Capacity'!C:C"), 0, Y$1), INDIRECT("'"&amp;$E$1 &amp; "_Capacity'!B:B"),$H43, INDIRECT("'"&amp;$E$1 &amp; "_Capacity'!A:A"),$B$40) +SUMIFS(OFFSET(INDIRECT("'"&amp;$C$1 &amp; "_Capacity'!C:C"), 0, Y$1), INDIRECT("'"&amp;$C$1 &amp; "_Capacity'!B:B"),$H43, INDIRECT("'"&amp;$C$1 &amp; "_Capacity'!A:A"),$B$40)</f>
        <v>-271.68588142989938</v>
      </c>
      <c r="Z43" s="24">
        <f t="shared" ca="1" si="9"/>
        <v>-271.68626527910055</v>
      </c>
      <c r="AA43" s="24">
        <f t="shared" ca="1" si="9"/>
        <v>-271.68615774410318</v>
      </c>
      <c r="AB43" s="24">
        <f t="shared" ca="1" si="9"/>
        <v>-271.68615769880125</v>
      </c>
      <c r="AC43" s="24">
        <f t="shared" ca="1" si="9"/>
        <v>-271.6861576741012</v>
      </c>
      <c r="AD43" s="24">
        <f t="shared" ca="1" si="9"/>
        <v>-205.83605465000073</v>
      </c>
      <c r="AE43" s="24">
        <f t="shared" ca="1" si="9"/>
        <v>-205.83605467970119</v>
      </c>
      <c r="AF43" s="24">
        <f t="shared" ca="1" si="9"/>
        <v>-205.83538223630057</v>
      </c>
      <c r="AG43" s="24">
        <f t="shared" ca="1" si="9"/>
        <v>109.34026486720086</v>
      </c>
    </row>
    <row r="44" spans="1:33" x14ac:dyDescent="0.25">
      <c r="H44" s="20" t="s">
        <v>72</v>
      </c>
      <c r="I44" s="24">
        <f t="shared" ca="1" si="8"/>
        <v>0</v>
      </c>
      <c r="J44" s="24">
        <f t="shared" ca="1" si="8"/>
        <v>0</v>
      </c>
      <c r="K44" s="24">
        <f t="shared" ca="1" si="8"/>
        <v>0</v>
      </c>
      <c r="L44" s="24">
        <f t="shared" ca="1" si="8"/>
        <v>0</v>
      </c>
      <c r="M44" s="24">
        <f t="shared" ca="1" si="8"/>
        <v>0</v>
      </c>
      <c r="N44" s="24">
        <f t="shared" ca="1" si="8"/>
        <v>0</v>
      </c>
      <c r="O44" s="24">
        <f t="shared" ca="1" si="8"/>
        <v>0</v>
      </c>
      <c r="P44" s="24">
        <f t="shared" ca="1" si="8"/>
        <v>0</v>
      </c>
      <c r="Q44" s="24">
        <f t="shared" ca="1" si="8"/>
        <v>0</v>
      </c>
      <c r="R44" s="24">
        <f t="shared" ca="1" si="8"/>
        <v>0</v>
      </c>
      <c r="S44" s="24">
        <f t="shared" ca="1" si="8"/>
        <v>0</v>
      </c>
      <c r="T44" s="24">
        <f t="shared" ca="1" si="8"/>
        <v>0</v>
      </c>
      <c r="U44" s="24">
        <f t="shared" ca="1" si="8"/>
        <v>0</v>
      </c>
      <c r="V44" s="24">
        <f t="shared" ca="1" si="8"/>
        <v>0</v>
      </c>
      <c r="W44" s="24">
        <f t="shared" ca="1" si="8"/>
        <v>0</v>
      </c>
      <c r="X44" s="24">
        <f t="shared" ca="1" si="8"/>
        <v>0</v>
      </c>
      <c r="Y44" s="24">
        <f t="shared" ca="1" si="9"/>
        <v>0</v>
      </c>
      <c r="Z44" s="24">
        <f t="shared" ca="1" si="9"/>
        <v>0</v>
      </c>
      <c r="AA44" s="24">
        <f t="shared" ca="1" si="9"/>
        <v>0</v>
      </c>
      <c r="AB44" s="24">
        <f t="shared" ca="1" si="9"/>
        <v>0</v>
      </c>
      <c r="AC44" s="24">
        <f t="shared" ca="1" si="9"/>
        <v>0</v>
      </c>
      <c r="AD44" s="24">
        <f t="shared" ca="1" si="9"/>
        <v>0</v>
      </c>
      <c r="AE44" s="24">
        <f t="shared" ca="1" si="9"/>
        <v>0</v>
      </c>
      <c r="AF44" s="24">
        <f t="shared" ca="1" si="9"/>
        <v>0</v>
      </c>
      <c r="AG44" s="24">
        <f t="shared" ca="1" si="9"/>
        <v>0</v>
      </c>
    </row>
    <row r="45" spans="1:33" x14ac:dyDescent="0.25">
      <c r="H45" s="20" t="s">
        <v>20</v>
      </c>
      <c r="I45" s="24">
        <f t="shared" ca="1" si="8"/>
        <v>0</v>
      </c>
      <c r="J45" s="24">
        <f t="shared" ca="1" si="8"/>
        <v>1.4191023001330905E-4</v>
      </c>
      <c r="K45" s="24">
        <f t="shared" ca="1" si="8"/>
        <v>1.5664206966903294E-4</v>
      </c>
      <c r="L45" s="24">
        <f t="shared" ca="1" si="8"/>
        <v>1.6404940970460302E-4</v>
      </c>
      <c r="M45" s="24">
        <f t="shared" ca="1" si="8"/>
        <v>1.6866492023837054E-4</v>
      </c>
      <c r="N45" s="24">
        <f t="shared" ca="1" si="8"/>
        <v>1.7652399992584833E-4</v>
      </c>
      <c r="O45" s="24">
        <f t="shared" ca="1" si="8"/>
        <v>1.8556011991677224E-4</v>
      </c>
      <c r="P45" s="24">
        <f t="shared" ca="1" si="8"/>
        <v>2.1025355954407132E-4</v>
      </c>
      <c r="Q45" s="24">
        <f t="shared" ca="1" si="8"/>
        <v>2.1681864927813876E-4</v>
      </c>
      <c r="R45" s="24">
        <f t="shared" ca="1" si="8"/>
        <v>2.3160240016295575E-4</v>
      </c>
      <c r="S45" s="24">
        <f t="shared" ca="1" si="8"/>
        <v>2.3207028016258846E-4</v>
      </c>
      <c r="T45" s="24">
        <f t="shared" ca="1" si="8"/>
        <v>1.9999854021079955E-4</v>
      </c>
      <c r="U45" s="24">
        <f t="shared" ca="1" si="8"/>
        <v>2.3752234983476228E-4</v>
      </c>
      <c r="V45" s="24">
        <f t="shared" ca="1" si="8"/>
        <v>2.7425581947682076E-4</v>
      </c>
      <c r="W45" s="24">
        <f t="shared" ca="1" si="8"/>
        <v>2.6961929006574792E-4</v>
      </c>
      <c r="X45" s="24">
        <f t="shared" ca="1" si="8"/>
        <v>1.6089719065348618E-4</v>
      </c>
      <c r="Y45" s="24">
        <f t="shared" ca="1" si="9"/>
        <v>3.9039305011101533E-4</v>
      </c>
      <c r="Z45" s="24">
        <f t="shared" ca="1" si="9"/>
        <v>3.9764696975908009E-4</v>
      </c>
      <c r="AA45" s="24">
        <f t="shared" ca="1" si="9"/>
        <v>3.6601956026061089E-4</v>
      </c>
      <c r="AB45" s="24">
        <f t="shared" ca="1" si="9"/>
        <v>3.4802479990503343E-4</v>
      </c>
      <c r="AC45" s="24">
        <f t="shared" ca="1" si="9"/>
        <v>6.4702920985837409E-4</v>
      </c>
      <c r="AD45" s="24">
        <f t="shared" ca="1" si="9"/>
        <v>4.9201064007320383E-4</v>
      </c>
      <c r="AE45" s="24">
        <f t="shared" ca="1" si="9"/>
        <v>1.0235992697289475E-3</v>
      </c>
      <c r="AF45" s="24">
        <f t="shared" ca="1" si="9"/>
        <v>3.4035686007882759E-4</v>
      </c>
      <c r="AG45" s="24">
        <f t="shared" ca="1" si="9"/>
        <v>7.7045349996751611E-4</v>
      </c>
    </row>
    <row r="46" spans="1:33" x14ac:dyDescent="0.25">
      <c r="H46" s="20" t="s">
        <v>32</v>
      </c>
      <c r="I46" s="24">
        <f t="shared" ca="1" si="8"/>
        <v>0</v>
      </c>
      <c r="J46" s="24">
        <f t="shared" ca="1" si="8"/>
        <v>0</v>
      </c>
      <c r="K46" s="24">
        <f t="shared" ca="1" si="8"/>
        <v>0</v>
      </c>
      <c r="L46" s="24">
        <f t="shared" ca="1" si="8"/>
        <v>0</v>
      </c>
      <c r="M46" s="24">
        <f t="shared" ca="1" si="8"/>
        <v>0</v>
      </c>
      <c r="N46" s="24">
        <f t="shared" ca="1" si="8"/>
        <v>0</v>
      </c>
      <c r="O46" s="24">
        <f t="shared" ca="1" si="8"/>
        <v>0</v>
      </c>
      <c r="P46" s="24">
        <f t="shared" ca="1" si="8"/>
        <v>0</v>
      </c>
      <c r="Q46" s="24">
        <f t="shared" ca="1" si="8"/>
        <v>0</v>
      </c>
      <c r="R46" s="24">
        <f t="shared" ca="1" si="8"/>
        <v>0</v>
      </c>
      <c r="S46" s="24">
        <f t="shared" ca="1" si="8"/>
        <v>0</v>
      </c>
      <c r="T46" s="24">
        <f t="shared" ca="1" si="8"/>
        <v>0</v>
      </c>
      <c r="U46" s="24">
        <f t="shared" ca="1" si="8"/>
        <v>0</v>
      </c>
      <c r="V46" s="24">
        <f t="shared" ca="1" si="8"/>
        <v>0</v>
      </c>
      <c r="W46" s="24">
        <f t="shared" ca="1" si="8"/>
        <v>0</v>
      </c>
      <c r="X46" s="24">
        <f t="shared" ca="1" si="8"/>
        <v>0</v>
      </c>
      <c r="Y46" s="24">
        <f t="shared" ca="1" si="9"/>
        <v>0</v>
      </c>
      <c r="Z46" s="24">
        <f t="shared" ca="1" si="9"/>
        <v>0</v>
      </c>
      <c r="AA46" s="24">
        <f t="shared" ca="1" si="9"/>
        <v>0</v>
      </c>
      <c r="AB46" s="24">
        <f t="shared" ca="1" si="9"/>
        <v>0</v>
      </c>
      <c r="AC46" s="24">
        <f t="shared" ca="1" si="9"/>
        <v>0</v>
      </c>
      <c r="AD46" s="24">
        <f t="shared" ca="1" si="9"/>
        <v>0</v>
      </c>
      <c r="AE46" s="24">
        <f t="shared" ca="1" si="9"/>
        <v>0</v>
      </c>
      <c r="AF46" s="24">
        <f t="shared" ca="1" si="9"/>
        <v>0</v>
      </c>
      <c r="AG46" s="24">
        <f t="shared" ca="1" si="9"/>
        <v>0</v>
      </c>
    </row>
    <row r="47" spans="1:33" x14ac:dyDescent="0.25">
      <c r="H47" s="20" t="s">
        <v>67</v>
      </c>
      <c r="I47" s="24">
        <f t="shared" ca="1" si="8"/>
        <v>2.4973722975119017E-4</v>
      </c>
      <c r="J47" s="24">
        <f t="shared" ca="1" si="8"/>
        <v>2.6055557918880368E-4</v>
      </c>
      <c r="K47" s="24">
        <f t="shared" ca="1" si="8"/>
        <v>2.8460934845497832E-4</v>
      </c>
      <c r="L47" s="24">
        <f t="shared" ca="1" si="8"/>
        <v>2.9768323929602047E-4</v>
      </c>
      <c r="M47" s="24">
        <f t="shared" ca="1" si="8"/>
        <v>3.109784693151596E-4</v>
      </c>
      <c r="N47" s="24">
        <f t="shared" ca="1" si="8"/>
        <v>3.2712695974623784E-4</v>
      </c>
      <c r="O47" s="24">
        <f t="shared" ca="1" si="8"/>
        <v>3.4582590797072044E-4</v>
      </c>
      <c r="P47" s="24">
        <f t="shared" ca="1" si="8"/>
        <v>3.6592334981833119E-4</v>
      </c>
      <c r="Q47" s="24">
        <f t="shared" ca="1" si="8"/>
        <v>3.8391627003875328E-4</v>
      </c>
      <c r="R47" s="24">
        <f t="shared" ca="1" si="8"/>
        <v>4.1244588919653324E-4</v>
      </c>
      <c r="S47" s="24">
        <f t="shared" ca="1" si="8"/>
        <v>4.3862751954293344E-4</v>
      </c>
      <c r="T47" s="24">
        <f t="shared" ca="1" si="8"/>
        <v>1.7703442063066177E-4</v>
      </c>
      <c r="U47" s="24">
        <f t="shared" ca="1" si="8"/>
        <v>2.6951744985126425E-4</v>
      </c>
      <c r="V47" s="24">
        <f t="shared" ca="1" si="8"/>
        <v>3.150090306007769E-4</v>
      </c>
      <c r="W47" s="24">
        <f t="shared" ca="1" si="8"/>
        <v>-6.3955179939512163E-5</v>
      </c>
      <c r="X47" s="24">
        <f t="shared" ca="1" si="8"/>
        <v>-1.9010363112101913E-3</v>
      </c>
      <c r="Y47" s="24">
        <f t="shared" ca="1" si="9"/>
        <v>14.203284265880939</v>
      </c>
      <c r="Z47" s="24">
        <f t="shared" ca="1" si="9"/>
        <v>14.203282489819685</v>
      </c>
      <c r="AA47" s="24">
        <f t="shared" ca="1" si="9"/>
        <v>14.202145540400124</v>
      </c>
      <c r="AB47" s="24">
        <f t="shared" ca="1" si="9"/>
        <v>-53.795787961200404</v>
      </c>
      <c r="AC47" s="24">
        <f t="shared" ca="1" si="9"/>
        <v>-53.796765957018579</v>
      </c>
      <c r="AD47" s="24">
        <f t="shared" ca="1" si="9"/>
        <v>-53.823217406569711</v>
      </c>
      <c r="AE47" s="24">
        <f t="shared" ca="1" si="9"/>
        <v>-53.79645413444905</v>
      </c>
      <c r="AF47" s="24">
        <f t="shared" ca="1" si="9"/>
        <v>393.55711333170075</v>
      </c>
      <c r="AG47" s="24">
        <f t="shared" ca="1" si="9"/>
        <v>571.52594985200085</v>
      </c>
    </row>
    <row r="48" spans="1:33" x14ac:dyDescent="0.25">
      <c r="H48" s="20" t="s">
        <v>66</v>
      </c>
      <c r="I48" s="24">
        <f t="shared" ca="1" si="8"/>
        <v>0</v>
      </c>
      <c r="J48" s="24">
        <f t="shared" ca="1" si="8"/>
        <v>0</v>
      </c>
      <c r="K48" s="24">
        <f t="shared" ca="1" si="8"/>
        <v>0</v>
      </c>
      <c r="L48" s="24">
        <f t="shared" ca="1" si="8"/>
        <v>0</v>
      </c>
      <c r="M48" s="24">
        <f t="shared" ca="1" si="8"/>
        <v>0</v>
      </c>
      <c r="N48" s="24">
        <f t="shared" ca="1" si="8"/>
        <v>0</v>
      </c>
      <c r="O48" s="24">
        <f t="shared" ca="1" si="8"/>
        <v>0</v>
      </c>
      <c r="P48" s="24">
        <f t="shared" ca="1" si="8"/>
        <v>0</v>
      </c>
      <c r="Q48" s="24">
        <f t="shared" ca="1" si="8"/>
        <v>0</v>
      </c>
      <c r="R48" s="24">
        <f t="shared" ca="1" si="8"/>
        <v>0</v>
      </c>
      <c r="S48" s="24">
        <f t="shared" ca="1" si="8"/>
        <v>0</v>
      </c>
      <c r="T48" s="24">
        <f t="shared" ca="1" si="8"/>
        <v>0</v>
      </c>
      <c r="U48" s="24">
        <f t="shared" ca="1" si="8"/>
        <v>0</v>
      </c>
      <c r="V48" s="24">
        <f t="shared" ca="1" si="8"/>
        <v>0</v>
      </c>
      <c r="W48" s="24">
        <f t="shared" ca="1" si="8"/>
        <v>0</v>
      </c>
      <c r="X48" s="24">
        <f t="shared" ca="1" si="8"/>
        <v>0</v>
      </c>
      <c r="Y48" s="24">
        <f t="shared" ca="1" si="9"/>
        <v>0</v>
      </c>
      <c r="Z48" s="24">
        <f t="shared" ca="1" si="9"/>
        <v>0</v>
      </c>
      <c r="AA48" s="24">
        <f t="shared" ca="1" si="9"/>
        <v>0</v>
      </c>
      <c r="AB48" s="24">
        <f t="shared" ca="1" si="9"/>
        <v>0</v>
      </c>
      <c r="AC48" s="24">
        <f t="shared" ca="1" si="9"/>
        <v>0</v>
      </c>
      <c r="AD48" s="24">
        <f t="shared" ca="1" si="9"/>
        <v>0</v>
      </c>
      <c r="AE48" s="24">
        <f t="shared" ca="1" si="9"/>
        <v>0</v>
      </c>
      <c r="AF48" s="24">
        <f t="shared" ca="1" si="9"/>
        <v>0</v>
      </c>
      <c r="AG48" s="24">
        <f t="shared" ca="1" si="9"/>
        <v>0</v>
      </c>
    </row>
    <row r="49" spans="1:33" x14ac:dyDescent="0.25">
      <c r="H49" s="20" t="s">
        <v>70</v>
      </c>
      <c r="I49" s="24">
        <f t="shared" ca="1" si="8"/>
        <v>0</v>
      </c>
      <c r="J49" s="24">
        <f t="shared" ca="1" si="8"/>
        <v>2.9720294314756757E-3</v>
      </c>
      <c r="K49" s="24">
        <f t="shared" ca="1" si="8"/>
        <v>4.1551390058884863E-3</v>
      </c>
      <c r="L49" s="24">
        <f t="shared" ca="1" si="8"/>
        <v>4.3125960964971455E-3</v>
      </c>
      <c r="M49" s="24">
        <f t="shared" ca="1" si="8"/>
        <v>5.7601657499617431E-4</v>
      </c>
      <c r="N49" s="24">
        <f t="shared" ca="1" si="8"/>
        <v>9.4580888435302768E-4</v>
      </c>
      <c r="O49" s="24">
        <f t="shared" ca="1" si="8"/>
        <v>-143.21824862218091</v>
      </c>
      <c r="P49" s="24">
        <f t="shared" ca="1" si="8"/>
        <v>-143.21851169834736</v>
      </c>
      <c r="Q49" s="24">
        <f t="shared" ca="1" si="8"/>
        <v>-184.81430476507194</v>
      </c>
      <c r="R49" s="24">
        <f t="shared" ca="1" si="8"/>
        <v>-184.81381785879967</v>
      </c>
      <c r="S49" s="24">
        <f t="shared" ca="1" si="8"/>
        <v>-184.81367376244998</v>
      </c>
      <c r="T49" s="24">
        <f t="shared" ca="1" si="8"/>
        <v>-184.81350253410528</v>
      </c>
      <c r="U49" s="24">
        <f t="shared" ca="1" si="8"/>
        <v>-184.81329995254055</v>
      </c>
      <c r="V49" s="24">
        <f t="shared" ca="1" si="8"/>
        <v>-184.81280963974314</v>
      </c>
      <c r="W49" s="24">
        <f t="shared" ca="1" si="8"/>
        <v>-184.81218497537884</v>
      </c>
      <c r="X49" s="24">
        <f t="shared" ca="1" si="8"/>
        <v>-184.81391403456109</v>
      </c>
      <c r="Y49" s="24">
        <f t="shared" ca="1" si="9"/>
        <v>-184.8136618619792</v>
      </c>
      <c r="Z49" s="24">
        <f t="shared" ca="1" si="9"/>
        <v>-184.81169072120974</v>
      </c>
      <c r="AA49" s="24">
        <f t="shared" ca="1" si="9"/>
        <v>-184.81068945265906</v>
      </c>
      <c r="AB49" s="24">
        <f t="shared" ca="1" si="9"/>
        <v>-184.80852036042052</v>
      </c>
      <c r="AC49" s="24">
        <f t="shared" ca="1" si="9"/>
        <v>-184.80297981920921</v>
      </c>
      <c r="AD49" s="24">
        <f t="shared" ca="1" si="9"/>
        <v>-184.80422425090728</v>
      </c>
      <c r="AE49" s="24">
        <f t="shared" ca="1" si="9"/>
        <v>-184.80504522108822</v>
      </c>
      <c r="AF49" s="24">
        <f t="shared" ca="1" si="9"/>
        <v>-86.705818739947063</v>
      </c>
      <c r="AG49" s="24">
        <f t="shared" ca="1" si="9"/>
        <v>-181.09025923548143</v>
      </c>
    </row>
    <row r="50" spans="1:33" x14ac:dyDescent="0.25">
      <c r="H50" s="20" t="s">
        <v>69</v>
      </c>
      <c r="I50" s="24">
        <f t="shared" ca="1" si="8"/>
        <v>9.6220755676768022E-4</v>
      </c>
      <c r="J50" s="24">
        <f t="shared" ca="1" si="8"/>
        <v>-9.902978126774542E-5</v>
      </c>
      <c r="K50" s="24">
        <f t="shared" ca="1" si="8"/>
        <v>-1.1830248877231497E-3</v>
      </c>
      <c r="L50" s="24">
        <f t="shared" ca="1" si="8"/>
        <v>-1.5536840401182417E-3</v>
      </c>
      <c r="M50" s="24">
        <f t="shared" ca="1" si="8"/>
        <v>3.2972405879263533E-3</v>
      </c>
      <c r="N50" s="24">
        <f t="shared" ca="1" si="8"/>
        <v>3.6297612896305509E-3</v>
      </c>
      <c r="O50" s="24">
        <f t="shared" ca="1" si="8"/>
        <v>182.81147169563337</v>
      </c>
      <c r="P50" s="24">
        <f t="shared" ca="1" si="8"/>
        <v>182.81198892706016</v>
      </c>
      <c r="Q50" s="24">
        <f t="shared" ca="1" si="8"/>
        <v>235.90601478267854</v>
      </c>
      <c r="R50" s="24">
        <f t="shared" ca="1" si="8"/>
        <v>235.90601649465862</v>
      </c>
      <c r="S50" s="24">
        <f t="shared" ca="1" si="8"/>
        <v>311.03715832755006</v>
      </c>
      <c r="T50" s="24">
        <f t="shared" ca="1" si="8"/>
        <v>311.03717910890373</v>
      </c>
      <c r="U50" s="24">
        <f t="shared" ca="1" si="8"/>
        <v>311.03738503802379</v>
      </c>
      <c r="V50" s="24">
        <f t="shared" ca="1" si="8"/>
        <v>311.03745454644377</v>
      </c>
      <c r="W50" s="24">
        <f t="shared" ca="1" si="8"/>
        <v>311.03755108551013</v>
      </c>
      <c r="X50" s="24">
        <f t="shared" ca="1" si="8"/>
        <v>311.0369776466614</v>
      </c>
      <c r="Y50" s="24">
        <f t="shared" ca="1" si="9"/>
        <v>311.03303969305125</v>
      </c>
      <c r="Z50" s="24">
        <f t="shared" ca="1" si="9"/>
        <v>311.0337538592612</v>
      </c>
      <c r="AA50" s="24">
        <f t="shared" ca="1" si="9"/>
        <v>311.03439321562109</v>
      </c>
      <c r="AB50" s="24">
        <f t="shared" ca="1" si="9"/>
        <v>311.0387930641391</v>
      </c>
      <c r="AC50" s="24">
        <f t="shared" ca="1" si="9"/>
        <v>311.03705723340317</v>
      </c>
      <c r="AD50" s="24">
        <f t="shared" ca="1" si="9"/>
        <v>311.03469118784415</v>
      </c>
      <c r="AE50" s="24">
        <f t="shared" ca="1" si="9"/>
        <v>290.92408108670315</v>
      </c>
      <c r="AF50" s="24">
        <f t="shared" ca="1" si="9"/>
        <v>37.746752548297081</v>
      </c>
      <c r="AG50" s="24">
        <f t="shared" ca="1" si="9"/>
        <v>-125.60460975790193</v>
      </c>
    </row>
    <row r="51" spans="1:33" x14ac:dyDescent="0.25">
      <c r="H51" s="20" t="s">
        <v>36</v>
      </c>
      <c r="I51" s="24">
        <f t="shared" ca="1" si="8"/>
        <v>1.0221588599677034E-3</v>
      </c>
      <c r="J51" s="24">
        <f t="shared" ca="1" si="8"/>
        <v>1.0514727000554558E-3</v>
      </c>
      <c r="K51" s="24">
        <f t="shared" ca="1" si="8"/>
        <v>1.0514022601455508E-3</v>
      </c>
      <c r="L51" s="24">
        <f t="shared" ca="1" si="8"/>
        <v>1.0514336798905788E-3</v>
      </c>
      <c r="M51" s="24">
        <f t="shared" ca="1" si="8"/>
        <v>1.0845087500683803E-3</v>
      </c>
      <c r="N51" s="24">
        <f t="shared" ca="1" si="8"/>
        <v>1.4740373999302392E-3</v>
      </c>
      <c r="O51" s="24">
        <f t="shared" ca="1" si="8"/>
        <v>2.345669200053635E-3</v>
      </c>
      <c r="P51" s="24">
        <f t="shared" ca="1" si="8"/>
        <v>2.7163710000195351E-3</v>
      </c>
      <c r="Q51" s="24">
        <f t="shared" ca="1" si="8"/>
        <v>2.7180184999906487E-3</v>
      </c>
      <c r="R51" s="24">
        <f t="shared" ca="1" si="8"/>
        <v>8.9164848001246355E-3</v>
      </c>
      <c r="S51" s="24">
        <f t="shared" ca="1" si="8"/>
        <v>1.0047315800079559E-2</v>
      </c>
      <c r="T51" s="24">
        <f t="shared" ca="1" si="8"/>
        <v>-1250.6017689254004</v>
      </c>
      <c r="U51" s="24">
        <f t="shared" ca="1" si="8"/>
        <v>-1250.5961273327</v>
      </c>
      <c r="V51" s="24">
        <f t="shared" ca="1" si="8"/>
        <v>-1250.5960132728001</v>
      </c>
      <c r="W51" s="24">
        <f t="shared" ca="1" si="8"/>
        <v>-1056.2206622543004</v>
      </c>
      <c r="X51" s="24">
        <f t="shared" ca="1" si="8"/>
        <v>-1056.2206676332999</v>
      </c>
      <c r="Y51" s="24">
        <f t="shared" ca="1" si="9"/>
        <v>-1221.3580091838999</v>
      </c>
      <c r="Z51" s="24">
        <f t="shared" ca="1" si="9"/>
        <v>-1221.3580088496999</v>
      </c>
      <c r="AA51" s="24">
        <f t="shared" ca="1" si="9"/>
        <v>-1029.511251739998</v>
      </c>
      <c r="AB51" s="24">
        <f t="shared" ca="1" si="9"/>
        <v>-1029.5119860959994</v>
      </c>
      <c r="AC51" s="24">
        <f t="shared" ca="1" si="9"/>
        <v>-961.82955811569946</v>
      </c>
      <c r="AD51" s="24">
        <f t="shared" ca="1" si="9"/>
        <v>-947.54382031500018</v>
      </c>
      <c r="AE51" s="24">
        <f t="shared" ca="1" si="9"/>
        <v>-811.28721503339966</v>
      </c>
      <c r="AF51" s="24">
        <f t="shared" ca="1" si="9"/>
        <v>-1110.5572663850007</v>
      </c>
      <c r="AG51" s="24">
        <f t="shared" ca="1" si="9"/>
        <v>-1314.6524303874994</v>
      </c>
    </row>
    <row r="52" spans="1:33" x14ac:dyDescent="0.25">
      <c r="H52" s="20" t="s">
        <v>74</v>
      </c>
      <c r="I52" s="24">
        <f t="shared" ca="1" si="8"/>
        <v>0</v>
      </c>
      <c r="J52" s="24">
        <f t="shared" ca="1" si="8"/>
        <v>0</v>
      </c>
      <c r="K52" s="24">
        <f t="shared" ca="1" si="8"/>
        <v>0</v>
      </c>
      <c r="L52" s="24">
        <f t="shared" ca="1" si="8"/>
        <v>1.1906712298923594E-3</v>
      </c>
      <c r="M52" s="24">
        <f t="shared" ca="1" si="8"/>
        <v>1.2422721097209433E-3</v>
      </c>
      <c r="N52" s="24">
        <f t="shared" ca="1" si="8"/>
        <v>1.3419405404420104E-3</v>
      </c>
      <c r="O52" s="24">
        <f t="shared" ca="1" si="8"/>
        <v>1.4299255994956184E-3</v>
      </c>
      <c r="P52" s="24">
        <f t="shared" ca="1" si="8"/>
        <v>1.5119366198632633E-3</v>
      </c>
      <c r="Q52" s="24">
        <f t="shared" ca="1" si="8"/>
        <v>9.551624989398988E-4</v>
      </c>
      <c r="R52" s="24">
        <f t="shared" ca="1" si="8"/>
        <v>9.6664299780968577E-4</v>
      </c>
      <c r="S52" s="24">
        <f t="shared" ca="1" si="8"/>
        <v>1.0612876403683913E-3</v>
      </c>
      <c r="T52" s="24">
        <f t="shared" ca="1" si="8"/>
        <v>1.1198786987733911E-3</v>
      </c>
      <c r="U52" s="24">
        <f t="shared" ca="1" si="8"/>
        <v>1.2111067007936072E-3</v>
      </c>
      <c r="V52" s="24">
        <f t="shared" ca="1" si="8"/>
        <v>1.282030900256359E-3</v>
      </c>
      <c r="W52" s="24">
        <f t="shared" ca="1" si="8"/>
        <v>2.1792665002067224E-3</v>
      </c>
      <c r="X52" s="24">
        <f t="shared" ca="1" si="8"/>
        <v>1.164563201200508E-3</v>
      </c>
      <c r="Y52" s="24">
        <f t="shared" ca="1" si="9"/>
        <v>3.0009179990884149E-3</v>
      </c>
      <c r="Z52" s="24">
        <f t="shared" ca="1" si="9"/>
        <v>3.0983605001893011E-3</v>
      </c>
      <c r="AA52" s="24">
        <f t="shared" ca="1" si="9"/>
        <v>1.5129069006434293E-3</v>
      </c>
      <c r="AB52" s="24">
        <f t="shared" ca="1" si="9"/>
        <v>1.4081258996156976E-3</v>
      </c>
      <c r="AC52" s="24">
        <f t="shared" ca="1" si="9"/>
        <v>4.5716445001744432E-3</v>
      </c>
      <c r="AD52" s="24">
        <f t="shared" ca="1" si="9"/>
        <v>2.3880054986875621E-3</v>
      </c>
      <c r="AE52" s="24">
        <f t="shared" ca="1" si="9"/>
        <v>2.4784516999716288E-3</v>
      </c>
      <c r="AF52" s="24">
        <f t="shared" ca="1" si="9"/>
        <v>6.9012633011880098E-3</v>
      </c>
      <c r="AG52" s="24">
        <f t="shared" ca="1" si="9"/>
        <v>7.2874229990702588E-3</v>
      </c>
    </row>
    <row r="53" spans="1:33" x14ac:dyDescent="0.25">
      <c r="H53" s="20" t="s">
        <v>56</v>
      </c>
      <c r="I53" s="24">
        <f t="shared" ca="1" si="8"/>
        <v>0</v>
      </c>
      <c r="J53" s="24">
        <f t="shared" ca="1" si="8"/>
        <v>0</v>
      </c>
      <c r="K53" s="24">
        <f t="shared" ca="1" si="8"/>
        <v>0</v>
      </c>
      <c r="L53" s="24">
        <f t="shared" ca="1" si="8"/>
        <v>0</v>
      </c>
      <c r="M53" s="24">
        <f t="shared" ca="1" si="8"/>
        <v>0</v>
      </c>
      <c r="N53" s="24">
        <f t="shared" ca="1" si="8"/>
        <v>0</v>
      </c>
      <c r="O53" s="24">
        <f t="shared" ca="1" si="8"/>
        <v>0</v>
      </c>
      <c r="P53" s="24">
        <f t="shared" ca="1" si="8"/>
        <v>0</v>
      </c>
      <c r="Q53" s="24">
        <f t="shared" ca="1" si="8"/>
        <v>0</v>
      </c>
      <c r="R53" s="24">
        <f t="shared" ca="1" si="8"/>
        <v>0</v>
      </c>
      <c r="S53" s="24">
        <f t="shared" ca="1" si="8"/>
        <v>0</v>
      </c>
      <c r="T53" s="24">
        <f t="shared" ca="1" si="8"/>
        <v>0</v>
      </c>
      <c r="U53" s="24">
        <f t="shared" ca="1" si="8"/>
        <v>0</v>
      </c>
      <c r="V53" s="24">
        <f t="shared" ca="1" si="8"/>
        <v>0</v>
      </c>
      <c r="W53" s="24">
        <f t="shared" ca="1" si="8"/>
        <v>0</v>
      </c>
      <c r="X53" s="24">
        <f t="shared" ca="1" si="8"/>
        <v>0</v>
      </c>
      <c r="Y53" s="24">
        <f t="shared" ca="1" si="9"/>
        <v>0</v>
      </c>
      <c r="Z53" s="24">
        <f t="shared" ca="1" si="9"/>
        <v>0</v>
      </c>
      <c r="AA53" s="24">
        <f t="shared" ca="1" si="9"/>
        <v>0</v>
      </c>
      <c r="AB53" s="24">
        <f t="shared" ca="1" si="9"/>
        <v>0</v>
      </c>
      <c r="AC53" s="24">
        <f t="shared" ca="1" si="9"/>
        <v>0</v>
      </c>
      <c r="AD53" s="24">
        <f t="shared" ca="1" si="9"/>
        <v>0</v>
      </c>
      <c r="AE53" s="24">
        <f t="shared" ca="1" si="9"/>
        <v>0</v>
      </c>
      <c r="AF53" s="24">
        <f t="shared" ca="1" si="9"/>
        <v>0</v>
      </c>
      <c r="AG53" s="24">
        <f t="shared" ca="1" si="9"/>
        <v>0</v>
      </c>
    </row>
    <row r="55" spans="1:33" x14ac:dyDescent="0.25">
      <c r="H55" s="20" t="s">
        <v>71</v>
      </c>
      <c r="I55" s="24">
        <f t="shared" ref="I55:X57" ca="1" si="10">-SUMIFS(OFFSET(INDIRECT("'"&amp;$E$1 &amp; "_Capacity'!C:C"), 0, I$1), INDIRECT("'"&amp;$E$1 &amp; "_Capacity'!B:B"),$H55, INDIRECT("'"&amp;$E$1 &amp; "_Capacity'!A:A"),$B$40) +SUMIFS(OFFSET(INDIRECT("'"&amp;$C$1 &amp; "_Capacity'!C:C"), 0, I$1), INDIRECT("'"&amp;$C$1 &amp; "_Capacity'!B:B"),$H55, INDIRECT("'"&amp;$C$1 &amp; "_Capacity'!A:A"),$B$40)</f>
        <v>1.0221588599677034E-3</v>
      </c>
      <c r="J55" s="24">
        <f t="shared" ca="1" si="10"/>
        <v>1.0514727000554558E-3</v>
      </c>
      <c r="K55" s="24">
        <f t="shared" ca="1" si="10"/>
        <v>1.0514022601455508E-3</v>
      </c>
      <c r="L55" s="24">
        <f t="shared" ca="1" si="10"/>
        <v>1.0514336798905788E-3</v>
      </c>
      <c r="M55" s="24">
        <f t="shared" ca="1" si="10"/>
        <v>1.0845087500683803E-3</v>
      </c>
      <c r="N55" s="24">
        <f t="shared" ca="1" si="10"/>
        <v>1.4740373999302392E-3</v>
      </c>
      <c r="O55" s="24">
        <f t="shared" ca="1" si="10"/>
        <v>2.345669200053635E-3</v>
      </c>
      <c r="P55" s="24">
        <f t="shared" ca="1" si="10"/>
        <v>2.7163710000195351E-3</v>
      </c>
      <c r="Q55" s="24">
        <f t="shared" ca="1" si="10"/>
        <v>2.7180184999906487E-3</v>
      </c>
      <c r="R55" s="24">
        <f t="shared" ca="1" si="10"/>
        <v>8.9164848001246355E-3</v>
      </c>
      <c r="S55" s="24">
        <f t="shared" ca="1" si="10"/>
        <v>1.0047315800079559E-2</v>
      </c>
      <c r="T55" s="24">
        <f t="shared" ca="1" si="10"/>
        <v>-1250.6017689254004</v>
      </c>
      <c r="U55" s="24">
        <f t="shared" ca="1" si="10"/>
        <v>-1250.5961273327</v>
      </c>
      <c r="V55" s="24">
        <f t="shared" ca="1" si="10"/>
        <v>-1250.5960132728001</v>
      </c>
      <c r="W55" s="24">
        <f t="shared" ca="1" si="10"/>
        <v>-1056.2206622543004</v>
      </c>
      <c r="X55" s="24">
        <f t="shared" ca="1" si="10"/>
        <v>-1056.2206676332999</v>
      </c>
      <c r="Y55" s="24">
        <f t="shared" ref="Y55:AM57" ca="1" si="11">-SUMIFS(OFFSET(INDIRECT("'"&amp;$E$1 &amp; "_Capacity'!C:C"), 0, Y$1), INDIRECT("'"&amp;$E$1 &amp; "_Capacity'!B:B"),$H55, INDIRECT("'"&amp;$E$1 &amp; "_Capacity'!A:A"),$B$40) +SUMIFS(OFFSET(INDIRECT("'"&amp;$C$1 &amp; "_Capacity'!C:C"), 0, Y$1), INDIRECT("'"&amp;$C$1 &amp; "_Capacity'!B:B"),$H55, INDIRECT("'"&amp;$C$1 &amp; "_Capacity'!A:A"),$B$40)</f>
        <v>-1221.3580091838999</v>
      </c>
      <c r="Z55" s="24">
        <f t="shared" ca="1" si="11"/>
        <v>-1221.3580088496999</v>
      </c>
      <c r="AA55" s="24">
        <f t="shared" ca="1" si="11"/>
        <v>-1029.511251739998</v>
      </c>
      <c r="AB55" s="24">
        <f t="shared" ca="1" si="11"/>
        <v>-1029.5119860959994</v>
      </c>
      <c r="AC55" s="24">
        <f t="shared" ca="1" si="11"/>
        <v>-961.82955811569946</v>
      </c>
      <c r="AD55" s="24">
        <f t="shared" ca="1" si="11"/>
        <v>-947.54382031500018</v>
      </c>
      <c r="AE55" s="24">
        <f t="shared" ca="1" si="11"/>
        <v>-811.28721503339966</v>
      </c>
      <c r="AF55" s="24">
        <f t="shared" ca="1" si="11"/>
        <v>-1110.5572663850007</v>
      </c>
      <c r="AG55" s="24">
        <f t="shared" ca="1" si="11"/>
        <v>-1314.6524303874994</v>
      </c>
    </row>
    <row r="56" spans="1:33" x14ac:dyDescent="0.25">
      <c r="H56" s="20" t="s">
        <v>122</v>
      </c>
      <c r="I56" s="24">
        <f t="shared" ca="1" si="10"/>
        <v>0</v>
      </c>
      <c r="J56" s="24">
        <f t="shared" ca="1" si="10"/>
        <v>0</v>
      </c>
      <c r="K56" s="24">
        <f t="shared" ca="1" si="10"/>
        <v>0</v>
      </c>
      <c r="L56" s="24">
        <f t="shared" ca="1" si="10"/>
        <v>1.1906712300060462E-3</v>
      </c>
      <c r="M56" s="24">
        <f t="shared" ca="1" si="10"/>
        <v>1.2422721097209433E-3</v>
      </c>
      <c r="N56" s="24">
        <f t="shared" ca="1" si="10"/>
        <v>1.341940539987263E-3</v>
      </c>
      <c r="O56" s="24">
        <f t="shared" ca="1" si="10"/>
        <v>1.4299255999503657E-3</v>
      </c>
      <c r="P56" s="24">
        <f t="shared" ca="1" si="10"/>
        <v>1.5119366203180107E-3</v>
      </c>
      <c r="Q56" s="24">
        <f t="shared" ca="1" si="10"/>
        <v>9.551624998493935E-4</v>
      </c>
      <c r="R56" s="24">
        <f t="shared" ca="1" si="10"/>
        <v>9.6664299871918047E-4</v>
      </c>
      <c r="S56" s="24">
        <f t="shared" ca="1" si="10"/>
        <v>1.061287641277886E-3</v>
      </c>
      <c r="T56" s="24">
        <f t="shared" ca="1" si="10"/>
        <v>1.1198786996828858E-3</v>
      </c>
      <c r="U56" s="24">
        <f t="shared" ca="1" si="10"/>
        <v>1.2111067007936072E-3</v>
      </c>
      <c r="V56" s="24">
        <f t="shared" ca="1" si="10"/>
        <v>1.282030900256359E-3</v>
      </c>
      <c r="W56" s="24">
        <f t="shared" ca="1" si="10"/>
        <v>2.1792665002067224E-3</v>
      </c>
      <c r="X56" s="24">
        <f t="shared" ca="1" si="10"/>
        <v>1.164563201200508E-3</v>
      </c>
      <c r="Y56" s="24">
        <f t="shared" ca="1" si="11"/>
        <v>3.0009179990884149E-3</v>
      </c>
      <c r="Z56" s="24">
        <f t="shared" ca="1" si="11"/>
        <v>3.0983605010987958E-3</v>
      </c>
      <c r="AA56" s="24">
        <f t="shared" ca="1" si="11"/>
        <v>1.5129068997339346E-3</v>
      </c>
      <c r="AB56" s="24">
        <f t="shared" ca="1" si="11"/>
        <v>1.4081258996156976E-3</v>
      </c>
      <c r="AC56" s="24">
        <f t="shared" ca="1" si="11"/>
        <v>4.5716445001744432E-3</v>
      </c>
      <c r="AD56" s="24">
        <f t="shared" ca="1" si="11"/>
        <v>2.3880054986875621E-3</v>
      </c>
      <c r="AE56" s="24">
        <f t="shared" ca="1" si="11"/>
        <v>2.4784516999716288E-3</v>
      </c>
      <c r="AF56" s="24">
        <f t="shared" ca="1" si="11"/>
        <v>6.9012633011880098E-3</v>
      </c>
      <c r="AG56" s="24">
        <f t="shared" ca="1" si="11"/>
        <v>7.2874229981607641E-3</v>
      </c>
    </row>
    <row r="57" spans="1:33" x14ac:dyDescent="0.25">
      <c r="H57" s="20" t="s">
        <v>76</v>
      </c>
      <c r="I57" s="24">
        <f t="shared" ca="1" si="10"/>
        <v>0</v>
      </c>
      <c r="J57" s="24">
        <f t="shared" ca="1" si="10"/>
        <v>0</v>
      </c>
      <c r="K57" s="24">
        <f t="shared" ca="1" si="10"/>
        <v>0</v>
      </c>
      <c r="L57" s="24">
        <f t="shared" ca="1" si="10"/>
        <v>0</v>
      </c>
      <c r="M57" s="24">
        <f t="shared" ca="1" si="10"/>
        <v>0</v>
      </c>
      <c r="N57" s="24">
        <f t="shared" ca="1" si="10"/>
        <v>0</v>
      </c>
      <c r="O57" s="24">
        <f t="shared" ca="1" si="10"/>
        <v>0</v>
      </c>
      <c r="P57" s="24">
        <f t="shared" ca="1" si="10"/>
        <v>0</v>
      </c>
      <c r="Q57" s="24">
        <f t="shared" ca="1" si="10"/>
        <v>0</v>
      </c>
      <c r="R57" s="24">
        <f t="shared" ca="1" si="10"/>
        <v>0</v>
      </c>
      <c r="S57" s="24">
        <f t="shared" ca="1" si="10"/>
        <v>0</v>
      </c>
      <c r="T57" s="24">
        <f t="shared" ca="1" si="10"/>
        <v>0</v>
      </c>
      <c r="U57" s="24">
        <f t="shared" ca="1" si="10"/>
        <v>0</v>
      </c>
      <c r="V57" s="24">
        <f t="shared" ca="1" si="10"/>
        <v>0</v>
      </c>
      <c r="W57" s="24">
        <f t="shared" ca="1" si="10"/>
        <v>0</v>
      </c>
      <c r="X57" s="24">
        <f t="shared" ca="1" si="10"/>
        <v>0</v>
      </c>
      <c r="Y57" s="24">
        <f t="shared" ca="1" si="11"/>
        <v>0</v>
      </c>
      <c r="Z57" s="24">
        <f t="shared" ca="1" si="11"/>
        <v>0</v>
      </c>
      <c r="AA57" s="24">
        <f t="shared" ca="1" si="11"/>
        <v>0</v>
      </c>
      <c r="AB57" s="24">
        <f t="shared" ca="1" si="11"/>
        <v>0</v>
      </c>
      <c r="AC57" s="24">
        <f t="shared" ca="1" si="11"/>
        <v>0</v>
      </c>
      <c r="AD57" s="24">
        <f t="shared" ca="1" si="11"/>
        <v>0</v>
      </c>
      <c r="AE57" s="24">
        <f t="shared" ca="1" si="11"/>
        <v>0</v>
      </c>
      <c r="AF57" s="24">
        <f t="shared" ca="1" si="11"/>
        <v>0</v>
      </c>
      <c r="AG57" s="24">
        <f t="shared" ca="1" si="11"/>
        <v>0</v>
      </c>
    </row>
    <row r="60" spans="1:33" ht="24.75" x14ac:dyDescent="0.4">
      <c r="A60" s="14" t="str">
        <f>B61&amp;" generation difference by year"</f>
        <v>NEM generation difference by year</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row>
    <row r="61" spans="1:33" x14ac:dyDescent="0.25">
      <c r="A61" s="16" t="s">
        <v>85</v>
      </c>
      <c r="B61" s="8" t="s">
        <v>40</v>
      </c>
    </row>
    <row r="63" spans="1:33" x14ac:dyDescent="0.25">
      <c r="H63" t="s">
        <v>123</v>
      </c>
      <c r="I63" s="18" t="str">
        <f t="shared" ref="I63:AG63" si="12">I6</f>
        <v>2021-22</v>
      </c>
      <c r="J63" s="18" t="str">
        <f t="shared" si="12"/>
        <v>2022-23</v>
      </c>
      <c r="K63" s="18" t="str">
        <f t="shared" si="12"/>
        <v>2023-24</v>
      </c>
      <c r="L63" s="18" t="str">
        <f t="shared" si="12"/>
        <v>2024-25</v>
      </c>
      <c r="M63" s="18" t="str">
        <f t="shared" si="12"/>
        <v>2025-26</v>
      </c>
      <c r="N63" s="18" t="str">
        <f t="shared" si="12"/>
        <v>2026-27</v>
      </c>
      <c r="O63" s="18" t="str">
        <f t="shared" si="12"/>
        <v>2027-28</v>
      </c>
      <c r="P63" s="18" t="str">
        <f t="shared" si="12"/>
        <v>2028-29</v>
      </c>
      <c r="Q63" s="18" t="str">
        <f t="shared" si="12"/>
        <v>2029-30</v>
      </c>
      <c r="R63" s="18" t="str">
        <f t="shared" si="12"/>
        <v>2030-31</v>
      </c>
      <c r="S63" s="18" t="str">
        <f t="shared" si="12"/>
        <v>2031-32</v>
      </c>
      <c r="T63" s="18" t="str">
        <f t="shared" si="12"/>
        <v>2032-33</v>
      </c>
      <c r="U63" s="18" t="str">
        <f t="shared" si="12"/>
        <v>2033-34</v>
      </c>
      <c r="V63" s="18" t="str">
        <f t="shared" si="12"/>
        <v>2034-35</v>
      </c>
      <c r="W63" s="18" t="str">
        <f t="shared" si="12"/>
        <v>2035-36</v>
      </c>
      <c r="X63" s="18" t="str">
        <f t="shared" si="12"/>
        <v>2036-37</v>
      </c>
      <c r="Y63" s="18" t="str">
        <f t="shared" si="12"/>
        <v>2037-38</v>
      </c>
      <c r="Z63" s="18" t="str">
        <f t="shared" si="12"/>
        <v>2038-39</v>
      </c>
      <c r="AA63" s="18" t="str">
        <f t="shared" si="12"/>
        <v>2039-40</v>
      </c>
      <c r="AB63" s="18" t="str">
        <f t="shared" si="12"/>
        <v>2040-41</v>
      </c>
      <c r="AC63" s="18" t="str">
        <f t="shared" si="12"/>
        <v>2041-42</v>
      </c>
      <c r="AD63" s="18" t="str">
        <f t="shared" si="12"/>
        <v>2042-43</v>
      </c>
      <c r="AE63" s="18" t="str">
        <f t="shared" si="12"/>
        <v>2043-44</v>
      </c>
      <c r="AF63" s="18" t="str">
        <f t="shared" si="12"/>
        <v>2044-45</v>
      </c>
      <c r="AG63" s="18" t="str">
        <f t="shared" si="12"/>
        <v>2045-46</v>
      </c>
    </row>
    <row r="64" spans="1:33" x14ac:dyDescent="0.25">
      <c r="H64" s="20" t="s">
        <v>64</v>
      </c>
      <c r="I64" s="24">
        <f t="shared" ref="I64:X74" ca="1" si="13">-SUMIFS(OFFSET(INDIRECT("'"&amp;$E$1 &amp; "_Generation'!C:C"), 0, I$1), INDIRECT("'"&amp;$E$1 &amp; "_Generation'!B:B"),$H64, INDIRECT("'"&amp;$E$1 &amp; "_Generation'!A:A"),$B$61) + SUMIFS(OFFSET(INDIRECT("'"&amp;$C$1 &amp; "_Generation'!C:C"), 0, I$1), INDIRECT("'"&amp;$C$1 &amp; "_Generation'!B:B"),$H64, INDIRECT("'"&amp;$C$1 &amp; "_Generation'!A:A"),$B$61)</f>
        <v>1.6300000002956949E-2</v>
      </c>
      <c r="J64" s="24">
        <f t="shared" ca="1" si="13"/>
        <v>1.680000004125759E-2</v>
      </c>
      <c r="K64" s="24">
        <f t="shared" ca="1" si="13"/>
        <v>1.4600000024074689E-2</v>
      </c>
      <c r="L64" s="24">
        <f t="shared" ca="1" si="13"/>
        <v>0.14229999999224674</v>
      </c>
      <c r="M64" s="24">
        <f t="shared" ca="1" si="13"/>
        <v>24.783699999985402</v>
      </c>
      <c r="N64" s="24">
        <f t="shared" ca="1" si="13"/>
        <v>-1140.4573000000091</v>
      </c>
      <c r="O64" s="24">
        <f t="shared" ca="1" si="13"/>
        <v>-1357.4246500000008</v>
      </c>
      <c r="P64" s="24">
        <f t="shared" ca="1" si="13"/>
        <v>-583.30141372150683</v>
      </c>
      <c r="Q64" s="24">
        <f t="shared" ca="1" si="13"/>
        <v>-490.8984873927111</v>
      </c>
      <c r="R64" s="24">
        <f t="shared" ca="1" si="13"/>
        <v>-779.67076992102375</v>
      </c>
      <c r="S64" s="24">
        <f t="shared" ca="1" si="13"/>
        <v>-743.722282950308</v>
      </c>
      <c r="T64" s="24">
        <f t="shared" ca="1" si="13"/>
        <v>173.53523102619511</v>
      </c>
      <c r="U64" s="24">
        <f t="shared" ca="1" si="13"/>
        <v>209.57977178490546</v>
      </c>
      <c r="V64" s="24">
        <f t="shared" ca="1" si="13"/>
        <v>197.06235319380357</v>
      </c>
      <c r="W64" s="24">
        <f t="shared" ca="1" si="13"/>
        <v>-162.76782488058961</v>
      </c>
      <c r="X64" s="24">
        <f t="shared" ca="1" si="13"/>
        <v>-48.084366116803722</v>
      </c>
      <c r="Y64" s="24">
        <f t="shared" ref="Y64:AM74" ca="1" si="14">-SUMIFS(OFFSET(INDIRECT("'"&amp;$E$1 &amp; "_Generation'!C:C"), 0, Y$1), INDIRECT("'"&amp;$E$1 &amp; "_Generation'!B:B"),$H64, INDIRECT("'"&amp;$E$1 &amp; "_Generation'!A:A"),$B$61) + SUMIFS(OFFSET(INDIRECT("'"&amp;$C$1 &amp; "_Generation'!C:C"), 0, Y$1), INDIRECT("'"&amp;$C$1 &amp; "_Generation'!B:B"),$H64, INDIRECT("'"&amp;$C$1 &amp; "_Generation'!A:A"),$B$61)</f>
        <v>97.732382684509503</v>
      </c>
      <c r="Z64" s="24">
        <f t="shared" ca="1" si="14"/>
        <v>-254.99907845799316</v>
      </c>
      <c r="AA64" s="24">
        <f t="shared" ca="1" si="14"/>
        <v>-162.54189060401404</v>
      </c>
      <c r="AB64" s="24">
        <f t="shared" ca="1" si="14"/>
        <v>-150.45452923149423</v>
      </c>
      <c r="AC64" s="24">
        <f t="shared" ca="1" si="14"/>
        <v>-144.34282564799651</v>
      </c>
      <c r="AD64" s="24">
        <f t="shared" ca="1" si="14"/>
        <v>1.5398001599969575</v>
      </c>
      <c r="AE64" s="24">
        <f t="shared" ca="1" si="14"/>
        <v>-333.83707832601795</v>
      </c>
      <c r="AF64" s="24">
        <f t="shared" ca="1" si="14"/>
        <v>-9.7561536159992102</v>
      </c>
      <c r="AG64" s="24">
        <f t="shared" ca="1" si="14"/>
        <v>570.41238966800302</v>
      </c>
    </row>
    <row r="65" spans="8:33" x14ac:dyDescent="0.25">
      <c r="H65" s="20" t="s">
        <v>72</v>
      </c>
      <c r="I65" s="24">
        <f t="shared" ca="1" si="13"/>
        <v>2.1000000000640284E-2</v>
      </c>
      <c r="J65" s="24">
        <f t="shared" ca="1" si="13"/>
        <v>1.5199999998003477E-2</v>
      </c>
      <c r="K65" s="24">
        <f t="shared" ca="1" si="13"/>
        <v>2.1700000012060627E-2</v>
      </c>
      <c r="L65" s="24">
        <f t="shared" ca="1" si="13"/>
        <v>9.0000002091983333E-4</v>
      </c>
      <c r="M65" s="24">
        <f t="shared" ca="1" si="13"/>
        <v>6.5999999995256076E-2</v>
      </c>
      <c r="N65" s="24">
        <f t="shared" ca="1" si="13"/>
        <v>95.139199999983248</v>
      </c>
      <c r="O65" s="24">
        <f t="shared" ca="1" si="13"/>
        <v>15.460599999987608</v>
      </c>
      <c r="P65" s="24">
        <f t="shared" ca="1" si="13"/>
        <v>-36.372599999991508</v>
      </c>
      <c r="Q65" s="24">
        <f t="shared" ca="1" si="13"/>
        <v>-20.901200000000244</v>
      </c>
      <c r="R65" s="24">
        <f t="shared" ca="1" si="13"/>
        <v>11.216000000000349</v>
      </c>
      <c r="S65" s="24">
        <f t="shared" ca="1" si="13"/>
        <v>52.461200000001554</v>
      </c>
      <c r="T65" s="24">
        <f t="shared" ca="1" si="13"/>
        <v>-33.561099999988073</v>
      </c>
      <c r="U65" s="24">
        <f t="shared" ca="1" si="13"/>
        <v>16.139299999991636</v>
      </c>
      <c r="V65" s="24">
        <f t="shared" ca="1" si="13"/>
        <v>-16.766999999999825</v>
      </c>
      <c r="W65" s="24">
        <f t="shared" ca="1" si="13"/>
        <v>36.596300000001065</v>
      </c>
      <c r="X65" s="24">
        <f t="shared" ca="1" si="13"/>
        <v>51.749500000001717</v>
      </c>
      <c r="Y65" s="24">
        <f t="shared" ca="1" si="14"/>
        <v>98.63379999999961</v>
      </c>
      <c r="Z65" s="24">
        <f t="shared" ca="1" si="14"/>
        <v>379.89689999999973</v>
      </c>
      <c r="AA65" s="24">
        <f t="shared" ca="1" si="14"/>
        <v>305.12269999999626</v>
      </c>
      <c r="AB65" s="24">
        <f t="shared" ca="1" si="14"/>
        <v>236.04269999999451</v>
      </c>
      <c r="AC65" s="24">
        <f t="shared" ca="1" si="14"/>
        <v>68.715200000009645</v>
      </c>
      <c r="AD65" s="24">
        <f t="shared" ca="1" si="14"/>
        <v>84.752899999999499</v>
      </c>
      <c r="AE65" s="24">
        <f t="shared" ca="1" si="14"/>
        <v>142.9842000000026</v>
      </c>
      <c r="AF65" s="24">
        <f t="shared" ca="1" si="14"/>
        <v>213.69499999999607</v>
      </c>
      <c r="AG65" s="24">
        <f t="shared" ca="1" si="14"/>
        <v>300.54379999999946</v>
      </c>
    </row>
    <row r="66" spans="8:33" x14ac:dyDescent="0.25">
      <c r="H66" s="20" t="s">
        <v>20</v>
      </c>
      <c r="I66" s="24">
        <f t="shared" ca="1" si="13"/>
        <v>1.9004080013473867E-4</v>
      </c>
      <c r="J66" s="24">
        <f t="shared" ca="1" si="13"/>
        <v>9.1215972997815697E-4</v>
      </c>
      <c r="K66" s="24">
        <f t="shared" ca="1" si="13"/>
        <v>1.1166248400513723E-3</v>
      </c>
      <c r="L66" s="24">
        <f t="shared" ca="1" si="13"/>
        <v>1.0294840599271993E-3</v>
      </c>
      <c r="M66" s="24">
        <f t="shared" ca="1" si="13"/>
        <v>1.070133649818672E-3</v>
      </c>
      <c r="N66" s="24">
        <f t="shared" ca="1" si="13"/>
        <v>1.1117396002191526E-3</v>
      </c>
      <c r="O66" s="24">
        <f t="shared" ca="1" si="13"/>
        <v>1.1538984397247987E-3</v>
      </c>
      <c r="P66" s="24">
        <f t="shared" ca="1" si="13"/>
        <v>1.335788200094612E-3</v>
      </c>
      <c r="Q66" s="24">
        <f t="shared" ca="1" si="13"/>
        <v>1.3384491996930592E-3</v>
      </c>
      <c r="R66" s="24">
        <f t="shared" ca="1" si="13"/>
        <v>1.4469207992533484E-3</v>
      </c>
      <c r="S66" s="24">
        <f t="shared" ca="1" si="13"/>
        <v>1.4233989099921018E-3</v>
      </c>
      <c r="T66" s="24">
        <f t="shared" ca="1" si="13"/>
        <v>-8.2184091449789776E-2</v>
      </c>
      <c r="U66" s="24">
        <f t="shared" ca="1" si="13"/>
        <v>1.5257813995503966E-3</v>
      </c>
      <c r="V66" s="24">
        <f t="shared" ca="1" si="13"/>
        <v>1.7049447994850198E-3</v>
      </c>
      <c r="W66" s="24">
        <f t="shared" ca="1" si="13"/>
        <v>-0.10440167739989192</v>
      </c>
      <c r="X66" s="24">
        <f t="shared" ca="1" si="13"/>
        <v>1.3235147000614234E-3</v>
      </c>
      <c r="Y66" s="24">
        <f t="shared" ca="1" si="14"/>
        <v>-0.38538434090014562</v>
      </c>
      <c r="Z66" s="24">
        <f t="shared" ca="1" si="14"/>
        <v>2.6107076000698726E-3</v>
      </c>
      <c r="AA66" s="24">
        <f t="shared" ca="1" si="14"/>
        <v>-6.8190142500270667E-2</v>
      </c>
      <c r="AB66" s="24">
        <f t="shared" ca="1" si="14"/>
        <v>2.5200151001172344E-3</v>
      </c>
      <c r="AC66" s="24">
        <f t="shared" ca="1" si="14"/>
        <v>-0.16679418290004833</v>
      </c>
      <c r="AD66" s="24">
        <f t="shared" ca="1" si="14"/>
        <v>5.2925499003322329E-3</v>
      </c>
      <c r="AE66" s="24">
        <f t="shared" ca="1" si="14"/>
        <v>117.94413276109844</v>
      </c>
      <c r="AF66" s="24">
        <f t="shared" ca="1" si="14"/>
        <v>44.329667445198993</v>
      </c>
      <c r="AG66" s="24">
        <f t="shared" ca="1" si="14"/>
        <v>-18.604436605099863</v>
      </c>
    </row>
    <row r="67" spans="8:33" x14ac:dyDescent="0.25">
      <c r="H67" s="20" t="s">
        <v>32</v>
      </c>
      <c r="I67" s="24">
        <f t="shared" ca="1" si="13"/>
        <v>2.1370000104070641E-4</v>
      </c>
      <c r="J67" s="24">
        <f t="shared" ca="1" si="13"/>
        <v>1.0399999996479892E-4</v>
      </c>
      <c r="K67" s="24">
        <f t="shared" ca="1" si="13"/>
        <v>9.450000004562753E-5</v>
      </c>
      <c r="L67" s="24">
        <f t="shared" ca="1" si="13"/>
        <v>7.5419999987502706E-5</v>
      </c>
      <c r="M67" s="24">
        <f t="shared" ca="1" si="13"/>
        <v>7.6099999986922739E-5</v>
      </c>
      <c r="N67" s="24">
        <f t="shared" ca="1" si="13"/>
        <v>-0.75612307036000459</v>
      </c>
      <c r="O67" s="24">
        <f t="shared" ca="1" si="13"/>
        <v>-0.16406281000000433</v>
      </c>
      <c r="P67" s="24">
        <f t="shared" ca="1" si="13"/>
        <v>-0.50454743999999607</v>
      </c>
      <c r="Q67" s="24">
        <f t="shared" ca="1" si="13"/>
        <v>-1.0762433000000016</v>
      </c>
      <c r="R67" s="24">
        <f t="shared" ca="1" si="13"/>
        <v>1.127999999965823E-4</v>
      </c>
      <c r="S67" s="24">
        <f t="shared" ca="1" si="13"/>
        <v>-7.9933699999983787E-2</v>
      </c>
      <c r="T67" s="24">
        <f t="shared" ca="1" si="13"/>
        <v>-1.0779629999999969</v>
      </c>
      <c r="U67" s="24">
        <f t="shared" ca="1" si="13"/>
        <v>-8.6784900000012044E-2</v>
      </c>
      <c r="V67" s="24">
        <f t="shared" ca="1" si="13"/>
        <v>-0.59939649999999745</v>
      </c>
      <c r="W67" s="24">
        <f t="shared" ca="1" si="13"/>
        <v>-2.7095319999999994</v>
      </c>
      <c r="X67" s="24">
        <f t="shared" ca="1" si="13"/>
        <v>-3.02196</v>
      </c>
      <c r="Y67" s="24">
        <f t="shared" ca="1" si="14"/>
        <v>-2.6287519999999986</v>
      </c>
      <c r="Z67" s="24">
        <f t="shared" ca="1" si="14"/>
        <v>-1.0231870000000001</v>
      </c>
      <c r="AA67" s="24">
        <f t="shared" ca="1" si="14"/>
        <v>0</v>
      </c>
      <c r="AB67" s="24">
        <f t="shared" ca="1" si="14"/>
        <v>0</v>
      </c>
      <c r="AC67" s="24">
        <f t="shared" ca="1" si="14"/>
        <v>0</v>
      </c>
      <c r="AD67" s="24">
        <f t="shared" ca="1" si="14"/>
        <v>0</v>
      </c>
      <c r="AE67" s="24">
        <f t="shared" ca="1" si="14"/>
        <v>0</v>
      </c>
      <c r="AF67" s="24">
        <f t="shared" ca="1" si="14"/>
        <v>0</v>
      </c>
      <c r="AG67" s="24">
        <f t="shared" ca="1" si="14"/>
        <v>0</v>
      </c>
    </row>
    <row r="68" spans="8:33" x14ac:dyDescent="0.25">
      <c r="H68" s="20" t="s">
        <v>67</v>
      </c>
      <c r="I68" s="24">
        <f t="shared" ca="1" si="13"/>
        <v>1.3721324940014767E-3</v>
      </c>
      <c r="J68" s="24">
        <f t="shared" ca="1" si="13"/>
        <v>1.2315464659948816E-3</v>
      </c>
      <c r="K68" s="24">
        <f t="shared" ca="1" si="13"/>
        <v>1.346753856005023E-3</v>
      </c>
      <c r="L68" s="24">
        <f t="shared" ca="1" si="13"/>
        <v>1.3526485409999789E-3</v>
      </c>
      <c r="M68" s="24">
        <f t="shared" ca="1" si="13"/>
        <v>1.3947551870017172E-3</v>
      </c>
      <c r="N68" s="24">
        <f t="shared" ca="1" si="13"/>
        <v>-4.3464694284940002</v>
      </c>
      <c r="O68" s="24">
        <f t="shared" ca="1" si="13"/>
        <v>-0.39619115540799998</v>
      </c>
      <c r="P68" s="24">
        <f t="shared" ca="1" si="13"/>
        <v>-1.0884595000180004</v>
      </c>
      <c r="Q68" s="24">
        <f t="shared" ca="1" si="13"/>
        <v>-6.2957036561999968E-2</v>
      </c>
      <c r="R68" s="24">
        <f t="shared" ca="1" si="13"/>
        <v>-0.59360378433000038</v>
      </c>
      <c r="S68" s="24">
        <f t="shared" ca="1" si="13"/>
        <v>-1.2474281848319988</v>
      </c>
      <c r="T68" s="24">
        <f t="shared" ca="1" si="13"/>
        <v>-11.780008188017</v>
      </c>
      <c r="U68" s="24">
        <f t="shared" ca="1" si="13"/>
        <v>-0.36043515445000196</v>
      </c>
      <c r="V68" s="24">
        <f t="shared" ca="1" si="13"/>
        <v>-1.4167668728800002</v>
      </c>
      <c r="W68" s="24">
        <f t="shared" ca="1" si="13"/>
        <v>-23.96106907347</v>
      </c>
      <c r="X68" s="24">
        <f t="shared" ca="1" si="13"/>
        <v>-18.129683005349875</v>
      </c>
      <c r="Y68" s="24">
        <f t="shared" ca="1" si="14"/>
        <v>-26.561419596670007</v>
      </c>
      <c r="Z68" s="24">
        <f t="shared" ca="1" si="14"/>
        <v>-12.453159581570013</v>
      </c>
      <c r="AA68" s="24">
        <f t="shared" ca="1" si="14"/>
        <v>-34.69878646842011</v>
      </c>
      <c r="AB68" s="24">
        <f t="shared" ca="1" si="14"/>
        <v>-17.174429826329927</v>
      </c>
      <c r="AC68" s="24">
        <f t="shared" ca="1" si="14"/>
        <v>-56.40960626651011</v>
      </c>
      <c r="AD68" s="24">
        <f t="shared" ca="1" si="14"/>
        <v>-24.890416353940012</v>
      </c>
      <c r="AE68" s="24">
        <f t="shared" ca="1" si="14"/>
        <v>42.899198188239325</v>
      </c>
      <c r="AF68" s="24">
        <f t="shared" ca="1" si="14"/>
        <v>65.811855914999967</v>
      </c>
      <c r="AG68" s="24">
        <f t="shared" ca="1" si="14"/>
        <v>-141.09666361548909</v>
      </c>
    </row>
    <row r="69" spans="8:33" x14ac:dyDescent="0.25">
      <c r="H69" s="20" t="s">
        <v>66</v>
      </c>
      <c r="I69" s="24">
        <f t="shared" ca="1" si="13"/>
        <v>-3.5746200046560261E-3</v>
      </c>
      <c r="J69" s="24">
        <f t="shared" ca="1" si="13"/>
        <v>-7.9241100029321387E-3</v>
      </c>
      <c r="K69" s="24">
        <f t="shared" ca="1" si="13"/>
        <v>-1.6257999959634617E-3</v>
      </c>
      <c r="L69" s="24">
        <f t="shared" ca="1" si="13"/>
        <v>-0.11100129999795172</v>
      </c>
      <c r="M69" s="24">
        <f t="shared" ca="1" si="13"/>
        <v>-6.0152373999990232</v>
      </c>
      <c r="N69" s="24">
        <f t="shared" ca="1" si="13"/>
        <v>45.672141949995421</v>
      </c>
      <c r="O69" s="24">
        <f t="shared" ca="1" si="13"/>
        <v>51.231026249999559</v>
      </c>
      <c r="P69" s="24">
        <f t="shared" ca="1" si="13"/>
        <v>45.173798540010466</v>
      </c>
      <c r="Q69" s="24">
        <f t="shared" ca="1" si="13"/>
        <v>55.183750520000103</v>
      </c>
      <c r="R69" s="24">
        <f t="shared" ca="1" si="13"/>
        <v>70.643271050001204</v>
      </c>
      <c r="S69" s="24">
        <f t="shared" ca="1" si="13"/>
        <v>60.121854000000894</v>
      </c>
      <c r="T69" s="24">
        <f t="shared" ca="1" si="13"/>
        <v>132.04709674999867</v>
      </c>
      <c r="U69" s="24">
        <f t="shared" ca="1" si="13"/>
        <v>127.35582949999662</v>
      </c>
      <c r="V69" s="24">
        <f t="shared" ca="1" si="13"/>
        <v>121.73594660000708</v>
      </c>
      <c r="W69" s="24">
        <f t="shared" ca="1" si="13"/>
        <v>101.9593545400021</v>
      </c>
      <c r="X69" s="24">
        <f t="shared" ca="1" si="13"/>
        <v>101.57533415000216</v>
      </c>
      <c r="Y69" s="24">
        <f t="shared" ca="1" si="14"/>
        <v>182.09689819999039</v>
      </c>
      <c r="Z69" s="24">
        <f t="shared" ca="1" si="14"/>
        <v>222.57967294999617</v>
      </c>
      <c r="AA69" s="24">
        <f t="shared" ca="1" si="14"/>
        <v>117.11155159999907</v>
      </c>
      <c r="AB69" s="24">
        <f t="shared" ca="1" si="14"/>
        <v>160.48446999999942</v>
      </c>
      <c r="AC69" s="24">
        <f t="shared" ca="1" si="14"/>
        <v>203.595414049998</v>
      </c>
      <c r="AD69" s="24">
        <f t="shared" ca="1" si="14"/>
        <v>157.51604250001037</v>
      </c>
      <c r="AE69" s="24">
        <f t="shared" ca="1" si="14"/>
        <v>183.98768720000226</v>
      </c>
      <c r="AF69" s="24">
        <f t="shared" ca="1" si="14"/>
        <v>261.77543960000185</v>
      </c>
      <c r="AG69" s="24">
        <f t="shared" ca="1" si="14"/>
        <v>166.94889470000271</v>
      </c>
    </row>
    <row r="70" spans="8:33" x14ac:dyDescent="0.25">
      <c r="H70" s="20" t="s">
        <v>70</v>
      </c>
      <c r="I70" s="24">
        <f t="shared" ca="1" si="13"/>
        <v>3.0000002880115062E-5</v>
      </c>
      <c r="J70" s="24">
        <f t="shared" ca="1" si="13"/>
        <v>3.7477690573723521E-2</v>
      </c>
      <c r="K70" s="24">
        <f t="shared" ca="1" si="13"/>
        <v>1.8300327978067799E-2</v>
      </c>
      <c r="L70" s="24">
        <f t="shared" ca="1" si="13"/>
        <v>2.0998269017582061E-2</v>
      </c>
      <c r="M70" s="24">
        <f t="shared" ca="1" si="13"/>
        <v>-1.1423443938838318E-3</v>
      </c>
      <c r="N70" s="24">
        <f t="shared" ca="1" si="13"/>
        <v>527.35748310973213</v>
      </c>
      <c r="O70" s="24">
        <f t="shared" ca="1" si="13"/>
        <v>484.38338140663109</v>
      </c>
      <c r="P70" s="24">
        <f t="shared" ca="1" si="13"/>
        <v>-105.76821725867921</v>
      </c>
      <c r="Q70" s="24">
        <f t="shared" ca="1" si="13"/>
        <v>-314.37008599389083</v>
      </c>
      <c r="R70" s="24">
        <f t="shared" ca="1" si="13"/>
        <v>-146.55785334263783</v>
      </c>
      <c r="S70" s="24">
        <f t="shared" ca="1" si="13"/>
        <v>-179.38999133010293</v>
      </c>
      <c r="T70" s="24">
        <f t="shared" ca="1" si="13"/>
        <v>-838.69894016914259</v>
      </c>
      <c r="U70" s="24">
        <f t="shared" ca="1" si="13"/>
        <v>-802.72466909252762</v>
      </c>
      <c r="V70" s="24">
        <f t="shared" ca="1" si="13"/>
        <v>-777.55407396505689</v>
      </c>
      <c r="W70" s="24">
        <f t="shared" ca="1" si="13"/>
        <v>-691.73882707081793</v>
      </c>
      <c r="X70" s="24">
        <f t="shared" ca="1" si="13"/>
        <v>-668.79336283620069</v>
      </c>
      <c r="Y70" s="24">
        <f t="shared" ca="1" si="14"/>
        <v>-781.45709636441461</v>
      </c>
      <c r="Z70" s="24">
        <f t="shared" ca="1" si="14"/>
        <v>-715.66267130990309</v>
      </c>
      <c r="AA70" s="24">
        <f t="shared" ca="1" si="14"/>
        <v>-623.06801590285613</v>
      </c>
      <c r="AB70" s="24">
        <f t="shared" ca="1" si="14"/>
        <v>-556.62719123365241</v>
      </c>
      <c r="AC70" s="24">
        <f t="shared" ca="1" si="14"/>
        <v>-505.32779147913971</v>
      </c>
      <c r="AD70" s="24">
        <f t="shared" ca="1" si="14"/>
        <v>-549.66340446948016</v>
      </c>
      <c r="AE70" s="24">
        <f t="shared" ca="1" si="14"/>
        <v>-441.60550750779657</v>
      </c>
      <c r="AF70" s="24">
        <f t="shared" ca="1" si="14"/>
        <v>-64.334495570801664</v>
      </c>
      <c r="AG70" s="24">
        <f t="shared" ca="1" si="14"/>
        <v>-236.36261665789789</v>
      </c>
    </row>
    <row r="71" spans="8:33" x14ac:dyDescent="0.25">
      <c r="H71" s="20" t="s">
        <v>69</v>
      </c>
      <c r="I71" s="24">
        <f t="shared" ca="1" si="13"/>
        <v>-0.69511249560855504</v>
      </c>
      <c r="J71" s="24">
        <f t="shared" ca="1" si="13"/>
        <v>-0.75686879255590611</v>
      </c>
      <c r="K71" s="24">
        <f t="shared" ca="1" si="13"/>
        <v>-3.1832457280397648</v>
      </c>
      <c r="L71" s="24">
        <f t="shared" ca="1" si="13"/>
        <v>-5.3575500556362385</v>
      </c>
      <c r="M71" s="24">
        <f t="shared" ca="1" si="13"/>
        <v>-0.75567779774428345</v>
      </c>
      <c r="N71" s="24">
        <f t="shared" ca="1" si="13"/>
        <v>92.836017871133663</v>
      </c>
      <c r="O71" s="24">
        <f t="shared" ca="1" si="13"/>
        <v>629.65488084468961</v>
      </c>
      <c r="P71" s="24">
        <f t="shared" ca="1" si="13"/>
        <v>498.92866081763714</v>
      </c>
      <c r="Q71" s="24">
        <f t="shared" ca="1" si="13"/>
        <v>668.67400662258297</v>
      </c>
      <c r="R71" s="24">
        <f t="shared" ca="1" si="13"/>
        <v>756.57836102078727</v>
      </c>
      <c r="S71" s="24">
        <f t="shared" ca="1" si="13"/>
        <v>540.46240938270057</v>
      </c>
      <c r="T71" s="24">
        <f t="shared" ca="1" si="13"/>
        <v>383.42113002010592</v>
      </c>
      <c r="U71" s="24">
        <f t="shared" ca="1" si="13"/>
        <v>294.63317410000309</v>
      </c>
      <c r="V71" s="24">
        <f t="shared" ca="1" si="13"/>
        <v>383.88844125220203</v>
      </c>
      <c r="W71" s="24">
        <f t="shared" ca="1" si="13"/>
        <v>469.76148884644499</v>
      </c>
      <c r="X71" s="24">
        <f t="shared" ca="1" si="13"/>
        <v>437.70701310969889</v>
      </c>
      <c r="Y71" s="24">
        <f t="shared" ca="1" si="14"/>
        <v>589.42881027617113</v>
      </c>
      <c r="Z71" s="24">
        <f t="shared" ca="1" si="14"/>
        <v>635.20449074378121</v>
      </c>
      <c r="AA71" s="24">
        <f t="shared" ca="1" si="14"/>
        <v>641.5124241599915</v>
      </c>
      <c r="AB71" s="24">
        <f t="shared" ca="1" si="14"/>
        <v>565.95114597798238</v>
      </c>
      <c r="AC71" s="24">
        <f t="shared" ca="1" si="14"/>
        <v>702.7654081895962</v>
      </c>
      <c r="AD71" s="24">
        <f t="shared" ca="1" si="14"/>
        <v>628.68617288389942</v>
      </c>
      <c r="AE71" s="24">
        <f t="shared" ca="1" si="14"/>
        <v>473.7272079266113</v>
      </c>
      <c r="AF71" s="24">
        <f t="shared" ca="1" si="14"/>
        <v>-148.26616792820278</v>
      </c>
      <c r="AG71" s="24">
        <f t="shared" ca="1" si="14"/>
        <v>-641.90403248820803</v>
      </c>
    </row>
    <row r="72" spans="8:33" x14ac:dyDescent="0.25">
      <c r="H72" s="20" t="s">
        <v>36</v>
      </c>
      <c r="I72" s="24">
        <f t="shared" ca="1" si="13"/>
        <v>2.8116621899897609E-2</v>
      </c>
      <c r="J72" s="24">
        <f t="shared" ca="1" si="13"/>
        <v>2.3693331799876205E-2</v>
      </c>
      <c r="K72" s="24">
        <f t="shared" ca="1" si="13"/>
        <v>7.9291357901126958E-2</v>
      </c>
      <c r="L72" s="24">
        <f t="shared" ca="1" si="13"/>
        <v>6.7646687099909286E-2</v>
      </c>
      <c r="M72" s="24">
        <f t="shared" ca="1" si="13"/>
        <v>0.15339076509906135</v>
      </c>
      <c r="N72" s="24">
        <f t="shared" ca="1" si="13"/>
        <v>1.2375153600001454</v>
      </c>
      <c r="O72" s="24">
        <f t="shared" ca="1" si="13"/>
        <v>4.2956489367999779</v>
      </c>
      <c r="P72" s="24">
        <f t="shared" ca="1" si="13"/>
        <v>-2.59217955719987</v>
      </c>
      <c r="Q72" s="24">
        <f t="shared" ca="1" si="13"/>
        <v>-0.51866857730027505</v>
      </c>
      <c r="R72" s="24">
        <f t="shared" ca="1" si="13"/>
        <v>0.85190180000000737</v>
      </c>
      <c r="S72" s="24">
        <f t="shared" ca="1" si="13"/>
        <v>2.4388515430009647</v>
      </c>
      <c r="T72" s="24">
        <f t="shared" ca="1" si="13"/>
        <v>-1428.0026132700002</v>
      </c>
      <c r="U72" s="24">
        <f t="shared" ca="1" si="13"/>
        <v>-1431.3801326300004</v>
      </c>
      <c r="V72" s="24">
        <f t="shared" ca="1" si="13"/>
        <v>-1408.2103203450001</v>
      </c>
      <c r="W72" s="24">
        <f t="shared" ca="1" si="13"/>
        <v>-1237.2331334109999</v>
      </c>
      <c r="X72" s="24">
        <f t="shared" ca="1" si="13"/>
        <v>-1230.3172108879996</v>
      </c>
      <c r="Y72" s="24">
        <f t="shared" ca="1" si="14"/>
        <v>-1349.8906774974994</v>
      </c>
      <c r="Z72" s="24">
        <f t="shared" ca="1" si="14"/>
        <v>-1360.3103543349991</v>
      </c>
      <c r="AA72" s="24">
        <f t="shared" ca="1" si="14"/>
        <v>-1161.6421960860007</v>
      </c>
      <c r="AB72" s="24">
        <f t="shared" ca="1" si="14"/>
        <v>-1148.1886389180008</v>
      </c>
      <c r="AC72" s="24">
        <f t="shared" ca="1" si="14"/>
        <v>-1121.2459411219997</v>
      </c>
      <c r="AD72" s="24">
        <f t="shared" ca="1" si="14"/>
        <v>-1138.8086119449999</v>
      </c>
      <c r="AE72" s="24">
        <f t="shared" ca="1" si="14"/>
        <v>-1019.9226755340014</v>
      </c>
      <c r="AF72" s="24">
        <f t="shared" ca="1" si="14"/>
        <v>-1352.8637227960016</v>
      </c>
      <c r="AG72" s="24">
        <f t="shared" ca="1" si="14"/>
        <v>-1586.5256848459985</v>
      </c>
    </row>
    <row r="73" spans="8:33" x14ac:dyDescent="0.25">
      <c r="H73" s="20" t="s">
        <v>74</v>
      </c>
      <c r="I73" s="24">
        <f t="shared" ca="1" si="13"/>
        <v>3.2655000000900714E-3</v>
      </c>
      <c r="J73" s="24">
        <f t="shared" ca="1" si="13"/>
        <v>5.3060000000186847E-3</v>
      </c>
      <c r="K73" s="24">
        <f t="shared" ca="1" si="13"/>
        <v>9.9999999901001502E-4</v>
      </c>
      <c r="L73" s="24">
        <f t="shared" ca="1" si="13"/>
        <v>3.7251616000162358E-3</v>
      </c>
      <c r="M73" s="24">
        <f t="shared" ca="1" si="13"/>
        <v>-18.828321118009853</v>
      </c>
      <c r="N73" s="24">
        <f t="shared" ca="1" si="13"/>
        <v>557.68409335030037</v>
      </c>
      <c r="O73" s="24">
        <f t="shared" ca="1" si="13"/>
        <v>919.16321972068999</v>
      </c>
      <c r="P73" s="24">
        <f t="shared" ca="1" si="13"/>
        <v>496.41515043619938</v>
      </c>
      <c r="Q73" s="24">
        <f t="shared" ca="1" si="13"/>
        <v>433.20032293870918</v>
      </c>
      <c r="R73" s="24">
        <f t="shared" ca="1" si="13"/>
        <v>668.05422328199893</v>
      </c>
      <c r="S73" s="24">
        <f t="shared" ca="1" si="13"/>
        <v>514.91288955809978</v>
      </c>
      <c r="T73" s="24">
        <f t="shared" ca="1" si="13"/>
        <v>1167.1161843204991</v>
      </c>
      <c r="U73" s="24">
        <f t="shared" ca="1" si="13"/>
        <v>1114.3594107027984</v>
      </c>
      <c r="V73" s="24">
        <f t="shared" ca="1" si="13"/>
        <v>1137.4373615339027</v>
      </c>
      <c r="W73" s="24">
        <f t="shared" ca="1" si="13"/>
        <v>1005.8050665528008</v>
      </c>
      <c r="X73" s="24">
        <f t="shared" ca="1" si="13"/>
        <v>1052.8638376113995</v>
      </c>
      <c r="Y73" s="24">
        <f t="shared" ca="1" si="14"/>
        <v>1181.3462306020001</v>
      </c>
      <c r="Z73" s="24">
        <f t="shared" ca="1" si="14"/>
        <v>1375.7448036355008</v>
      </c>
      <c r="AA73" s="24">
        <f t="shared" ca="1" si="14"/>
        <v>1225.5734703295002</v>
      </c>
      <c r="AB73" s="24">
        <f t="shared" ca="1" si="14"/>
        <v>1267.0370810330105</v>
      </c>
      <c r="AC73" s="24">
        <f t="shared" ca="1" si="14"/>
        <v>1516.3074254219973</v>
      </c>
      <c r="AD73" s="24">
        <f t="shared" ca="1" si="14"/>
        <v>1477.6192233664988</v>
      </c>
      <c r="AE73" s="24">
        <f t="shared" ca="1" si="14"/>
        <v>1211.5319750250001</v>
      </c>
      <c r="AF73" s="24">
        <f t="shared" ca="1" si="14"/>
        <v>1460.7722435139885</v>
      </c>
      <c r="AG73" s="24">
        <f t="shared" ca="1" si="14"/>
        <v>1213.1824852299997</v>
      </c>
    </row>
    <row r="74" spans="8:33" x14ac:dyDescent="0.25">
      <c r="H74" s="20" t="s">
        <v>56</v>
      </c>
      <c r="I74" s="24">
        <f t="shared" ca="1" si="13"/>
        <v>4.8468059999891011E-3</v>
      </c>
      <c r="J74" s="24">
        <f t="shared" ca="1" si="13"/>
        <v>1.1063759999988321E-2</v>
      </c>
      <c r="K74" s="24">
        <f t="shared" ca="1" si="13"/>
        <v>-2.4699576999989148E-2</v>
      </c>
      <c r="L74" s="24">
        <f t="shared" ca="1" si="13"/>
        <v>-7.5695774999978482E-2</v>
      </c>
      <c r="M74" s="24">
        <f t="shared" ca="1" si="13"/>
        <v>3.6209716000215053E-2</v>
      </c>
      <c r="N74" s="24">
        <f t="shared" ca="1" si="13"/>
        <v>-0.15582973999990202</v>
      </c>
      <c r="O74" s="24">
        <f t="shared" ca="1" si="13"/>
        <v>0.40295934999998906</v>
      </c>
      <c r="P74" s="24">
        <f t="shared" ca="1" si="13"/>
        <v>-1.2217479100000048</v>
      </c>
      <c r="Q74" s="24">
        <f t="shared" ca="1" si="13"/>
        <v>-1.8953463500000112</v>
      </c>
      <c r="R74" s="24">
        <f t="shared" ca="1" si="13"/>
        <v>-1.1726324899999838</v>
      </c>
      <c r="S74" s="24">
        <f t="shared" ca="1" si="13"/>
        <v>-0.74700565999992818</v>
      </c>
      <c r="T74" s="24">
        <f t="shared" ca="1" si="13"/>
        <v>1.7537414299999057</v>
      </c>
      <c r="U74" s="24">
        <f t="shared" ca="1" si="13"/>
        <v>1.6295820999999933</v>
      </c>
      <c r="V74" s="24">
        <f t="shared" ca="1" si="13"/>
        <v>2.5498364299999992</v>
      </c>
      <c r="W74" s="24">
        <f t="shared" ca="1" si="13"/>
        <v>-2.1768132599998751</v>
      </c>
      <c r="X74" s="24">
        <f t="shared" ca="1" si="13"/>
        <v>1.3479632600000286</v>
      </c>
      <c r="Y74" s="24">
        <f t="shared" ca="1" si="14"/>
        <v>3.8014636099999848</v>
      </c>
      <c r="Z74" s="24">
        <f t="shared" ca="1" si="14"/>
        <v>2.5456660400000999</v>
      </c>
      <c r="AA74" s="24">
        <f t="shared" ca="1" si="14"/>
        <v>0.58402688000012404</v>
      </c>
      <c r="AB74" s="24">
        <f t="shared" ca="1" si="14"/>
        <v>4.1914912300001959</v>
      </c>
      <c r="AC74" s="24">
        <f t="shared" ca="1" si="14"/>
        <v>1.43618625000002</v>
      </c>
      <c r="AD74" s="24">
        <f t="shared" ca="1" si="14"/>
        <v>2.1797084799999027</v>
      </c>
      <c r="AE74" s="24">
        <f t="shared" ca="1" si="14"/>
        <v>-4.3185901000001081</v>
      </c>
      <c r="AF74" s="24">
        <f t="shared" ca="1" si="14"/>
        <v>-2.0606591299999764</v>
      </c>
      <c r="AG74" s="24">
        <f t="shared" ca="1" si="14"/>
        <v>-1.4996823999997844</v>
      </c>
    </row>
    <row r="76" spans="8:33" x14ac:dyDescent="0.25">
      <c r="H76" s="20" t="s">
        <v>71</v>
      </c>
      <c r="I76" s="24">
        <f t="shared" ref="I76:X78" ca="1" si="15">-SUMIFS(OFFSET(INDIRECT("'"&amp;$E$1 &amp; "_Generation'!C:C"), 0, I$1), INDIRECT("'"&amp;$E$1 &amp; "_Generation'!B:B"),$H76, INDIRECT("'"&amp;$E$1 &amp; "_Generation'!A:A"),$B$61) + SUMIFS(OFFSET(INDIRECT("'"&amp;$C$1 &amp; "_Generation'!C:C"), 0, I$1), INDIRECT("'"&amp;$C$1 &amp; "_Generation'!B:B"),$H76, INDIRECT("'"&amp;$C$1 &amp; "_Generation'!A:A"),$B$61)</f>
        <v>3.4708889800072029E-2</v>
      </c>
      <c r="J76" s="24">
        <f t="shared" ca="1" si="15"/>
        <v>2.9248278400132222E-2</v>
      </c>
      <c r="K76" s="24">
        <f t="shared" ca="1" si="15"/>
        <v>9.7819242999889866E-2</v>
      </c>
      <c r="L76" s="24">
        <f t="shared" ca="1" si="15"/>
        <v>8.382887650009252E-2</v>
      </c>
      <c r="M76" s="24">
        <f t="shared" ca="1" si="15"/>
        <v>0.18945700769899076</v>
      </c>
      <c r="N76" s="24">
        <f t="shared" ca="1" si="15"/>
        <v>1.5274551790001283</v>
      </c>
      <c r="O76" s="24">
        <f t="shared" ca="1" si="15"/>
        <v>5.3125790094001104</v>
      </c>
      <c r="P76" s="24">
        <f t="shared" ca="1" si="15"/>
        <v>-3.2095626518999438</v>
      </c>
      <c r="Q76" s="24">
        <f t="shared" ca="1" si="15"/>
        <v>-0.64217689949987289</v>
      </c>
      <c r="R76" s="24">
        <f t="shared" ca="1" si="15"/>
        <v>1.0534917734999567</v>
      </c>
      <c r="S76" s="24">
        <f t="shared" ca="1" si="15"/>
        <v>2.9609589849999907</v>
      </c>
      <c r="T76" s="24">
        <f t="shared" ca="1" si="15"/>
        <v>-1763.1050911530001</v>
      </c>
      <c r="U76" s="24">
        <f t="shared" ca="1" si="15"/>
        <v>-1766.9670393190008</v>
      </c>
      <c r="V76" s="24">
        <f t="shared" ca="1" si="15"/>
        <v>-1742.587232147001</v>
      </c>
      <c r="W76" s="24">
        <f t="shared" ca="1" si="15"/>
        <v>-1523.3724262040002</v>
      </c>
      <c r="X76" s="24">
        <f t="shared" ca="1" si="15"/>
        <v>-1518.9101930069992</v>
      </c>
      <c r="Y76" s="24">
        <f t="shared" ref="Y76:AM78" ca="1" si="16">-SUMIFS(OFFSET(INDIRECT("'"&amp;$E$1 &amp; "_Generation'!C:C"), 0, Y$1), INDIRECT("'"&amp;$E$1 &amp; "_Generation'!B:B"),$H76, INDIRECT("'"&amp;$E$1 &amp; "_Generation'!A:A"),$B$61) + SUMIFS(OFFSET(INDIRECT("'"&amp;$C$1 &amp; "_Generation'!C:C"), 0, Y$1), INDIRECT("'"&amp;$C$1 &amp; "_Generation'!B:B"),$H76, INDIRECT("'"&amp;$C$1 &amp; "_Generation'!A:A"),$B$61)</f>
        <v>-1666.756066433999</v>
      </c>
      <c r="Z76" s="24">
        <f t="shared" ca="1" si="16"/>
        <v>-1679.8687493159996</v>
      </c>
      <c r="AA76" s="24">
        <f t="shared" ca="1" si="16"/>
        <v>-1433.4284604869995</v>
      </c>
      <c r="AB76" s="24">
        <f t="shared" ca="1" si="16"/>
        <v>-1421.5789078629996</v>
      </c>
      <c r="AC76" s="24">
        <f t="shared" ca="1" si="16"/>
        <v>-1380.1919679930015</v>
      </c>
      <c r="AD76" s="24">
        <f t="shared" ca="1" si="16"/>
        <v>-1403.0009420830011</v>
      </c>
      <c r="AE76" s="24">
        <f t="shared" ca="1" si="16"/>
        <v>-1262.0375353900008</v>
      </c>
      <c r="AF76" s="24">
        <f t="shared" ca="1" si="16"/>
        <v>-1672.8307759440104</v>
      </c>
      <c r="AG76" s="24">
        <f t="shared" ca="1" si="16"/>
        <v>-1956.1066184665015</v>
      </c>
    </row>
    <row r="77" spans="8:33" x14ac:dyDescent="0.25">
      <c r="H77" s="20" t="s">
        <v>73</v>
      </c>
      <c r="I77" s="24">
        <f t="shared" ca="1" si="15"/>
        <v>5.1640000000929831E-4</v>
      </c>
      <c r="J77" s="24">
        <f t="shared" ca="1" si="15"/>
        <v>-2.0929999999452775E-3</v>
      </c>
      <c r="K77" s="24">
        <f t="shared" ca="1" si="15"/>
        <v>4.6000001020729542E-5</v>
      </c>
      <c r="L77" s="24">
        <f t="shared" ca="1" si="15"/>
        <v>2.663421900024332E-3</v>
      </c>
      <c r="M77" s="24">
        <f t="shared" ca="1" si="15"/>
        <v>-0.24226045640034499</v>
      </c>
      <c r="N77" s="24">
        <f t="shared" ca="1" si="15"/>
        <v>690.85151331520046</v>
      </c>
      <c r="O77" s="24">
        <f t="shared" ca="1" si="15"/>
        <v>1330.5490447067014</v>
      </c>
      <c r="P77" s="24">
        <f t="shared" ca="1" si="15"/>
        <v>695.95125301559801</v>
      </c>
      <c r="Q77" s="24">
        <f t="shared" ca="1" si="15"/>
        <v>685.57006729510977</v>
      </c>
      <c r="R77" s="24">
        <f t="shared" ca="1" si="15"/>
        <v>938.34772229619193</v>
      </c>
      <c r="S77" s="24">
        <f t="shared" ca="1" si="15"/>
        <v>714.07129496899324</v>
      </c>
      <c r="T77" s="24">
        <f t="shared" ca="1" si="15"/>
        <v>1697.7172899899961</v>
      </c>
      <c r="U77" s="24">
        <f t="shared" ca="1" si="15"/>
        <v>1654.5581924440976</v>
      </c>
      <c r="V77" s="24">
        <f t="shared" ca="1" si="15"/>
        <v>1677.2826367471953</v>
      </c>
      <c r="W77" s="24">
        <f t="shared" ca="1" si="15"/>
        <v>1406.776804585299</v>
      </c>
      <c r="X77" s="24">
        <f t="shared" ca="1" si="15"/>
        <v>1498.9650374607027</v>
      </c>
      <c r="Y77" s="24">
        <f t="shared" ca="1" si="16"/>
        <v>1737.2634293339979</v>
      </c>
      <c r="Z77" s="24">
        <f t="shared" ca="1" si="16"/>
        <v>2027.7260032039976</v>
      </c>
      <c r="AA77" s="24">
        <f t="shared" ca="1" si="16"/>
        <v>1865.6493678639981</v>
      </c>
      <c r="AB77" s="24">
        <f t="shared" ca="1" si="16"/>
        <v>1878.5937115355027</v>
      </c>
      <c r="AC77" s="24">
        <f t="shared" ca="1" si="16"/>
        <v>2185.2229824679998</v>
      </c>
      <c r="AD77" s="24">
        <f t="shared" ca="1" si="16"/>
        <v>2122.5629845699987</v>
      </c>
      <c r="AE77" s="24">
        <f t="shared" ca="1" si="16"/>
        <v>1911.8943009709983</v>
      </c>
      <c r="AF77" s="24">
        <f t="shared" ca="1" si="16"/>
        <v>2182.5591014929778</v>
      </c>
      <c r="AG77" s="24">
        <f t="shared" ca="1" si="16"/>
        <v>1826.4522728840002</v>
      </c>
    </row>
    <row r="78" spans="8:33" x14ac:dyDescent="0.25">
      <c r="H78" s="20" t="s">
        <v>76</v>
      </c>
      <c r="I78" s="24">
        <f t="shared" ca="1" si="15"/>
        <v>5.7025640000016864E-3</v>
      </c>
      <c r="J78" s="24">
        <f t="shared" ca="1" si="15"/>
        <v>1.3015992000017462E-2</v>
      </c>
      <c r="K78" s="24">
        <f t="shared" ca="1" si="15"/>
        <v>-2.9059176000000519E-2</v>
      </c>
      <c r="L78" s="24">
        <f t="shared" ca="1" si="15"/>
        <v>-8.9052540000004399E-2</v>
      </c>
      <c r="M78" s="24">
        <f t="shared" ca="1" si="15"/>
        <v>4.2599710000104096E-2</v>
      </c>
      <c r="N78" s="24">
        <f t="shared" ca="1" si="15"/>
        <v>-0.18333114999999367</v>
      </c>
      <c r="O78" s="24">
        <f t="shared" ca="1" si="15"/>
        <v>0.47407382000010045</v>
      </c>
      <c r="P78" s="24">
        <f t="shared" ca="1" si="15"/>
        <v>-1.4373489900000891</v>
      </c>
      <c r="Q78" s="24">
        <f t="shared" ca="1" si="15"/>
        <v>-2.2298258699998854</v>
      </c>
      <c r="R78" s="24">
        <f t="shared" ca="1" si="15"/>
        <v>-1.379564959999982</v>
      </c>
      <c r="S78" s="24">
        <f t="shared" ca="1" si="15"/>
        <v>-0.87883189999996603</v>
      </c>
      <c r="T78" s="24">
        <f t="shared" ca="1" si="15"/>
        <v>2.0632213800001011</v>
      </c>
      <c r="U78" s="24">
        <f t="shared" ca="1" si="15"/>
        <v>1.9171634100000858</v>
      </c>
      <c r="V78" s="24">
        <f t="shared" ca="1" si="15"/>
        <v>2.9998080999999956</v>
      </c>
      <c r="W78" s="24">
        <f t="shared" ca="1" si="15"/>
        <v>-2.5609585800000048</v>
      </c>
      <c r="X78" s="24">
        <f t="shared" ca="1" si="15"/>
        <v>1.5858421999999734</v>
      </c>
      <c r="Y78" s="24">
        <f t="shared" ca="1" si="16"/>
        <v>4.4723056800000052</v>
      </c>
      <c r="Z78" s="24">
        <f t="shared" ca="1" si="16"/>
        <v>2.9948982900000374</v>
      </c>
      <c r="AA78" s="24">
        <f t="shared" ca="1" si="16"/>
        <v>0.68709465999992858</v>
      </c>
      <c r="AB78" s="24">
        <f t="shared" ca="1" si="16"/>
        <v>4.9311731599999575</v>
      </c>
      <c r="AC78" s="24">
        <f t="shared" ca="1" si="16"/>
        <v>1.6896497600000941</v>
      </c>
      <c r="AD78" s="24">
        <f t="shared" ca="1" si="16"/>
        <v>2.5643510900001161</v>
      </c>
      <c r="AE78" s="24">
        <f t="shared" ca="1" si="16"/>
        <v>-5.0807018200000584</v>
      </c>
      <c r="AF78" s="24">
        <f t="shared" ca="1" si="16"/>
        <v>-2.4242908799998872</v>
      </c>
      <c r="AG78" s="24">
        <f t="shared" ca="1" si="16"/>
        <v>-1.7643325700000219</v>
      </c>
    </row>
    <row r="80" spans="8:33" x14ac:dyDescent="0.25">
      <c r="H80" s="25" t="s">
        <v>124</v>
      </c>
      <c r="I80" s="25"/>
    </row>
  </sheetData>
  <dataConsolidate/>
  <dataValidations count="1">
    <dataValidation type="list" allowBlank="1" showInputMessage="1" showErrorMessage="1" sqref="B4 B40 B61" xr:uid="{FD9D3566-83D7-4C5D-B3A6-8B47EA45D257}">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FF11B-8727-44ED-AF43-C72618E739B6}">
  <sheetPr codeName="Sheet65">
    <tabColor theme="7" tint="0.39997558519241921"/>
  </sheetPr>
  <dimension ref="A1:AA8"/>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125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B2" s="17"/>
    </row>
    <row r="4" spans="1:27" x14ac:dyDescent="0.25">
      <c r="A4" s="17" t="s">
        <v>126</v>
      </c>
      <c r="B4" s="17"/>
    </row>
    <row r="5" spans="1:27" x14ac:dyDescent="0.25">
      <c r="A5" s="18"/>
      <c r="B5" s="18"/>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118</v>
      </c>
      <c r="B6" s="28"/>
      <c r="C6" s="24">
        <v>0</v>
      </c>
      <c r="D6" s="24">
        <v>0</v>
      </c>
      <c r="E6" s="24">
        <v>0</v>
      </c>
      <c r="F6" s="24">
        <v>0</v>
      </c>
      <c r="G6" s="24">
        <v>0</v>
      </c>
      <c r="H6" s="24">
        <v>0</v>
      </c>
      <c r="I6" s="24">
        <v>9298.6239999999998</v>
      </c>
      <c r="J6" s="24">
        <v>12027.11</v>
      </c>
      <c r="K6" s="24">
        <v>13159.359999999999</v>
      </c>
      <c r="L6" s="24">
        <v>13605.460000000001</v>
      </c>
      <c r="M6" s="24">
        <v>14061.8</v>
      </c>
      <c r="N6" s="24">
        <v>14896.470000000001</v>
      </c>
      <c r="O6" s="24">
        <v>15764.51</v>
      </c>
      <c r="P6" s="24">
        <v>17136.649999999998</v>
      </c>
      <c r="Q6" s="24">
        <v>22247.84</v>
      </c>
      <c r="R6" s="24">
        <v>26106.010000000002</v>
      </c>
      <c r="S6" s="24">
        <v>33110.729999999996</v>
      </c>
      <c r="T6" s="24">
        <v>40482.770000000004</v>
      </c>
      <c r="U6" s="24">
        <v>48205.79</v>
      </c>
      <c r="V6" s="24">
        <v>53342.28</v>
      </c>
      <c r="W6" s="24">
        <v>60287.619999999995</v>
      </c>
      <c r="X6" s="24">
        <v>66156.040000000008</v>
      </c>
      <c r="Y6" s="24">
        <v>71438.490000000005</v>
      </c>
      <c r="Z6" s="24">
        <v>77793.48</v>
      </c>
      <c r="AA6" s="24">
        <v>78362.77</v>
      </c>
    </row>
    <row r="7" spans="1:27" x14ac:dyDescent="0.25">
      <c r="A7" s="28" t="s">
        <v>119</v>
      </c>
      <c r="B7" s="28"/>
      <c r="C7" s="24">
        <v>0</v>
      </c>
      <c r="D7" s="24">
        <v>0</v>
      </c>
      <c r="E7" s="24">
        <v>0</v>
      </c>
      <c r="F7" s="24">
        <v>0</v>
      </c>
      <c r="G7" s="24">
        <v>0</v>
      </c>
      <c r="H7" s="24">
        <v>0</v>
      </c>
      <c r="I7" s="24">
        <v>380.47999999999996</v>
      </c>
      <c r="J7" s="24">
        <v>720.08499999999992</v>
      </c>
      <c r="K7" s="24">
        <v>736.93500000000006</v>
      </c>
      <c r="L7" s="24">
        <v>691.31799999999998</v>
      </c>
      <c r="M7" s="24">
        <v>698.24599999999998</v>
      </c>
      <c r="N7" s="24">
        <v>12166.130000000001</v>
      </c>
      <c r="O7" s="24">
        <v>12125.84</v>
      </c>
      <c r="P7" s="24">
        <v>12293.279999999999</v>
      </c>
      <c r="Q7" s="24">
        <v>25316.199999999997</v>
      </c>
      <c r="R7" s="24">
        <v>31714.799999999999</v>
      </c>
      <c r="S7" s="24">
        <v>51702.869999999995</v>
      </c>
      <c r="T7" s="24">
        <v>54077.42</v>
      </c>
      <c r="U7" s="24">
        <v>59545.42</v>
      </c>
      <c r="V7" s="24">
        <v>59674.400000000001</v>
      </c>
      <c r="W7" s="24">
        <v>68422.41</v>
      </c>
      <c r="X7" s="24">
        <v>71628.510000000009</v>
      </c>
      <c r="Y7" s="24">
        <v>74913.58</v>
      </c>
      <c r="Z7" s="24">
        <v>77170.09</v>
      </c>
      <c r="AA7" s="24">
        <v>79635.090000000011</v>
      </c>
    </row>
    <row r="8" spans="1:27" x14ac:dyDescent="0.25">
      <c r="A8" s="29" t="s">
        <v>120</v>
      </c>
      <c r="B8" s="29"/>
      <c r="C8" s="30">
        <v>0</v>
      </c>
      <c r="D8" s="30">
        <v>0</v>
      </c>
      <c r="E8" s="30">
        <v>0</v>
      </c>
      <c r="F8" s="30">
        <v>0</v>
      </c>
      <c r="G8" s="30">
        <v>0</v>
      </c>
      <c r="H8" s="30">
        <v>0</v>
      </c>
      <c r="I8" s="30">
        <v>9679.1039999999994</v>
      </c>
      <c r="J8" s="30">
        <v>12747.195</v>
      </c>
      <c r="K8" s="30">
        <v>13896.294999999998</v>
      </c>
      <c r="L8" s="30">
        <v>14296.778</v>
      </c>
      <c r="M8" s="30">
        <v>14760.045999999998</v>
      </c>
      <c r="N8" s="30">
        <v>27062.600000000002</v>
      </c>
      <c r="O8" s="30">
        <v>27890.35</v>
      </c>
      <c r="P8" s="30">
        <v>29429.929999999997</v>
      </c>
      <c r="Q8" s="30">
        <v>47564.039999999994</v>
      </c>
      <c r="R8" s="30">
        <v>57820.81</v>
      </c>
      <c r="S8" s="30">
        <v>84813.599999999991</v>
      </c>
      <c r="T8" s="30">
        <v>94560.19</v>
      </c>
      <c r="U8" s="30">
        <v>107751.20999999999</v>
      </c>
      <c r="V8" s="30">
        <v>113016.68</v>
      </c>
      <c r="W8" s="30">
        <v>128710.03</v>
      </c>
      <c r="X8" s="30">
        <v>137784.55000000002</v>
      </c>
      <c r="Y8" s="30">
        <v>146352.07</v>
      </c>
      <c r="Z8" s="30">
        <v>154963.57</v>
      </c>
      <c r="AA8" s="30">
        <v>157997.86000000002</v>
      </c>
    </row>
  </sheetData>
  <sheetProtection algorithmName="SHA-512" hashValue="YUFCNDCd7BUCujAEqMvHO+kq2buUPyymBphN4LaVI/TlMnJXD6ez04opU/6Pk0l0OIep79xT4zIN6shFuW4QHA==" saltValue="CX+3T8yheOVrDqoJshWe1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8DB79-0EDA-4F57-A64A-17306447EEF3}">
  <sheetPr codeName="Sheet8">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127</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31">
        <v>0.55496470599776382</v>
      </c>
      <c r="D6" s="31">
        <v>0.50071484253136411</v>
      </c>
      <c r="E6" s="31">
        <v>0.54544778592037857</v>
      </c>
      <c r="F6" s="31">
        <v>0.51390937427372863</v>
      </c>
      <c r="G6" s="31">
        <v>0.49713258812651628</v>
      </c>
      <c r="H6" s="31">
        <v>0.46750067576341747</v>
      </c>
      <c r="I6" s="31">
        <v>0.46294627799262861</v>
      </c>
      <c r="J6" s="31">
        <v>0.51885552645260824</v>
      </c>
      <c r="K6" s="31">
        <v>0.4266663439573013</v>
      </c>
      <c r="L6" s="31">
        <v>0.39380482966684771</v>
      </c>
      <c r="M6" s="31">
        <v>0.35655671270856437</v>
      </c>
      <c r="N6" s="31">
        <v>0.43564415170080906</v>
      </c>
      <c r="O6" s="31">
        <v>0.44895373356264223</v>
      </c>
      <c r="P6" s="31">
        <v>0.45078616724910253</v>
      </c>
      <c r="Q6" s="31">
        <v>0.47794372476875085</v>
      </c>
      <c r="R6" s="31">
        <v>0.50057096395961065</v>
      </c>
      <c r="S6" s="31">
        <v>0.58466052119053302</v>
      </c>
      <c r="T6" s="31">
        <v>0.61881517184797208</v>
      </c>
      <c r="U6" s="31">
        <v>0.61539220922564553</v>
      </c>
      <c r="V6" s="31">
        <v>0.60156555612509144</v>
      </c>
      <c r="W6" s="31">
        <v>0.64560488155195839</v>
      </c>
      <c r="X6" s="31">
        <v>0.67897754796408694</v>
      </c>
      <c r="Y6" s="31">
        <v>0.73124063273021256</v>
      </c>
      <c r="Z6" s="31">
        <v>0.69237356170448383</v>
      </c>
      <c r="AA6" s="31">
        <v>0.7339015713515874</v>
      </c>
    </row>
    <row r="7" spans="1:27" x14ac:dyDescent="0.25">
      <c r="A7" s="28" t="s">
        <v>40</v>
      </c>
      <c r="B7" s="28" t="s">
        <v>72</v>
      </c>
      <c r="C7" s="31">
        <v>0.6474189772645772</v>
      </c>
      <c r="D7" s="31">
        <v>0.53782826746993706</v>
      </c>
      <c r="E7" s="31">
        <v>0.62213135623610383</v>
      </c>
      <c r="F7" s="31">
        <v>0.70774757464916638</v>
      </c>
      <c r="G7" s="31">
        <v>0.66483346482105721</v>
      </c>
      <c r="H7" s="31">
        <v>0.63387983934590841</v>
      </c>
      <c r="I7" s="31">
        <v>0.61680649071218541</v>
      </c>
      <c r="J7" s="31">
        <v>0.65833248532289601</v>
      </c>
      <c r="K7" s="31">
        <v>0.62844162117622826</v>
      </c>
      <c r="L7" s="31">
        <v>0.66621825110722022</v>
      </c>
      <c r="M7" s="31">
        <v>0.63308927112301294</v>
      </c>
      <c r="N7" s="31">
        <v>0.66535701582723894</v>
      </c>
      <c r="O7" s="31">
        <v>0.68525540907062177</v>
      </c>
      <c r="P7" s="31">
        <v>0.67693827719984889</v>
      </c>
      <c r="Q7" s="31">
        <v>0.65004568269990048</v>
      </c>
      <c r="R7" s="31">
        <v>0.68151258282693017</v>
      </c>
      <c r="S7" s="31">
        <v>0.69039190785182125</v>
      </c>
      <c r="T7" s="31">
        <v>0.69873547910873079</v>
      </c>
      <c r="U7" s="31">
        <v>0.70450242043464828</v>
      </c>
      <c r="V7" s="31">
        <v>0.75011840216980796</v>
      </c>
      <c r="W7" s="31">
        <v>0.73694357812339029</v>
      </c>
      <c r="X7" s="31">
        <v>0.77346228585161536</v>
      </c>
      <c r="Y7" s="31">
        <v>0.75723405431386681</v>
      </c>
      <c r="Z7" s="31">
        <v>0.76376445909293789</v>
      </c>
      <c r="AA7" s="31">
        <v>0.76708950115013552</v>
      </c>
    </row>
    <row r="8" spans="1:27" x14ac:dyDescent="0.25">
      <c r="A8" s="28" t="s">
        <v>40</v>
      </c>
      <c r="B8" s="28" t="s">
        <v>20</v>
      </c>
      <c r="C8" s="31">
        <v>8.9459992885781742E-2</v>
      </c>
      <c r="D8" s="31">
        <v>8.5844322659613351E-2</v>
      </c>
      <c r="E8" s="31">
        <v>6.5673668943286856E-2</v>
      </c>
      <c r="F8" s="31">
        <v>7.0909767203246085E-2</v>
      </c>
      <c r="G8" s="31">
        <v>7.0909778549269178E-2</v>
      </c>
      <c r="H8" s="31">
        <v>7.0909784248353966E-2</v>
      </c>
      <c r="I8" s="31">
        <v>7.0909793642424751E-2</v>
      </c>
      <c r="J8" s="31">
        <v>7.0909821471390438E-2</v>
      </c>
      <c r="K8" s="31">
        <v>7.0909827514071849E-2</v>
      </c>
      <c r="L8" s="31">
        <v>7.0909839657705157E-2</v>
      </c>
      <c r="M8" s="31">
        <v>7.0909845893169274E-2</v>
      </c>
      <c r="N8" s="31">
        <v>7.0913107003751377E-2</v>
      </c>
      <c r="O8" s="31">
        <v>7.0909903705684091E-2</v>
      </c>
      <c r="P8" s="31">
        <v>7.0909922335402137E-2</v>
      </c>
      <c r="Q8" s="31">
        <v>7.0914068567127286E-2</v>
      </c>
      <c r="R8" s="31">
        <v>7.9283868146576592E-2</v>
      </c>
      <c r="S8" s="31">
        <v>7.3932779713785216E-2</v>
      </c>
      <c r="T8" s="31">
        <v>7.3911172458883026E-2</v>
      </c>
      <c r="U8" s="31">
        <v>7.8509071360473345E-2</v>
      </c>
      <c r="V8" s="31">
        <v>7.8504855979520644E-2</v>
      </c>
      <c r="W8" s="31">
        <v>7.852275797635358E-2</v>
      </c>
      <c r="X8" s="31">
        <v>7.850524416816837E-2</v>
      </c>
      <c r="Y8" s="31">
        <v>0.1011493118783595</v>
      </c>
      <c r="Z8" s="31">
        <v>0.12358485828713099</v>
      </c>
      <c r="AA8" s="31">
        <v>0.2419865112366538</v>
      </c>
    </row>
    <row r="9" spans="1:27" x14ac:dyDescent="0.25">
      <c r="A9" s="28" t="s">
        <v>40</v>
      </c>
      <c r="B9" s="28" t="s">
        <v>32</v>
      </c>
      <c r="C9" s="31">
        <v>5.5588722779599892E-2</v>
      </c>
      <c r="D9" s="31">
        <v>6.0997381981032668E-2</v>
      </c>
      <c r="E9" s="31">
        <v>6.1712828854935023E-2</v>
      </c>
      <c r="F9" s="31">
        <v>7.3930301668422901E-3</v>
      </c>
      <c r="G9" s="31">
        <v>7.4294378995433796E-3</v>
      </c>
      <c r="H9" s="31">
        <v>7.4510589831401483E-3</v>
      </c>
      <c r="I9" s="31">
        <v>7.4195065920266944E-3</v>
      </c>
      <c r="J9" s="31">
        <v>7.4450897348085701E-3</v>
      </c>
      <c r="K9" s="31">
        <v>7.5827588250790313E-3</v>
      </c>
      <c r="L9" s="31">
        <v>7.6055150333684584E-3</v>
      </c>
      <c r="M9" s="31">
        <v>7.8921417544783965E-3</v>
      </c>
      <c r="N9" s="31">
        <v>7.7941039427467506E-3</v>
      </c>
      <c r="O9" s="31">
        <v>7.6456904899894632E-3</v>
      </c>
      <c r="P9" s="31">
        <v>7.6410170179135924E-3</v>
      </c>
      <c r="Q9" s="31">
        <v>5.1433349315068494E-3</v>
      </c>
      <c r="R9" s="31">
        <v>3.9923136986301363E-3</v>
      </c>
      <c r="S9" s="31">
        <v>6.5500189497716896E-3</v>
      </c>
      <c r="T9" s="31">
        <v>4.6204901826484013E-3</v>
      </c>
      <c r="U9" s="31" t="s">
        <v>166</v>
      </c>
      <c r="V9" s="31" t="s">
        <v>166</v>
      </c>
      <c r="W9" s="31" t="s">
        <v>166</v>
      </c>
      <c r="X9" s="31" t="s">
        <v>166</v>
      </c>
      <c r="Y9" s="31" t="s">
        <v>166</v>
      </c>
      <c r="Z9" s="31" t="s">
        <v>166</v>
      </c>
      <c r="AA9" s="31" t="s">
        <v>166</v>
      </c>
    </row>
    <row r="10" spans="1:27" x14ac:dyDescent="0.25">
      <c r="A10" s="28" t="s">
        <v>40</v>
      </c>
      <c r="B10" s="28" t="s">
        <v>67</v>
      </c>
      <c r="C10" s="31">
        <v>2.7007427139406133E-4</v>
      </c>
      <c r="D10" s="31">
        <v>3.1078061948932104E-4</v>
      </c>
      <c r="E10" s="31">
        <v>9.66439655421477E-4</v>
      </c>
      <c r="F10" s="31">
        <v>5.1212839067929002E-6</v>
      </c>
      <c r="G10" s="31">
        <v>6.7089348224680449E-5</v>
      </c>
      <c r="H10" s="31">
        <v>8.8220471718786258E-5</v>
      </c>
      <c r="I10" s="31">
        <v>1.0426021528156636E-5</v>
      </c>
      <c r="J10" s="31">
        <v>3.2961596929657002E-5</v>
      </c>
      <c r="K10" s="31">
        <v>1.3012680263735172E-6</v>
      </c>
      <c r="L10" s="31">
        <v>4.5214947080607818E-5</v>
      </c>
      <c r="M10" s="31">
        <v>1.0366657376576249E-4</v>
      </c>
      <c r="N10" s="31">
        <v>3.1456955003347943E-4</v>
      </c>
      <c r="O10" s="31">
        <v>1.1623551933460039E-4</v>
      </c>
      <c r="P10" s="31">
        <v>5.2185356573244458E-5</v>
      </c>
      <c r="Q10" s="31">
        <v>1.3475873146052439E-3</v>
      </c>
      <c r="R10" s="31">
        <v>9.4537326474237451E-4</v>
      </c>
      <c r="S10" s="31">
        <v>2.6732419287290011E-3</v>
      </c>
      <c r="T10" s="31">
        <v>1.5578300838271493E-3</v>
      </c>
      <c r="U10" s="31">
        <v>2.8711771731866564E-3</v>
      </c>
      <c r="V10" s="31">
        <v>1.9192474945520636E-3</v>
      </c>
      <c r="W10" s="31">
        <v>3.4562971106808275E-3</v>
      </c>
      <c r="X10" s="31">
        <v>2.0078806284390561E-3</v>
      </c>
      <c r="Y10" s="31">
        <v>7.4086213730089447E-3</v>
      </c>
      <c r="Z10" s="31">
        <v>7.3198995403656953E-3</v>
      </c>
      <c r="AA10" s="31">
        <v>1.9466270296541448E-2</v>
      </c>
    </row>
    <row r="11" spans="1:27" x14ac:dyDescent="0.25">
      <c r="A11" s="28" t="s">
        <v>40</v>
      </c>
      <c r="B11" s="28" t="s">
        <v>66</v>
      </c>
      <c r="C11" s="31">
        <v>0.19878726200401059</v>
      </c>
      <c r="D11" s="31">
        <v>0.2582938801553129</v>
      </c>
      <c r="E11" s="31">
        <v>0.2105382062777065</v>
      </c>
      <c r="F11" s="31">
        <v>0.23107631074550378</v>
      </c>
      <c r="G11" s="31">
        <v>0.2616385060096092</v>
      </c>
      <c r="H11" s="31">
        <v>0.24722349125443013</v>
      </c>
      <c r="I11" s="31">
        <v>0.24781514888797096</v>
      </c>
      <c r="J11" s="31">
        <v>0.28832722403427025</v>
      </c>
      <c r="K11" s="31">
        <v>0.24542899962617726</v>
      </c>
      <c r="L11" s="31">
        <v>0.2079527647106019</v>
      </c>
      <c r="M11" s="31">
        <v>0.26439448422245587</v>
      </c>
      <c r="N11" s="31">
        <v>0.21631268987647093</v>
      </c>
      <c r="O11" s="31">
        <v>0.23226712709877431</v>
      </c>
      <c r="P11" s="31">
        <v>0.26077008727518192</v>
      </c>
      <c r="Q11" s="31">
        <v>0.24414888316154049</v>
      </c>
      <c r="R11" s="31">
        <v>0.24062882003494118</v>
      </c>
      <c r="S11" s="31">
        <v>0.27296535067894367</v>
      </c>
      <c r="T11" s="31">
        <v>0.23755019789305429</v>
      </c>
      <c r="U11" s="31">
        <v>0.19918538126029525</v>
      </c>
      <c r="V11" s="31">
        <v>0.25137544468301809</v>
      </c>
      <c r="W11" s="31">
        <v>0.20372616022644313</v>
      </c>
      <c r="X11" s="31">
        <v>0.21669578410632356</v>
      </c>
      <c r="Y11" s="31">
        <v>0.24742930433787852</v>
      </c>
      <c r="Z11" s="31">
        <v>0.22525795140953012</v>
      </c>
      <c r="AA11" s="31">
        <v>0.22859409988590398</v>
      </c>
    </row>
    <row r="12" spans="1:27" x14ac:dyDescent="0.25">
      <c r="A12" s="28" t="s">
        <v>40</v>
      </c>
      <c r="B12" s="28" t="s">
        <v>70</v>
      </c>
      <c r="C12" s="31">
        <v>0.32460842404354634</v>
      </c>
      <c r="D12" s="31">
        <v>0.32635363607964152</v>
      </c>
      <c r="E12" s="31">
        <v>0.31005656221486333</v>
      </c>
      <c r="F12" s="31">
        <v>0.30861743586065599</v>
      </c>
      <c r="G12" s="31">
        <v>0.32541440968465229</v>
      </c>
      <c r="H12" s="31">
        <v>0.30421460842934206</v>
      </c>
      <c r="I12" s="31">
        <v>0.29483985139608615</v>
      </c>
      <c r="J12" s="31">
        <v>0.29834893540219593</v>
      </c>
      <c r="K12" s="31">
        <v>0.29910990406022536</v>
      </c>
      <c r="L12" s="31">
        <v>0.31252576150320743</v>
      </c>
      <c r="M12" s="31">
        <v>0.26531905068176509</v>
      </c>
      <c r="N12" s="31">
        <v>0.27695565097616498</v>
      </c>
      <c r="O12" s="31">
        <v>0.27944982592169343</v>
      </c>
      <c r="P12" s="31">
        <v>0.28061610761279421</v>
      </c>
      <c r="Q12" s="31">
        <v>0.29973508793424453</v>
      </c>
      <c r="R12" s="31">
        <v>0.30722761297807699</v>
      </c>
      <c r="S12" s="31">
        <v>0.30324975035024321</v>
      </c>
      <c r="T12" s="31">
        <v>0.3042290471940351</v>
      </c>
      <c r="U12" s="31">
        <v>0.32640204331304279</v>
      </c>
      <c r="V12" s="31">
        <v>0.31417600032485971</v>
      </c>
      <c r="W12" s="31">
        <v>0.32540761666466406</v>
      </c>
      <c r="X12" s="31">
        <v>0.32552408178566289</v>
      </c>
      <c r="Y12" s="31">
        <v>0.34020965951916038</v>
      </c>
      <c r="Z12" s="31">
        <v>0.3727928467207518</v>
      </c>
      <c r="AA12" s="31">
        <v>0.38897978373229364</v>
      </c>
    </row>
    <row r="13" spans="1:27" x14ac:dyDescent="0.25">
      <c r="A13" s="28" t="s">
        <v>40</v>
      </c>
      <c r="B13" s="28" t="s">
        <v>69</v>
      </c>
      <c r="C13" s="31">
        <v>0.27713968618397383</v>
      </c>
      <c r="D13" s="31">
        <v>0.28709310815298678</v>
      </c>
      <c r="E13" s="31">
        <v>0.28738613982208844</v>
      </c>
      <c r="F13" s="31">
        <v>0.28213427494135862</v>
      </c>
      <c r="G13" s="31">
        <v>0.27790109298234811</v>
      </c>
      <c r="H13" s="31">
        <v>0.29508216204663318</v>
      </c>
      <c r="I13" s="31">
        <v>0.29284940150960392</v>
      </c>
      <c r="J13" s="31">
        <v>0.26298038808188851</v>
      </c>
      <c r="K13" s="31">
        <v>0.27435593869164798</v>
      </c>
      <c r="L13" s="31">
        <v>0.2854577971298618</v>
      </c>
      <c r="M13" s="31">
        <v>0.27160241911778776</v>
      </c>
      <c r="N13" s="31">
        <v>0.28216874869426684</v>
      </c>
      <c r="O13" s="31">
        <v>0.27305170083972646</v>
      </c>
      <c r="P13" s="31">
        <v>0.26984519352527397</v>
      </c>
      <c r="Q13" s="31">
        <v>0.29011682167858754</v>
      </c>
      <c r="R13" s="31">
        <v>0.29039374886647695</v>
      </c>
      <c r="S13" s="31">
        <v>0.26297082850006775</v>
      </c>
      <c r="T13" s="31">
        <v>0.27458478401076075</v>
      </c>
      <c r="U13" s="31">
        <v>0.29071386576132341</v>
      </c>
      <c r="V13" s="31">
        <v>0.29701617562830929</v>
      </c>
      <c r="W13" s="31">
        <v>0.29576180084716658</v>
      </c>
      <c r="X13" s="31">
        <v>0.2881242924851386</v>
      </c>
      <c r="Y13" s="31">
        <v>0.28124534228345338</v>
      </c>
      <c r="Z13" s="31">
        <v>0.3020038568773874</v>
      </c>
      <c r="AA13" s="31">
        <v>0.30333985696414262</v>
      </c>
    </row>
    <row r="14" spans="1:27" x14ac:dyDescent="0.25">
      <c r="A14" s="28" t="s">
        <v>40</v>
      </c>
      <c r="B14" s="28" t="s">
        <v>36</v>
      </c>
      <c r="C14" s="31">
        <v>6.1852350813604955E-2</v>
      </c>
      <c r="D14" s="31">
        <v>4.2557502781969521E-2</v>
      </c>
      <c r="E14" s="31">
        <v>4.8542500840304259E-2</v>
      </c>
      <c r="F14" s="31">
        <v>5.7274420140064834E-2</v>
      </c>
      <c r="G14" s="31">
        <v>5.9305564648678109E-2</v>
      </c>
      <c r="H14" s="31">
        <v>5.7839755806363941E-2</v>
      </c>
      <c r="I14" s="31">
        <v>5.8848094967441922E-2</v>
      </c>
      <c r="J14" s="31">
        <v>5.7882460578534925E-2</v>
      </c>
      <c r="K14" s="31">
        <v>5.7233756883045224E-2</v>
      </c>
      <c r="L14" s="31">
        <v>6.041263224113174E-2</v>
      </c>
      <c r="M14" s="31">
        <v>6.3436340019731655E-2</v>
      </c>
      <c r="N14" s="31">
        <v>0.11039257219713902</v>
      </c>
      <c r="O14" s="31">
        <v>0.11186404007463979</v>
      </c>
      <c r="P14" s="31">
        <v>0.11017819381241029</v>
      </c>
      <c r="Q14" s="31">
        <v>0.11786850953509355</v>
      </c>
      <c r="R14" s="31">
        <v>0.11793787913591393</v>
      </c>
      <c r="S14" s="31">
        <v>0.11650496019452369</v>
      </c>
      <c r="T14" s="31">
        <v>0.11859462868051261</v>
      </c>
      <c r="U14" s="31">
        <v>0.1217348770044632</v>
      </c>
      <c r="V14" s="31">
        <v>0.12056154267684907</v>
      </c>
      <c r="W14" s="31">
        <v>0.12405836018052653</v>
      </c>
      <c r="X14" s="31">
        <v>0.13129376976968501</v>
      </c>
      <c r="Y14" s="31">
        <v>0.12869142447620596</v>
      </c>
      <c r="Z14" s="31">
        <v>0.12929913372706942</v>
      </c>
      <c r="AA14" s="31">
        <v>0.12803158070060991</v>
      </c>
    </row>
    <row r="15" spans="1:27" x14ac:dyDescent="0.25">
      <c r="A15" s="28" t="s">
        <v>40</v>
      </c>
      <c r="B15" s="28" t="s">
        <v>74</v>
      </c>
      <c r="C15" s="31">
        <v>5.6687411212582306E-3</v>
      </c>
      <c r="D15" s="31">
        <v>3.2619612154010935E-2</v>
      </c>
      <c r="E15" s="31">
        <v>5.1532334122554826E-2</v>
      </c>
      <c r="F15" s="31">
        <v>6.9986415539918592E-2</v>
      </c>
      <c r="G15" s="31">
        <v>6.0293599675460531E-2</v>
      </c>
      <c r="H15" s="31">
        <v>0.10968031641316649</v>
      </c>
      <c r="I15" s="31">
        <v>0.10290679109667776</v>
      </c>
      <c r="J15" s="31">
        <v>0.10691988707632985</v>
      </c>
      <c r="K15" s="31">
        <v>0.15895031544550645</v>
      </c>
      <c r="L15" s="31">
        <v>0.19268927485072332</v>
      </c>
      <c r="M15" s="31">
        <v>0.20136948458278495</v>
      </c>
      <c r="N15" s="31">
        <v>0.21641518905208185</v>
      </c>
      <c r="O15" s="31">
        <v>0.19989955722251282</v>
      </c>
      <c r="P15" s="31">
        <v>0.19755760253840851</v>
      </c>
      <c r="Q15" s="31">
        <v>0.21404627923602329</v>
      </c>
      <c r="R15" s="31">
        <v>0.19974188288751879</v>
      </c>
      <c r="S15" s="31">
        <v>0.16727583003003349</v>
      </c>
      <c r="T15" s="31">
        <v>0.17837112706483468</v>
      </c>
      <c r="U15" s="31">
        <v>0.18931032340902332</v>
      </c>
      <c r="V15" s="31">
        <v>0.18079600550721528</v>
      </c>
      <c r="W15" s="31">
        <v>0.19143475659226633</v>
      </c>
      <c r="X15" s="31">
        <v>0.17112064945887287</v>
      </c>
      <c r="Y15" s="31">
        <v>0.18123967506676952</v>
      </c>
      <c r="Z15" s="31">
        <v>0.17354765497278621</v>
      </c>
      <c r="AA15" s="31">
        <v>0.19504089454791901</v>
      </c>
    </row>
    <row r="16" spans="1:27" x14ac:dyDescent="0.25">
      <c r="A16" s="28" t="s">
        <v>40</v>
      </c>
      <c r="B16" s="28" t="s">
        <v>56</v>
      </c>
      <c r="C16" s="31">
        <v>8.5481632593566892E-2</v>
      </c>
      <c r="D16" s="31">
        <v>8.4168278384697759E-2</v>
      </c>
      <c r="E16" s="31">
        <v>9.8565371145846445E-2</v>
      </c>
      <c r="F16" s="31">
        <v>0.10504769138092966</v>
      </c>
      <c r="G16" s="31">
        <v>9.6769762880162952E-2</v>
      </c>
      <c r="H16" s="31">
        <v>9.493055574606421E-2</v>
      </c>
      <c r="I16" s="31">
        <v>9.3763607020516976E-2</v>
      </c>
      <c r="J16" s="31">
        <v>8.8706742542859582E-2</v>
      </c>
      <c r="K16" s="31">
        <v>8.6070460637119386E-2</v>
      </c>
      <c r="L16" s="31">
        <v>9.0255578322710153E-2</v>
      </c>
      <c r="M16" s="31">
        <v>0.1336098979694805</v>
      </c>
      <c r="N16" s="31">
        <v>0.10239233142520854</v>
      </c>
      <c r="O16" s="31">
        <v>0.1015083360568174</v>
      </c>
      <c r="P16" s="31">
        <v>9.2099897149877707E-2</v>
      </c>
      <c r="Q16" s="31">
        <v>9.7436674170745363E-2</v>
      </c>
      <c r="R16" s="31">
        <v>9.5336478919218481E-2</v>
      </c>
      <c r="S16" s="31">
        <v>8.6418257937821624E-2</v>
      </c>
      <c r="T16" s="31">
        <v>9.0892875464370512E-2</v>
      </c>
      <c r="U16" s="31">
        <v>8.8890085166542079E-2</v>
      </c>
      <c r="V16" s="31">
        <v>9.8163870417458512E-2</v>
      </c>
      <c r="W16" s="31">
        <v>8.9673379339634596E-2</v>
      </c>
      <c r="X16" s="31">
        <v>8.7567878993505807E-2</v>
      </c>
      <c r="Y16" s="31">
        <v>8.2623571551732056E-2</v>
      </c>
      <c r="Z16" s="31">
        <v>8.1747398450287931E-2</v>
      </c>
      <c r="AA16" s="31">
        <v>7.7922999604384729E-2</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31">
        <v>0.4970685165157947</v>
      </c>
      <c r="D20" s="31">
        <v>0.43583798024739856</v>
      </c>
      <c r="E20" s="31">
        <v>0.4725415920373256</v>
      </c>
      <c r="F20" s="31">
        <v>0.42802597792077135</v>
      </c>
      <c r="G20" s="31">
        <v>0.40227928234214511</v>
      </c>
      <c r="H20" s="31">
        <v>0.39014269682797648</v>
      </c>
      <c r="I20" s="31">
        <v>0.40160175296029721</v>
      </c>
      <c r="J20" s="31">
        <v>0.40022600113878831</v>
      </c>
      <c r="K20" s="31">
        <v>0.34072531218918395</v>
      </c>
      <c r="L20" s="31">
        <v>0.32068084016865178</v>
      </c>
      <c r="M20" s="31">
        <v>0.28639684844398905</v>
      </c>
      <c r="N20" s="31">
        <v>0.39384193123018918</v>
      </c>
      <c r="O20" s="31">
        <v>0.41763399416212438</v>
      </c>
      <c r="P20" s="31">
        <v>0.42779018745389996</v>
      </c>
      <c r="Q20" s="31">
        <v>0.40752016185503837</v>
      </c>
      <c r="R20" s="31">
        <v>0.45791612166722656</v>
      </c>
      <c r="S20" s="31">
        <v>0.53784554955264596</v>
      </c>
      <c r="T20" s="31">
        <v>0.56603603641605227</v>
      </c>
      <c r="U20" s="31">
        <v>0.57707635004613023</v>
      </c>
      <c r="V20" s="31">
        <v>0.57092440465952099</v>
      </c>
      <c r="W20" s="31">
        <v>0.64845880121923516</v>
      </c>
      <c r="X20" s="31">
        <v>0.65787372079058049</v>
      </c>
      <c r="Y20" s="31">
        <v>0.72299776385502357</v>
      </c>
      <c r="Z20" s="31">
        <v>0.67891670157418582</v>
      </c>
      <c r="AA20" s="31">
        <v>0.71057135040937802</v>
      </c>
    </row>
    <row r="21" spans="1:27" s="27" customFormat="1" x14ac:dyDescent="0.25">
      <c r="A21" s="28" t="s">
        <v>131</v>
      </c>
      <c r="B21" s="28" t="s">
        <v>72</v>
      </c>
      <c r="C21" s="31" t="s">
        <v>166</v>
      </c>
      <c r="D21" s="31" t="s">
        <v>166</v>
      </c>
      <c r="E21" s="31" t="s">
        <v>166</v>
      </c>
      <c r="F21" s="31" t="s">
        <v>166</v>
      </c>
      <c r="G21" s="31" t="s">
        <v>166</v>
      </c>
      <c r="H21" s="31" t="s">
        <v>166</v>
      </c>
      <c r="I21" s="31" t="s">
        <v>166</v>
      </c>
      <c r="J21" s="31" t="s">
        <v>166</v>
      </c>
      <c r="K21" s="31" t="s">
        <v>166</v>
      </c>
      <c r="L21" s="31" t="s">
        <v>166</v>
      </c>
      <c r="M21" s="31" t="s">
        <v>166</v>
      </c>
      <c r="N21" s="31" t="s">
        <v>166</v>
      </c>
      <c r="O21" s="31" t="s">
        <v>166</v>
      </c>
      <c r="P21" s="31" t="s">
        <v>166</v>
      </c>
      <c r="Q21" s="31" t="s">
        <v>166</v>
      </c>
      <c r="R21" s="31" t="s">
        <v>166</v>
      </c>
      <c r="S21" s="31" t="s">
        <v>166</v>
      </c>
      <c r="T21" s="31" t="s">
        <v>166</v>
      </c>
      <c r="U21" s="31" t="s">
        <v>166</v>
      </c>
      <c r="V21" s="31" t="s">
        <v>166</v>
      </c>
      <c r="W21" s="31" t="s">
        <v>166</v>
      </c>
      <c r="X21" s="31" t="s">
        <v>166</v>
      </c>
      <c r="Y21" s="31" t="s">
        <v>166</v>
      </c>
      <c r="Z21" s="31" t="s">
        <v>166</v>
      </c>
      <c r="AA21" s="31" t="s">
        <v>166</v>
      </c>
    </row>
    <row r="22" spans="1:27" s="27" customFormat="1" x14ac:dyDescent="0.25">
      <c r="A22" s="28" t="s">
        <v>131</v>
      </c>
      <c r="B22" s="28" t="s">
        <v>20</v>
      </c>
      <c r="C22" s="31">
        <v>4.224110335359299E-3</v>
      </c>
      <c r="D22" s="31">
        <v>6.3363176753001276E-3</v>
      </c>
      <c r="E22" s="31">
        <v>6.3363486086823002E-3</v>
      </c>
      <c r="F22" s="31">
        <v>1.1968351847283442E-2</v>
      </c>
      <c r="G22" s="31">
        <v>1.1968381353867553E-2</v>
      </c>
      <c r="H22" s="31">
        <v>1.1968382780438573E-2</v>
      </c>
      <c r="I22" s="31">
        <v>1.1968388102114463E-2</v>
      </c>
      <c r="J22" s="31">
        <v>1.1968423978828708E-2</v>
      </c>
      <c r="K22" s="31">
        <v>1.1968429016721885E-2</v>
      </c>
      <c r="L22" s="31">
        <v>1.1968440768482072E-2</v>
      </c>
      <c r="M22" s="31">
        <v>1.1968445950321746E-2</v>
      </c>
      <c r="N22" s="31">
        <v>1.1983791469616152E-2</v>
      </c>
      <c r="O22" s="31">
        <v>1.1968552234642969E-2</v>
      </c>
      <c r="P22" s="31">
        <v>1.1968569244589878E-2</v>
      </c>
      <c r="Q22" s="31">
        <v>1.1988097208994351E-2</v>
      </c>
      <c r="R22" s="31">
        <v>1.2013733337938568E-2</v>
      </c>
      <c r="S22" s="31">
        <v>1.2039667465662828E-2</v>
      </c>
      <c r="T22" s="31">
        <v>1.19688768975506E-2</v>
      </c>
      <c r="U22" s="31">
        <v>1.198184196757574E-2</v>
      </c>
      <c r="V22" s="31">
        <v>1.1968938755408011E-2</v>
      </c>
      <c r="W22" s="31">
        <v>1.2023070233105664E-2</v>
      </c>
      <c r="X22" s="31">
        <v>1.1969321195738505E-2</v>
      </c>
      <c r="Y22" s="31">
        <v>2.7836508228364322E-3</v>
      </c>
      <c r="Z22" s="31" t="s">
        <v>166</v>
      </c>
      <c r="AA22" s="31" t="s">
        <v>166</v>
      </c>
    </row>
    <row r="23" spans="1:27" s="27" customFormat="1" x14ac:dyDescent="0.25">
      <c r="A23" s="28" t="s">
        <v>131</v>
      </c>
      <c r="B23" s="28" t="s">
        <v>32</v>
      </c>
      <c r="C23" s="31" t="s">
        <v>166</v>
      </c>
      <c r="D23" s="31" t="s">
        <v>166</v>
      </c>
      <c r="E23" s="31" t="s">
        <v>166</v>
      </c>
      <c r="F23" s="31" t="s">
        <v>166</v>
      </c>
      <c r="G23" s="31" t="s">
        <v>166</v>
      </c>
      <c r="H23" s="31" t="s">
        <v>166</v>
      </c>
      <c r="I23" s="31" t="s">
        <v>166</v>
      </c>
      <c r="J23" s="31" t="s">
        <v>166</v>
      </c>
      <c r="K23" s="31" t="s">
        <v>166</v>
      </c>
      <c r="L23" s="31" t="s">
        <v>166</v>
      </c>
      <c r="M23" s="31" t="s">
        <v>166</v>
      </c>
      <c r="N23" s="31" t="s">
        <v>166</v>
      </c>
      <c r="O23" s="31" t="s">
        <v>166</v>
      </c>
      <c r="P23" s="31" t="s">
        <v>166</v>
      </c>
      <c r="Q23" s="31" t="s">
        <v>166</v>
      </c>
      <c r="R23" s="31" t="s">
        <v>166</v>
      </c>
      <c r="S23" s="31" t="s">
        <v>166</v>
      </c>
      <c r="T23" s="31" t="s">
        <v>166</v>
      </c>
      <c r="U23" s="31" t="s">
        <v>166</v>
      </c>
      <c r="V23" s="31" t="s">
        <v>166</v>
      </c>
      <c r="W23" s="31" t="s">
        <v>166</v>
      </c>
      <c r="X23" s="31" t="s">
        <v>166</v>
      </c>
      <c r="Y23" s="31" t="s">
        <v>166</v>
      </c>
      <c r="Z23" s="31" t="s">
        <v>166</v>
      </c>
      <c r="AA23" s="31" t="s">
        <v>166</v>
      </c>
    </row>
    <row r="24" spans="1:27" s="27" customFormat="1" x14ac:dyDescent="0.25">
      <c r="A24" s="28" t="s">
        <v>131</v>
      </c>
      <c r="B24" s="28" t="s">
        <v>67</v>
      </c>
      <c r="C24" s="31">
        <v>1.0843449340069074E-7</v>
      </c>
      <c r="D24" s="31">
        <v>1.0971521190244902E-7</v>
      </c>
      <c r="E24" s="31">
        <v>1.5825179055688874E-4</v>
      </c>
      <c r="F24" s="31">
        <v>1.1769781923641763E-7</v>
      </c>
      <c r="G24" s="31">
        <v>1.5825905765711742E-4</v>
      </c>
      <c r="H24" s="31">
        <v>1.0555236796972596E-4</v>
      </c>
      <c r="I24" s="31">
        <v>1.7475737939530304E-5</v>
      </c>
      <c r="J24" s="31">
        <v>8.792772245770484E-6</v>
      </c>
      <c r="K24" s="31">
        <v>1.5315074019587092E-7</v>
      </c>
      <c r="L24" s="31">
        <v>1.5882035257316014E-7</v>
      </c>
      <c r="M24" s="31">
        <v>2.3596498662626761E-5</v>
      </c>
      <c r="N24" s="31">
        <v>2.1447835454514662E-4</v>
      </c>
      <c r="O24" s="31">
        <v>1.2440601527976292E-5</v>
      </c>
      <c r="P24" s="31">
        <v>5.1010229200530938E-5</v>
      </c>
      <c r="Q24" s="31">
        <v>7.2837362325542106E-4</v>
      </c>
      <c r="R24" s="31">
        <v>4.2481199004344234E-4</v>
      </c>
      <c r="S24" s="31">
        <v>1.0009707536665611E-3</v>
      </c>
      <c r="T24" s="31">
        <v>1.9449942612087212E-4</v>
      </c>
      <c r="U24" s="31">
        <v>7.6300557266629229E-4</v>
      </c>
      <c r="V24" s="31">
        <v>3.8227689390231309E-4</v>
      </c>
      <c r="W24" s="31">
        <v>8.0444715722702135E-4</v>
      </c>
      <c r="X24" s="31">
        <v>2.5621851863026732E-4</v>
      </c>
      <c r="Y24" s="31">
        <v>1.4337353449707711E-3</v>
      </c>
      <c r="Z24" s="31">
        <v>8.0844988312154761E-4</v>
      </c>
      <c r="AA24" s="31">
        <v>1.9129999124563386E-2</v>
      </c>
    </row>
    <row r="25" spans="1:27" s="27" customFormat="1" x14ac:dyDescent="0.25">
      <c r="A25" s="28" t="s">
        <v>131</v>
      </c>
      <c r="B25" s="28" t="s">
        <v>66</v>
      </c>
      <c r="C25" s="31">
        <v>9.1278651159636515E-2</v>
      </c>
      <c r="D25" s="31">
        <v>9.9901536868755345E-2</v>
      </c>
      <c r="E25" s="31">
        <v>9.8446396310863951E-2</v>
      </c>
      <c r="F25" s="31">
        <v>0.12250123513721234</v>
      </c>
      <c r="G25" s="31">
        <v>0.13373729598987288</v>
      </c>
      <c r="H25" s="31">
        <v>0.14170176590261765</v>
      </c>
      <c r="I25" s="31">
        <v>0.139925499344455</v>
      </c>
      <c r="J25" s="31">
        <v>0.17733299968352995</v>
      </c>
      <c r="K25" s="31">
        <v>0.13421034223970343</v>
      </c>
      <c r="L25" s="31">
        <v>0.12627476875084764</v>
      </c>
      <c r="M25" s="31">
        <v>0.1244396830778968</v>
      </c>
      <c r="N25" s="31">
        <v>0.1261440896966409</v>
      </c>
      <c r="O25" s="31">
        <v>0.13935520141055197</v>
      </c>
      <c r="P25" s="31">
        <v>0.14585151589131512</v>
      </c>
      <c r="Q25" s="31">
        <v>0.14309593381255931</v>
      </c>
      <c r="R25" s="31">
        <v>0.13574343505583436</v>
      </c>
      <c r="S25" s="31">
        <v>0.15927134183281341</v>
      </c>
      <c r="T25" s="31">
        <v>0.13513094506984943</v>
      </c>
      <c r="U25" s="31">
        <v>0.12077527645915276</v>
      </c>
      <c r="V25" s="31">
        <v>0.11483622451286224</v>
      </c>
      <c r="W25" s="31">
        <v>0.11188690695781907</v>
      </c>
      <c r="X25" s="31">
        <v>0.12189428545594228</v>
      </c>
      <c r="Y25" s="31">
        <v>0.131514601021746</v>
      </c>
      <c r="Z25" s="31">
        <v>0.1188428529770785</v>
      </c>
      <c r="AA25" s="31">
        <v>0.12775403499254032</v>
      </c>
    </row>
    <row r="26" spans="1:27" s="27" customFormat="1" x14ac:dyDescent="0.25">
      <c r="A26" s="28" t="s">
        <v>131</v>
      </c>
      <c r="B26" s="28" t="s">
        <v>70</v>
      </c>
      <c r="C26" s="31">
        <v>0.34564375945489295</v>
      </c>
      <c r="D26" s="31">
        <v>0.38790113746376209</v>
      </c>
      <c r="E26" s="31">
        <v>0.35722796652045508</v>
      </c>
      <c r="F26" s="31">
        <v>0.33557872885076762</v>
      </c>
      <c r="G26" s="31">
        <v>0.35396841627251824</v>
      </c>
      <c r="H26" s="31">
        <v>0.35831022104121318</v>
      </c>
      <c r="I26" s="31">
        <v>0.33621477284626627</v>
      </c>
      <c r="J26" s="31">
        <v>0.35417191351119282</v>
      </c>
      <c r="K26" s="31">
        <v>0.31283580528600696</v>
      </c>
      <c r="L26" s="31">
        <v>0.32681918242217689</v>
      </c>
      <c r="M26" s="31">
        <v>0.27675443632768454</v>
      </c>
      <c r="N26" s="31">
        <v>0.30275427348333334</v>
      </c>
      <c r="O26" s="31">
        <v>0.30025790053379964</v>
      </c>
      <c r="P26" s="31">
        <v>0.31963060306579827</v>
      </c>
      <c r="Q26" s="31">
        <v>0.322989135055051</v>
      </c>
      <c r="R26" s="31">
        <v>0.32248904154784547</v>
      </c>
      <c r="S26" s="31">
        <v>0.34951671314497434</v>
      </c>
      <c r="T26" s="31">
        <v>0.30174584308200875</v>
      </c>
      <c r="U26" s="31">
        <v>0.32651620209794696</v>
      </c>
      <c r="V26" s="31">
        <v>0.32814135171054493</v>
      </c>
      <c r="W26" s="31">
        <v>0.33635198577765352</v>
      </c>
      <c r="X26" s="31">
        <v>0.33400238326856474</v>
      </c>
      <c r="Y26" s="31">
        <v>0.36629394970512652</v>
      </c>
      <c r="Z26" s="31">
        <v>0.37266476006582083</v>
      </c>
      <c r="AA26" s="31">
        <v>0.37243147888007239</v>
      </c>
    </row>
    <row r="27" spans="1:27" s="27" customFormat="1" x14ac:dyDescent="0.25">
      <c r="A27" s="28" t="s">
        <v>131</v>
      </c>
      <c r="B27" s="28" t="s">
        <v>69</v>
      </c>
      <c r="C27" s="31">
        <v>0.24667253115620918</v>
      </c>
      <c r="D27" s="31">
        <v>0.27139163909301067</v>
      </c>
      <c r="E27" s="31">
        <v>0.27421496144605045</v>
      </c>
      <c r="F27" s="31">
        <v>0.2802136097224911</v>
      </c>
      <c r="G27" s="31">
        <v>0.2750304181078802</v>
      </c>
      <c r="H27" s="31">
        <v>0.29565221888704007</v>
      </c>
      <c r="I27" s="31">
        <v>0.29486566339650261</v>
      </c>
      <c r="J27" s="31">
        <v>0.26645899433003628</v>
      </c>
      <c r="K27" s="31">
        <v>0.27482177697057597</v>
      </c>
      <c r="L27" s="31">
        <v>0.29007928522318921</v>
      </c>
      <c r="M27" s="31">
        <v>0.2780836226120455</v>
      </c>
      <c r="N27" s="31">
        <v>0.28790929060667286</v>
      </c>
      <c r="O27" s="31">
        <v>0.2796335904919211</v>
      </c>
      <c r="P27" s="31">
        <v>0.27380400580289166</v>
      </c>
      <c r="Q27" s="31">
        <v>0.29568701724094987</v>
      </c>
      <c r="R27" s="31">
        <v>0.29594900185148065</v>
      </c>
      <c r="S27" s="31">
        <v>0.26723089846995596</v>
      </c>
      <c r="T27" s="31">
        <v>0.27637007154413878</v>
      </c>
      <c r="U27" s="31">
        <v>0.29470659426470575</v>
      </c>
      <c r="V27" s="31">
        <v>0.30066524884833329</v>
      </c>
      <c r="W27" s="31">
        <v>0.29658177280130538</v>
      </c>
      <c r="X27" s="31">
        <v>0.29005912758472413</v>
      </c>
      <c r="Y27" s="31">
        <v>0.28210337110735656</v>
      </c>
      <c r="Z27" s="31">
        <v>0.30367394747239745</v>
      </c>
      <c r="AA27" s="31">
        <v>0.30524703288151611</v>
      </c>
    </row>
    <row r="28" spans="1:27" s="27" customFormat="1" x14ac:dyDescent="0.25">
      <c r="A28" s="28" t="s">
        <v>131</v>
      </c>
      <c r="B28" s="28" t="s">
        <v>36</v>
      </c>
      <c r="C28" s="31" t="s">
        <v>166</v>
      </c>
      <c r="D28" s="31" t="s">
        <v>166</v>
      </c>
      <c r="E28" s="31" t="s">
        <v>166</v>
      </c>
      <c r="F28" s="31" t="s">
        <v>166</v>
      </c>
      <c r="G28" s="31" t="s">
        <v>166</v>
      </c>
      <c r="H28" s="31" t="s">
        <v>166</v>
      </c>
      <c r="I28" s="31" t="s">
        <v>166</v>
      </c>
      <c r="J28" s="31" t="s">
        <v>166</v>
      </c>
      <c r="K28" s="31" t="s">
        <v>166</v>
      </c>
      <c r="L28" s="31" t="s">
        <v>166</v>
      </c>
      <c r="M28" s="31" t="s">
        <v>166</v>
      </c>
      <c r="N28" s="31">
        <v>0.13093189027892124</v>
      </c>
      <c r="O28" s="31">
        <v>0.13097022123710844</v>
      </c>
      <c r="P28" s="31">
        <v>0.12885512752768111</v>
      </c>
      <c r="Q28" s="31">
        <v>0.13385077910242715</v>
      </c>
      <c r="R28" s="31">
        <v>0.13367060477324177</v>
      </c>
      <c r="S28" s="31">
        <v>0.12814388228450702</v>
      </c>
      <c r="T28" s="31">
        <v>0.1294518233057429</v>
      </c>
      <c r="U28" s="31">
        <v>0.13022900721516209</v>
      </c>
      <c r="V28" s="31">
        <v>0.13040277483242002</v>
      </c>
      <c r="W28" s="31">
        <v>0.13101440754557692</v>
      </c>
      <c r="X28" s="31">
        <v>0.13269211095697048</v>
      </c>
      <c r="Y28" s="31">
        <v>0.12846508813281782</v>
      </c>
      <c r="Z28" s="31">
        <v>0.1317916682726076</v>
      </c>
      <c r="AA28" s="31">
        <v>0.12983655833104513</v>
      </c>
    </row>
    <row r="29" spans="1:27" s="27" customFormat="1" x14ac:dyDescent="0.25">
      <c r="A29" s="28" t="s">
        <v>131</v>
      </c>
      <c r="B29" s="28" t="s">
        <v>74</v>
      </c>
      <c r="C29" s="31">
        <v>6.2895873763318113E-3</v>
      </c>
      <c r="D29" s="31">
        <v>4.1223991628614912E-2</v>
      </c>
      <c r="E29" s="31">
        <v>5.9146779870624049E-2</v>
      </c>
      <c r="F29" s="31">
        <v>9.223469735371112E-2</v>
      </c>
      <c r="G29" s="31">
        <v>6.2692972128813973E-2</v>
      </c>
      <c r="H29" s="31">
        <v>0.11188729593376139</v>
      </c>
      <c r="I29" s="31">
        <v>0.10210620663421729</v>
      </c>
      <c r="J29" s="31">
        <v>0.11799799881305492</v>
      </c>
      <c r="K29" s="31">
        <v>0.16753477140156145</v>
      </c>
      <c r="L29" s="31">
        <v>0.20188229036802269</v>
      </c>
      <c r="M29" s="31">
        <v>0.21059248539834419</v>
      </c>
      <c r="N29" s="31">
        <v>0.22799706601309055</v>
      </c>
      <c r="O29" s="31">
        <v>0.20977963738289199</v>
      </c>
      <c r="P29" s="31">
        <v>0.20784543316536075</v>
      </c>
      <c r="Q29" s="31">
        <v>0.22512896648713196</v>
      </c>
      <c r="R29" s="31">
        <v>0.21064251788154306</v>
      </c>
      <c r="S29" s="31">
        <v>0.18003323442059688</v>
      </c>
      <c r="T29" s="31">
        <v>0.19162234998240468</v>
      </c>
      <c r="U29" s="31">
        <v>0.20320597741402313</v>
      </c>
      <c r="V29" s="31">
        <v>0.19531808204890588</v>
      </c>
      <c r="W29" s="31">
        <v>0.20693748459567002</v>
      </c>
      <c r="X29" s="31">
        <v>0.18532918275311133</v>
      </c>
      <c r="Y29" s="31">
        <v>0.19337403096341635</v>
      </c>
      <c r="Z29" s="31">
        <v>0.18724400433712696</v>
      </c>
      <c r="AA29" s="31">
        <v>0.20786804143218995</v>
      </c>
    </row>
    <row r="30" spans="1:27" s="27" customFormat="1" x14ac:dyDescent="0.25">
      <c r="A30" s="28" t="s">
        <v>131</v>
      </c>
      <c r="B30" s="28" t="s">
        <v>56</v>
      </c>
      <c r="C30" s="31">
        <v>0.10404717160915429</v>
      </c>
      <c r="D30" s="31">
        <v>0.10299040504333586</v>
      </c>
      <c r="E30" s="31">
        <v>0.10887833489788859</v>
      </c>
      <c r="F30" s="31">
        <v>0.11519577895710326</v>
      </c>
      <c r="G30" s="31">
        <v>0.10134128835264664</v>
      </c>
      <c r="H30" s="31">
        <v>0.10021422941738388</v>
      </c>
      <c r="I30" s="31">
        <v>9.3489238805361946E-2</v>
      </c>
      <c r="J30" s="31">
        <v>8.6154457629184319E-2</v>
      </c>
      <c r="K30" s="31">
        <v>8.1713478917003701E-2</v>
      </c>
      <c r="L30" s="31">
        <v>8.5890802852147438E-2</v>
      </c>
      <c r="M30" s="31">
        <v>0.12053621447556655</v>
      </c>
      <c r="N30" s="31">
        <v>9.9307891923761563E-2</v>
      </c>
      <c r="O30" s="31">
        <v>9.921078177904584E-2</v>
      </c>
      <c r="P30" s="31">
        <v>8.9547883340079876E-2</v>
      </c>
      <c r="Q30" s="31">
        <v>9.4757205559500776E-2</v>
      </c>
      <c r="R30" s="31">
        <v>9.4436245727099716E-2</v>
      </c>
      <c r="S30" s="31">
        <v>8.4027349640423146E-2</v>
      </c>
      <c r="T30" s="31">
        <v>8.9206558385098444E-2</v>
      </c>
      <c r="U30" s="31">
        <v>8.6231373867866043E-2</v>
      </c>
      <c r="V30" s="31">
        <v>8.7983945426897664E-2</v>
      </c>
      <c r="W30" s="31">
        <v>8.4798347219116443E-2</v>
      </c>
      <c r="X30" s="31">
        <v>8.4545563282385661E-2</v>
      </c>
      <c r="Y30" s="31">
        <v>7.6176176916552762E-2</v>
      </c>
      <c r="Z30" s="31">
        <v>7.6267753965740148E-2</v>
      </c>
      <c r="AA30" s="31">
        <v>7.5419620609131183E-2</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31">
        <v>0.62806523566611272</v>
      </c>
      <c r="D34" s="31">
        <v>0.57863733525736749</v>
      </c>
      <c r="E34" s="31">
        <v>0.6195562232172056</v>
      </c>
      <c r="F34" s="31">
        <v>0.60120901171840324</v>
      </c>
      <c r="G34" s="31">
        <v>0.59355005130383665</v>
      </c>
      <c r="H34" s="31">
        <v>0.54613430928627538</v>
      </c>
      <c r="I34" s="31">
        <v>0.52530239130385914</v>
      </c>
      <c r="J34" s="31">
        <v>0.65080801174327485</v>
      </c>
      <c r="K34" s="31">
        <v>0.50698290109154742</v>
      </c>
      <c r="L34" s="31">
        <v>0.46214316537896849</v>
      </c>
      <c r="M34" s="31">
        <v>0.4221249125638078</v>
      </c>
      <c r="N34" s="31">
        <v>0.45849864229941589</v>
      </c>
      <c r="O34" s="31">
        <v>0.46607714666372085</v>
      </c>
      <c r="P34" s="31">
        <v>0.46335873870814032</v>
      </c>
      <c r="Q34" s="31">
        <v>0.52059422269816691</v>
      </c>
      <c r="R34" s="31">
        <v>0.52710112244597163</v>
      </c>
      <c r="S34" s="31">
        <v>0.6137781688217766</v>
      </c>
      <c r="T34" s="31">
        <v>0.65164238473018432</v>
      </c>
      <c r="U34" s="31">
        <v>0.63922363301685969</v>
      </c>
      <c r="V34" s="31">
        <v>0.62062352015443534</v>
      </c>
      <c r="W34" s="31">
        <v>0.64382982102854136</v>
      </c>
      <c r="X34" s="31">
        <v>0.6918772058586522</v>
      </c>
      <c r="Y34" s="31">
        <v>0.736472365132535</v>
      </c>
      <c r="Z34" s="31">
        <v>0.70147646011287301</v>
      </c>
      <c r="AA34" s="31">
        <v>0.74023013807191484</v>
      </c>
    </row>
    <row r="35" spans="1:27" s="27" customFormat="1" x14ac:dyDescent="0.25">
      <c r="A35" s="28" t="s">
        <v>132</v>
      </c>
      <c r="B35" s="28" t="s">
        <v>72</v>
      </c>
      <c r="C35" s="31" t="s">
        <v>166</v>
      </c>
      <c r="D35" s="31" t="s">
        <v>166</v>
      </c>
      <c r="E35" s="31" t="s">
        <v>166</v>
      </c>
      <c r="F35" s="31" t="s">
        <v>166</v>
      </c>
      <c r="G35" s="31" t="s">
        <v>166</v>
      </c>
      <c r="H35" s="31" t="s">
        <v>166</v>
      </c>
      <c r="I35" s="31" t="s">
        <v>166</v>
      </c>
      <c r="J35" s="31" t="s">
        <v>166</v>
      </c>
      <c r="K35" s="31" t="s">
        <v>166</v>
      </c>
      <c r="L35" s="31" t="s">
        <v>166</v>
      </c>
      <c r="M35" s="31" t="s">
        <v>166</v>
      </c>
      <c r="N35" s="31" t="s">
        <v>166</v>
      </c>
      <c r="O35" s="31" t="s">
        <v>166</v>
      </c>
      <c r="P35" s="31" t="s">
        <v>166</v>
      </c>
      <c r="Q35" s="31" t="s">
        <v>166</v>
      </c>
      <c r="R35" s="31" t="s">
        <v>166</v>
      </c>
      <c r="S35" s="31" t="s">
        <v>166</v>
      </c>
      <c r="T35" s="31" t="s">
        <v>166</v>
      </c>
      <c r="U35" s="31" t="s">
        <v>166</v>
      </c>
      <c r="V35" s="31" t="s">
        <v>166</v>
      </c>
      <c r="W35" s="31" t="s">
        <v>166</v>
      </c>
      <c r="X35" s="31" t="s">
        <v>166</v>
      </c>
      <c r="Y35" s="31" t="s">
        <v>166</v>
      </c>
      <c r="Z35" s="31" t="s">
        <v>166</v>
      </c>
      <c r="AA35" s="31" t="s">
        <v>166</v>
      </c>
    </row>
    <row r="36" spans="1:27" s="27" customFormat="1" x14ac:dyDescent="0.25">
      <c r="A36" s="28" t="s">
        <v>132</v>
      </c>
      <c r="B36" s="28" t="s">
        <v>20</v>
      </c>
      <c r="C36" s="31">
        <v>8.2225445890763485E-2</v>
      </c>
      <c r="D36" s="31">
        <v>8.4098073110427496E-2</v>
      </c>
      <c r="E36" s="31">
        <v>8.4098076628004392E-2</v>
      </c>
      <c r="F36" s="31">
        <v>9.3577753876205913E-2</v>
      </c>
      <c r="G36" s="31">
        <v>9.3577758312867632E-2</v>
      </c>
      <c r="H36" s="31">
        <v>9.3577762910118947E-2</v>
      </c>
      <c r="I36" s="31">
        <v>9.3577766021309239E-2</v>
      </c>
      <c r="J36" s="31">
        <v>9.3577775782070841E-2</v>
      </c>
      <c r="K36" s="31">
        <v>9.3577773992658986E-2</v>
      </c>
      <c r="L36" s="31">
        <v>9.3577778826708133E-2</v>
      </c>
      <c r="M36" s="31">
        <v>9.3577782991456429E-2</v>
      </c>
      <c r="N36" s="31">
        <v>9.3577791873406979E-2</v>
      </c>
      <c r="O36" s="31">
        <v>9.3577799563133016E-2</v>
      </c>
      <c r="P36" s="31">
        <v>9.3577806517506495E-2</v>
      </c>
      <c r="Q36" s="31">
        <v>9.3577819006985599E-2</v>
      </c>
      <c r="R36" s="31">
        <v>0.11854066771795511</v>
      </c>
      <c r="S36" s="31">
        <v>0.1185407187158861</v>
      </c>
      <c r="T36" s="31">
        <v>0.11854072915206652</v>
      </c>
      <c r="U36" s="31">
        <v>0.1327050046443938</v>
      </c>
      <c r="V36" s="31">
        <v>0.13270500619014516</v>
      </c>
      <c r="W36" s="31">
        <v>0.1327051185542088</v>
      </c>
      <c r="X36" s="31">
        <v>0.1327051184879105</v>
      </c>
      <c r="Y36" s="31">
        <v>0.13786912681340938</v>
      </c>
      <c r="Z36" s="31">
        <v>0.14764035395922406</v>
      </c>
      <c r="AA36" s="31">
        <v>0.36069076499136532</v>
      </c>
    </row>
    <row r="37" spans="1:27" s="27" customFormat="1" x14ac:dyDescent="0.25">
      <c r="A37" s="28" t="s">
        <v>132</v>
      </c>
      <c r="B37" s="28" t="s">
        <v>32</v>
      </c>
      <c r="C37" s="31" t="s">
        <v>166</v>
      </c>
      <c r="D37" s="31" t="s">
        <v>166</v>
      </c>
      <c r="E37" s="31" t="s">
        <v>166</v>
      </c>
      <c r="F37" s="31" t="s">
        <v>166</v>
      </c>
      <c r="G37" s="31" t="s">
        <v>166</v>
      </c>
      <c r="H37" s="31" t="s">
        <v>166</v>
      </c>
      <c r="I37" s="31" t="s">
        <v>166</v>
      </c>
      <c r="J37" s="31" t="s">
        <v>166</v>
      </c>
      <c r="K37" s="31" t="s">
        <v>166</v>
      </c>
      <c r="L37" s="31" t="s">
        <v>166</v>
      </c>
      <c r="M37" s="31" t="s">
        <v>166</v>
      </c>
      <c r="N37" s="31" t="s">
        <v>166</v>
      </c>
      <c r="O37" s="31" t="s">
        <v>166</v>
      </c>
      <c r="P37" s="31" t="s">
        <v>166</v>
      </c>
      <c r="Q37" s="31" t="s">
        <v>166</v>
      </c>
      <c r="R37" s="31" t="s">
        <v>166</v>
      </c>
      <c r="S37" s="31" t="s">
        <v>166</v>
      </c>
      <c r="T37" s="31" t="s">
        <v>166</v>
      </c>
      <c r="U37" s="31" t="s">
        <v>166</v>
      </c>
      <c r="V37" s="31" t="s">
        <v>166</v>
      </c>
      <c r="W37" s="31" t="s">
        <v>166</v>
      </c>
      <c r="X37" s="31" t="s">
        <v>166</v>
      </c>
      <c r="Y37" s="31" t="s">
        <v>166</v>
      </c>
      <c r="Z37" s="31" t="s">
        <v>166</v>
      </c>
      <c r="AA37" s="31" t="s">
        <v>166</v>
      </c>
    </row>
    <row r="38" spans="1:27" s="27" customFormat="1" x14ac:dyDescent="0.25">
      <c r="A38" s="28" t="s">
        <v>132</v>
      </c>
      <c r="B38" s="28" t="s">
        <v>67</v>
      </c>
      <c r="C38" s="31">
        <v>1.0206604875413879E-7</v>
      </c>
      <c r="D38" s="31">
        <v>1.0423537474134157E-7</v>
      </c>
      <c r="E38" s="31">
        <v>1.0268242485265815E-5</v>
      </c>
      <c r="F38" s="31">
        <v>6.8729381909558993E-6</v>
      </c>
      <c r="G38" s="31">
        <v>2.3606297596614897E-5</v>
      </c>
      <c r="H38" s="31">
        <v>3.8888098035387999E-5</v>
      </c>
      <c r="I38" s="31">
        <v>1.262004894652054E-7</v>
      </c>
      <c r="J38" s="31">
        <v>2.2810059862713795E-5</v>
      </c>
      <c r="K38" s="31">
        <v>1.3971837359233571E-7</v>
      </c>
      <c r="L38" s="31">
        <v>1.4670131667359691E-7</v>
      </c>
      <c r="M38" s="31">
        <v>1.5301705137275752E-7</v>
      </c>
      <c r="N38" s="31">
        <v>1.6439763923056375E-7</v>
      </c>
      <c r="O38" s="31">
        <v>2.0424825371005455E-7</v>
      </c>
      <c r="P38" s="31">
        <v>1.4631193303468464E-7</v>
      </c>
      <c r="Q38" s="31">
        <v>1.72306395607597E-4</v>
      </c>
      <c r="R38" s="31">
        <v>2.9838305232851673E-4</v>
      </c>
      <c r="S38" s="31">
        <v>7.1045855863600775E-4</v>
      </c>
      <c r="T38" s="31">
        <v>3.3521124646203771E-4</v>
      </c>
      <c r="U38" s="31">
        <v>7.2543591366037595E-4</v>
      </c>
      <c r="V38" s="31">
        <v>5.5335491235774089E-5</v>
      </c>
      <c r="W38" s="31">
        <v>5.6575162238322956E-4</v>
      </c>
      <c r="X38" s="31">
        <v>4.736434051507801E-4</v>
      </c>
      <c r="Y38" s="31">
        <v>6.5362145451457133E-4</v>
      </c>
      <c r="Z38" s="31">
        <v>8.2017021581075181E-4</v>
      </c>
      <c r="AA38" s="31">
        <v>4.9682616817530419E-3</v>
      </c>
    </row>
    <row r="39" spans="1:27" s="27" customFormat="1" x14ac:dyDescent="0.25">
      <c r="A39" s="28" t="s">
        <v>132</v>
      </c>
      <c r="B39" s="28" t="s">
        <v>66</v>
      </c>
      <c r="C39" s="31">
        <v>0.50880827850204391</v>
      </c>
      <c r="D39" s="31">
        <v>0.50569724831950291</v>
      </c>
      <c r="E39" s="31">
        <v>0.50479244811523327</v>
      </c>
      <c r="F39" s="31">
        <v>0.50041560549555297</v>
      </c>
      <c r="G39" s="31">
        <v>0.49775278447929489</v>
      </c>
      <c r="H39" s="31">
        <v>0.49512666692268431</v>
      </c>
      <c r="I39" s="31">
        <v>0.4943480292430687</v>
      </c>
      <c r="J39" s="31">
        <v>0.48774298700284424</v>
      </c>
      <c r="K39" s="31">
        <v>0.48707095414724311</v>
      </c>
      <c r="L39" s="31">
        <v>0.48380606905427148</v>
      </c>
      <c r="M39" s="31">
        <v>0.48303644244852312</v>
      </c>
      <c r="N39" s="31">
        <v>0.47820406495163392</v>
      </c>
      <c r="O39" s="31">
        <v>0.47602963964472172</v>
      </c>
      <c r="P39" s="31">
        <v>0.4731865372270887</v>
      </c>
      <c r="Q39" s="31">
        <v>0.47115270864212444</v>
      </c>
      <c r="R39" s="31">
        <v>0.46646769928096171</v>
      </c>
      <c r="S39" s="31">
        <v>0.40452011553895117</v>
      </c>
      <c r="T39" s="31">
        <v>0.40199989622249899</v>
      </c>
      <c r="U39" s="31">
        <v>0.40031333886813336</v>
      </c>
      <c r="V39" s="31">
        <v>0.39683271066832709</v>
      </c>
      <c r="W39" s="31">
        <v>0.39554637124671371</v>
      </c>
      <c r="X39" s="31" t="s">
        <v>166</v>
      </c>
      <c r="Y39" s="31" t="s">
        <v>166</v>
      </c>
      <c r="Z39" s="31" t="s">
        <v>166</v>
      </c>
      <c r="AA39" s="31" t="s">
        <v>166</v>
      </c>
    </row>
    <row r="40" spans="1:27" s="27" customFormat="1" x14ac:dyDescent="0.25">
      <c r="A40" s="28" t="s">
        <v>132</v>
      </c>
      <c r="B40" s="28" t="s">
        <v>70</v>
      </c>
      <c r="C40" s="31">
        <v>0.35659058372931612</v>
      </c>
      <c r="D40" s="31">
        <v>0.34443916764134375</v>
      </c>
      <c r="E40" s="31">
        <v>0.33854089274630622</v>
      </c>
      <c r="F40" s="31">
        <v>0.30533577856753819</v>
      </c>
      <c r="G40" s="31">
        <v>0.37172713032847671</v>
      </c>
      <c r="H40" s="31">
        <v>0.35952082440808147</v>
      </c>
      <c r="I40" s="31">
        <v>0.37481033165267774</v>
      </c>
      <c r="J40" s="31">
        <v>0.38886316613230604</v>
      </c>
      <c r="K40" s="31">
        <v>0.34815824684148217</v>
      </c>
      <c r="L40" s="31">
        <v>0.35710048344883433</v>
      </c>
      <c r="M40" s="31">
        <v>0.28575443117732385</v>
      </c>
      <c r="N40" s="31">
        <v>0.29676069829027119</v>
      </c>
      <c r="O40" s="31">
        <v>0.27327921717467213</v>
      </c>
      <c r="P40" s="31">
        <v>0.32990558085726845</v>
      </c>
      <c r="Q40" s="31">
        <v>0.32197148581387824</v>
      </c>
      <c r="R40" s="31">
        <v>0.36059762316346733</v>
      </c>
      <c r="S40" s="31">
        <v>0.37717069113659502</v>
      </c>
      <c r="T40" s="31">
        <v>0.3521987589542423</v>
      </c>
      <c r="U40" s="31">
        <v>0.36650925931340972</v>
      </c>
      <c r="V40" s="31">
        <v>0.32247854448574897</v>
      </c>
      <c r="W40" s="31">
        <v>0.33329267532717566</v>
      </c>
      <c r="X40" s="31">
        <v>0.30655726806329403</v>
      </c>
      <c r="Y40" s="31">
        <v>0.39238323712663881</v>
      </c>
      <c r="Z40" s="31">
        <v>0.40260374893646034</v>
      </c>
      <c r="AA40" s="31">
        <v>0.45639161473323597</v>
      </c>
    </row>
    <row r="41" spans="1:27" s="27" customFormat="1" x14ac:dyDescent="0.25">
      <c r="A41" s="28" t="s">
        <v>132</v>
      </c>
      <c r="B41" s="28" t="s">
        <v>69</v>
      </c>
      <c r="C41" s="31">
        <v>0.30282792781569806</v>
      </c>
      <c r="D41" s="31">
        <v>0.30926046320544454</v>
      </c>
      <c r="E41" s="31">
        <v>0.31011126936238192</v>
      </c>
      <c r="F41" s="31">
        <v>0.29372738479676636</v>
      </c>
      <c r="G41" s="31">
        <v>0.29134936449803284</v>
      </c>
      <c r="H41" s="31">
        <v>0.30928596792417529</v>
      </c>
      <c r="I41" s="31">
        <v>0.30461552992739011</v>
      </c>
      <c r="J41" s="31">
        <v>0.25803760296564365</v>
      </c>
      <c r="K41" s="31">
        <v>0.27660894249920681</v>
      </c>
      <c r="L41" s="31">
        <v>0.28378696680465637</v>
      </c>
      <c r="M41" s="31">
        <v>0.26956474243018025</v>
      </c>
      <c r="N41" s="31">
        <v>0.27438668738433447</v>
      </c>
      <c r="O41" s="31">
        <v>0.26239023869890826</v>
      </c>
      <c r="P41" s="31">
        <v>0.26596511042156173</v>
      </c>
      <c r="Q41" s="31">
        <v>0.28583325914155122</v>
      </c>
      <c r="R41" s="31">
        <v>0.28234468682863495</v>
      </c>
      <c r="S41" s="31">
        <v>0.25145963582293718</v>
      </c>
      <c r="T41" s="31">
        <v>0.27329623864261199</v>
      </c>
      <c r="U41" s="31">
        <v>0.28394044773441673</v>
      </c>
      <c r="V41" s="31">
        <v>0.29566572710072409</v>
      </c>
      <c r="W41" s="31">
        <v>0.30071382197926555</v>
      </c>
      <c r="X41" s="31">
        <v>0.28945228675862777</v>
      </c>
      <c r="Y41" s="31">
        <v>0.28688149031147103</v>
      </c>
      <c r="Z41" s="31">
        <v>0.30580678135481765</v>
      </c>
      <c r="AA41" s="31">
        <v>0.30401457285981814</v>
      </c>
    </row>
    <row r="42" spans="1:27" s="27" customFormat="1" x14ac:dyDescent="0.25">
      <c r="A42" s="28" t="s">
        <v>132</v>
      </c>
      <c r="B42" s="28" t="s">
        <v>36</v>
      </c>
      <c r="C42" s="31">
        <v>6.2178614471176674E-2</v>
      </c>
      <c r="D42" s="31">
        <v>0.11917970764861693</v>
      </c>
      <c r="E42" s="31">
        <v>0.13992472795516017</v>
      </c>
      <c r="F42" s="31">
        <v>0.14028301315834052</v>
      </c>
      <c r="G42" s="31">
        <v>0.13968790864662095</v>
      </c>
      <c r="H42" s="31">
        <v>0.14944769007448647</v>
      </c>
      <c r="I42" s="31">
        <v>0.15311153169912364</v>
      </c>
      <c r="J42" s="31">
        <v>0.12937984230307212</v>
      </c>
      <c r="K42" s="31">
        <v>0.14408633509751237</v>
      </c>
      <c r="L42" s="31">
        <v>0.15204605092843662</v>
      </c>
      <c r="M42" s="31">
        <v>0.16338452208776025</v>
      </c>
      <c r="N42" s="31">
        <v>0.16007441152601465</v>
      </c>
      <c r="O42" s="31">
        <v>0.15890283879004757</v>
      </c>
      <c r="P42" s="31">
        <v>0.15628582793418394</v>
      </c>
      <c r="Q42" s="31">
        <v>0.15934402476325712</v>
      </c>
      <c r="R42" s="31">
        <v>0.1570827291496881</v>
      </c>
      <c r="S42" s="31">
        <v>0.12231328983105395</v>
      </c>
      <c r="T42" s="31">
        <v>0.13323645573432549</v>
      </c>
      <c r="U42" s="31">
        <v>0.13668328310816327</v>
      </c>
      <c r="V42" s="31">
        <v>0.13773225259326921</v>
      </c>
      <c r="W42" s="31">
        <v>0.13850203468132913</v>
      </c>
      <c r="X42" s="31">
        <v>0.13777610189413605</v>
      </c>
      <c r="Y42" s="31">
        <v>0.1411801964632711</v>
      </c>
      <c r="Z42" s="31">
        <v>0.13246043577367447</v>
      </c>
      <c r="AA42" s="31">
        <v>0.13510223089177711</v>
      </c>
    </row>
    <row r="43" spans="1:27" s="27" customFormat="1" x14ac:dyDescent="0.25">
      <c r="A43" s="28" t="s">
        <v>132</v>
      </c>
      <c r="B43" s="28" t="s">
        <v>74</v>
      </c>
      <c r="C43" s="31">
        <v>5.4073321717535644E-3</v>
      </c>
      <c r="D43" s="31">
        <v>2.899671553312505E-2</v>
      </c>
      <c r="E43" s="31">
        <v>4.8326251702315144E-2</v>
      </c>
      <c r="F43" s="31">
        <v>6.0617081533666115E-2</v>
      </c>
      <c r="G43" s="31">
        <v>5.0694385202341354E-2</v>
      </c>
      <c r="H43" s="31">
        <v>0.10085068985890887</v>
      </c>
      <c r="I43" s="31">
        <v>0.10610728810449868</v>
      </c>
      <c r="J43" s="31">
        <v>6.2605510698603289E-2</v>
      </c>
      <c r="K43" s="31">
        <v>9.4490070991515115E-2</v>
      </c>
      <c r="L43" s="31">
        <v>0.12365970585901315</v>
      </c>
      <c r="M43" s="31">
        <v>0.13211455083609633</v>
      </c>
      <c r="N43" s="31">
        <v>0.12944821816004598</v>
      </c>
      <c r="O43" s="31">
        <v>0.12571074038752153</v>
      </c>
      <c r="P43" s="31">
        <v>0.12030693967752934</v>
      </c>
      <c r="Q43" s="31">
        <v>0.13082720283355045</v>
      </c>
      <c r="R43" s="31">
        <v>0.11788945690528556</v>
      </c>
      <c r="S43" s="31">
        <v>7.1480844805354979E-2</v>
      </c>
      <c r="T43" s="31">
        <v>7.8868324923272351E-2</v>
      </c>
      <c r="U43" s="31">
        <v>8.4967978315295054E-2</v>
      </c>
      <c r="V43" s="31">
        <v>7.1749202578765992E-2</v>
      </c>
      <c r="W43" s="31">
        <v>7.5025381405288444E-2</v>
      </c>
      <c r="X43" s="31">
        <v>6.4425661731546582E-2</v>
      </c>
      <c r="Y43" s="31">
        <v>9.0119742339900111E-2</v>
      </c>
      <c r="Z43" s="31">
        <v>7.0698925440603383E-2</v>
      </c>
      <c r="AA43" s="31">
        <v>9.8720203008504939E-2</v>
      </c>
    </row>
    <row r="44" spans="1:27" s="27" customFormat="1" x14ac:dyDescent="0.25">
      <c r="A44" s="28" t="s">
        <v>132</v>
      </c>
      <c r="B44" s="28" t="s">
        <v>56</v>
      </c>
      <c r="C44" s="31">
        <v>7.4272205920635548E-2</v>
      </c>
      <c r="D44" s="31">
        <v>7.3715194091307903E-2</v>
      </c>
      <c r="E44" s="31">
        <v>8.2166546803652971E-2</v>
      </c>
      <c r="F44" s="31">
        <v>8.5541009820257113E-2</v>
      </c>
      <c r="G44" s="31">
        <v>8.0622029512932264E-2</v>
      </c>
      <c r="H44" s="31">
        <v>8.2688920671888114E-2</v>
      </c>
      <c r="I44" s="31">
        <v>8.0458096450736899E-2</v>
      </c>
      <c r="J44" s="31">
        <v>7.6221990241314694E-2</v>
      </c>
      <c r="K44" s="31">
        <v>8.3408679477454659E-2</v>
      </c>
      <c r="L44" s="31">
        <v>9.0288337450860831E-2</v>
      </c>
      <c r="M44" s="31">
        <v>0.1159347108625224</v>
      </c>
      <c r="N44" s="31">
        <v>0.10670729348091385</v>
      </c>
      <c r="O44" s="31">
        <v>0.10575062541638995</v>
      </c>
      <c r="P44" s="31">
        <v>9.5649878873081226E-2</v>
      </c>
      <c r="Q44" s="31">
        <v>9.5764048443895494E-2</v>
      </c>
      <c r="R44" s="31">
        <v>9.2652501412723423E-2</v>
      </c>
      <c r="S44" s="31">
        <v>7.7318044734192085E-2</v>
      </c>
      <c r="T44" s="31">
        <v>9.0317802439165082E-2</v>
      </c>
      <c r="U44" s="31">
        <v>9.4694494411722605E-2</v>
      </c>
      <c r="V44" s="31">
        <v>9.1079969299319469E-2</v>
      </c>
      <c r="W44" s="31">
        <v>9.3982004462778254E-2</v>
      </c>
      <c r="X44" s="31">
        <v>9.1829908675799085E-2</v>
      </c>
      <c r="Y44" s="31">
        <v>8.9174378242421207E-2</v>
      </c>
      <c r="Z44" s="31">
        <v>8.3800532509972575E-2</v>
      </c>
      <c r="AA44" s="31">
        <v>8.4873640498728711E-2</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31" t="s">
        <v>166</v>
      </c>
      <c r="D48" s="31" t="s">
        <v>166</v>
      </c>
      <c r="E48" s="31" t="s">
        <v>166</v>
      </c>
      <c r="F48" s="31" t="s">
        <v>166</v>
      </c>
      <c r="G48" s="31" t="s">
        <v>166</v>
      </c>
      <c r="H48" s="31" t="s">
        <v>166</v>
      </c>
      <c r="I48" s="31" t="s">
        <v>166</v>
      </c>
      <c r="J48" s="31" t="s">
        <v>166</v>
      </c>
      <c r="K48" s="31" t="s">
        <v>166</v>
      </c>
      <c r="L48" s="31" t="s">
        <v>166</v>
      </c>
      <c r="M48" s="31" t="s">
        <v>166</v>
      </c>
      <c r="N48" s="31" t="s">
        <v>166</v>
      </c>
      <c r="O48" s="31" t="s">
        <v>166</v>
      </c>
      <c r="P48" s="31" t="s">
        <v>166</v>
      </c>
      <c r="Q48" s="31" t="s">
        <v>166</v>
      </c>
      <c r="R48" s="31" t="s">
        <v>166</v>
      </c>
      <c r="S48" s="31" t="s">
        <v>166</v>
      </c>
      <c r="T48" s="31" t="s">
        <v>166</v>
      </c>
      <c r="U48" s="31" t="s">
        <v>166</v>
      </c>
      <c r="V48" s="31" t="s">
        <v>166</v>
      </c>
      <c r="W48" s="31" t="s">
        <v>166</v>
      </c>
      <c r="X48" s="31" t="s">
        <v>166</v>
      </c>
      <c r="Y48" s="31" t="s">
        <v>166</v>
      </c>
      <c r="Z48" s="31" t="s">
        <v>166</v>
      </c>
      <c r="AA48" s="31" t="s">
        <v>166</v>
      </c>
    </row>
    <row r="49" spans="1:27" s="27" customFormat="1" x14ac:dyDescent="0.25">
      <c r="A49" s="28" t="s">
        <v>133</v>
      </c>
      <c r="B49" s="28" t="s">
        <v>72</v>
      </c>
      <c r="C49" s="31">
        <v>0.6474189772645772</v>
      </c>
      <c r="D49" s="31">
        <v>0.53782826746993706</v>
      </c>
      <c r="E49" s="31">
        <v>0.62213135623610383</v>
      </c>
      <c r="F49" s="31">
        <v>0.70774757464916638</v>
      </c>
      <c r="G49" s="31">
        <v>0.66483346482105721</v>
      </c>
      <c r="H49" s="31">
        <v>0.63387983934590841</v>
      </c>
      <c r="I49" s="31">
        <v>0.61680649071218541</v>
      </c>
      <c r="J49" s="31">
        <v>0.65833248532289601</v>
      </c>
      <c r="K49" s="31">
        <v>0.62844162117622826</v>
      </c>
      <c r="L49" s="31">
        <v>0.66621825110722022</v>
      </c>
      <c r="M49" s="31">
        <v>0.63308927112301294</v>
      </c>
      <c r="N49" s="31">
        <v>0.66535701582723894</v>
      </c>
      <c r="O49" s="31">
        <v>0.68525540907062177</v>
      </c>
      <c r="P49" s="31">
        <v>0.67693827719984889</v>
      </c>
      <c r="Q49" s="31">
        <v>0.65004568269990048</v>
      </c>
      <c r="R49" s="31">
        <v>0.68151258282693017</v>
      </c>
      <c r="S49" s="31">
        <v>0.69039190785182125</v>
      </c>
      <c r="T49" s="31">
        <v>0.69873547910873079</v>
      </c>
      <c r="U49" s="31">
        <v>0.70450242043464828</v>
      </c>
      <c r="V49" s="31">
        <v>0.75011840216980796</v>
      </c>
      <c r="W49" s="31">
        <v>0.73694357812339029</v>
      </c>
      <c r="X49" s="31">
        <v>0.77346228585161536</v>
      </c>
      <c r="Y49" s="31">
        <v>0.75723405431386681</v>
      </c>
      <c r="Z49" s="31">
        <v>0.76376445909293789</v>
      </c>
      <c r="AA49" s="31">
        <v>0.76708950115013552</v>
      </c>
    </row>
    <row r="50" spans="1:27" s="27" customFormat="1" x14ac:dyDescent="0.25">
      <c r="A50" s="28" t="s">
        <v>133</v>
      </c>
      <c r="B50" s="28" t="s">
        <v>20</v>
      </c>
      <c r="C50" s="31" t="s">
        <v>166</v>
      </c>
      <c r="D50" s="31" t="s">
        <v>166</v>
      </c>
      <c r="E50" s="31" t="s">
        <v>166</v>
      </c>
      <c r="F50" s="31" t="s">
        <v>166</v>
      </c>
      <c r="G50" s="31" t="s">
        <v>166</v>
      </c>
      <c r="H50" s="31" t="s">
        <v>166</v>
      </c>
      <c r="I50" s="31" t="s">
        <v>166</v>
      </c>
      <c r="J50" s="31" t="s">
        <v>166</v>
      </c>
      <c r="K50" s="31" t="s">
        <v>166</v>
      </c>
      <c r="L50" s="31" t="s">
        <v>166</v>
      </c>
      <c r="M50" s="31" t="s">
        <v>166</v>
      </c>
      <c r="N50" s="31" t="s">
        <v>166</v>
      </c>
      <c r="O50" s="31" t="s">
        <v>166</v>
      </c>
      <c r="P50" s="31" t="s">
        <v>166</v>
      </c>
      <c r="Q50" s="31" t="s">
        <v>166</v>
      </c>
      <c r="R50" s="31" t="s">
        <v>166</v>
      </c>
      <c r="S50" s="31" t="s">
        <v>166</v>
      </c>
      <c r="T50" s="31" t="s">
        <v>166</v>
      </c>
      <c r="U50" s="31" t="s">
        <v>166</v>
      </c>
      <c r="V50" s="31" t="s">
        <v>166</v>
      </c>
      <c r="W50" s="31" t="s">
        <v>166</v>
      </c>
      <c r="X50" s="31" t="s">
        <v>166</v>
      </c>
      <c r="Y50" s="31" t="s">
        <v>166</v>
      </c>
      <c r="Z50" s="31" t="s">
        <v>166</v>
      </c>
      <c r="AA50" s="31" t="s">
        <v>166</v>
      </c>
    </row>
    <row r="51" spans="1:27" s="27" customFormat="1" x14ac:dyDescent="0.25">
      <c r="A51" s="28" t="s">
        <v>133</v>
      </c>
      <c r="B51" s="28" t="s">
        <v>32</v>
      </c>
      <c r="C51" s="31">
        <v>8.3788844748858228E-4</v>
      </c>
      <c r="D51" s="31">
        <v>1.6434899543378994E-3</v>
      </c>
      <c r="E51" s="31">
        <v>8.0003082191780603E-4</v>
      </c>
      <c r="F51" s="31">
        <v>2.1874780821917808E-5</v>
      </c>
      <c r="G51" s="31">
        <v>1.1653488584474884E-4</v>
      </c>
      <c r="H51" s="31">
        <v>1.7274970319634705E-4</v>
      </c>
      <c r="I51" s="31">
        <v>9.0713486301369857E-5</v>
      </c>
      <c r="J51" s="31">
        <v>1.5722874429223747E-4</v>
      </c>
      <c r="K51" s="31">
        <v>5.1516837899543376E-4</v>
      </c>
      <c r="L51" s="31">
        <v>5.7433452054794516E-4</v>
      </c>
      <c r="M51" s="31">
        <v>1.3195639954337874E-3</v>
      </c>
      <c r="N51" s="31">
        <v>1.0646656849315069E-3</v>
      </c>
      <c r="O51" s="31">
        <v>6.7878842465753423E-4</v>
      </c>
      <c r="P51" s="31">
        <v>6.6663739726027164E-4</v>
      </c>
      <c r="Q51" s="31">
        <v>5.1433349315068494E-3</v>
      </c>
      <c r="R51" s="31">
        <v>3.9923136986301363E-3</v>
      </c>
      <c r="S51" s="31">
        <v>6.5500189497716896E-3</v>
      </c>
      <c r="T51" s="31">
        <v>4.6204901826484013E-3</v>
      </c>
      <c r="U51" s="31" t="s">
        <v>166</v>
      </c>
      <c r="V51" s="31" t="s">
        <v>166</v>
      </c>
      <c r="W51" s="31" t="s">
        <v>166</v>
      </c>
      <c r="X51" s="31" t="s">
        <v>166</v>
      </c>
      <c r="Y51" s="31" t="s">
        <v>166</v>
      </c>
      <c r="Z51" s="31" t="s">
        <v>166</v>
      </c>
      <c r="AA51" s="31" t="s">
        <v>166</v>
      </c>
    </row>
    <row r="52" spans="1:27" s="27" customFormat="1" x14ac:dyDescent="0.25">
      <c r="A52" s="28" t="s">
        <v>133</v>
      </c>
      <c r="B52" s="28" t="s">
        <v>67</v>
      </c>
      <c r="C52" s="31">
        <v>6.5254626732712503E-5</v>
      </c>
      <c r="D52" s="31">
        <v>2.0573191824892767E-4</v>
      </c>
      <c r="E52" s="31">
        <v>1.4607584179759811E-4</v>
      </c>
      <c r="F52" s="31">
        <v>1.3933607418623073E-7</v>
      </c>
      <c r="G52" s="31">
        <v>6.0121605566163162E-5</v>
      </c>
      <c r="H52" s="31">
        <v>1.1859683412103995E-4</v>
      </c>
      <c r="I52" s="31">
        <v>1.4334177569163702E-7</v>
      </c>
      <c r="J52" s="31">
        <v>1.6523838134110948E-7</v>
      </c>
      <c r="K52" s="31">
        <v>1.7149252664277472E-7</v>
      </c>
      <c r="L52" s="31">
        <v>1.2216126540012622E-4</v>
      </c>
      <c r="M52" s="31">
        <v>2.2250466066201161E-4</v>
      </c>
      <c r="N52" s="31">
        <v>6.1400864907522118E-4</v>
      </c>
      <c r="O52" s="31">
        <v>2.7395412945570259E-4</v>
      </c>
      <c r="P52" s="31">
        <v>3.5138297086952337E-5</v>
      </c>
      <c r="Q52" s="31">
        <v>1.8698092844762722E-3</v>
      </c>
      <c r="R52" s="31">
        <v>1.0643033786978473E-3</v>
      </c>
      <c r="S52" s="31">
        <v>9.9716659170219686E-4</v>
      </c>
      <c r="T52" s="31">
        <v>6.3077288972454148E-4</v>
      </c>
      <c r="U52" s="31">
        <v>3.2733604350827787E-3</v>
      </c>
      <c r="V52" s="31">
        <v>1.9497609427424169E-3</v>
      </c>
      <c r="W52" s="31">
        <v>2.388219341308645E-3</v>
      </c>
      <c r="X52" s="31">
        <v>9.0400423071944E-4</v>
      </c>
      <c r="Y52" s="31">
        <v>2.1206488930403632E-3</v>
      </c>
      <c r="Z52" s="31">
        <v>1.0126339727263943E-2</v>
      </c>
      <c r="AA52" s="31">
        <v>1.4563012936888262E-2</v>
      </c>
    </row>
    <row r="53" spans="1:27" s="27" customFormat="1" x14ac:dyDescent="0.25">
      <c r="A53" s="28" t="s">
        <v>133</v>
      </c>
      <c r="B53" s="28" t="s">
        <v>66</v>
      </c>
      <c r="C53" s="31">
        <v>0.13713412090939503</v>
      </c>
      <c r="D53" s="31">
        <v>0.13614116403293122</v>
      </c>
      <c r="E53" s="31">
        <v>0.12380325752703357</v>
      </c>
      <c r="F53" s="31">
        <v>0.15502694088971955</v>
      </c>
      <c r="G53" s="31">
        <v>0.15911461267358709</v>
      </c>
      <c r="H53" s="31">
        <v>0.1496322091119833</v>
      </c>
      <c r="I53" s="31">
        <v>0.15074848046788125</v>
      </c>
      <c r="J53" s="31">
        <v>0.19190574302596067</v>
      </c>
      <c r="K53" s="31">
        <v>0.15843367124089108</v>
      </c>
      <c r="L53" s="31">
        <v>0.13523845028360995</v>
      </c>
      <c r="M53" s="31">
        <v>0.13531611262049165</v>
      </c>
      <c r="N53" s="31">
        <v>0.12213930867700121</v>
      </c>
      <c r="O53" s="31">
        <v>0.14919307364641621</v>
      </c>
      <c r="P53" s="31">
        <v>0.1536046213592038</v>
      </c>
      <c r="Q53" s="31">
        <v>0.14591172728565954</v>
      </c>
      <c r="R53" s="31">
        <v>0.14552165142926982</v>
      </c>
      <c r="S53" s="31">
        <v>0.18349199270287975</v>
      </c>
      <c r="T53" s="31">
        <v>0.15279568013287892</v>
      </c>
      <c r="U53" s="31">
        <v>0.1312233545915556</v>
      </c>
      <c r="V53" s="31">
        <v>0.13044466701128624</v>
      </c>
      <c r="W53" s="31">
        <v>0.11864699479664435</v>
      </c>
      <c r="X53" s="31">
        <v>0.14462656205858132</v>
      </c>
      <c r="Y53" s="31">
        <v>0.14945168412806215</v>
      </c>
      <c r="Z53" s="31">
        <v>0.14060071558662476</v>
      </c>
      <c r="AA53" s="31">
        <v>0.14080633278634974</v>
      </c>
    </row>
    <row r="54" spans="1:27" s="27" customFormat="1" x14ac:dyDescent="0.25">
      <c r="A54" s="28" t="s">
        <v>133</v>
      </c>
      <c r="B54" s="28" t="s">
        <v>70</v>
      </c>
      <c r="C54" s="31">
        <v>0.31017979577362415</v>
      </c>
      <c r="D54" s="31">
        <v>0.31375977117548354</v>
      </c>
      <c r="E54" s="31">
        <v>0.28712168815734407</v>
      </c>
      <c r="F54" s="31">
        <v>0.29671240824333855</v>
      </c>
      <c r="G54" s="31">
        <v>0.31014029710912483</v>
      </c>
      <c r="H54" s="31">
        <v>0.29493870853699872</v>
      </c>
      <c r="I54" s="31">
        <v>0.28663191399348276</v>
      </c>
      <c r="J54" s="31">
        <v>0.28013418874355978</v>
      </c>
      <c r="K54" s="31">
        <v>0.30292377712273566</v>
      </c>
      <c r="L54" s="31">
        <v>0.29612889502490708</v>
      </c>
      <c r="M54" s="31">
        <v>0.27543129539508959</v>
      </c>
      <c r="N54" s="31">
        <v>0.2694609234902986</v>
      </c>
      <c r="O54" s="31">
        <v>0.27980694934885431</v>
      </c>
      <c r="P54" s="31">
        <v>0.27562928336147374</v>
      </c>
      <c r="Q54" s="31">
        <v>0.30165952362095322</v>
      </c>
      <c r="R54" s="31">
        <v>0.30953369943107678</v>
      </c>
      <c r="S54" s="31">
        <v>0.28756411402455212</v>
      </c>
      <c r="T54" s="31">
        <v>0.31568859060173116</v>
      </c>
      <c r="U54" s="31">
        <v>0.32069052162526795</v>
      </c>
      <c r="V54" s="31">
        <v>0.34719477209890948</v>
      </c>
      <c r="W54" s="31">
        <v>0.3200238728765436</v>
      </c>
      <c r="X54" s="31">
        <v>0.32651224499155962</v>
      </c>
      <c r="Y54" s="31">
        <v>0.34341496236838753</v>
      </c>
      <c r="Z54" s="31">
        <v>0.36681561398738416</v>
      </c>
      <c r="AA54" s="31">
        <v>0.37200029576542554</v>
      </c>
    </row>
    <row r="55" spans="1:27" s="27" customFormat="1" x14ac:dyDescent="0.25">
      <c r="A55" s="28" t="s">
        <v>133</v>
      </c>
      <c r="B55" s="28" t="s">
        <v>69</v>
      </c>
      <c r="C55" s="31">
        <v>0.27982513170707235</v>
      </c>
      <c r="D55" s="31">
        <v>0.27966322110268355</v>
      </c>
      <c r="E55" s="31">
        <v>0.28020881299424583</v>
      </c>
      <c r="F55" s="31">
        <v>0.26375232052701464</v>
      </c>
      <c r="G55" s="31">
        <v>0.25926694536972478</v>
      </c>
      <c r="H55" s="31">
        <v>0.26451299425105784</v>
      </c>
      <c r="I55" s="31">
        <v>0.25834747422584892</v>
      </c>
      <c r="J55" s="31">
        <v>0.25177230547259782</v>
      </c>
      <c r="K55" s="31">
        <v>0.26209562194855002</v>
      </c>
      <c r="L55" s="31">
        <v>0.26056830222201516</v>
      </c>
      <c r="M55" s="31">
        <v>0.21712794071999614</v>
      </c>
      <c r="N55" s="31">
        <v>0.24945395033977449</v>
      </c>
      <c r="O55" s="31">
        <v>0.23998904260229684</v>
      </c>
      <c r="P55" s="31">
        <v>0.24238580812960675</v>
      </c>
      <c r="Q55" s="31">
        <v>0.25340244108265469</v>
      </c>
      <c r="R55" s="31">
        <v>0.25883499707967239</v>
      </c>
      <c r="S55" s="31">
        <v>0.24583897361505572</v>
      </c>
      <c r="T55" s="31">
        <v>0.25765710972442901</v>
      </c>
      <c r="U55" s="31">
        <v>0.26882073948510871</v>
      </c>
      <c r="V55" s="31">
        <v>0.26696615252962602</v>
      </c>
      <c r="W55" s="31">
        <v>0.27794007731674031</v>
      </c>
      <c r="X55" s="31">
        <v>0.26930196551682578</v>
      </c>
      <c r="Y55" s="31">
        <v>0.26178701293894119</v>
      </c>
      <c r="Z55" s="31">
        <v>0.27546236504597177</v>
      </c>
      <c r="AA55" s="31">
        <v>0.28101939039487711</v>
      </c>
    </row>
    <row r="56" spans="1:27" s="27" customFormat="1" x14ac:dyDescent="0.25">
      <c r="A56" s="28" t="s">
        <v>133</v>
      </c>
      <c r="B56" s="28" t="s">
        <v>36</v>
      </c>
      <c r="C56" s="31">
        <v>0.10536746677816645</v>
      </c>
      <c r="D56" s="31">
        <v>3.991718708644601E-2</v>
      </c>
      <c r="E56" s="31">
        <v>4.0045707537509481E-2</v>
      </c>
      <c r="F56" s="31">
        <v>5.3310701093656758E-2</v>
      </c>
      <c r="G56" s="31">
        <v>5.6456864301834102E-2</v>
      </c>
      <c r="H56" s="31">
        <v>5.4667251542844041E-2</v>
      </c>
      <c r="I56" s="31">
        <v>5.5616089907498195E-2</v>
      </c>
      <c r="J56" s="31">
        <v>5.6358973343706362E-2</v>
      </c>
      <c r="K56" s="31">
        <v>5.5168081539282127E-2</v>
      </c>
      <c r="L56" s="31">
        <v>5.5407518356683567E-2</v>
      </c>
      <c r="M56" s="31">
        <v>5.7886776014220896E-2</v>
      </c>
      <c r="N56" s="31">
        <v>5.6575826609723712E-2</v>
      </c>
      <c r="O56" s="31">
        <v>5.5059863948709382E-2</v>
      </c>
      <c r="P56" s="31">
        <v>5.372210841073375E-2</v>
      </c>
      <c r="Q56" s="31">
        <v>5.6544311872807097E-2</v>
      </c>
      <c r="R56" s="31">
        <v>5.7505452466200153E-2</v>
      </c>
      <c r="S56" s="31">
        <v>5.4570095402131966E-2</v>
      </c>
      <c r="T56" s="31">
        <v>5.5025216257500204E-2</v>
      </c>
      <c r="U56" s="31">
        <v>0.10985221401339648</v>
      </c>
      <c r="V56" s="31">
        <v>0.10822693476853079</v>
      </c>
      <c r="W56" s="31">
        <v>0.10526747811297103</v>
      </c>
      <c r="X56" s="31">
        <v>0.13141618497443985</v>
      </c>
      <c r="Y56" s="31">
        <v>0.12905061294422457</v>
      </c>
      <c r="Z56" s="31">
        <v>0.12742976125060076</v>
      </c>
      <c r="AA56" s="31">
        <v>0.1219789024401436</v>
      </c>
    </row>
    <row r="57" spans="1:27" s="27" customFormat="1" x14ac:dyDescent="0.25">
      <c r="A57" s="28" t="s">
        <v>133</v>
      </c>
      <c r="B57" s="28" t="s">
        <v>74</v>
      </c>
      <c r="C57" s="31" t="s">
        <v>166</v>
      </c>
      <c r="D57" s="31" t="s">
        <v>166</v>
      </c>
      <c r="E57" s="31" t="s">
        <v>166</v>
      </c>
      <c r="F57" s="31" t="s">
        <v>166</v>
      </c>
      <c r="G57" s="31" t="s">
        <v>166</v>
      </c>
      <c r="H57" s="31" t="s">
        <v>166</v>
      </c>
      <c r="I57" s="31" t="s">
        <v>166</v>
      </c>
      <c r="J57" s="31" t="s">
        <v>166</v>
      </c>
      <c r="K57" s="31" t="s">
        <v>166</v>
      </c>
      <c r="L57" s="31" t="s">
        <v>166</v>
      </c>
      <c r="M57" s="31" t="s">
        <v>166</v>
      </c>
      <c r="N57" s="31" t="s">
        <v>166</v>
      </c>
      <c r="O57" s="31" t="s">
        <v>166</v>
      </c>
      <c r="P57" s="31" t="s">
        <v>166</v>
      </c>
      <c r="Q57" s="31" t="s">
        <v>166</v>
      </c>
      <c r="R57" s="31" t="s">
        <v>166</v>
      </c>
      <c r="S57" s="31" t="s">
        <v>166</v>
      </c>
      <c r="T57" s="31" t="s">
        <v>166</v>
      </c>
      <c r="U57" s="31" t="s">
        <v>166</v>
      </c>
      <c r="V57" s="31" t="s">
        <v>166</v>
      </c>
      <c r="W57" s="31" t="s">
        <v>166</v>
      </c>
      <c r="X57" s="31" t="s">
        <v>166</v>
      </c>
      <c r="Y57" s="31" t="s">
        <v>166</v>
      </c>
      <c r="Z57" s="31" t="s">
        <v>166</v>
      </c>
      <c r="AA57" s="31" t="s">
        <v>166</v>
      </c>
    </row>
    <row r="58" spans="1:27" s="27" customFormat="1" x14ac:dyDescent="0.25">
      <c r="A58" s="28" t="s">
        <v>133</v>
      </c>
      <c r="B58" s="28" t="s">
        <v>56</v>
      </c>
      <c r="C58" s="31">
        <v>5.8238444886870605E-2</v>
      </c>
      <c r="D58" s="31">
        <v>7.1015529020087023E-2</v>
      </c>
      <c r="E58" s="31">
        <v>8.2205520421268066E-2</v>
      </c>
      <c r="F58" s="31">
        <v>0.10190472962562812</v>
      </c>
      <c r="G58" s="31">
        <v>0.10256327054794424</v>
      </c>
      <c r="H58" s="31">
        <v>9.8391255707762568E-2</v>
      </c>
      <c r="I58" s="31">
        <v>0.10378042699191251</v>
      </c>
      <c r="J58" s="31">
        <v>0.10169063577464096</v>
      </c>
      <c r="K58" s="31">
        <v>9.7009521539093119E-2</v>
      </c>
      <c r="L58" s="31">
        <v>9.9425570776255703E-2</v>
      </c>
      <c r="M58" s="31">
        <v>0.12296547570198418</v>
      </c>
      <c r="N58" s="31">
        <v>0.1095788304515147</v>
      </c>
      <c r="O58" s="31">
        <v>0.10853790854788589</v>
      </c>
      <c r="P58" s="31">
        <v>9.9161886615214315E-2</v>
      </c>
      <c r="Q58" s="31">
        <v>0.10680245267400823</v>
      </c>
      <c r="R58" s="31">
        <v>0.10366994584400192</v>
      </c>
      <c r="S58" s="31">
        <v>9.6380788804948284E-2</v>
      </c>
      <c r="T58" s="31">
        <v>9.7546456934769585E-2</v>
      </c>
      <c r="U58" s="31">
        <v>9.2213120744220306E-2</v>
      </c>
      <c r="V58" s="31">
        <v>9.4697693045888209E-2</v>
      </c>
      <c r="W58" s="31">
        <v>9.6882994412774065E-2</v>
      </c>
      <c r="X58" s="31">
        <v>9.3260152622535064E-2</v>
      </c>
      <c r="Y58" s="31">
        <v>9.1095619881993467E-2</v>
      </c>
      <c r="Z58" s="31">
        <v>9.118588988896123E-2</v>
      </c>
      <c r="AA58" s="31">
        <v>8.2365143127413332E-2</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31" t="s">
        <v>166</v>
      </c>
      <c r="D62" s="31" t="s">
        <v>166</v>
      </c>
      <c r="E62" s="31" t="s">
        <v>166</v>
      </c>
      <c r="F62" s="31" t="s">
        <v>166</v>
      </c>
      <c r="G62" s="31" t="s">
        <v>166</v>
      </c>
      <c r="H62" s="31" t="s">
        <v>166</v>
      </c>
      <c r="I62" s="31" t="s">
        <v>166</v>
      </c>
      <c r="J62" s="31" t="s">
        <v>166</v>
      </c>
      <c r="K62" s="31" t="s">
        <v>166</v>
      </c>
      <c r="L62" s="31" t="s">
        <v>166</v>
      </c>
      <c r="M62" s="31" t="s">
        <v>166</v>
      </c>
      <c r="N62" s="31" t="s">
        <v>166</v>
      </c>
      <c r="O62" s="31" t="s">
        <v>166</v>
      </c>
      <c r="P62" s="31" t="s">
        <v>166</v>
      </c>
      <c r="Q62" s="31" t="s">
        <v>166</v>
      </c>
      <c r="R62" s="31" t="s">
        <v>166</v>
      </c>
      <c r="S62" s="31" t="s">
        <v>166</v>
      </c>
      <c r="T62" s="31" t="s">
        <v>166</v>
      </c>
      <c r="U62" s="31" t="s">
        <v>166</v>
      </c>
      <c r="V62" s="31" t="s">
        <v>166</v>
      </c>
      <c r="W62" s="31" t="s">
        <v>166</v>
      </c>
      <c r="X62" s="31" t="s">
        <v>166</v>
      </c>
      <c r="Y62" s="31" t="s">
        <v>166</v>
      </c>
      <c r="Z62" s="31" t="s">
        <v>166</v>
      </c>
      <c r="AA62" s="31" t="s">
        <v>166</v>
      </c>
    </row>
    <row r="63" spans="1:27" s="27" customFormat="1" x14ac:dyDescent="0.25">
      <c r="A63" s="28" t="s">
        <v>134</v>
      </c>
      <c r="B63" s="28" t="s">
        <v>72</v>
      </c>
      <c r="C63" s="31" t="s">
        <v>166</v>
      </c>
      <c r="D63" s="31" t="s">
        <v>166</v>
      </c>
      <c r="E63" s="31" t="s">
        <v>166</v>
      </c>
      <c r="F63" s="31" t="s">
        <v>166</v>
      </c>
      <c r="G63" s="31" t="s">
        <v>166</v>
      </c>
      <c r="H63" s="31" t="s">
        <v>166</v>
      </c>
      <c r="I63" s="31" t="s">
        <v>166</v>
      </c>
      <c r="J63" s="31" t="s">
        <v>166</v>
      </c>
      <c r="K63" s="31" t="s">
        <v>166</v>
      </c>
      <c r="L63" s="31" t="s">
        <v>166</v>
      </c>
      <c r="M63" s="31" t="s">
        <v>166</v>
      </c>
      <c r="N63" s="31" t="s">
        <v>166</v>
      </c>
      <c r="O63" s="31" t="s">
        <v>166</v>
      </c>
      <c r="P63" s="31" t="s">
        <v>166</v>
      </c>
      <c r="Q63" s="31" t="s">
        <v>166</v>
      </c>
      <c r="R63" s="31" t="s">
        <v>166</v>
      </c>
      <c r="S63" s="31" t="s">
        <v>166</v>
      </c>
      <c r="T63" s="31" t="s">
        <v>166</v>
      </c>
      <c r="U63" s="31" t="s">
        <v>166</v>
      </c>
      <c r="V63" s="31" t="s">
        <v>166</v>
      </c>
      <c r="W63" s="31" t="s">
        <v>166</v>
      </c>
      <c r="X63" s="31" t="s">
        <v>166</v>
      </c>
      <c r="Y63" s="31" t="s">
        <v>166</v>
      </c>
      <c r="Z63" s="31" t="s">
        <v>166</v>
      </c>
      <c r="AA63" s="31" t="s">
        <v>166</v>
      </c>
    </row>
    <row r="64" spans="1:27" s="27" customFormat="1" x14ac:dyDescent="0.25">
      <c r="A64" s="28" t="s">
        <v>134</v>
      </c>
      <c r="B64" s="28" t="s">
        <v>20</v>
      </c>
      <c r="C64" s="31">
        <v>0.20713681563202399</v>
      </c>
      <c r="D64" s="31">
        <v>0.18504946517885601</v>
      </c>
      <c r="E64" s="31">
        <v>0.10598320526622013</v>
      </c>
      <c r="F64" s="31">
        <v>0.10000019179739064</v>
      </c>
      <c r="G64" s="31">
        <v>0.10000019829230949</v>
      </c>
      <c r="H64" s="31">
        <v>0.10000020278135617</v>
      </c>
      <c r="I64" s="31">
        <v>0.10000021359138037</v>
      </c>
      <c r="J64" s="31">
        <v>0.10000024418690835</v>
      </c>
      <c r="K64" s="31">
        <v>0.10000025294366244</v>
      </c>
      <c r="L64" s="31">
        <v>0.10000026351618453</v>
      </c>
      <c r="M64" s="31">
        <v>0.10000026966938461</v>
      </c>
      <c r="N64" s="31">
        <v>0.10000029791727542</v>
      </c>
      <c r="O64" s="31">
        <v>0.10000031593147467</v>
      </c>
      <c r="P64" s="31">
        <v>0.10000034404733396</v>
      </c>
      <c r="Q64" s="31">
        <v>0.10000037908211304</v>
      </c>
      <c r="R64" s="31">
        <v>0.10000044974429126</v>
      </c>
      <c r="S64" s="31" t="s">
        <v>166</v>
      </c>
      <c r="T64" s="31" t="s">
        <v>166</v>
      </c>
      <c r="U64" s="31" t="s">
        <v>166</v>
      </c>
      <c r="V64" s="31" t="s">
        <v>166</v>
      </c>
      <c r="W64" s="31" t="s">
        <v>166</v>
      </c>
      <c r="X64" s="31" t="s">
        <v>166</v>
      </c>
      <c r="Y64" s="31" t="s">
        <v>166</v>
      </c>
      <c r="Z64" s="31" t="s">
        <v>166</v>
      </c>
      <c r="AA64" s="31" t="s">
        <v>166</v>
      </c>
    </row>
    <row r="65" spans="1:27" s="27" customFormat="1" x14ac:dyDescent="0.25">
      <c r="A65" s="28" t="s">
        <v>134</v>
      </c>
      <c r="B65" s="28" t="s">
        <v>32</v>
      </c>
      <c r="C65" s="31">
        <v>8.5344611003573434E-2</v>
      </c>
      <c r="D65" s="31">
        <v>9.8093564497716904E-2</v>
      </c>
      <c r="E65" s="31">
        <v>9.9783327625570781E-2</v>
      </c>
      <c r="F65" s="31">
        <v>1.2000002283105023E-2</v>
      </c>
      <c r="G65" s="31">
        <v>1.2000002283105023E-2</v>
      </c>
      <c r="H65" s="31">
        <v>1.2000002283105023E-2</v>
      </c>
      <c r="I65" s="31">
        <v>1.2000002283105023E-2</v>
      </c>
      <c r="J65" s="31">
        <v>1.2000002853881277E-2</v>
      </c>
      <c r="K65" s="31">
        <v>1.2000002853881277E-2</v>
      </c>
      <c r="L65" s="31">
        <v>1.2000002853881277E-2</v>
      </c>
      <c r="M65" s="31">
        <v>1.2000002853881277E-2</v>
      </c>
      <c r="N65" s="31">
        <v>1.2000002853881277E-2</v>
      </c>
      <c r="O65" s="31">
        <v>1.2000004280821918E-2</v>
      </c>
      <c r="P65" s="31">
        <v>1.2000004280821918E-2</v>
      </c>
      <c r="Q65" s="31" t="s">
        <v>166</v>
      </c>
      <c r="R65" s="31" t="s">
        <v>166</v>
      </c>
      <c r="S65" s="31" t="s">
        <v>166</v>
      </c>
      <c r="T65" s="31" t="s">
        <v>166</v>
      </c>
      <c r="U65" s="31" t="s">
        <v>166</v>
      </c>
      <c r="V65" s="31" t="s">
        <v>166</v>
      </c>
      <c r="W65" s="31" t="s">
        <v>166</v>
      </c>
      <c r="X65" s="31" t="s">
        <v>166</v>
      </c>
      <c r="Y65" s="31" t="s">
        <v>166</v>
      </c>
      <c r="Z65" s="31" t="s">
        <v>166</v>
      </c>
      <c r="AA65" s="31" t="s">
        <v>166</v>
      </c>
    </row>
    <row r="66" spans="1:27" s="27" customFormat="1" x14ac:dyDescent="0.25">
      <c r="A66" s="28" t="s">
        <v>134</v>
      </c>
      <c r="B66" s="28" t="s">
        <v>67</v>
      </c>
      <c r="C66" s="31">
        <v>1.3113094205219646E-3</v>
      </c>
      <c r="D66" s="31">
        <v>1.3162297766718359E-3</v>
      </c>
      <c r="E66" s="31">
        <v>4.6306100892707768E-3</v>
      </c>
      <c r="F66" s="31">
        <v>1.6098252150882728E-5</v>
      </c>
      <c r="G66" s="31">
        <v>4.9221356744597169E-5</v>
      </c>
      <c r="H66" s="31">
        <v>1.0930127083346837E-4</v>
      </c>
      <c r="I66" s="31">
        <v>3.4358226459544102E-5</v>
      </c>
      <c r="J66" s="31">
        <v>1.2786947170739335E-4</v>
      </c>
      <c r="K66" s="31">
        <v>6.0636714836534521E-6</v>
      </c>
      <c r="L66" s="31">
        <v>5.945313061428929E-5</v>
      </c>
      <c r="M66" s="31">
        <v>2.2308764556272083E-4</v>
      </c>
      <c r="N66" s="31">
        <v>6.7151667737719268E-4</v>
      </c>
      <c r="O66" s="31">
        <v>2.4904012126066412E-4</v>
      </c>
      <c r="P66" s="31">
        <v>2.3603102998992931E-4</v>
      </c>
      <c r="Q66" s="31">
        <v>4.8250373973255595E-3</v>
      </c>
      <c r="R66" s="31">
        <v>3.8770498455092434E-3</v>
      </c>
      <c r="S66" s="31">
        <v>1.6303957764247996E-2</v>
      </c>
      <c r="T66" s="31">
        <v>1.0402292939086235E-2</v>
      </c>
      <c r="U66" s="31">
        <v>1.2566334220391729E-2</v>
      </c>
      <c r="V66" s="31">
        <v>7.8951987588711334E-3</v>
      </c>
      <c r="W66" s="31">
        <v>1.4911755872469826E-2</v>
      </c>
      <c r="X66" s="31">
        <v>9.3688984494417777E-3</v>
      </c>
      <c r="Y66" s="31">
        <v>3.7459694253325002E-2</v>
      </c>
      <c r="Z66" s="31">
        <v>2.5340618761439997E-2</v>
      </c>
      <c r="AA66" s="31">
        <v>6.1534766828554778E-2</v>
      </c>
    </row>
    <row r="67" spans="1:27" s="27" customFormat="1" x14ac:dyDescent="0.25">
      <c r="A67" s="28" t="s">
        <v>134</v>
      </c>
      <c r="B67" s="28" t="s">
        <v>66</v>
      </c>
      <c r="C67" s="31" t="s">
        <v>166</v>
      </c>
      <c r="D67" s="31" t="s">
        <v>166</v>
      </c>
      <c r="E67" s="31" t="s">
        <v>166</v>
      </c>
      <c r="F67" s="31" t="s">
        <v>166</v>
      </c>
      <c r="G67" s="31" t="s">
        <v>166</v>
      </c>
      <c r="H67" s="31" t="s">
        <v>166</v>
      </c>
      <c r="I67" s="31" t="s">
        <v>166</v>
      </c>
      <c r="J67" s="31" t="s">
        <v>166</v>
      </c>
      <c r="K67" s="31" t="s">
        <v>166</v>
      </c>
      <c r="L67" s="31" t="s">
        <v>166</v>
      </c>
      <c r="M67" s="31" t="s">
        <v>166</v>
      </c>
      <c r="N67" s="31" t="s">
        <v>166</v>
      </c>
      <c r="O67" s="31" t="s">
        <v>166</v>
      </c>
      <c r="P67" s="31" t="s">
        <v>166</v>
      </c>
      <c r="Q67" s="31" t="s">
        <v>166</v>
      </c>
      <c r="R67" s="31" t="s">
        <v>166</v>
      </c>
      <c r="S67" s="31" t="s">
        <v>166</v>
      </c>
      <c r="T67" s="31" t="s">
        <v>166</v>
      </c>
      <c r="U67" s="31" t="s">
        <v>166</v>
      </c>
      <c r="V67" s="31" t="s">
        <v>166</v>
      </c>
      <c r="W67" s="31" t="s">
        <v>166</v>
      </c>
      <c r="X67" s="31" t="s">
        <v>166</v>
      </c>
      <c r="Y67" s="31" t="s">
        <v>166</v>
      </c>
      <c r="Z67" s="31" t="s">
        <v>166</v>
      </c>
      <c r="AA67" s="31" t="s">
        <v>166</v>
      </c>
    </row>
    <row r="68" spans="1:27" s="27" customFormat="1" x14ac:dyDescent="0.25">
      <c r="A68" s="28" t="s">
        <v>134</v>
      </c>
      <c r="B68" s="28" t="s">
        <v>70</v>
      </c>
      <c r="C68" s="31">
        <v>0.31301641310714623</v>
      </c>
      <c r="D68" s="31">
        <v>0.29704463606137482</v>
      </c>
      <c r="E68" s="31">
        <v>0.27720951041858227</v>
      </c>
      <c r="F68" s="31">
        <v>0.29266031106080653</v>
      </c>
      <c r="G68" s="31">
        <v>0.2813045198930797</v>
      </c>
      <c r="H68" s="31">
        <v>0.29487851249432384</v>
      </c>
      <c r="I68" s="31">
        <v>0.28809801869183554</v>
      </c>
      <c r="J68" s="31">
        <v>0.28156169093614097</v>
      </c>
      <c r="K68" s="31">
        <v>0.29210348946623399</v>
      </c>
      <c r="L68" s="31">
        <v>0.29459438399328108</v>
      </c>
      <c r="M68" s="31">
        <v>0.28268975924145301</v>
      </c>
      <c r="N68" s="31">
        <v>0.26797631138861849</v>
      </c>
      <c r="O68" s="31">
        <v>0.27873102647794346</v>
      </c>
      <c r="P68" s="31">
        <v>0.26472699988327103</v>
      </c>
      <c r="Q68" s="31">
        <v>0.30284881916142498</v>
      </c>
      <c r="R68" s="31">
        <v>0.30399553855800365</v>
      </c>
      <c r="S68" s="31">
        <v>0.28807179765854152</v>
      </c>
      <c r="T68" s="31">
        <v>0.30198058421795648</v>
      </c>
      <c r="U68" s="31">
        <v>0.30654351570687399</v>
      </c>
      <c r="V68" s="31">
        <v>0.32229165375209518</v>
      </c>
      <c r="W68" s="31">
        <v>0.29719989677929709</v>
      </c>
      <c r="X68" s="31">
        <v>0.3118700745771954</v>
      </c>
      <c r="Y68" s="31">
        <v>0.30938778146618912</v>
      </c>
      <c r="Z68" s="31">
        <v>0.34353176612878666</v>
      </c>
      <c r="AA68" s="31">
        <v>0.37430613785248978</v>
      </c>
    </row>
    <row r="69" spans="1:27" s="27" customFormat="1" x14ac:dyDescent="0.25">
      <c r="A69" s="28" t="s">
        <v>134</v>
      </c>
      <c r="B69" s="28" t="s">
        <v>69</v>
      </c>
      <c r="C69" s="31">
        <v>0.30908692507658514</v>
      </c>
      <c r="D69" s="31">
        <v>0.2966227849960652</v>
      </c>
      <c r="E69" s="31">
        <v>0.29438013280271519</v>
      </c>
      <c r="F69" s="31">
        <v>0.27764433119330278</v>
      </c>
      <c r="G69" s="31">
        <v>0.27595499721400901</v>
      </c>
      <c r="H69" s="31">
        <v>0.27423814253039963</v>
      </c>
      <c r="I69" s="31">
        <v>0.27351102894705021</v>
      </c>
      <c r="J69" s="31">
        <v>0.26699188575809851</v>
      </c>
      <c r="K69" s="31">
        <v>0.28238602186310219</v>
      </c>
      <c r="L69" s="31">
        <v>0.27894749323920992</v>
      </c>
      <c r="M69" s="31">
        <v>0.25555385754590482</v>
      </c>
      <c r="N69" s="31">
        <v>0.26698734555306769</v>
      </c>
      <c r="O69" s="31">
        <v>0.25553723762841779</v>
      </c>
      <c r="P69" s="31">
        <v>0.26209843271668748</v>
      </c>
      <c r="Q69" s="31">
        <v>0.26746813570701244</v>
      </c>
      <c r="R69" s="31">
        <v>0.27647844036774383</v>
      </c>
      <c r="S69" s="31">
        <v>0.26508730112601087</v>
      </c>
      <c r="T69" s="31">
        <v>0.27929518686056798</v>
      </c>
      <c r="U69" s="31">
        <v>0.28513098009691118</v>
      </c>
      <c r="V69" s="31">
        <v>0.28842139320697113</v>
      </c>
      <c r="W69" s="31">
        <v>0.29043662368665746</v>
      </c>
      <c r="X69" s="31">
        <v>0.27965146957894432</v>
      </c>
      <c r="Y69" s="31">
        <v>0.27811960276990261</v>
      </c>
      <c r="Z69" s="31">
        <v>0.29760992482490178</v>
      </c>
      <c r="AA69" s="31">
        <v>0.30175381531218376</v>
      </c>
    </row>
    <row r="70" spans="1:27" s="27" customFormat="1" x14ac:dyDescent="0.25">
      <c r="A70" s="28" t="s">
        <v>134</v>
      </c>
      <c r="B70" s="28" t="s">
        <v>36</v>
      </c>
      <c r="C70" s="31">
        <v>4.1973543359493451E-2</v>
      </c>
      <c r="D70" s="31">
        <v>3.8337812751654946E-2</v>
      </c>
      <c r="E70" s="31">
        <v>5.5676826650201329E-2</v>
      </c>
      <c r="F70" s="31">
        <v>5.5213939935328318E-2</v>
      </c>
      <c r="G70" s="31">
        <v>5.5058495615248164E-2</v>
      </c>
      <c r="H70" s="31">
        <v>5.2827221570702222E-2</v>
      </c>
      <c r="I70" s="31">
        <v>5.3611804741412868E-2</v>
      </c>
      <c r="J70" s="31">
        <v>5.1794285879797675E-2</v>
      </c>
      <c r="K70" s="31">
        <v>5.0331033825296821E-2</v>
      </c>
      <c r="L70" s="31">
        <v>5.9334936985986575E-2</v>
      </c>
      <c r="M70" s="31">
        <v>6.2505824994152234E-2</v>
      </c>
      <c r="N70" s="31">
        <v>6.1634754857929977E-2</v>
      </c>
      <c r="O70" s="31">
        <v>6.1838182147520959E-2</v>
      </c>
      <c r="P70" s="31">
        <v>5.2836384769078572E-2</v>
      </c>
      <c r="Q70" s="31">
        <v>0.1147639102391298</v>
      </c>
      <c r="R70" s="31">
        <v>0.11502275128053399</v>
      </c>
      <c r="S70" s="31">
        <v>0.12069434706852897</v>
      </c>
      <c r="T70" s="31">
        <v>0.12031279475931765</v>
      </c>
      <c r="U70" s="31">
        <v>0.11975523089640598</v>
      </c>
      <c r="V70" s="31">
        <v>0.11591951224764344</v>
      </c>
      <c r="W70" s="31">
        <v>0.12071807088290035</v>
      </c>
      <c r="X70" s="31">
        <v>0.11971898930853039</v>
      </c>
      <c r="Y70" s="31">
        <v>0.11507294368232815</v>
      </c>
      <c r="Z70" s="31">
        <v>0.11920123280112205</v>
      </c>
      <c r="AA70" s="31">
        <v>0.11970583206810335</v>
      </c>
    </row>
    <row r="71" spans="1:27" s="27" customFormat="1" x14ac:dyDescent="0.25">
      <c r="A71" s="28" t="s">
        <v>134</v>
      </c>
      <c r="B71" s="28" t="s">
        <v>74</v>
      </c>
      <c r="C71" s="31" t="s">
        <v>166</v>
      </c>
      <c r="D71" s="31" t="s">
        <v>166</v>
      </c>
      <c r="E71" s="31" t="s">
        <v>166</v>
      </c>
      <c r="F71" s="31" t="s">
        <v>166</v>
      </c>
      <c r="G71" s="31" t="s">
        <v>166</v>
      </c>
      <c r="H71" s="31" t="s">
        <v>166</v>
      </c>
      <c r="I71" s="31" t="s">
        <v>166</v>
      </c>
      <c r="J71" s="31" t="s">
        <v>166</v>
      </c>
      <c r="K71" s="31" t="s">
        <v>166</v>
      </c>
      <c r="L71" s="31" t="s">
        <v>166</v>
      </c>
      <c r="M71" s="31" t="s">
        <v>166</v>
      </c>
      <c r="N71" s="31" t="s">
        <v>166</v>
      </c>
      <c r="O71" s="31" t="s">
        <v>166</v>
      </c>
      <c r="P71" s="31" t="s">
        <v>166</v>
      </c>
      <c r="Q71" s="31" t="s">
        <v>166</v>
      </c>
      <c r="R71" s="31" t="s">
        <v>166</v>
      </c>
      <c r="S71" s="31" t="s">
        <v>166</v>
      </c>
      <c r="T71" s="31" t="s">
        <v>166</v>
      </c>
      <c r="U71" s="31" t="s">
        <v>166</v>
      </c>
      <c r="V71" s="31" t="s">
        <v>166</v>
      </c>
      <c r="W71" s="31" t="s">
        <v>166</v>
      </c>
      <c r="X71" s="31" t="s">
        <v>166</v>
      </c>
      <c r="Y71" s="31" t="s">
        <v>166</v>
      </c>
      <c r="Z71" s="31" t="s">
        <v>166</v>
      </c>
      <c r="AA71" s="31" t="s">
        <v>166</v>
      </c>
    </row>
    <row r="72" spans="1:27" s="27" customFormat="1" x14ac:dyDescent="0.25">
      <c r="A72" s="28" t="s">
        <v>134</v>
      </c>
      <c r="B72" s="28" t="s">
        <v>56</v>
      </c>
      <c r="C72" s="31">
        <v>9.6040353539399381E-2</v>
      </c>
      <c r="D72" s="31">
        <v>8.1080693287028563E-2</v>
      </c>
      <c r="E72" s="31">
        <v>0.1150931242212125</v>
      </c>
      <c r="F72" s="31">
        <v>0.11165651953323175</v>
      </c>
      <c r="G72" s="31">
        <v>0.10225608836775428</v>
      </c>
      <c r="H72" s="31">
        <v>9.9099785717893435E-2</v>
      </c>
      <c r="I72" s="31">
        <v>0.10256016146926987</v>
      </c>
      <c r="J72" s="31">
        <v>9.7168791634934276E-2</v>
      </c>
      <c r="K72" s="31">
        <v>9.3110817533658893E-2</v>
      </c>
      <c r="L72" s="31">
        <v>9.6394198837691972E-2</v>
      </c>
      <c r="M72" s="31">
        <v>0.12179761545783134</v>
      </c>
      <c r="N72" s="31">
        <v>0.10623683561643835</v>
      </c>
      <c r="O72" s="31">
        <v>0.10438861130208754</v>
      </c>
      <c r="P72" s="31">
        <v>9.4276379261992505E-2</v>
      </c>
      <c r="Q72" s="31">
        <v>0.10163290919389617</v>
      </c>
      <c r="R72" s="31">
        <v>9.7614744818859706E-2</v>
      </c>
      <c r="S72" s="31">
        <v>9.4586875045750918E-2</v>
      </c>
      <c r="T72" s="31">
        <v>9.5301833101713973E-2</v>
      </c>
      <c r="U72" s="31">
        <v>9.0771598468601694E-2</v>
      </c>
      <c r="V72" s="31">
        <v>9.0696364464551579E-2</v>
      </c>
      <c r="W72" s="31">
        <v>9.4506496694328701E-2</v>
      </c>
      <c r="X72" s="31">
        <v>9.1030542612777585E-2</v>
      </c>
      <c r="Y72" s="31">
        <v>8.5950847635542948E-2</v>
      </c>
      <c r="Z72" s="31">
        <v>8.4891690501279538E-2</v>
      </c>
      <c r="AA72" s="31">
        <v>7.7501446212584146E-2</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31" t="s">
        <v>166</v>
      </c>
      <c r="D76" s="31" t="s">
        <v>166</v>
      </c>
      <c r="E76" s="31" t="s">
        <v>166</v>
      </c>
      <c r="F76" s="31" t="s">
        <v>166</v>
      </c>
      <c r="G76" s="31" t="s">
        <v>166</v>
      </c>
      <c r="H76" s="31" t="s">
        <v>166</v>
      </c>
      <c r="I76" s="31" t="s">
        <v>166</v>
      </c>
      <c r="J76" s="31" t="s">
        <v>166</v>
      </c>
      <c r="K76" s="31" t="s">
        <v>166</v>
      </c>
      <c r="L76" s="31" t="s">
        <v>166</v>
      </c>
      <c r="M76" s="31" t="s">
        <v>166</v>
      </c>
      <c r="N76" s="31" t="s">
        <v>166</v>
      </c>
      <c r="O76" s="31" t="s">
        <v>166</v>
      </c>
      <c r="P76" s="31" t="s">
        <v>166</v>
      </c>
      <c r="Q76" s="31" t="s">
        <v>166</v>
      </c>
      <c r="R76" s="31" t="s">
        <v>166</v>
      </c>
      <c r="S76" s="31" t="s">
        <v>166</v>
      </c>
      <c r="T76" s="31" t="s">
        <v>166</v>
      </c>
      <c r="U76" s="31" t="s">
        <v>166</v>
      </c>
      <c r="V76" s="31" t="s">
        <v>166</v>
      </c>
      <c r="W76" s="31" t="s">
        <v>166</v>
      </c>
      <c r="X76" s="31" t="s">
        <v>166</v>
      </c>
      <c r="Y76" s="31" t="s">
        <v>166</v>
      </c>
      <c r="Z76" s="31" t="s">
        <v>166</v>
      </c>
      <c r="AA76" s="31" t="s">
        <v>166</v>
      </c>
    </row>
    <row r="77" spans="1:27" s="27" customFormat="1" x14ac:dyDescent="0.25">
      <c r="A77" s="28" t="s">
        <v>135</v>
      </c>
      <c r="B77" s="28" t="s">
        <v>72</v>
      </c>
      <c r="C77" s="31" t="s">
        <v>166</v>
      </c>
      <c r="D77" s="31" t="s">
        <v>166</v>
      </c>
      <c r="E77" s="31" t="s">
        <v>166</v>
      </c>
      <c r="F77" s="31" t="s">
        <v>166</v>
      </c>
      <c r="G77" s="31" t="s">
        <v>166</v>
      </c>
      <c r="H77" s="31" t="s">
        <v>166</v>
      </c>
      <c r="I77" s="31" t="s">
        <v>166</v>
      </c>
      <c r="J77" s="31" t="s">
        <v>166</v>
      </c>
      <c r="K77" s="31" t="s">
        <v>166</v>
      </c>
      <c r="L77" s="31" t="s">
        <v>166</v>
      </c>
      <c r="M77" s="31" t="s">
        <v>166</v>
      </c>
      <c r="N77" s="31" t="s">
        <v>166</v>
      </c>
      <c r="O77" s="31" t="s">
        <v>166</v>
      </c>
      <c r="P77" s="31" t="s">
        <v>166</v>
      </c>
      <c r="Q77" s="31" t="s">
        <v>166</v>
      </c>
      <c r="R77" s="31" t="s">
        <v>166</v>
      </c>
      <c r="S77" s="31" t="s">
        <v>166</v>
      </c>
      <c r="T77" s="31" t="s">
        <v>166</v>
      </c>
      <c r="U77" s="31" t="s">
        <v>166</v>
      </c>
      <c r="V77" s="31" t="s">
        <v>166</v>
      </c>
      <c r="W77" s="31" t="s">
        <v>166</v>
      </c>
      <c r="X77" s="31" t="s">
        <v>166</v>
      </c>
      <c r="Y77" s="31" t="s">
        <v>166</v>
      </c>
      <c r="Z77" s="31" t="s">
        <v>166</v>
      </c>
      <c r="AA77" s="31" t="s">
        <v>166</v>
      </c>
    </row>
    <row r="78" spans="1:27" s="27" customFormat="1" x14ac:dyDescent="0.25">
      <c r="A78" s="28" t="s">
        <v>135</v>
      </c>
      <c r="B78" s="28" t="s">
        <v>20</v>
      </c>
      <c r="C78" s="31">
        <v>0</v>
      </c>
      <c r="D78" s="31">
        <v>4.8291343491518891E-7</v>
      </c>
      <c r="E78" s="31">
        <v>5.5388169773340665E-7</v>
      </c>
      <c r="F78" s="31">
        <v>5.7849423509935717E-7</v>
      </c>
      <c r="G78" s="31">
        <v>5.815561662429608E-7</v>
      </c>
      <c r="H78" s="31">
        <v>5.910185705136221E-7</v>
      </c>
      <c r="I78" s="31">
        <v>6.2315540563943675E-7</v>
      </c>
      <c r="J78" s="31">
        <v>6.5332185095120404E-7</v>
      </c>
      <c r="K78" s="31">
        <v>6.9771826433170528E-7</v>
      </c>
      <c r="L78" s="31">
        <v>7.4645645911331342E-7</v>
      </c>
      <c r="M78" s="31">
        <v>7.5593411010276828E-7</v>
      </c>
      <c r="N78" s="31">
        <v>8.4242025948684329E-7</v>
      </c>
      <c r="O78" s="31">
        <v>8.8984224234546521E-7</v>
      </c>
      <c r="P78" s="31">
        <v>9.3013584474892493E-7</v>
      </c>
      <c r="Q78" s="31">
        <v>9.9343835293238918E-7</v>
      </c>
      <c r="R78" s="31">
        <v>1.0482437102846536E-6</v>
      </c>
      <c r="S78" s="31">
        <v>1.1016983009214551E-6</v>
      </c>
      <c r="T78" s="31">
        <v>1.181693656707179E-6</v>
      </c>
      <c r="U78" s="31">
        <v>1.3269897763103064E-6</v>
      </c>
      <c r="V78" s="31">
        <v>1.2972160063370601E-6</v>
      </c>
      <c r="W78" s="31">
        <v>1.4303142427317991E-6</v>
      </c>
      <c r="X78" s="31">
        <v>1.5076486623360045E-6</v>
      </c>
      <c r="Y78" s="31">
        <v>1.5723926242242315E-6</v>
      </c>
      <c r="Z78" s="31">
        <v>1.6899860937533881E-6</v>
      </c>
      <c r="AA78" s="31">
        <v>1.782456731333181E-6</v>
      </c>
    </row>
    <row r="79" spans="1:27" s="27" customFormat="1" x14ac:dyDescent="0.25">
      <c r="A79" s="28" t="s">
        <v>135</v>
      </c>
      <c r="B79" s="28" t="s">
        <v>32</v>
      </c>
      <c r="C79" s="31" t="s">
        <v>166</v>
      </c>
      <c r="D79" s="31" t="s">
        <v>166</v>
      </c>
      <c r="E79" s="31" t="s">
        <v>166</v>
      </c>
      <c r="F79" s="31" t="s">
        <v>166</v>
      </c>
      <c r="G79" s="31" t="s">
        <v>166</v>
      </c>
      <c r="H79" s="31" t="s">
        <v>166</v>
      </c>
      <c r="I79" s="31" t="s">
        <v>166</v>
      </c>
      <c r="J79" s="31" t="s">
        <v>166</v>
      </c>
      <c r="K79" s="31" t="s">
        <v>166</v>
      </c>
      <c r="L79" s="31" t="s">
        <v>166</v>
      </c>
      <c r="M79" s="31" t="s">
        <v>166</v>
      </c>
      <c r="N79" s="31" t="s">
        <v>166</v>
      </c>
      <c r="O79" s="31" t="s">
        <v>166</v>
      </c>
      <c r="P79" s="31" t="s">
        <v>166</v>
      </c>
      <c r="Q79" s="31" t="s">
        <v>166</v>
      </c>
      <c r="R79" s="31" t="s">
        <v>166</v>
      </c>
      <c r="S79" s="31" t="s">
        <v>166</v>
      </c>
      <c r="T79" s="31" t="s">
        <v>166</v>
      </c>
      <c r="U79" s="31" t="s">
        <v>166</v>
      </c>
      <c r="V79" s="31" t="s">
        <v>166</v>
      </c>
      <c r="W79" s="31" t="s">
        <v>166</v>
      </c>
      <c r="X79" s="31" t="s">
        <v>166</v>
      </c>
      <c r="Y79" s="31" t="s">
        <v>166</v>
      </c>
      <c r="Z79" s="31" t="s">
        <v>166</v>
      </c>
      <c r="AA79" s="31" t="s">
        <v>166</v>
      </c>
    </row>
    <row r="80" spans="1:27" s="27" customFormat="1" x14ac:dyDescent="0.25">
      <c r="A80" s="28" t="s">
        <v>135</v>
      </c>
      <c r="B80" s="28" t="s">
        <v>67</v>
      </c>
      <c r="C80" s="31">
        <v>4.6287324520886475E-7</v>
      </c>
      <c r="D80" s="31">
        <v>4.5504597932819775E-7</v>
      </c>
      <c r="E80" s="31">
        <v>5.0950362069142797E-7</v>
      </c>
      <c r="F80" s="31">
        <v>5.2897272270878021E-7</v>
      </c>
      <c r="G80" s="31">
        <v>5.3501705346817108E-7</v>
      </c>
      <c r="H80" s="31">
        <v>5.3890964381592077E-7</v>
      </c>
      <c r="I80" s="31">
        <v>5.7147186576450775E-7</v>
      </c>
      <c r="J80" s="31">
        <v>6.0188365123297588E-7</v>
      </c>
      <c r="K80" s="31">
        <v>6.4229835564616675E-7</v>
      </c>
      <c r="L80" s="31">
        <v>6.9288143367984998E-7</v>
      </c>
      <c r="M80" s="31">
        <v>6.8593227462815449E-7</v>
      </c>
      <c r="N80" s="31">
        <v>7.746822930240207E-7</v>
      </c>
      <c r="O80" s="31">
        <v>8.1142713736796694E-7</v>
      </c>
      <c r="P80" s="31">
        <v>8.4233319103875756E-7</v>
      </c>
      <c r="Q80" s="31">
        <v>9.140533009693883E-7</v>
      </c>
      <c r="R80" s="31">
        <v>9.6116850439147734E-7</v>
      </c>
      <c r="S80" s="31">
        <v>1.0082460236588526E-6</v>
      </c>
      <c r="T80" s="31">
        <v>1.0619490460995765E-6</v>
      </c>
      <c r="U80" s="31">
        <v>1.2078091762669227E-6</v>
      </c>
      <c r="V80" s="31">
        <v>2.3677443590950628E-6</v>
      </c>
      <c r="W80" s="31">
        <v>2.6512162896065161E-6</v>
      </c>
      <c r="X80" s="31">
        <v>2.7411158908153083E-6</v>
      </c>
      <c r="Y80" s="31">
        <v>2.8623156728077685E-6</v>
      </c>
      <c r="Z80" s="31">
        <v>3.0628615783213496E-6</v>
      </c>
      <c r="AA80" s="31">
        <v>3.2834947578981306E-6</v>
      </c>
    </row>
    <row r="81" spans="1:27" s="27" customFormat="1" x14ac:dyDescent="0.25">
      <c r="A81" s="28" t="s">
        <v>135</v>
      </c>
      <c r="B81" s="28" t="s">
        <v>66</v>
      </c>
      <c r="C81" s="31">
        <v>0.36635884340078689</v>
      </c>
      <c r="D81" s="31">
        <v>0.55262993898045998</v>
      </c>
      <c r="E81" s="31">
        <v>0.41079385557709119</v>
      </c>
      <c r="F81" s="31">
        <v>0.41780788445056094</v>
      </c>
      <c r="G81" s="31">
        <v>0.50083845588376086</v>
      </c>
      <c r="H81" s="31">
        <v>0.45447019163360186</v>
      </c>
      <c r="I81" s="31">
        <v>0.45735555333783678</v>
      </c>
      <c r="J81" s="31">
        <v>0.50409290668980933</v>
      </c>
      <c r="K81" s="31">
        <v>0.44862827749341511</v>
      </c>
      <c r="L81" s="31">
        <v>0.35953228127222381</v>
      </c>
      <c r="M81" s="31">
        <v>0.54660649705363473</v>
      </c>
      <c r="N81" s="31">
        <v>0.40118960443716173</v>
      </c>
      <c r="O81" s="31">
        <v>0.40997398316072386</v>
      </c>
      <c r="P81" s="31">
        <v>0.49142812604848518</v>
      </c>
      <c r="Q81" s="31">
        <v>0.44835094666658071</v>
      </c>
      <c r="R81" s="31">
        <v>0.44608114624635165</v>
      </c>
      <c r="S81" s="31">
        <v>0.49456173930189079</v>
      </c>
      <c r="T81" s="31">
        <v>0.44012795047358066</v>
      </c>
      <c r="U81" s="31">
        <v>0.3552141097710339</v>
      </c>
      <c r="V81" s="31">
        <v>0.53199230322564228</v>
      </c>
      <c r="W81" s="31">
        <v>0.39353980500768265</v>
      </c>
      <c r="X81" s="31">
        <v>0.40214009397611611</v>
      </c>
      <c r="Y81" s="31">
        <v>0.48449598084928147</v>
      </c>
      <c r="Z81" s="31">
        <v>0.43735625748499568</v>
      </c>
      <c r="AA81" s="31">
        <v>0.43750266146582795</v>
      </c>
    </row>
    <row r="82" spans="1:27" s="27" customFormat="1" x14ac:dyDescent="0.25">
      <c r="A82" s="28" t="s">
        <v>135</v>
      </c>
      <c r="B82" s="28" t="s">
        <v>70</v>
      </c>
      <c r="C82" s="31">
        <v>0.35650416784250361</v>
      </c>
      <c r="D82" s="31">
        <v>0.26692434472889653</v>
      </c>
      <c r="E82" s="31">
        <v>0.37677970179361214</v>
      </c>
      <c r="F82" s="31">
        <v>0.36626266704432492</v>
      </c>
      <c r="G82" s="31">
        <v>0.40171105248303157</v>
      </c>
      <c r="H82" s="31">
        <v>6.1479787057177597E-2</v>
      </c>
      <c r="I82" s="31">
        <v>2.8203065272449101E-2</v>
      </c>
      <c r="J82" s="31">
        <v>1.0770580584654698E-4</v>
      </c>
      <c r="K82" s="31">
        <v>0.11623754259432363</v>
      </c>
      <c r="L82" s="31">
        <v>0.31345052012869062</v>
      </c>
      <c r="M82" s="31">
        <v>1.0634416499442938E-5</v>
      </c>
      <c r="N82" s="31">
        <v>0.14671055355100246</v>
      </c>
      <c r="O82" s="31">
        <v>0.14631348959000168</v>
      </c>
      <c r="P82" s="31">
        <v>1.0434037678120913E-4</v>
      </c>
      <c r="Q82" s="31">
        <v>6.6629724639099344E-2</v>
      </c>
      <c r="R82" s="31">
        <v>8.4403856340984962E-2</v>
      </c>
      <c r="S82" s="31">
        <v>1.3706781235421798E-2</v>
      </c>
      <c r="T82" s="31">
        <v>0.15095495446148596</v>
      </c>
      <c r="U82" s="31">
        <v>0.32339593067025629</v>
      </c>
      <c r="V82" s="31">
        <v>2.028697677028185E-5</v>
      </c>
      <c r="W82" s="31">
        <v>0.34152661931609146</v>
      </c>
      <c r="X82" s="31">
        <v>0.34081176937414887</v>
      </c>
      <c r="Y82" s="31">
        <v>0.14027933868834058</v>
      </c>
      <c r="Z82" s="31">
        <v>0.39325826045844775</v>
      </c>
      <c r="AA82" s="31">
        <v>0.37121292216528484</v>
      </c>
    </row>
    <row r="83" spans="1:27" s="27" customFormat="1" x14ac:dyDescent="0.25">
      <c r="A83" s="28" t="s">
        <v>135</v>
      </c>
      <c r="B83" s="28" t="s">
        <v>69</v>
      </c>
      <c r="C83" s="31" t="s">
        <v>166</v>
      </c>
      <c r="D83" s="31" t="s">
        <v>166</v>
      </c>
      <c r="E83" s="31" t="s">
        <v>166</v>
      </c>
      <c r="F83" s="31" t="s">
        <v>166</v>
      </c>
      <c r="G83" s="31" t="s">
        <v>166</v>
      </c>
      <c r="H83" s="31" t="s">
        <v>166</v>
      </c>
      <c r="I83" s="31" t="s">
        <v>166</v>
      </c>
      <c r="J83" s="31" t="s">
        <v>166</v>
      </c>
      <c r="K83" s="31" t="s">
        <v>166</v>
      </c>
      <c r="L83" s="31" t="s">
        <v>166</v>
      </c>
      <c r="M83" s="31" t="s">
        <v>166</v>
      </c>
      <c r="N83" s="31" t="s">
        <v>166</v>
      </c>
      <c r="O83" s="31" t="s">
        <v>166</v>
      </c>
      <c r="P83" s="31" t="s">
        <v>166</v>
      </c>
      <c r="Q83" s="31" t="s">
        <v>166</v>
      </c>
      <c r="R83" s="31" t="s">
        <v>166</v>
      </c>
      <c r="S83" s="31" t="s">
        <v>166</v>
      </c>
      <c r="T83" s="31" t="s">
        <v>166</v>
      </c>
      <c r="U83" s="31" t="s">
        <v>166</v>
      </c>
      <c r="V83" s="31" t="s">
        <v>166</v>
      </c>
      <c r="W83" s="31" t="s">
        <v>166</v>
      </c>
      <c r="X83" s="31" t="s">
        <v>166</v>
      </c>
      <c r="Y83" s="31" t="s">
        <v>166</v>
      </c>
      <c r="Z83" s="31" t="s">
        <v>166</v>
      </c>
      <c r="AA83" s="31" t="s">
        <v>166</v>
      </c>
    </row>
    <row r="84" spans="1:27" s="27" customFormat="1" x14ac:dyDescent="0.25">
      <c r="A84" s="28" t="s">
        <v>135</v>
      </c>
      <c r="B84" s="28" t="s">
        <v>36</v>
      </c>
      <c r="C84" s="31" t="s">
        <v>166</v>
      </c>
      <c r="D84" s="31" t="s">
        <v>166</v>
      </c>
      <c r="E84" s="31" t="s">
        <v>166</v>
      </c>
      <c r="F84" s="31" t="s">
        <v>166</v>
      </c>
      <c r="G84" s="31" t="s">
        <v>166</v>
      </c>
      <c r="H84" s="31" t="s">
        <v>166</v>
      </c>
      <c r="I84" s="31" t="s">
        <v>166</v>
      </c>
      <c r="J84" s="31" t="s">
        <v>166</v>
      </c>
      <c r="K84" s="31" t="s">
        <v>166</v>
      </c>
      <c r="L84" s="31" t="s">
        <v>166</v>
      </c>
      <c r="M84" s="31" t="s">
        <v>166</v>
      </c>
      <c r="N84" s="31" t="s">
        <v>166</v>
      </c>
      <c r="O84" s="31" t="s">
        <v>166</v>
      </c>
      <c r="P84" s="31" t="s">
        <v>166</v>
      </c>
      <c r="Q84" s="31" t="s">
        <v>166</v>
      </c>
      <c r="R84" s="31" t="s">
        <v>166</v>
      </c>
      <c r="S84" s="31" t="s">
        <v>166</v>
      </c>
      <c r="T84" s="31" t="s">
        <v>166</v>
      </c>
      <c r="U84" s="31" t="s">
        <v>166</v>
      </c>
      <c r="V84" s="31" t="s">
        <v>166</v>
      </c>
      <c r="W84" s="31" t="s">
        <v>166</v>
      </c>
      <c r="X84" s="31" t="s">
        <v>166</v>
      </c>
      <c r="Y84" s="31" t="s">
        <v>166</v>
      </c>
      <c r="Z84" s="31" t="s">
        <v>166</v>
      </c>
      <c r="AA84" s="31" t="s">
        <v>166</v>
      </c>
    </row>
    <row r="85" spans="1:27" s="27" customFormat="1" x14ac:dyDescent="0.25">
      <c r="A85" s="28" t="s">
        <v>135</v>
      </c>
      <c r="B85" s="28" t="s">
        <v>74</v>
      </c>
      <c r="C85" s="31" t="s">
        <v>166</v>
      </c>
      <c r="D85" s="31" t="s">
        <v>166</v>
      </c>
      <c r="E85" s="31" t="s">
        <v>166</v>
      </c>
      <c r="F85" s="31" t="s">
        <v>166</v>
      </c>
      <c r="G85" s="31" t="s">
        <v>166</v>
      </c>
      <c r="H85" s="31" t="s">
        <v>166</v>
      </c>
      <c r="I85" s="31" t="s">
        <v>166</v>
      </c>
      <c r="J85" s="31" t="s">
        <v>166</v>
      </c>
      <c r="K85" s="31" t="s">
        <v>166</v>
      </c>
      <c r="L85" s="31" t="s">
        <v>166</v>
      </c>
      <c r="M85" s="31" t="s">
        <v>166</v>
      </c>
      <c r="N85" s="31" t="s">
        <v>166</v>
      </c>
      <c r="O85" s="31" t="s">
        <v>166</v>
      </c>
      <c r="P85" s="31" t="s">
        <v>166</v>
      </c>
      <c r="Q85" s="31" t="s">
        <v>166</v>
      </c>
      <c r="R85" s="31" t="s">
        <v>166</v>
      </c>
      <c r="S85" s="31" t="s">
        <v>166</v>
      </c>
      <c r="T85" s="31" t="s">
        <v>166</v>
      </c>
      <c r="U85" s="31" t="s">
        <v>166</v>
      </c>
      <c r="V85" s="31" t="s">
        <v>166</v>
      </c>
      <c r="W85" s="31" t="s">
        <v>166</v>
      </c>
      <c r="X85" s="31" t="s">
        <v>166</v>
      </c>
      <c r="Y85" s="31" t="s">
        <v>166</v>
      </c>
      <c r="Z85" s="31" t="s">
        <v>166</v>
      </c>
      <c r="AA85" s="31" t="s">
        <v>166</v>
      </c>
    </row>
    <row r="86" spans="1:27" s="27" customFormat="1" x14ac:dyDescent="0.25">
      <c r="A86" s="28" t="s">
        <v>135</v>
      </c>
      <c r="B86" s="28" t="s">
        <v>56</v>
      </c>
      <c r="C86" s="31" t="s">
        <v>166</v>
      </c>
      <c r="D86" s="31" t="s">
        <v>166</v>
      </c>
      <c r="E86" s="31" t="s">
        <v>166</v>
      </c>
      <c r="F86" s="31" t="s">
        <v>166</v>
      </c>
      <c r="G86" s="31">
        <v>1.5623077765800433E-2</v>
      </c>
      <c r="H86" s="31">
        <v>1.3125142313546423E-2</v>
      </c>
      <c r="I86" s="31">
        <v>1.3355089088516707E-2</v>
      </c>
      <c r="J86" s="31">
        <v>1.6796845196356956E-2</v>
      </c>
      <c r="K86" s="31">
        <v>1.1905799722088481E-2</v>
      </c>
      <c r="L86" s="31">
        <v>2.1594665484152613E-2</v>
      </c>
      <c r="M86" s="31">
        <v>0.64981426125275987</v>
      </c>
      <c r="N86" s="31">
        <v>2.0229178082191778E-2</v>
      </c>
      <c r="O86" s="31">
        <v>1.1416657280568239E-2</v>
      </c>
      <c r="P86" s="31">
        <v>1.2651856898325832E-2</v>
      </c>
      <c r="Q86" s="31">
        <v>1.639330677982085E-2</v>
      </c>
      <c r="R86" s="31">
        <v>1.3071788765385372E-2</v>
      </c>
      <c r="S86" s="31">
        <v>1.6787284076940412E-2</v>
      </c>
      <c r="T86" s="31">
        <v>1.1261616023246162E-2</v>
      </c>
      <c r="U86" s="31">
        <v>3.7250954542984271E-2</v>
      </c>
      <c r="V86" s="31">
        <v>0.41555016354851848</v>
      </c>
      <c r="W86" s="31">
        <v>1.3346355403348553E-2</v>
      </c>
      <c r="X86" s="31">
        <v>7.7576996421022107E-3</v>
      </c>
      <c r="Y86" s="31">
        <v>6.5817207923356781E-3</v>
      </c>
      <c r="Z86" s="31">
        <v>8.7027121777779361E-3</v>
      </c>
      <c r="AA86" s="31">
        <v>8.587853784994666E-3</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32">
        <v>7.6030405288456337E-2</v>
      </c>
      <c r="D92" s="32">
        <v>5.2691296690655816E-2</v>
      </c>
      <c r="E92" s="32">
        <v>5.9839216930155301E-2</v>
      </c>
      <c r="F92" s="32">
        <v>7.0660257405926907E-2</v>
      </c>
      <c r="G92" s="32">
        <v>7.3208272156884052E-2</v>
      </c>
      <c r="H92" s="32">
        <v>7.1383064461192705E-2</v>
      </c>
      <c r="I92" s="32">
        <v>7.2826793075973908E-2</v>
      </c>
      <c r="J92" s="32">
        <v>7.1285007179389556E-2</v>
      </c>
      <c r="K92" s="32">
        <v>7.0788525659496115E-2</v>
      </c>
      <c r="L92" s="32">
        <v>7.4446829340701182E-2</v>
      </c>
      <c r="M92" s="32">
        <v>7.8516808015545711E-2</v>
      </c>
      <c r="N92" s="32">
        <v>0.13627427759166419</v>
      </c>
      <c r="O92" s="32">
        <v>0.13806734965773326</v>
      </c>
      <c r="P92" s="32">
        <v>0.1362870817862257</v>
      </c>
      <c r="Q92" s="32">
        <v>0.14528146553673135</v>
      </c>
      <c r="R92" s="32">
        <v>0.14560230089513063</v>
      </c>
      <c r="S92" s="32">
        <v>0.14384285749553671</v>
      </c>
      <c r="T92" s="32">
        <v>0.14653723672812399</v>
      </c>
      <c r="U92" s="32">
        <v>0.15019053706955715</v>
      </c>
      <c r="V92" s="32">
        <v>0.14921333785304311</v>
      </c>
      <c r="W92" s="32">
        <v>0.15287168471570484</v>
      </c>
      <c r="X92" s="32">
        <v>0.16223798598108435</v>
      </c>
      <c r="Y92" s="32">
        <v>0.1587642944439159</v>
      </c>
      <c r="Z92" s="32">
        <v>0.15966523107953223</v>
      </c>
      <c r="AA92" s="32">
        <v>0.15802558774999967</v>
      </c>
    </row>
    <row r="93" spans="1:27" collapsed="1" x14ac:dyDescent="0.25">
      <c r="A93" s="28" t="s">
        <v>40</v>
      </c>
      <c r="B93" s="28" t="s">
        <v>122</v>
      </c>
      <c r="C93" s="32">
        <v>9.8004593246815656E-3</v>
      </c>
      <c r="D93" s="32">
        <v>6.5614216963641989E-2</v>
      </c>
      <c r="E93" s="32">
        <v>9.4297466268410665E-2</v>
      </c>
      <c r="F93" s="32">
        <v>0.1256271931965155</v>
      </c>
      <c r="G93" s="32">
        <v>0.10019869752517431</v>
      </c>
      <c r="H93" s="32">
        <v>0.16921114767728956</v>
      </c>
      <c r="I93" s="32">
        <v>0.17885862875105382</v>
      </c>
      <c r="J93" s="32">
        <v>0.14870290180615098</v>
      </c>
      <c r="K93" s="32">
        <v>0.20995421124186267</v>
      </c>
      <c r="L93" s="32">
        <v>0.24776093396233292</v>
      </c>
      <c r="M93" s="32">
        <v>0.27467150043462224</v>
      </c>
      <c r="N93" s="32">
        <v>0.27700170347026193</v>
      </c>
      <c r="O93" s="32">
        <v>0.26556720282679541</v>
      </c>
      <c r="P93" s="32">
        <v>0.25416061764602327</v>
      </c>
      <c r="Q93" s="32">
        <v>0.2799788690881021</v>
      </c>
      <c r="R93" s="32">
        <v>0.27024211018220334</v>
      </c>
      <c r="S93" s="32">
        <v>0.21720490210804125</v>
      </c>
      <c r="T93" s="32">
        <v>0.22602997693021135</v>
      </c>
      <c r="U93" s="32">
        <v>0.24455678538778011</v>
      </c>
      <c r="V93" s="32">
        <v>0.23995631145901578</v>
      </c>
      <c r="W93" s="32">
        <v>0.2432185417553788</v>
      </c>
      <c r="X93" s="32">
        <v>0.22586028195918131</v>
      </c>
      <c r="Y93" s="32">
        <v>0.22284432465012399</v>
      </c>
      <c r="Z93" s="32">
        <v>0.22845966845583546</v>
      </c>
      <c r="AA93" s="32">
        <v>0.24450133428114076</v>
      </c>
    </row>
    <row r="94" spans="1:27" x14ac:dyDescent="0.25">
      <c r="A94" s="28" t="s">
        <v>40</v>
      </c>
      <c r="B94" s="28" t="s">
        <v>76</v>
      </c>
      <c r="C94" s="32">
        <v>0.10031687965382391</v>
      </c>
      <c r="D94" s="32">
        <v>9.8772229953688631E-2</v>
      </c>
      <c r="E94" s="32">
        <v>0.11571358411117365</v>
      </c>
      <c r="F94" s="32">
        <v>0.1233402513480809</v>
      </c>
      <c r="G94" s="32">
        <v>0.11360281542034235</v>
      </c>
      <c r="H94" s="32">
        <v>0.11144046330108011</v>
      </c>
      <c r="I94" s="32">
        <v>0.11007011698026495</v>
      </c>
      <c r="J94" s="32">
        <v>0.10412299001664314</v>
      </c>
      <c r="K94" s="32">
        <v>0.1010227012031906</v>
      </c>
      <c r="L94" s="32">
        <v>0.10594927070359335</v>
      </c>
      <c r="M94" s="32">
        <v>0.15695679480472852</v>
      </c>
      <c r="N94" s="32">
        <v>0.12022593265220285</v>
      </c>
      <c r="O94" s="32">
        <v>0.11918588388777221</v>
      </c>
      <c r="P94" s="32">
        <v>0.10811898385683325</v>
      </c>
      <c r="Q94" s="32">
        <v>0.11440066774027045</v>
      </c>
      <c r="R94" s="32">
        <v>0.1119326816418785</v>
      </c>
      <c r="S94" s="32">
        <v>0.10144378643410522</v>
      </c>
      <c r="T94" s="32">
        <v>0.10671078594868849</v>
      </c>
      <c r="U94" s="32">
        <v>0.10435688071150774</v>
      </c>
      <c r="V94" s="32">
        <v>0.1152745448970046</v>
      </c>
      <c r="W94" s="32">
        <v>0.10528332362034866</v>
      </c>
      <c r="X94" s="32">
        <v>0.10280863420150727</v>
      </c>
      <c r="Y94" s="32">
        <v>9.6993983328912237E-2</v>
      </c>
      <c r="Z94" s="32">
        <v>9.5965394794123485E-2</v>
      </c>
      <c r="AA94" s="32">
        <v>9.1468217878897015E-2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32" t="s">
        <v>166</v>
      </c>
      <c r="D97" s="32" t="s">
        <v>166</v>
      </c>
      <c r="E97" s="32" t="s">
        <v>166</v>
      </c>
      <c r="F97" s="32" t="s">
        <v>166</v>
      </c>
      <c r="G97" s="32" t="s">
        <v>166</v>
      </c>
      <c r="H97" s="32" t="s">
        <v>166</v>
      </c>
      <c r="I97" s="32" t="s">
        <v>166</v>
      </c>
      <c r="J97" s="32" t="s">
        <v>166</v>
      </c>
      <c r="K97" s="32" t="s">
        <v>166</v>
      </c>
      <c r="L97" s="32" t="s">
        <v>166</v>
      </c>
      <c r="M97" s="32" t="s">
        <v>166</v>
      </c>
      <c r="N97" s="32">
        <v>0.16164433563532277</v>
      </c>
      <c r="O97" s="32">
        <v>0.16169163103895315</v>
      </c>
      <c r="P97" s="32">
        <v>0.15945274940212362</v>
      </c>
      <c r="Q97" s="32">
        <v>0.16487550878184168</v>
      </c>
      <c r="R97" s="32">
        <v>0.16502543313740234</v>
      </c>
      <c r="S97" s="32">
        <v>0.15822283081425451</v>
      </c>
      <c r="T97" s="32">
        <v>0.15979655521610311</v>
      </c>
      <c r="U97" s="32">
        <v>0.16077654250018744</v>
      </c>
      <c r="V97" s="32">
        <v>0.1614420552947122</v>
      </c>
      <c r="W97" s="32">
        <v>0.16142424143945544</v>
      </c>
      <c r="X97" s="32">
        <v>0.16381741849305534</v>
      </c>
      <c r="Y97" s="32">
        <v>0.15859888423733545</v>
      </c>
      <c r="Z97" s="32">
        <v>0.16270575972850607</v>
      </c>
      <c r="AA97" s="32">
        <v>0.16029204737200739</v>
      </c>
    </row>
    <row r="98" spans="1:27" x14ac:dyDescent="0.25">
      <c r="A98" s="28" t="s">
        <v>131</v>
      </c>
      <c r="B98" s="28" t="s">
        <v>122</v>
      </c>
      <c r="C98" s="32">
        <v>1.0464480253859534E-2</v>
      </c>
      <c r="D98" s="32">
        <v>7.5425521716677532E-2</v>
      </c>
      <c r="E98" s="32">
        <v>0.10281203658404002</v>
      </c>
      <c r="F98" s="32">
        <v>0.13982446907501342</v>
      </c>
      <c r="G98" s="32">
        <v>0.10288170155682592</v>
      </c>
      <c r="H98" s="32">
        <v>0.16961105813261745</v>
      </c>
      <c r="I98" s="32">
        <v>0.17924714413746967</v>
      </c>
      <c r="J98" s="32">
        <v>0.15634302398398028</v>
      </c>
      <c r="K98" s="32">
        <v>0.21526128325500349</v>
      </c>
      <c r="L98" s="32">
        <v>0.25201170264563882</v>
      </c>
      <c r="M98" s="32">
        <v>0.28014313434344063</v>
      </c>
      <c r="N98" s="32">
        <v>0.28327830400663279</v>
      </c>
      <c r="O98" s="32">
        <v>0.27124922824674319</v>
      </c>
      <c r="P98" s="32">
        <v>0.25956297582417281</v>
      </c>
      <c r="Q98" s="32">
        <v>0.2863112687230559</v>
      </c>
      <c r="R98" s="32">
        <v>0.2776777168607889</v>
      </c>
      <c r="S98" s="32">
        <v>0.22704094096525687</v>
      </c>
      <c r="T98" s="32">
        <v>0.23563880645531357</v>
      </c>
      <c r="U98" s="32">
        <v>0.25493440343684365</v>
      </c>
      <c r="V98" s="32">
        <v>0.25200371454040327</v>
      </c>
      <c r="W98" s="32">
        <v>0.25518188331306463</v>
      </c>
      <c r="X98" s="32">
        <v>0.23780077642676739</v>
      </c>
      <c r="Y98" s="32">
        <v>0.23018173831046465</v>
      </c>
      <c r="Z98" s="32">
        <v>0.23960169070829135</v>
      </c>
      <c r="AA98" s="32">
        <v>0.2525785215185562</v>
      </c>
    </row>
    <row r="99" spans="1:27" x14ac:dyDescent="0.25">
      <c r="A99" s="28" t="s">
        <v>131</v>
      </c>
      <c r="B99" s="28" t="s">
        <v>76</v>
      </c>
      <c r="C99" s="32">
        <v>0.12216442736175735</v>
      </c>
      <c r="D99" s="32">
        <v>0.12091706342102659</v>
      </c>
      <c r="E99" s="32">
        <v>0.12784816858054504</v>
      </c>
      <c r="F99" s="32">
        <v>0.13527816524964248</v>
      </c>
      <c r="G99" s="32">
        <v>0.11897997352578653</v>
      </c>
      <c r="H99" s="32">
        <v>0.11765529760817874</v>
      </c>
      <c r="I99" s="32">
        <v>0.10974624218154128</v>
      </c>
      <c r="J99" s="32">
        <v>0.10111968962373645</v>
      </c>
      <c r="K99" s="32">
        <v>9.5897424915832252E-2</v>
      </c>
      <c r="L99" s="32">
        <v>0.10081495079883805</v>
      </c>
      <c r="M99" s="32">
        <v>0.14157113758071713</v>
      </c>
      <c r="N99" s="32">
        <v>0.11659721751797565</v>
      </c>
      <c r="O99" s="32">
        <v>0.11648350345493115</v>
      </c>
      <c r="P99" s="32">
        <v>0.10511717217841469</v>
      </c>
      <c r="Q99" s="32">
        <v>0.11124895734745574</v>
      </c>
      <c r="R99" s="32">
        <v>0.11087441141773952</v>
      </c>
      <c r="S99" s="32">
        <v>9.8631992585105063E-2</v>
      </c>
      <c r="T99" s="32">
        <v>0.10472802744920978</v>
      </c>
      <c r="U99" s="32">
        <v>0.1012304345576948</v>
      </c>
      <c r="V99" s="32">
        <v>0.10329504262841112</v>
      </c>
      <c r="W99" s="32">
        <v>9.9549940833978626E-2</v>
      </c>
      <c r="X99" s="32">
        <v>9.9255167156440685E-2</v>
      </c>
      <c r="Y99" s="32">
        <v>8.9411197573750836E-2</v>
      </c>
      <c r="Z99" s="32">
        <v>8.9521267922123018E-2</v>
      </c>
      <c r="AA99" s="32">
        <v>8.8525988169263145E-2</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32">
        <v>7.6482149597343743E-2</v>
      </c>
      <c r="D102" s="32">
        <v>0.14662350554064857</v>
      </c>
      <c r="E102" s="32">
        <v>0.17274617241262932</v>
      </c>
      <c r="F102" s="32">
        <v>0.17324881874328896</v>
      </c>
      <c r="G102" s="32">
        <v>0.17293046653711722</v>
      </c>
      <c r="H102" s="32">
        <v>0.18396711179825892</v>
      </c>
      <c r="I102" s="32">
        <v>0.18911919007073774</v>
      </c>
      <c r="J102" s="32">
        <v>0.15963559396004037</v>
      </c>
      <c r="K102" s="32">
        <v>0.17788500000676052</v>
      </c>
      <c r="L102" s="32">
        <v>0.18771482902744327</v>
      </c>
      <c r="M102" s="32">
        <v>0.20223750086902531</v>
      </c>
      <c r="N102" s="32">
        <v>0.19709064807948373</v>
      </c>
      <c r="O102" s="32">
        <v>0.19617760483886987</v>
      </c>
      <c r="P102" s="32">
        <v>0.19320727557631812</v>
      </c>
      <c r="Q102" s="32">
        <v>0.19645924157469769</v>
      </c>
      <c r="R102" s="32">
        <v>0.19392770326767891</v>
      </c>
      <c r="S102" s="32">
        <v>0.15100414084673539</v>
      </c>
      <c r="T102" s="32">
        <v>0.16448937223221402</v>
      </c>
      <c r="U102" s="32">
        <v>0.16874478199779491</v>
      </c>
      <c r="V102" s="32">
        <v>0.17004444906297383</v>
      </c>
      <c r="W102" s="32">
        <v>0.17098833562056387</v>
      </c>
      <c r="X102" s="32">
        <v>0.17009395782341943</v>
      </c>
      <c r="Y102" s="32">
        <v>0.17432416138003337</v>
      </c>
      <c r="Z102" s="32">
        <v>0.16351671156244141</v>
      </c>
      <c r="AA102" s="32">
        <v>0.16679286018338213</v>
      </c>
    </row>
    <row r="103" spans="1:27" x14ac:dyDescent="0.25">
      <c r="A103" s="28" t="s">
        <v>132</v>
      </c>
      <c r="B103" s="28" t="s">
        <v>122</v>
      </c>
      <c r="C103" s="32">
        <v>8.6621377318050509E-3</v>
      </c>
      <c r="D103" s="32">
        <v>4.8794837387009599E-2</v>
      </c>
      <c r="E103" s="32">
        <v>7.9701060013046068E-2</v>
      </c>
      <c r="F103" s="32">
        <v>0.10128694047846525</v>
      </c>
      <c r="G103" s="32">
        <v>8.4426847137608702E-2</v>
      </c>
      <c r="H103" s="32">
        <v>0.16685837306325937</v>
      </c>
      <c r="I103" s="32">
        <v>0.17657276014167239</v>
      </c>
      <c r="J103" s="32">
        <v>0.10379503407757025</v>
      </c>
      <c r="K103" s="32">
        <v>0.15709790710096808</v>
      </c>
      <c r="L103" s="32">
        <v>0.20542478434380371</v>
      </c>
      <c r="M103" s="32">
        <v>0.22017638031489803</v>
      </c>
      <c r="N103" s="32">
        <v>0.21448992060254493</v>
      </c>
      <c r="O103" s="32">
        <v>0.20897665473511731</v>
      </c>
      <c r="P103" s="32">
        <v>0.20035501689559537</v>
      </c>
      <c r="Q103" s="32">
        <v>0.21691084517607823</v>
      </c>
      <c r="R103" s="32">
        <v>0.19618669024831523</v>
      </c>
      <c r="S103" s="32">
        <v>0.11924224436862921</v>
      </c>
      <c r="T103" s="32">
        <v>0.13033022475003014</v>
      </c>
      <c r="U103" s="32">
        <v>0.14119973496479762</v>
      </c>
      <c r="V103" s="32">
        <v>0.11996861928591719</v>
      </c>
      <c r="W103" s="32">
        <v>0.12406895207151865</v>
      </c>
      <c r="X103" s="32">
        <v>0.1069338122837606</v>
      </c>
      <c r="Y103" s="32">
        <v>0.14976053223139563</v>
      </c>
      <c r="Z103" s="32">
        <v>0.11748567086910688</v>
      </c>
      <c r="AA103" s="32">
        <v>0.16405137433868189</v>
      </c>
    </row>
    <row r="104" spans="1:27" x14ac:dyDescent="0.25">
      <c r="A104" s="28" t="s">
        <v>132</v>
      </c>
      <c r="B104" s="28" t="s">
        <v>76</v>
      </c>
      <c r="C104" s="32">
        <v>8.7135259606358956E-2</v>
      </c>
      <c r="D104" s="32">
        <v>8.6482836450971448E-2</v>
      </c>
      <c r="E104" s="32">
        <v>9.642746860730593E-2</v>
      </c>
      <c r="F104" s="32">
        <v>0.10039771723587584</v>
      </c>
      <c r="G104" s="32">
        <v>9.4609443131071017E-2</v>
      </c>
      <c r="H104" s="32">
        <v>9.7042084123782263E-2</v>
      </c>
      <c r="I104" s="32">
        <v>9.4419173622019389E-2</v>
      </c>
      <c r="J104" s="32">
        <v>8.9438310730880197E-2</v>
      </c>
      <c r="K104" s="32">
        <v>9.7895581956016844E-2</v>
      </c>
      <c r="L104" s="32">
        <v>0.10599247634867759</v>
      </c>
      <c r="M104" s="32">
        <v>0.13615848282013152</v>
      </c>
      <c r="N104" s="32">
        <v>0.12530500043841999</v>
      </c>
      <c r="O104" s="32">
        <v>0.12417934903539941</v>
      </c>
      <c r="P104" s="32">
        <v>0.11229751583359962</v>
      </c>
      <c r="Q104" s="32">
        <v>0.11243480275888686</v>
      </c>
      <c r="R104" s="32">
        <v>0.10877740898083385</v>
      </c>
      <c r="S104" s="32">
        <v>9.0739564779916432E-2</v>
      </c>
      <c r="T104" s="32">
        <v>0.10603645743020633</v>
      </c>
      <c r="U104" s="32">
        <v>0.1111875395024129</v>
      </c>
      <c r="V104" s="32">
        <v>0.10693801974058728</v>
      </c>
      <c r="W104" s="32">
        <v>0.11035459738400206</v>
      </c>
      <c r="X104" s="32">
        <v>0.10782521838395871</v>
      </c>
      <c r="Y104" s="32">
        <v>0.10470377451229287</v>
      </c>
      <c r="Z104" s="32">
        <v>9.8383702540511001E-2</v>
      </c>
      <c r="AA104" s="32">
        <v>9.9648372217255185E-2</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32">
        <v>0.12938668621070398</v>
      </c>
      <c r="D107" s="32">
        <v>4.9464878718507063E-2</v>
      </c>
      <c r="E107" s="32">
        <v>4.937672664673446E-2</v>
      </c>
      <c r="F107" s="32">
        <v>6.5693695903625657E-2</v>
      </c>
      <c r="G107" s="32">
        <v>6.9704378184022614E-2</v>
      </c>
      <c r="H107" s="32">
        <v>6.7485889785233205E-2</v>
      </c>
      <c r="I107" s="32">
        <v>6.884624501654614E-2</v>
      </c>
      <c r="J107" s="32">
        <v>6.9394576515182424E-2</v>
      </c>
      <c r="K107" s="32">
        <v>6.8233738739272312E-2</v>
      </c>
      <c r="L107" s="32">
        <v>6.8279352499416746E-2</v>
      </c>
      <c r="M107" s="32">
        <v>7.1649459833917781E-2</v>
      </c>
      <c r="N107" s="32">
        <v>6.9816602928451724E-2</v>
      </c>
      <c r="O107" s="32">
        <v>6.7801412003758971E-2</v>
      </c>
      <c r="P107" s="32">
        <v>6.6316462555316494E-2</v>
      </c>
      <c r="Q107" s="32">
        <v>6.9807778970997422E-2</v>
      </c>
      <c r="R107" s="32">
        <v>7.0994390543839547E-2</v>
      </c>
      <c r="S107" s="32">
        <v>6.7370484528019844E-2</v>
      </c>
      <c r="T107" s="32">
        <v>6.8113387488092092E-2</v>
      </c>
      <c r="U107" s="32">
        <v>0.13557345675496107</v>
      </c>
      <c r="V107" s="32">
        <v>0.13399505106841422</v>
      </c>
      <c r="W107" s="32">
        <v>0.12957829744143967</v>
      </c>
      <c r="X107" s="32">
        <v>0.16268884194146063</v>
      </c>
      <c r="Y107" s="32">
        <v>0.15887510129629814</v>
      </c>
      <c r="Z107" s="32">
        <v>0.15748428720208435</v>
      </c>
      <c r="AA107" s="32">
        <v>0.15042762948554217</v>
      </c>
    </row>
    <row r="108" spans="1:27" x14ac:dyDescent="0.25">
      <c r="A108" s="28" t="s">
        <v>133</v>
      </c>
      <c r="B108" s="28" t="s">
        <v>122</v>
      </c>
      <c r="C108" s="32" t="s">
        <v>166</v>
      </c>
      <c r="D108" s="32" t="s">
        <v>166</v>
      </c>
      <c r="E108" s="32" t="s">
        <v>166</v>
      </c>
      <c r="F108" s="32" t="s">
        <v>166</v>
      </c>
      <c r="G108" s="32" t="s">
        <v>166</v>
      </c>
      <c r="H108" s="32" t="s">
        <v>166</v>
      </c>
      <c r="I108" s="32" t="s">
        <v>166</v>
      </c>
      <c r="J108" s="32" t="s">
        <v>166</v>
      </c>
      <c r="K108" s="32" t="s">
        <v>166</v>
      </c>
      <c r="L108" s="32" t="s">
        <v>166</v>
      </c>
      <c r="M108" s="32" t="s">
        <v>166</v>
      </c>
      <c r="N108" s="32" t="s">
        <v>166</v>
      </c>
      <c r="O108" s="32" t="s">
        <v>166</v>
      </c>
      <c r="P108" s="32" t="s">
        <v>166</v>
      </c>
      <c r="Q108" s="32" t="s">
        <v>166</v>
      </c>
      <c r="R108" s="32" t="s">
        <v>166</v>
      </c>
      <c r="S108" s="32" t="s">
        <v>166</v>
      </c>
      <c r="T108" s="32" t="s">
        <v>166</v>
      </c>
      <c r="U108" s="32" t="s">
        <v>166</v>
      </c>
      <c r="V108" s="32" t="s">
        <v>166</v>
      </c>
      <c r="W108" s="32" t="s">
        <v>166</v>
      </c>
      <c r="X108" s="32" t="s">
        <v>166</v>
      </c>
      <c r="Y108" s="32" t="s">
        <v>166</v>
      </c>
      <c r="Z108" s="32" t="s">
        <v>166</v>
      </c>
      <c r="AA108" s="32" t="s">
        <v>166</v>
      </c>
    </row>
    <row r="109" spans="1:27" x14ac:dyDescent="0.25">
      <c r="A109" s="28" t="s">
        <v>133</v>
      </c>
      <c r="B109" s="28" t="s">
        <v>76</v>
      </c>
      <c r="C109" s="32">
        <v>6.8263197935512082E-2</v>
      </c>
      <c r="D109" s="32">
        <v>8.3292283984494897E-2</v>
      </c>
      <c r="E109" s="32">
        <v>9.6463310858365514E-2</v>
      </c>
      <c r="F109" s="32">
        <v>0.11963923605504366</v>
      </c>
      <c r="G109" s="32">
        <v>0.12041376522070016</v>
      </c>
      <c r="H109" s="32">
        <v>0.11550659056316591</v>
      </c>
      <c r="I109" s="32">
        <v>0.12184929178349903</v>
      </c>
      <c r="J109" s="32">
        <v>0.11939308590467688</v>
      </c>
      <c r="K109" s="32">
        <v>0.11388823532976952</v>
      </c>
      <c r="L109" s="32">
        <v>0.11673303810423556</v>
      </c>
      <c r="M109" s="32">
        <v>0.1444220554061994</v>
      </c>
      <c r="N109" s="32">
        <v>0.12867410027011048</v>
      </c>
      <c r="O109" s="32">
        <v>0.12744842463959774</v>
      </c>
      <c r="P109" s="32">
        <v>0.1164204674151082</v>
      </c>
      <c r="Q109" s="32">
        <v>0.12541244374507191</v>
      </c>
      <c r="R109" s="32">
        <v>0.12173006186134722</v>
      </c>
      <c r="S109" s="32">
        <v>0.11315772047499109</v>
      </c>
      <c r="T109" s="32">
        <v>0.11453197730137231</v>
      </c>
      <c r="U109" s="32">
        <v>0.10826000782709776</v>
      </c>
      <c r="V109" s="32">
        <v>0.1111854978502249</v>
      </c>
      <c r="W109" s="32">
        <v>0.11375869990640687</v>
      </c>
      <c r="X109" s="32">
        <v>0.10949873768597471</v>
      </c>
      <c r="Y109" s="32">
        <v>0.10695423350077624</v>
      </c>
      <c r="Z109" s="32">
        <v>0.10706286524855987</v>
      </c>
      <c r="AA109" s="32">
        <v>9.6687532089180184E-2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32">
        <v>5.1655197311073438E-2</v>
      </c>
      <c r="D112" s="32">
        <v>4.7494628951478851E-2</v>
      </c>
      <c r="E112" s="32">
        <v>6.8572829171606731E-2</v>
      </c>
      <c r="F112" s="32">
        <v>6.8268182800407362E-2</v>
      </c>
      <c r="G112" s="32">
        <v>6.7870726771707177E-2</v>
      </c>
      <c r="H112" s="32">
        <v>6.5218689397318744E-2</v>
      </c>
      <c r="I112" s="32">
        <v>6.6351406705915827E-2</v>
      </c>
      <c r="J112" s="32">
        <v>6.3779571003268198E-2</v>
      </c>
      <c r="K112" s="32">
        <v>6.2294236776844265E-2</v>
      </c>
      <c r="L112" s="32">
        <v>7.3060960515242329E-2</v>
      </c>
      <c r="M112" s="32">
        <v>7.735917487452966E-2</v>
      </c>
      <c r="N112" s="32">
        <v>7.6092763584160658E-2</v>
      </c>
      <c r="O112" s="32">
        <v>7.6289168772874824E-2</v>
      </c>
      <c r="P112" s="32">
        <v>6.5061111239696656E-2</v>
      </c>
      <c r="Q112" s="32">
        <v>0.14168384232503306</v>
      </c>
      <c r="R112" s="32">
        <v>0.1420034001030957</v>
      </c>
      <c r="S112" s="32">
        <v>0.14900536045098561</v>
      </c>
      <c r="T112" s="32">
        <v>0.14894309942098344</v>
      </c>
      <c r="U112" s="32">
        <v>0.147437165567919</v>
      </c>
      <c r="V112" s="32">
        <v>0.14351932085902583</v>
      </c>
      <c r="W112" s="32">
        <v>0.14862583714373548</v>
      </c>
      <c r="X112" s="32">
        <v>0.14798847526457101</v>
      </c>
      <c r="Y112" s="32">
        <v>0.14189981611744809</v>
      </c>
      <c r="Z112" s="32">
        <v>0.14716202336541523</v>
      </c>
      <c r="AA112" s="32">
        <v>0.14778497333861149</v>
      </c>
    </row>
    <row r="113" spans="1:27" x14ac:dyDescent="0.25">
      <c r="A113" s="28" t="s">
        <v>134</v>
      </c>
      <c r="B113" s="28" t="s">
        <v>122</v>
      </c>
      <c r="C113" s="32" t="s">
        <v>166</v>
      </c>
      <c r="D113" s="32" t="s">
        <v>166</v>
      </c>
      <c r="E113" s="32" t="s">
        <v>166</v>
      </c>
      <c r="F113" s="32" t="s">
        <v>166</v>
      </c>
      <c r="G113" s="32" t="s">
        <v>166</v>
      </c>
      <c r="H113" s="32" t="s">
        <v>166</v>
      </c>
      <c r="I113" s="32" t="s">
        <v>166</v>
      </c>
      <c r="J113" s="32" t="s">
        <v>166</v>
      </c>
      <c r="K113" s="32" t="s">
        <v>166</v>
      </c>
      <c r="L113" s="32" t="s">
        <v>166</v>
      </c>
      <c r="M113" s="32" t="s">
        <v>166</v>
      </c>
      <c r="N113" s="32" t="s">
        <v>166</v>
      </c>
      <c r="O113" s="32" t="s">
        <v>166</v>
      </c>
      <c r="P113" s="32" t="s">
        <v>166</v>
      </c>
      <c r="Q113" s="32" t="s">
        <v>166</v>
      </c>
      <c r="R113" s="32" t="s">
        <v>166</v>
      </c>
      <c r="S113" s="32" t="s">
        <v>166</v>
      </c>
      <c r="T113" s="32" t="s">
        <v>166</v>
      </c>
      <c r="U113" s="32" t="s">
        <v>166</v>
      </c>
      <c r="V113" s="32" t="s">
        <v>166</v>
      </c>
      <c r="W113" s="32" t="s">
        <v>166</v>
      </c>
      <c r="X113" s="32" t="s">
        <v>166</v>
      </c>
      <c r="Y113" s="32" t="s">
        <v>166</v>
      </c>
      <c r="Z113" s="32" t="s">
        <v>166</v>
      </c>
      <c r="AA113" s="32" t="s">
        <v>166</v>
      </c>
    </row>
    <row r="114" spans="1:27" x14ac:dyDescent="0.25">
      <c r="A114" s="28" t="s">
        <v>134</v>
      </c>
      <c r="B114" s="28" t="s">
        <v>76</v>
      </c>
      <c r="C114" s="32">
        <v>0.11272819451666061</v>
      </c>
      <c r="D114" s="32">
        <v>9.5137140628273303E-2</v>
      </c>
      <c r="E114" s="32">
        <v>0.13515346491181177</v>
      </c>
      <c r="F114" s="32">
        <v>0.13111588026382545</v>
      </c>
      <c r="G114" s="32">
        <v>0.12006175276703228</v>
      </c>
      <c r="H114" s="32">
        <v>0.11635129609637078</v>
      </c>
      <c r="I114" s="32">
        <v>0.12042576873293587</v>
      </c>
      <c r="J114" s="32">
        <v>0.11408255210253779</v>
      </c>
      <c r="K114" s="32">
        <v>0.10930483682858316</v>
      </c>
      <c r="L114" s="32">
        <v>0.11317100456621004</v>
      </c>
      <c r="M114" s="32">
        <v>0.14305989969002339</v>
      </c>
      <c r="N114" s="32">
        <v>0.12475673972602741</v>
      </c>
      <c r="O114" s="32">
        <v>0.12258433579824106</v>
      </c>
      <c r="P114" s="32">
        <v>0.1106893877558446</v>
      </c>
      <c r="Q114" s="32">
        <v>0.11934639912059759</v>
      </c>
      <c r="R114" s="32">
        <v>0.11462118606960738</v>
      </c>
      <c r="S114" s="32">
        <v>0.11106182952169275</v>
      </c>
      <c r="T114" s="32">
        <v>0.11190491694791874</v>
      </c>
      <c r="U114" s="32">
        <v>0.10657642211694766</v>
      </c>
      <c r="V114" s="32">
        <v>0.10649012836164171</v>
      </c>
      <c r="W114" s="32">
        <v>0.11097437188249608</v>
      </c>
      <c r="X114" s="32">
        <v>0.10688685850435924</v>
      </c>
      <c r="Y114" s="32">
        <v>0.10091215819031124</v>
      </c>
      <c r="Z114" s="32">
        <v>9.9667364142706605E-2</v>
      </c>
      <c r="AA114" s="32">
        <v>9.097458178895175E-2</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32" t="s">
        <v>166</v>
      </c>
      <c r="D117" s="32" t="s">
        <v>166</v>
      </c>
      <c r="E117" s="32" t="s">
        <v>166</v>
      </c>
      <c r="F117" s="32" t="s">
        <v>166</v>
      </c>
      <c r="G117" s="32" t="s">
        <v>166</v>
      </c>
      <c r="H117" s="32" t="s">
        <v>166</v>
      </c>
      <c r="I117" s="32" t="s">
        <v>166</v>
      </c>
      <c r="J117" s="32" t="s">
        <v>166</v>
      </c>
      <c r="K117" s="32" t="s">
        <v>166</v>
      </c>
      <c r="L117" s="32" t="s">
        <v>166</v>
      </c>
      <c r="M117" s="32" t="s">
        <v>166</v>
      </c>
      <c r="N117" s="32" t="s">
        <v>166</v>
      </c>
      <c r="O117" s="32" t="s">
        <v>166</v>
      </c>
      <c r="P117" s="32" t="s">
        <v>166</v>
      </c>
      <c r="Q117" s="32" t="s">
        <v>166</v>
      </c>
      <c r="R117" s="32" t="s">
        <v>166</v>
      </c>
      <c r="S117" s="32" t="s">
        <v>166</v>
      </c>
      <c r="T117" s="32" t="s">
        <v>166</v>
      </c>
      <c r="U117" s="32" t="s">
        <v>166</v>
      </c>
      <c r="V117" s="32" t="s">
        <v>166</v>
      </c>
      <c r="W117" s="32" t="s">
        <v>166</v>
      </c>
      <c r="X117" s="32" t="s">
        <v>166</v>
      </c>
      <c r="Y117" s="32" t="s">
        <v>166</v>
      </c>
      <c r="Z117" s="32" t="s">
        <v>166</v>
      </c>
      <c r="AA117" s="32" t="s">
        <v>166</v>
      </c>
    </row>
    <row r="118" spans="1:27" x14ac:dyDescent="0.25">
      <c r="A118" s="28" t="s">
        <v>135</v>
      </c>
      <c r="B118" s="28" t="s">
        <v>122</v>
      </c>
      <c r="C118" s="32" t="s">
        <v>166</v>
      </c>
      <c r="D118" s="32" t="s">
        <v>166</v>
      </c>
      <c r="E118" s="32" t="s">
        <v>166</v>
      </c>
      <c r="F118" s="32" t="s">
        <v>166</v>
      </c>
      <c r="G118" s="32" t="s">
        <v>166</v>
      </c>
      <c r="H118" s="32" t="s">
        <v>166</v>
      </c>
      <c r="I118" s="32" t="s">
        <v>166</v>
      </c>
      <c r="J118" s="32" t="s">
        <v>166</v>
      </c>
      <c r="K118" s="32" t="s">
        <v>166</v>
      </c>
      <c r="L118" s="32" t="s">
        <v>166</v>
      </c>
      <c r="M118" s="32" t="s">
        <v>166</v>
      </c>
      <c r="N118" s="32" t="s">
        <v>166</v>
      </c>
      <c r="O118" s="32" t="s">
        <v>166</v>
      </c>
      <c r="P118" s="32" t="s">
        <v>166</v>
      </c>
      <c r="Q118" s="32" t="s">
        <v>166</v>
      </c>
      <c r="R118" s="32" t="s">
        <v>166</v>
      </c>
      <c r="S118" s="32" t="s">
        <v>166</v>
      </c>
      <c r="T118" s="32" t="s">
        <v>166</v>
      </c>
      <c r="U118" s="32" t="s">
        <v>166</v>
      </c>
      <c r="V118" s="32" t="s">
        <v>166</v>
      </c>
      <c r="W118" s="32" t="s">
        <v>166</v>
      </c>
      <c r="X118" s="32" t="s">
        <v>166</v>
      </c>
      <c r="Y118" s="32" t="s">
        <v>166</v>
      </c>
      <c r="Z118" s="32" t="s">
        <v>166</v>
      </c>
      <c r="AA118" s="32" t="s">
        <v>166</v>
      </c>
    </row>
    <row r="119" spans="1:27" x14ac:dyDescent="0.25">
      <c r="A119" s="28" t="s">
        <v>135</v>
      </c>
      <c r="B119" s="28" t="s">
        <v>76</v>
      </c>
      <c r="C119" s="32" t="s">
        <v>166</v>
      </c>
      <c r="D119" s="32" t="s">
        <v>166</v>
      </c>
      <c r="E119" s="32" t="s">
        <v>166</v>
      </c>
      <c r="F119" s="32" t="s">
        <v>166</v>
      </c>
      <c r="G119" s="32">
        <v>1.813847150146421E-2</v>
      </c>
      <c r="H119" s="32">
        <v>1.5197943683409435E-2</v>
      </c>
      <c r="I119" s="32">
        <v>1.5468831004009729E-2</v>
      </c>
      <c r="J119" s="32">
        <v>1.9527531673458075E-2</v>
      </c>
      <c r="K119" s="32">
        <v>1.3776109599424612E-2</v>
      </c>
      <c r="L119" s="32">
        <v>2.5175861241049209E-2</v>
      </c>
      <c r="M119" s="32">
        <v>0.76448682897852138</v>
      </c>
      <c r="N119" s="32">
        <v>2.3568103595890413E-2</v>
      </c>
      <c r="O119" s="32">
        <v>1.3197442922374429E-2</v>
      </c>
      <c r="P119" s="32">
        <v>1.4649581562094071E-2</v>
      </c>
      <c r="Q119" s="32">
        <v>1.9060893677227783E-2</v>
      </c>
      <c r="R119" s="32">
        <v>1.5153429603945313E-2</v>
      </c>
      <c r="S119" s="32">
        <v>1.9528964224698509E-2</v>
      </c>
      <c r="T119" s="32">
        <v>1.3030236612702367E-2</v>
      </c>
      <c r="U119" s="32">
        <v>4.3609790772748382E-2</v>
      </c>
      <c r="V119" s="32">
        <v>0.48888165760349678</v>
      </c>
      <c r="W119" s="32">
        <v>1.549035197869102E-2</v>
      </c>
      <c r="X119" s="32">
        <v>8.9188160057057739E-3</v>
      </c>
      <c r="Y119" s="32">
        <v>7.5384661048484691E-3</v>
      </c>
      <c r="Z119" s="32">
        <v>1.0038315663245423E-2</v>
      </c>
      <c r="AA119" s="32">
        <v>9.9029768374951383E-3</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32">
        <v>0.15826900425347717</v>
      </c>
      <c r="D124" s="32">
        <v>0.16329571697842321</v>
      </c>
      <c r="E124" s="32">
        <v>0.16467297367346004</v>
      </c>
      <c r="F124" s="32">
        <v>0.16003618952653365</v>
      </c>
      <c r="G124" s="32">
        <v>0.15437900344716343</v>
      </c>
      <c r="H124" s="32">
        <v>0.16419697388334481</v>
      </c>
      <c r="I124" s="32">
        <v>0.16364436827544621</v>
      </c>
      <c r="J124" s="32">
        <v>0.14760145405203592</v>
      </c>
      <c r="K124" s="32">
        <v>0.15609969315089481</v>
      </c>
      <c r="L124" s="32">
        <v>0.16195723601950304</v>
      </c>
      <c r="M124" s="32">
        <v>0.16344150710576327</v>
      </c>
      <c r="N124" s="32">
        <v>0.16507489060200953</v>
      </c>
      <c r="O124" s="32">
        <v>0.16038812335928351</v>
      </c>
      <c r="P124" s="32">
        <v>0.15558896998287972</v>
      </c>
      <c r="Q124" s="32">
        <v>0.16610063054315158</v>
      </c>
      <c r="R124" s="32">
        <v>0.16629055036260976</v>
      </c>
      <c r="S124" s="32">
        <v>0.14987950012902329</v>
      </c>
      <c r="T124" s="32">
        <v>0.15747455671110239</v>
      </c>
      <c r="U124" s="32">
        <v>0.1635244203203626</v>
      </c>
      <c r="V124" s="32">
        <v>0.16558533994420307</v>
      </c>
      <c r="W124" s="32">
        <v>0.16646376933565543</v>
      </c>
      <c r="X124" s="32">
        <v>0.16200535558012286</v>
      </c>
      <c r="Y124" s="32">
        <v>0.15681688189199414</v>
      </c>
      <c r="Z124" s="32">
        <v>0.16767463107393524</v>
      </c>
      <c r="AA124" s="32">
        <v>0.16726974332491462</v>
      </c>
    </row>
    <row r="125" spans="1:27" collapsed="1" x14ac:dyDescent="0.25">
      <c r="A125" s="28" t="s">
        <v>40</v>
      </c>
      <c r="B125" s="28" t="s">
        <v>77</v>
      </c>
      <c r="C125" s="32">
        <v>4.9607658364902149E-2</v>
      </c>
      <c r="D125" s="32">
        <v>4.9629280423697235E-2</v>
      </c>
      <c r="E125" s="32">
        <v>4.896237582929612E-2</v>
      </c>
      <c r="F125" s="32">
        <v>4.8632746056913E-2</v>
      </c>
      <c r="G125" s="32">
        <v>4.8440036740874E-2</v>
      </c>
      <c r="H125" s="32">
        <v>4.8062820100207744E-2</v>
      </c>
      <c r="I125" s="32">
        <v>4.7828982416623124E-2</v>
      </c>
      <c r="J125" s="32">
        <v>4.7296340075477054E-2</v>
      </c>
      <c r="K125" s="32">
        <v>4.7059541469263805E-2</v>
      </c>
      <c r="L125" s="32">
        <v>4.6518740245613692E-2</v>
      </c>
      <c r="M125" s="32">
        <v>4.7140745824718805E-2</v>
      </c>
      <c r="N125" s="32">
        <v>4.67779632497188E-2</v>
      </c>
      <c r="O125" s="32">
        <v>4.6673343198149579E-2</v>
      </c>
      <c r="P125" s="32">
        <v>4.6202330294889141E-2</v>
      </c>
      <c r="Q125" s="32">
        <v>4.5751416958936378E-2</v>
      </c>
      <c r="R125" s="32">
        <v>4.5031752841140887E-2</v>
      </c>
      <c r="S125" s="32">
        <v>4.4364514916502305E-2</v>
      </c>
      <c r="T125" s="32">
        <v>4.3824433670127852E-2</v>
      </c>
      <c r="U125" s="32">
        <v>4.344365633262575E-2</v>
      </c>
      <c r="V125" s="32">
        <v>4.2780857030006815E-2</v>
      </c>
      <c r="W125" s="32">
        <v>4.2278295907759389E-2</v>
      </c>
      <c r="X125" s="32">
        <v>4.1801413637747802E-2</v>
      </c>
      <c r="Y125" s="32">
        <v>4.1454909183766833E-2</v>
      </c>
      <c r="Z125" s="32">
        <v>4.091255588468462E-2</v>
      </c>
      <c r="AA125" s="32">
        <v>4.0479341568256506E-2</v>
      </c>
    </row>
    <row r="126" spans="1:27" collapsed="1" x14ac:dyDescent="0.25">
      <c r="A126" s="28" t="s">
        <v>40</v>
      </c>
      <c r="B126" s="28" t="s">
        <v>78</v>
      </c>
      <c r="C126" s="32">
        <v>5.8382256493332452E-2</v>
      </c>
      <c r="D126" s="32">
        <v>5.8413542556033558E-2</v>
      </c>
      <c r="E126" s="32">
        <v>5.763398687281894E-2</v>
      </c>
      <c r="F126" s="32">
        <v>5.7245738891113389E-2</v>
      </c>
      <c r="G126" s="32">
        <v>5.6998126213580746E-2</v>
      </c>
      <c r="H126" s="32">
        <v>5.6581734483362046E-2</v>
      </c>
      <c r="I126" s="32">
        <v>5.6311029226226113E-2</v>
      </c>
      <c r="J126" s="32">
        <v>5.5692935515542052E-2</v>
      </c>
      <c r="K126" s="32">
        <v>5.5398724633656575E-2</v>
      </c>
      <c r="L126" s="32">
        <v>5.4777398276254392E-2</v>
      </c>
      <c r="M126" s="32">
        <v>5.5475426915713388E-2</v>
      </c>
      <c r="N126" s="32">
        <v>5.505203363138568E-2</v>
      </c>
      <c r="O126" s="32">
        <v>5.4932828563279724E-2</v>
      </c>
      <c r="P126" s="32">
        <v>5.4393672378848741E-2</v>
      </c>
      <c r="Q126" s="32">
        <v>5.3863408956210751E-2</v>
      </c>
      <c r="R126" s="32">
        <v>5.2999905230563492E-2</v>
      </c>
      <c r="S126" s="32">
        <v>5.2235721955298381E-2</v>
      </c>
      <c r="T126" s="32">
        <v>5.1601744654171708E-2</v>
      </c>
      <c r="U126" s="32">
        <v>5.112803157241208E-2</v>
      </c>
      <c r="V126" s="32">
        <v>5.0369604815553276E-2</v>
      </c>
      <c r="W126" s="32">
        <v>4.9781771960424062E-2</v>
      </c>
      <c r="X126" s="32">
        <v>4.9213443289617805E-2</v>
      </c>
      <c r="Y126" s="32">
        <v>4.8805033850243477E-2</v>
      </c>
      <c r="Z126" s="32">
        <v>4.8164858716541518E-2</v>
      </c>
      <c r="AA126" s="32">
        <v>4.7639357010081491E-2</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32">
        <v>0.15972410423852013</v>
      </c>
      <c r="D129" s="32">
        <v>0.16869258757931335</v>
      </c>
      <c r="E129" s="32">
        <v>0.16407706874272895</v>
      </c>
      <c r="F129" s="32">
        <v>0.16217901806788979</v>
      </c>
      <c r="G129" s="32">
        <v>0.15623794879546274</v>
      </c>
      <c r="H129" s="32">
        <v>0.17149712853575647</v>
      </c>
      <c r="I129" s="32">
        <v>0.16837752955692867</v>
      </c>
      <c r="J129" s="32">
        <v>0.1498463111616595</v>
      </c>
      <c r="K129" s="32">
        <v>0.15398623481808035</v>
      </c>
      <c r="L129" s="32">
        <v>0.1631266221933409</v>
      </c>
      <c r="M129" s="32">
        <v>0.17006996090265675</v>
      </c>
      <c r="N129" s="32">
        <v>0.16537597937264328</v>
      </c>
      <c r="O129" s="32">
        <v>0.1634209840754744</v>
      </c>
      <c r="P129" s="32">
        <v>0.15793663259006305</v>
      </c>
      <c r="Q129" s="32">
        <v>0.17349738433885359</v>
      </c>
      <c r="R129" s="32">
        <v>0.17078495206873032</v>
      </c>
      <c r="S129" s="32">
        <v>0.15185216414252153</v>
      </c>
      <c r="T129" s="32">
        <v>0.15603565699623098</v>
      </c>
      <c r="U129" s="32">
        <v>0.16511785037418406</v>
      </c>
      <c r="V129" s="32">
        <v>0.17248128974196486</v>
      </c>
      <c r="W129" s="32">
        <v>0.16747601898028563</v>
      </c>
      <c r="X129" s="32">
        <v>0.16536755715174986</v>
      </c>
      <c r="Y129" s="32">
        <v>0.1593428465078213</v>
      </c>
      <c r="Z129" s="32">
        <v>0.17527000062545306</v>
      </c>
      <c r="AA129" s="32">
        <v>0.17211676156775685</v>
      </c>
    </row>
    <row r="130" spans="1:27" x14ac:dyDescent="0.25">
      <c r="A130" s="28" t="s">
        <v>131</v>
      </c>
      <c r="B130" s="28" t="s">
        <v>77</v>
      </c>
      <c r="C130" s="32">
        <v>4.9008138287534621E-2</v>
      </c>
      <c r="D130" s="32">
        <v>4.9578684643222654E-2</v>
      </c>
      <c r="E130" s="32">
        <v>4.8944490503865422E-2</v>
      </c>
      <c r="F130" s="32">
        <v>4.9007925758356698E-2</v>
      </c>
      <c r="G130" s="32">
        <v>4.8798631476706003E-2</v>
      </c>
      <c r="H130" s="32">
        <v>4.8480968715908457E-2</v>
      </c>
      <c r="I130" s="32">
        <v>4.8157926502331375E-2</v>
      </c>
      <c r="J130" s="32">
        <v>4.7522298361262864E-2</v>
      </c>
      <c r="K130" s="32">
        <v>4.6999204745971496E-2</v>
      </c>
      <c r="L130" s="32">
        <v>4.6462443402597232E-2</v>
      </c>
      <c r="M130" s="32">
        <v>4.7079856803971337E-2</v>
      </c>
      <c r="N130" s="32">
        <v>4.6824529521760958E-2</v>
      </c>
      <c r="O130" s="32">
        <v>4.6669483031342544E-2</v>
      </c>
      <c r="P130" s="32">
        <v>4.6156817042501623E-2</v>
      </c>
      <c r="Q130" s="32">
        <v>4.568817795638349E-2</v>
      </c>
      <c r="R130" s="32">
        <v>4.4947870623631828E-2</v>
      </c>
      <c r="S130" s="32">
        <v>4.4245598793952491E-2</v>
      </c>
      <c r="T130" s="32">
        <v>4.3620972083081605E-2</v>
      </c>
      <c r="U130" s="32">
        <v>4.3231535241763576E-2</v>
      </c>
      <c r="V130" s="32">
        <v>4.2515665439206721E-2</v>
      </c>
      <c r="W130" s="32">
        <v>4.1979166674636678E-2</v>
      </c>
      <c r="X130" s="32">
        <v>4.1454871929610386E-2</v>
      </c>
      <c r="Y130" s="32">
        <v>4.1022581184422688E-2</v>
      </c>
      <c r="Z130" s="32">
        <v>4.0463238155255821E-2</v>
      </c>
      <c r="AA130" s="32">
        <v>3.9997645398791443E-2</v>
      </c>
    </row>
    <row r="131" spans="1:27" x14ac:dyDescent="0.25">
      <c r="A131" s="28" t="s">
        <v>131</v>
      </c>
      <c r="B131" s="28" t="s">
        <v>78</v>
      </c>
      <c r="C131" s="32">
        <v>5.7664534198355218E-2</v>
      </c>
      <c r="D131" s="32">
        <v>5.8365781156259219E-2</v>
      </c>
      <c r="E131" s="32">
        <v>5.76420582251604E-2</v>
      </c>
      <c r="F131" s="32">
        <v>5.7683542405239527E-2</v>
      </c>
      <c r="G131" s="32">
        <v>5.7412559766299588E-2</v>
      </c>
      <c r="H131" s="32">
        <v>5.7063429059542356E-2</v>
      </c>
      <c r="I131" s="32">
        <v>5.6711826369880459E-2</v>
      </c>
      <c r="J131" s="32">
        <v>5.5958180117055084E-2</v>
      </c>
      <c r="K131" s="32">
        <v>5.5331891888979523E-2</v>
      </c>
      <c r="L131" s="32">
        <v>5.4714568928107485E-2</v>
      </c>
      <c r="M131" s="32">
        <v>5.5412240135064128E-2</v>
      </c>
      <c r="N131" s="32">
        <v>5.5093760221648011E-2</v>
      </c>
      <c r="O131" s="32">
        <v>5.4927381827917024E-2</v>
      </c>
      <c r="P131" s="32">
        <v>5.435073466368634E-2</v>
      </c>
      <c r="Q131" s="32">
        <v>5.3802043528683681E-2</v>
      </c>
      <c r="R131" s="32">
        <v>5.2898179356364775E-2</v>
      </c>
      <c r="S131" s="32">
        <v>5.2103774151730238E-2</v>
      </c>
      <c r="T131" s="32">
        <v>5.1372963822691957E-2</v>
      </c>
      <c r="U131" s="32">
        <v>5.0861296085426562E-2</v>
      </c>
      <c r="V131" s="32">
        <v>5.0045020173708335E-2</v>
      </c>
      <c r="W131" s="32">
        <v>4.9433799049574123E-2</v>
      </c>
      <c r="X131" s="32">
        <v>4.8798599349709246E-2</v>
      </c>
      <c r="Y131" s="32">
        <v>4.8321651921924766E-2</v>
      </c>
      <c r="Z131" s="32">
        <v>4.7639052187566401E-2</v>
      </c>
      <c r="AA131" s="32">
        <v>4.7057894459326212E-2</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32">
        <v>0.1639624406727096</v>
      </c>
      <c r="D134" s="32">
        <v>0.17425429872443524</v>
      </c>
      <c r="E134" s="32">
        <v>0.17358464782259495</v>
      </c>
      <c r="F134" s="32">
        <v>0.1665882502372289</v>
      </c>
      <c r="G134" s="32">
        <v>0.1675221560245245</v>
      </c>
      <c r="H134" s="32">
        <v>0.17718978964868889</v>
      </c>
      <c r="I134" s="32">
        <v>0.17731343182437881</v>
      </c>
      <c r="J134" s="32">
        <v>0.14888699119953255</v>
      </c>
      <c r="K134" s="32">
        <v>0.16105251197151807</v>
      </c>
      <c r="L134" s="32">
        <v>0.16590418325274517</v>
      </c>
      <c r="M134" s="32">
        <v>0.17419461672442973</v>
      </c>
      <c r="N134" s="32">
        <v>0.17225129714007267</v>
      </c>
      <c r="O134" s="32">
        <v>0.16520510962835516</v>
      </c>
      <c r="P134" s="32">
        <v>0.16688252052955671</v>
      </c>
      <c r="Q134" s="32">
        <v>0.17709910991536323</v>
      </c>
      <c r="R134" s="32">
        <v>0.17706573680277415</v>
      </c>
      <c r="S134" s="32">
        <v>0.14896024209253036</v>
      </c>
      <c r="T134" s="32">
        <v>0.16167395607827287</v>
      </c>
      <c r="U134" s="32">
        <v>0.16727631620498118</v>
      </c>
      <c r="V134" s="32">
        <v>0.17532399485526062</v>
      </c>
      <c r="W134" s="32">
        <v>0.17304467774788412</v>
      </c>
      <c r="X134" s="32">
        <v>0.1662796732888252</v>
      </c>
      <c r="Y134" s="32">
        <v>0.1677000745533837</v>
      </c>
      <c r="Z134" s="32">
        <v>0.17753883314216165</v>
      </c>
      <c r="AA134" s="32">
        <v>0.17734028631172799</v>
      </c>
    </row>
    <row r="135" spans="1:27" x14ac:dyDescent="0.25">
      <c r="A135" s="28" t="s">
        <v>132</v>
      </c>
      <c r="B135" s="28" t="s">
        <v>77</v>
      </c>
      <c r="C135" s="32">
        <v>4.9142468507442361E-2</v>
      </c>
      <c r="D135" s="32">
        <v>4.8400437489579798E-2</v>
      </c>
      <c r="E135" s="32">
        <v>4.7803398681013548E-2</v>
      </c>
      <c r="F135" s="32">
        <v>4.7687952447196681E-2</v>
      </c>
      <c r="G135" s="32">
        <v>4.8150789817941776E-2</v>
      </c>
      <c r="H135" s="32">
        <v>4.7879292127644628E-2</v>
      </c>
      <c r="I135" s="32">
        <v>4.7793151149956338E-2</v>
      </c>
      <c r="J135" s="32">
        <v>4.7147915627319001E-2</v>
      </c>
      <c r="K135" s="32">
        <v>4.6656034213900653E-2</v>
      </c>
      <c r="L135" s="32">
        <v>4.609931532229701E-2</v>
      </c>
      <c r="M135" s="32">
        <v>4.7103591677238793E-2</v>
      </c>
      <c r="N135" s="32">
        <v>4.6571066584131925E-2</v>
      </c>
      <c r="O135" s="32">
        <v>4.6518321785635988E-2</v>
      </c>
      <c r="P135" s="32">
        <v>4.6038502280423374E-2</v>
      </c>
      <c r="Q135" s="32">
        <v>4.5582801128042416E-2</v>
      </c>
      <c r="R135" s="32">
        <v>4.4849951805032415E-2</v>
      </c>
      <c r="S135" s="32">
        <v>4.4212881453685411E-2</v>
      </c>
      <c r="T135" s="32">
        <v>4.364885430575266E-2</v>
      </c>
      <c r="U135" s="32">
        <v>4.3243150745178607E-2</v>
      </c>
      <c r="V135" s="32">
        <v>4.2604379706579154E-2</v>
      </c>
      <c r="W135" s="32">
        <v>4.2022646896934475E-2</v>
      </c>
      <c r="X135" s="32">
        <v>4.1504969417903097E-2</v>
      </c>
      <c r="Y135" s="32">
        <v>4.1161872913018469E-2</v>
      </c>
      <c r="Z135" s="32">
        <v>4.0575269627031542E-2</v>
      </c>
      <c r="AA135" s="32">
        <v>4.0041907118308413E-2</v>
      </c>
    </row>
    <row r="136" spans="1:27" x14ac:dyDescent="0.25">
      <c r="A136" s="28" t="s">
        <v>132</v>
      </c>
      <c r="B136" s="28" t="s">
        <v>78</v>
      </c>
      <c r="C136" s="32">
        <v>5.7840118868282719E-2</v>
      </c>
      <c r="D136" s="32">
        <v>5.697565578789298E-2</v>
      </c>
      <c r="E136" s="32">
        <v>5.6248015375911245E-2</v>
      </c>
      <c r="F136" s="32">
        <v>5.6151490822857412E-2</v>
      </c>
      <c r="G136" s="32">
        <v>5.6651487229591881E-2</v>
      </c>
      <c r="H136" s="32">
        <v>5.6348320655369127E-2</v>
      </c>
      <c r="I136" s="32">
        <v>5.6252102907591216E-2</v>
      </c>
      <c r="J136" s="32">
        <v>5.5507596643619074E-2</v>
      </c>
      <c r="K136" s="32">
        <v>5.4913425600060267E-2</v>
      </c>
      <c r="L136" s="32">
        <v>5.4289426689728207E-2</v>
      </c>
      <c r="M136" s="32">
        <v>5.544868018911641E-2</v>
      </c>
      <c r="N136" s="32">
        <v>5.4806997077633479E-2</v>
      </c>
      <c r="O136" s="32">
        <v>5.4743030191859221E-2</v>
      </c>
      <c r="P136" s="32">
        <v>5.4217955689385727E-2</v>
      </c>
      <c r="Q136" s="32">
        <v>5.3644755997247641E-2</v>
      </c>
      <c r="R136" s="32">
        <v>5.2769308253260268E-2</v>
      </c>
      <c r="S136" s="32">
        <v>5.2038300778041661E-2</v>
      </c>
      <c r="T136" s="32">
        <v>5.1395681854009875E-2</v>
      </c>
      <c r="U136" s="32">
        <v>5.092378670295078E-2</v>
      </c>
      <c r="V136" s="32">
        <v>5.0149569171450067E-2</v>
      </c>
      <c r="W136" s="32">
        <v>4.9477589637074042E-2</v>
      </c>
      <c r="X136" s="32">
        <v>4.8850766690656765E-2</v>
      </c>
      <c r="Y136" s="32">
        <v>4.8440199178025695E-2</v>
      </c>
      <c r="Z136" s="32">
        <v>4.7747512076048375E-2</v>
      </c>
      <c r="AA136" s="32">
        <v>4.7165207450786312E-2</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32">
        <v>0.14561892783106412</v>
      </c>
      <c r="D139" s="32">
        <v>0.14238238971068373</v>
      </c>
      <c r="E139" s="32">
        <v>0.15075734107345268</v>
      </c>
      <c r="F139" s="32">
        <v>0.14707111704348744</v>
      </c>
      <c r="G139" s="32">
        <v>0.13853580367723781</v>
      </c>
      <c r="H139" s="32">
        <v>0.14680989093879718</v>
      </c>
      <c r="I139" s="32">
        <v>0.14662710702621767</v>
      </c>
      <c r="J139" s="32">
        <v>0.13955495171184618</v>
      </c>
      <c r="K139" s="32">
        <v>0.14867603515303904</v>
      </c>
      <c r="L139" s="32">
        <v>0.15419567753348581</v>
      </c>
      <c r="M139" s="32">
        <v>0.14739645169894824</v>
      </c>
      <c r="N139" s="32">
        <v>0.15516471871089937</v>
      </c>
      <c r="O139" s="32">
        <v>0.15035081506041773</v>
      </c>
      <c r="P139" s="32">
        <v>0.1423649144804012</v>
      </c>
      <c r="Q139" s="32">
        <v>0.15076999818476303</v>
      </c>
      <c r="R139" s="32">
        <v>0.15153934073794267</v>
      </c>
      <c r="S139" s="32">
        <v>0.14330083130705085</v>
      </c>
      <c r="T139" s="32">
        <v>0.14951911615097124</v>
      </c>
      <c r="U139" s="32">
        <v>0.15495268405442097</v>
      </c>
      <c r="V139" s="32">
        <v>0.14892439910922223</v>
      </c>
      <c r="W139" s="32">
        <v>0.1555469195546802</v>
      </c>
      <c r="X139" s="32">
        <v>0.15160410392492413</v>
      </c>
      <c r="Y139" s="32">
        <v>0.14285285047772919</v>
      </c>
      <c r="Z139" s="32">
        <v>0.15206495853353094</v>
      </c>
      <c r="AA139" s="32">
        <v>0.15162547359732953</v>
      </c>
    </row>
    <row r="140" spans="1:27" x14ac:dyDescent="0.25">
      <c r="A140" s="28" t="s">
        <v>133</v>
      </c>
      <c r="B140" s="28" t="s">
        <v>77</v>
      </c>
      <c r="C140" s="32">
        <v>4.9836442170291935E-2</v>
      </c>
      <c r="D140" s="32">
        <v>5.0301514980587117E-2</v>
      </c>
      <c r="E140" s="32">
        <v>4.9678670034114102E-2</v>
      </c>
      <c r="F140" s="32">
        <v>4.9345264332734819E-2</v>
      </c>
      <c r="G140" s="32">
        <v>4.9257213867686771E-2</v>
      </c>
      <c r="H140" s="32">
        <v>4.8908360282510624E-2</v>
      </c>
      <c r="I140" s="32">
        <v>4.8779989600522607E-2</v>
      </c>
      <c r="J140" s="32">
        <v>4.8100279332250369E-2</v>
      </c>
      <c r="K140" s="32">
        <v>4.7672419133234209E-2</v>
      </c>
      <c r="L140" s="32">
        <v>4.7232427785071286E-2</v>
      </c>
      <c r="M140" s="32">
        <v>4.8153342581768517E-2</v>
      </c>
      <c r="N140" s="32">
        <v>4.7828673659735213E-2</v>
      </c>
      <c r="O140" s="32">
        <v>4.787628461732242E-2</v>
      </c>
      <c r="P140" s="32">
        <v>4.7383659671506179E-2</v>
      </c>
      <c r="Q140" s="32">
        <v>4.6906968136917422E-2</v>
      </c>
      <c r="R140" s="32">
        <v>4.6176372926430675E-2</v>
      </c>
      <c r="S140" s="32">
        <v>4.5474553091715067E-2</v>
      </c>
      <c r="T140" s="32">
        <v>4.4966778262979797E-2</v>
      </c>
      <c r="U140" s="32">
        <v>4.4565932102087938E-2</v>
      </c>
      <c r="V140" s="32">
        <v>4.3910602592696406E-2</v>
      </c>
      <c r="W140" s="32">
        <v>4.3408824780087778E-2</v>
      </c>
      <c r="X140" s="32">
        <v>4.2966679079586331E-2</v>
      </c>
      <c r="Y140" s="32">
        <v>4.2643966713354214E-2</v>
      </c>
      <c r="Z140" s="32">
        <v>4.2089515760305105E-2</v>
      </c>
      <c r="AA140" s="32">
        <v>4.1695244142653722E-2</v>
      </c>
    </row>
    <row r="141" spans="1:27" x14ac:dyDescent="0.25">
      <c r="A141" s="28" t="s">
        <v>133</v>
      </c>
      <c r="B141" s="28" t="s">
        <v>78</v>
      </c>
      <c r="C141" s="32">
        <v>5.865642866239669E-2</v>
      </c>
      <c r="D141" s="32">
        <v>5.9204906967066206E-2</v>
      </c>
      <c r="E141" s="32">
        <v>5.8450802496091463E-2</v>
      </c>
      <c r="F141" s="32">
        <v>5.8082690710742221E-2</v>
      </c>
      <c r="G141" s="32">
        <v>5.798393023215067E-2</v>
      </c>
      <c r="H141" s="32">
        <v>5.7593348950313997E-2</v>
      </c>
      <c r="I141" s="32">
        <v>5.7423434470255698E-2</v>
      </c>
      <c r="J141" s="32">
        <v>5.6647839720069905E-2</v>
      </c>
      <c r="K141" s="32">
        <v>5.6139497755885753E-2</v>
      </c>
      <c r="L141" s="32">
        <v>5.5603645815905579E-2</v>
      </c>
      <c r="M141" s="32">
        <v>5.6652692612811785E-2</v>
      </c>
      <c r="N141" s="32">
        <v>5.6288371192466616E-2</v>
      </c>
      <c r="O141" s="32">
        <v>5.6340166492252729E-2</v>
      </c>
      <c r="P141" s="32">
        <v>5.5769529485075048E-2</v>
      </c>
      <c r="Q141" s="32">
        <v>5.5224591640753121E-2</v>
      </c>
      <c r="R141" s="32">
        <v>5.435942149633316E-2</v>
      </c>
      <c r="S141" s="32">
        <v>5.3541428602032183E-2</v>
      </c>
      <c r="T141" s="32">
        <v>5.2932959735697498E-2</v>
      </c>
      <c r="U141" s="32">
        <v>5.2457752570774188E-2</v>
      </c>
      <c r="V141" s="32">
        <v>5.1719472939224381E-2</v>
      </c>
      <c r="W141" s="32">
        <v>5.1108614288066088E-2</v>
      </c>
      <c r="X141" s="32">
        <v>5.059053909723369E-2</v>
      </c>
      <c r="Y141" s="32">
        <v>5.0182349561605499E-2</v>
      </c>
      <c r="Z141" s="32">
        <v>4.9558548770249219E-2</v>
      </c>
      <c r="AA141" s="32">
        <v>4.9058808585315444E-2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32">
        <v>0.1673199165744875</v>
      </c>
      <c r="D144" s="32">
        <v>0.1726876424305005</v>
      </c>
      <c r="E144" s="32">
        <v>0.17916622345267602</v>
      </c>
      <c r="F144" s="32">
        <v>0.17416256085251594</v>
      </c>
      <c r="G144" s="32">
        <v>0.16441869731350414</v>
      </c>
      <c r="H144" s="32">
        <v>0.17046198205153881</v>
      </c>
      <c r="I144" s="32">
        <v>0.17549825717525247</v>
      </c>
      <c r="J144" s="32">
        <v>0.16626338434610205</v>
      </c>
      <c r="K144" s="32">
        <v>0.1743494823544533</v>
      </c>
      <c r="L144" s="32">
        <v>0.17667040814380622</v>
      </c>
      <c r="M144" s="32">
        <v>0.17638771357389404</v>
      </c>
      <c r="N144" s="32">
        <v>0.18047288491104191</v>
      </c>
      <c r="O144" s="32">
        <v>0.17509464330839108</v>
      </c>
      <c r="P144" s="32">
        <v>0.16600943495618628</v>
      </c>
      <c r="Q144" s="32">
        <v>0.17226843839585249</v>
      </c>
      <c r="R144" s="32">
        <v>0.177304627522614</v>
      </c>
      <c r="S144" s="32">
        <v>0.16896235016375385</v>
      </c>
      <c r="T144" s="32">
        <v>0.17655915599297034</v>
      </c>
      <c r="U144" s="32">
        <v>0.17881386061971702</v>
      </c>
      <c r="V144" s="32">
        <v>0.17821198402510993</v>
      </c>
      <c r="W144" s="32">
        <v>0.18293098087713411</v>
      </c>
      <c r="X144" s="32">
        <v>0.17661859145548683</v>
      </c>
      <c r="Y144" s="32">
        <v>0.16728113478695444</v>
      </c>
      <c r="Z144" s="32">
        <v>0.17341100184437916</v>
      </c>
      <c r="AA144" s="32">
        <v>0.17899414295930982</v>
      </c>
    </row>
    <row r="145" spans="1:27" x14ac:dyDescent="0.25">
      <c r="A145" s="28" t="s">
        <v>134</v>
      </c>
      <c r="B145" s="28" t="s">
        <v>77</v>
      </c>
      <c r="C145" s="32">
        <v>5.0856805942778166E-2</v>
      </c>
      <c r="D145" s="32">
        <v>4.9804577199817054E-2</v>
      </c>
      <c r="E145" s="32">
        <v>4.9003967028324956E-2</v>
      </c>
      <c r="F145" s="32">
        <v>4.7898383946481271E-2</v>
      </c>
      <c r="G145" s="32">
        <v>4.713572917384292E-2</v>
      </c>
      <c r="H145" s="32">
        <v>4.6470620814238979E-2</v>
      </c>
      <c r="I145" s="32">
        <v>4.6114968202979674E-2</v>
      </c>
      <c r="J145" s="32">
        <v>4.6010256633273225E-2</v>
      </c>
      <c r="K145" s="32">
        <v>4.6762009942625832E-2</v>
      </c>
      <c r="L145" s="32">
        <v>4.6098413411705751E-2</v>
      </c>
      <c r="M145" s="32">
        <v>4.5683801808796359E-2</v>
      </c>
      <c r="N145" s="32">
        <v>4.5047346311714177E-2</v>
      </c>
      <c r="O145" s="32">
        <v>4.4539167382094472E-2</v>
      </c>
      <c r="P145" s="32">
        <v>4.4173787971507283E-2</v>
      </c>
      <c r="Q145" s="32">
        <v>4.380743261141376E-2</v>
      </c>
      <c r="R145" s="32">
        <v>4.3215505167862954E-2</v>
      </c>
      <c r="S145" s="32">
        <v>4.2660303904330329E-2</v>
      </c>
      <c r="T145" s="32">
        <v>4.2344118946008036E-2</v>
      </c>
      <c r="U145" s="32">
        <v>4.206077916940159E-2</v>
      </c>
      <c r="V145" s="32">
        <v>4.149491531871332E-2</v>
      </c>
      <c r="W145" s="32">
        <v>4.1188843491730957E-2</v>
      </c>
      <c r="X145" s="32">
        <v>4.0810026006536083E-2</v>
      </c>
      <c r="Y145" s="32">
        <v>4.062603634752987E-2</v>
      </c>
      <c r="Z145" s="32">
        <v>4.0200707372210931E-2</v>
      </c>
      <c r="AA145" s="32">
        <v>3.989583337207047E-2</v>
      </c>
    </row>
    <row r="146" spans="1:27" x14ac:dyDescent="0.25">
      <c r="A146" s="28" t="s">
        <v>134</v>
      </c>
      <c r="B146" s="28" t="s">
        <v>78</v>
      </c>
      <c r="C146" s="32">
        <v>5.9867247867400268E-2</v>
      </c>
      <c r="D146" s="32">
        <v>5.8593426722664273E-2</v>
      </c>
      <c r="E146" s="32">
        <v>5.7676841118534709E-2</v>
      </c>
      <c r="F146" s="32">
        <v>5.6378236756574364E-2</v>
      </c>
      <c r="G146" s="32">
        <v>5.5455273765184297E-2</v>
      </c>
      <c r="H146" s="32">
        <v>5.4725688201214116E-2</v>
      </c>
      <c r="I146" s="32">
        <v>5.4286847498275628E-2</v>
      </c>
      <c r="J146" s="32">
        <v>5.4183312748411497E-2</v>
      </c>
      <c r="K146" s="32">
        <v>5.5027581855934211E-2</v>
      </c>
      <c r="L146" s="32">
        <v>5.4290000164787612E-2</v>
      </c>
      <c r="M146" s="32">
        <v>5.3747524388009796E-2</v>
      </c>
      <c r="N146" s="32">
        <v>5.3047651434870509E-2</v>
      </c>
      <c r="O146" s="32">
        <v>5.2445215557992628E-2</v>
      </c>
      <c r="P146" s="32">
        <v>5.1990739385859137E-2</v>
      </c>
      <c r="Q146" s="32">
        <v>5.1559203966321576E-2</v>
      </c>
      <c r="R146" s="32">
        <v>5.0864924498594345E-2</v>
      </c>
      <c r="S146" s="32">
        <v>5.0237860394688458E-2</v>
      </c>
      <c r="T146" s="32">
        <v>4.9854890226474283E-2</v>
      </c>
      <c r="U146" s="32">
        <v>4.9485273859644671E-2</v>
      </c>
      <c r="V146" s="32">
        <v>4.8863098344646548E-2</v>
      </c>
      <c r="W146" s="32">
        <v>4.8498080928472319E-2</v>
      </c>
      <c r="X146" s="32">
        <v>4.8067350810128355E-2</v>
      </c>
      <c r="Y146" s="32">
        <v>4.7830023943516965E-2</v>
      </c>
      <c r="Z146" s="32">
        <v>4.732348680463358E-2</v>
      </c>
      <c r="AA146" s="32">
        <v>4.6968464556897987E-2</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32">
        <v>0.14218199943798177</v>
      </c>
      <c r="D149" s="32">
        <v>0.14137826527655625</v>
      </c>
      <c r="E149" s="32">
        <v>0.14551945277296796</v>
      </c>
      <c r="F149" s="32">
        <v>0.14576945286269746</v>
      </c>
      <c r="G149" s="32">
        <v>0.13779508286301664</v>
      </c>
      <c r="H149" s="32">
        <v>0.14641200405793681</v>
      </c>
      <c r="I149" s="32">
        <v>0.14672060115981161</v>
      </c>
      <c r="J149" s="32">
        <v>0.1416087457207964</v>
      </c>
      <c r="K149" s="32">
        <v>0.14185197235714778</v>
      </c>
      <c r="L149" s="32">
        <v>0.14429507745974268</v>
      </c>
      <c r="M149" s="32">
        <v>0.14231638912012046</v>
      </c>
      <c r="N149" s="32">
        <v>0.14532499436543078</v>
      </c>
      <c r="O149" s="32">
        <v>0.14531557930452033</v>
      </c>
      <c r="P149" s="32">
        <v>0.13793236847007359</v>
      </c>
      <c r="Q149" s="32">
        <v>0.14627549231915801</v>
      </c>
      <c r="R149" s="32">
        <v>0.14592548291434285</v>
      </c>
      <c r="S149" s="32">
        <v>0.14130248179466473</v>
      </c>
      <c r="T149" s="32">
        <v>0.1416922511851377</v>
      </c>
      <c r="U149" s="32">
        <v>0.14449456738110111</v>
      </c>
      <c r="V149" s="32">
        <v>0.14216262617661737</v>
      </c>
      <c r="W149" s="32">
        <v>0.14603243830766238</v>
      </c>
      <c r="X149" s="32">
        <v>0.1454524580234049</v>
      </c>
      <c r="Y149" s="32">
        <v>0.13801930698579365</v>
      </c>
      <c r="Z149" s="32">
        <v>0.14609254348036091</v>
      </c>
      <c r="AA149" s="32">
        <v>0.14642464327985666</v>
      </c>
    </row>
    <row r="150" spans="1:27" x14ac:dyDescent="0.25">
      <c r="A150" s="28" t="s">
        <v>135</v>
      </c>
      <c r="B150" s="28" t="s">
        <v>77</v>
      </c>
      <c r="C150" s="32">
        <v>4.9722220610689156E-2</v>
      </c>
      <c r="D150" s="32">
        <v>4.9274692748799684E-2</v>
      </c>
      <c r="E150" s="32">
        <v>4.8562409118978314E-2</v>
      </c>
      <c r="F150" s="32">
        <v>4.8227812691684087E-2</v>
      </c>
      <c r="G150" s="32">
        <v>4.8019697337230091E-2</v>
      </c>
      <c r="H150" s="32">
        <v>4.7916668427265871E-2</v>
      </c>
      <c r="I150" s="32">
        <v>4.7732283960350154E-2</v>
      </c>
      <c r="J150" s="32">
        <v>4.7175732313543398E-2</v>
      </c>
      <c r="K150" s="32">
        <v>4.6846178620028829E-2</v>
      </c>
      <c r="L150" s="32">
        <v>4.6140716238542635E-2</v>
      </c>
      <c r="M150" s="32">
        <v>4.704800560096075E-2</v>
      </c>
      <c r="N150" s="32">
        <v>4.6580605192923202E-2</v>
      </c>
      <c r="O150" s="32">
        <v>4.6351747543543619E-2</v>
      </c>
      <c r="P150" s="32">
        <v>4.5895775719604723E-2</v>
      </c>
      <c r="Q150" s="32">
        <v>4.5484917676066397E-2</v>
      </c>
      <c r="R150" s="32">
        <v>4.4546694936791843E-2</v>
      </c>
      <c r="S150" s="32">
        <v>4.3997480050678821E-2</v>
      </c>
      <c r="T150" s="32">
        <v>4.3231758597237276E-2</v>
      </c>
      <c r="U150" s="32">
        <v>4.2771763653400442E-2</v>
      </c>
      <c r="V150" s="32">
        <v>4.2051201274126919E-2</v>
      </c>
      <c r="W150" s="32">
        <v>4.1332025614512581E-2</v>
      </c>
      <c r="X150" s="32">
        <v>4.0757524856058484E-2</v>
      </c>
      <c r="Y150" s="32">
        <v>4.0350672142530929E-2</v>
      </c>
      <c r="Z150" s="32">
        <v>3.9714722960333564E-2</v>
      </c>
      <c r="AA150" s="32">
        <v>3.9063077000709157E-2</v>
      </c>
    </row>
    <row r="151" spans="1:27" x14ac:dyDescent="0.25">
      <c r="A151" s="28" t="s">
        <v>135</v>
      </c>
      <c r="B151" s="28" t="s">
        <v>78</v>
      </c>
      <c r="C151" s="32">
        <v>5.8510694870151356E-2</v>
      </c>
      <c r="D151" s="32">
        <v>5.8040125226532638E-2</v>
      </c>
      <c r="E151" s="32">
        <v>5.7156382539005318E-2</v>
      </c>
      <c r="F151" s="32">
        <v>5.677759612133406E-2</v>
      </c>
      <c r="G151" s="32">
        <v>5.650007824114555E-2</v>
      </c>
      <c r="H151" s="32">
        <v>5.6373764246646828E-2</v>
      </c>
      <c r="I151" s="32">
        <v>5.6208085104700968E-2</v>
      </c>
      <c r="J151" s="32">
        <v>5.5511215181527865E-2</v>
      </c>
      <c r="K151" s="32">
        <v>5.5117809278260189E-2</v>
      </c>
      <c r="L151" s="32">
        <v>5.4323416244251681E-2</v>
      </c>
      <c r="M151" s="32">
        <v>5.5361170024227364E-2</v>
      </c>
      <c r="N151" s="32">
        <v>5.4840780214588547E-2</v>
      </c>
      <c r="O151" s="32">
        <v>5.4573974427219722E-2</v>
      </c>
      <c r="P151" s="32">
        <v>5.4006678849066812E-2</v>
      </c>
      <c r="Q151" s="32">
        <v>5.355552312333977E-2</v>
      </c>
      <c r="R151" s="32">
        <v>5.2425206044255698E-2</v>
      </c>
      <c r="S151" s="32">
        <v>5.176337401185923E-2</v>
      </c>
      <c r="T151" s="32">
        <v>5.0918567405322843E-2</v>
      </c>
      <c r="U151" s="32">
        <v>5.0380466204698632E-2</v>
      </c>
      <c r="V151" s="32">
        <v>4.9501029122164017E-2</v>
      </c>
      <c r="W151" s="32">
        <v>4.8681730604421207E-2</v>
      </c>
      <c r="X151" s="32">
        <v>4.7990448870967491E-2</v>
      </c>
      <c r="Y151" s="32">
        <v>4.7514179810332444E-2</v>
      </c>
      <c r="Z151" s="32">
        <v>4.6760739247569107E-2</v>
      </c>
      <c r="AA151" s="32">
        <v>4.5974021787530205E-2</v>
      </c>
    </row>
  </sheetData>
  <sheetProtection algorithmName="SHA-512" hashValue="hVnIsRh45ljvrL3yfzV+7vlABUEr6tluEb8QQymHb6A/xvJYyeGPSvUDK/dc0oREqqDvXpvOaDi7qeWFLoSJSg==" saltValue="Bs5btpnarK9+o4zOqOYoI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99237-71A1-4EE6-AE3E-750899729ABC}">
  <sheetPr codeName="Sheet93">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138</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89383.370299999995</v>
      </c>
      <c r="D6" s="24">
        <v>78452.682499999966</v>
      </c>
      <c r="E6" s="24">
        <v>78294.316999999981</v>
      </c>
      <c r="F6" s="24">
        <v>73767.250500000009</v>
      </c>
      <c r="G6" s="24">
        <v>71359.087799999994</v>
      </c>
      <c r="H6" s="24">
        <v>67105.68279999998</v>
      </c>
      <c r="I6" s="24">
        <v>66451.938349999982</v>
      </c>
      <c r="J6" s="24">
        <v>71295.630737588988</v>
      </c>
      <c r="K6" s="24">
        <v>53694.342990865494</v>
      </c>
      <c r="L6" s="24">
        <v>49558.845910823002</v>
      </c>
      <c r="M6" s="24">
        <v>44871.3115034086</v>
      </c>
      <c r="N6" s="24">
        <v>43833.422105554891</v>
      </c>
      <c r="O6" s="24">
        <v>45172.598856239689</v>
      </c>
      <c r="P6" s="24">
        <v>45356.973738236702</v>
      </c>
      <c r="Q6" s="24">
        <v>42391.908226509491</v>
      </c>
      <c r="R6" s="24">
        <v>43672.200891843706</v>
      </c>
      <c r="S6" s="24">
        <v>51008.574071798095</v>
      </c>
      <c r="T6" s="24">
        <v>53988.372062539296</v>
      </c>
      <c r="U6" s="24">
        <v>53689.721463856011</v>
      </c>
      <c r="V6" s="24">
        <v>52483.418973085994</v>
      </c>
      <c r="W6" s="24">
        <v>56325.617621064484</v>
      </c>
      <c r="X6" s="24">
        <v>58845.490175989995</v>
      </c>
      <c r="Y6" s="24">
        <v>61921.754014853999</v>
      </c>
      <c r="Z6" s="24">
        <v>56416.710534867976</v>
      </c>
      <c r="AA6" s="24">
        <v>37786.768205233995</v>
      </c>
    </row>
    <row r="7" spans="1:27" x14ac:dyDescent="0.25">
      <c r="A7" s="28" t="s">
        <v>40</v>
      </c>
      <c r="B7" s="28" t="s">
        <v>72</v>
      </c>
      <c r="C7" s="24">
        <v>27080.8884</v>
      </c>
      <c r="D7" s="24">
        <v>22496.818599999999</v>
      </c>
      <c r="E7" s="24">
        <v>26023.132499999989</v>
      </c>
      <c r="F7" s="24">
        <v>29604.373299999981</v>
      </c>
      <c r="G7" s="24">
        <v>27809.319</v>
      </c>
      <c r="H7" s="24">
        <v>26514.559800000003</v>
      </c>
      <c r="I7" s="24">
        <v>25800.398700000002</v>
      </c>
      <c r="J7" s="24">
        <v>19175.250299999992</v>
      </c>
      <c r="K7" s="24">
        <v>18304.6191</v>
      </c>
      <c r="L7" s="24">
        <v>19404.939000000002</v>
      </c>
      <c r="M7" s="24">
        <v>18439.9912</v>
      </c>
      <c r="N7" s="24">
        <v>19379.85379999999</v>
      </c>
      <c r="O7" s="24">
        <v>19959.434300000001</v>
      </c>
      <c r="P7" s="24">
        <v>19717.181199999999</v>
      </c>
      <c r="Q7" s="24">
        <v>18933.8806</v>
      </c>
      <c r="R7" s="24">
        <v>19850.416999999998</v>
      </c>
      <c r="S7" s="24">
        <v>20109.045099999999</v>
      </c>
      <c r="T7" s="24">
        <v>20352.068299999999</v>
      </c>
      <c r="U7" s="24">
        <v>20520.042000000001</v>
      </c>
      <c r="V7" s="24">
        <v>21848.698699999997</v>
      </c>
      <c r="W7" s="24">
        <v>21464.95559999999</v>
      </c>
      <c r="X7" s="24">
        <v>22528.635999999999</v>
      </c>
      <c r="Y7" s="24">
        <v>22055.956299999998</v>
      </c>
      <c r="Z7" s="24">
        <v>22246.167400000002</v>
      </c>
      <c r="AA7" s="24">
        <v>22343.015899999999</v>
      </c>
    </row>
    <row r="8" spans="1:27" x14ac:dyDescent="0.25">
      <c r="A8" s="28" t="s">
        <v>40</v>
      </c>
      <c r="B8" s="28" t="s">
        <v>20</v>
      </c>
      <c r="C8" s="24">
        <v>2459.8595178208998</v>
      </c>
      <c r="D8" s="24">
        <v>2360.4410303111299</v>
      </c>
      <c r="E8" s="24">
        <v>1702.2591548564596</v>
      </c>
      <c r="F8" s="24">
        <v>1837.978653717</v>
      </c>
      <c r="G8" s="24">
        <v>1837.9789837158501</v>
      </c>
      <c r="H8" s="24">
        <v>1837.9791515713998</v>
      </c>
      <c r="I8" s="24">
        <v>1837.9794232320601</v>
      </c>
      <c r="J8" s="24">
        <v>1837.9802202188</v>
      </c>
      <c r="K8" s="24">
        <v>1837.9804065764502</v>
      </c>
      <c r="L8" s="24">
        <v>1837.9807604757002</v>
      </c>
      <c r="M8" s="24">
        <v>1837.9809468754402</v>
      </c>
      <c r="N8" s="24">
        <v>1838.0655988369001</v>
      </c>
      <c r="O8" s="24">
        <v>1837.9826237619002</v>
      </c>
      <c r="P8" s="24">
        <v>1837.9831571535003</v>
      </c>
      <c r="Q8" s="24">
        <v>1838.0908080312997</v>
      </c>
      <c r="R8" s="24">
        <v>1787.6431784217</v>
      </c>
      <c r="S8" s="24">
        <v>1324.3830229078999</v>
      </c>
      <c r="T8" s="24">
        <v>1323.9960184742001</v>
      </c>
      <c r="U8" s="24">
        <v>1307.7381284432001</v>
      </c>
      <c r="V8" s="24">
        <v>1307.6680125006999</v>
      </c>
      <c r="W8" s="24">
        <v>1307.9666230841999</v>
      </c>
      <c r="X8" s="24">
        <v>1307.6753769197999</v>
      </c>
      <c r="Y8" s="24">
        <v>1294.9920885095003</v>
      </c>
      <c r="Z8" s="24">
        <v>1381.9501258900002</v>
      </c>
      <c r="AA8" s="24">
        <v>1339.7316067300999</v>
      </c>
    </row>
    <row r="9" spans="1:27" x14ac:dyDescent="0.25">
      <c r="A9" s="28" t="s">
        <v>40</v>
      </c>
      <c r="B9" s="28" t="s">
        <v>32</v>
      </c>
      <c r="C9" s="24">
        <v>691.47924039999896</v>
      </c>
      <c r="D9" s="24">
        <v>694.63818600000002</v>
      </c>
      <c r="E9" s="24">
        <v>702.78569500000003</v>
      </c>
      <c r="F9" s="24">
        <v>84.191827540000006</v>
      </c>
      <c r="G9" s="24">
        <v>84.606438800000006</v>
      </c>
      <c r="H9" s="24">
        <v>84.852659700000004</v>
      </c>
      <c r="I9" s="24">
        <v>84.49334107</v>
      </c>
      <c r="J9" s="24">
        <v>84.784681899999995</v>
      </c>
      <c r="K9" s="24">
        <v>86.3524575</v>
      </c>
      <c r="L9" s="24">
        <v>86.6116052</v>
      </c>
      <c r="M9" s="24">
        <v>89.87571029999998</v>
      </c>
      <c r="N9" s="24">
        <v>88.759255699999997</v>
      </c>
      <c r="O9" s="24">
        <v>87.069123300000001</v>
      </c>
      <c r="P9" s="24">
        <v>87.015901799999995</v>
      </c>
      <c r="Q9" s="24">
        <v>22.527806999999999</v>
      </c>
      <c r="R9" s="24">
        <v>17.486333999999999</v>
      </c>
      <c r="S9" s="24">
        <v>28.689083</v>
      </c>
      <c r="T9" s="24">
        <v>20.237746999999999</v>
      </c>
      <c r="U9" s="24">
        <v>0</v>
      </c>
      <c r="V9" s="24">
        <v>0</v>
      </c>
      <c r="W9" s="24">
        <v>0</v>
      </c>
      <c r="X9" s="24">
        <v>0</v>
      </c>
      <c r="Y9" s="24">
        <v>0</v>
      </c>
      <c r="Z9" s="24">
        <v>0</v>
      </c>
      <c r="AA9" s="24">
        <v>0</v>
      </c>
    </row>
    <row r="10" spans="1:27" x14ac:dyDescent="0.25">
      <c r="A10" s="28" t="s">
        <v>40</v>
      </c>
      <c r="B10" s="28" t="s">
        <v>67</v>
      </c>
      <c r="C10" s="24">
        <v>15.881107138853</v>
      </c>
      <c r="D10" s="24">
        <v>18.274752159552001</v>
      </c>
      <c r="E10" s="24">
        <v>56.829302002342999</v>
      </c>
      <c r="F10" s="24">
        <v>0.30114554097400004</v>
      </c>
      <c r="G10" s="24">
        <v>3.9450377840679987</v>
      </c>
      <c r="H10" s="24">
        <v>5.1876059074030003</v>
      </c>
      <c r="I10" s="24">
        <v>0.61307869515699998</v>
      </c>
      <c r="J10" s="24">
        <v>1.9382324452490003</v>
      </c>
      <c r="K10" s="24">
        <v>7.6518135867999965E-2</v>
      </c>
      <c r="L10" s="24">
        <v>2.4979535190999904</v>
      </c>
      <c r="M10" s="24">
        <v>5.7271832734749983</v>
      </c>
      <c r="N10" s="24">
        <v>16.733016399815</v>
      </c>
      <c r="O10" s="24">
        <v>5.7247594412599998</v>
      </c>
      <c r="P10" s="24">
        <v>2.5167149498300003</v>
      </c>
      <c r="Q10" s="24">
        <v>63.454753620979993</v>
      </c>
      <c r="R10" s="24">
        <v>44.515446824419861</v>
      </c>
      <c r="S10" s="24">
        <v>127.47695057137987</v>
      </c>
      <c r="T10" s="24">
        <v>74.287115580559984</v>
      </c>
      <c r="U10" s="24">
        <v>125.84913239380001</v>
      </c>
      <c r="V10" s="24">
        <v>85.552763831499902</v>
      </c>
      <c r="W10" s="24">
        <v>154.06881151208</v>
      </c>
      <c r="X10" s="24">
        <v>87.850923457200011</v>
      </c>
      <c r="Y10" s="24">
        <v>324.14988450492967</v>
      </c>
      <c r="Z10" s="24">
        <v>284.09567200989994</v>
      </c>
      <c r="AA10" s="24">
        <v>839.94745050873894</v>
      </c>
    </row>
    <row r="11" spans="1:27" x14ac:dyDescent="0.25">
      <c r="A11" s="28" t="s">
        <v>40</v>
      </c>
      <c r="B11" s="28" t="s">
        <v>66</v>
      </c>
      <c r="C11" s="24">
        <v>12421.06384096</v>
      </c>
      <c r="D11" s="24">
        <v>16139.287511660001</v>
      </c>
      <c r="E11" s="24">
        <v>13155.312240699997</v>
      </c>
      <c r="F11" s="24">
        <v>14438.619350999996</v>
      </c>
      <c r="G11" s="24">
        <v>16348.273795999998</v>
      </c>
      <c r="H11" s="24">
        <v>15447.563072699995</v>
      </c>
      <c r="I11" s="24">
        <v>15484.532328999998</v>
      </c>
      <c r="J11" s="24">
        <v>18015.897098799986</v>
      </c>
      <c r="K11" s="24">
        <v>15335.435691639999</v>
      </c>
      <c r="L11" s="24">
        <v>12993.762982269996</v>
      </c>
      <c r="M11" s="24">
        <v>16520.478900999999</v>
      </c>
      <c r="N11" s="24">
        <v>13516.126252149998</v>
      </c>
      <c r="O11" s="24">
        <v>14513.026562999999</v>
      </c>
      <c r="P11" s="24">
        <v>16294.011342599993</v>
      </c>
      <c r="Q11" s="24">
        <v>15255.448633259988</v>
      </c>
      <c r="R11" s="24">
        <v>15035.500290599997</v>
      </c>
      <c r="S11" s="24">
        <v>16849.4250187</v>
      </c>
      <c r="T11" s="24">
        <v>14663.34184035</v>
      </c>
      <c r="U11" s="24">
        <v>12295.18375874</v>
      </c>
      <c r="V11" s="24">
        <v>15516.737549999998</v>
      </c>
      <c r="W11" s="24">
        <v>12575.473965999998</v>
      </c>
      <c r="X11" s="24">
        <v>13250.769514799988</v>
      </c>
      <c r="Y11" s="24">
        <v>15130.099076499997</v>
      </c>
      <c r="Z11" s="24">
        <v>13774.339024699999</v>
      </c>
      <c r="AA11" s="24">
        <v>13978.341768499993</v>
      </c>
    </row>
    <row r="12" spans="1:27" x14ac:dyDescent="0.25">
      <c r="A12" s="28" t="s">
        <v>40</v>
      </c>
      <c r="B12" s="28" t="s">
        <v>70</v>
      </c>
      <c r="C12" s="24">
        <v>26512.159504999996</v>
      </c>
      <c r="D12" s="24">
        <v>30362.131980389808</v>
      </c>
      <c r="E12" s="24">
        <v>28845.972238547092</v>
      </c>
      <c r="F12" s="24">
        <v>28712.091652425312</v>
      </c>
      <c r="G12" s="24">
        <v>31129.979668554275</v>
      </c>
      <c r="H12" s="24">
        <v>29101.962149099483</v>
      </c>
      <c r="I12" s="24">
        <v>28575.059795436129</v>
      </c>
      <c r="J12" s="24">
        <v>30508.774705422205</v>
      </c>
      <c r="K12" s="24">
        <v>30708.345117977169</v>
      </c>
      <c r="L12" s="24">
        <v>33629.108235261214</v>
      </c>
      <c r="M12" s="24">
        <v>28549.465713239595</v>
      </c>
      <c r="N12" s="24">
        <v>29801.616620033677</v>
      </c>
      <c r="O12" s="24">
        <v>29597.05147431813</v>
      </c>
      <c r="P12" s="24">
        <v>29720.584184904204</v>
      </c>
      <c r="Q12" s="24">
        <v>31346.677674099676</v>
      </c>
      <c r="R12" s="24">
        <v>31507.772942745622</v>
      </c>
      <c r="S12" s="24">
        <v>30204.080695621156</v>
      </c>
      <c r="T12" s="24">
        <v>28218.956345635877</v>
      </c>
      <c r="U12" s="24">
        <v>29341.509659150292</v>
      </c>
      <c r="V12" s="24">
        <v>26432.087620631795</v>
      </c>
      <c r="W12" s="24">
        <v>27239.372795467731</v>
      </c>
      <c r="X12" s="24">
        <v>27160.623826248997</v>
      </c>
      <c r="Y12" s="24">
        <v>26346.974595033695</v>
      </c>
      <c r="Z12" s="24">
        <v>28590.3900660937</v>
      </c>
      <c r="AA12" s="24">
        <v>45609.636162872288</v>
      </c>
    </row>
    <row r="13" spans="1:27" x14ac:dyDescent="0.25">
      <c r="A13" s="28" t="s">
        <v>40</v>
      </c>
      <c r="B13" s="28" t="s">
        <v>69</v>
      </c>
      <c r="C13" s="24">
        <v>13573.317626545224</v>
      </c>
      <c r="D13" s="24">
        <v>20137.513936479896</v>
      </c>
      <c r="E13" s="24">
        <v>22063.945690622855</v>
      </c>
      <c r="F13" s="24">
        <v>23531.809218710714</v>
      </c>
      <c r="G13" s="24">
        <v>24114.983571233704</v>
      </c>
      <c r="H13" s="24">
        <v>27617.722615357223</v>
      </c>
      <c r="I13" s="24">
        <v>28936.411304788908</v>
      </c>
      <c r="J13" s="24">
        <v>25985.058050053784</v>
      </c>
      <c r="K13" s="24">
        <v>28558.526063313984</v>
      </c>
      <c r="L13" s="24">
        <v>29714.151557960551</v>
      </c>
      <c r="M13" s="24">
        <v>36999.151240621119</v>
      </c>
      <c r="N13" s="24">
        <v>38438.558096580949</v>
      </c>
      <c r="O13" s="24">
        <v>37196.587479162001</v>
      </c>
      <c r="P13" s="24">
        <v>36759.78133752945</v>
      </c>
      <c r="Q13" s="24">
        <v>39521.295636002818</v>
      </c>
      <c r="R13" s="24">
        <v>39251.220573239261</v>
      </c>
      <c r="S13" s="24">
        <v>35429.429009730644</v>
      </c>
      <c r="T13" s="24">
        <v>36632.625813479208</v>
      </c>
      <c r="U13" s="24">
        <v>38784.426853600387</v>
      </c>
      <c r="V13" s="24">
        <v>39625.235168915067</v>
      </c>
      <c r="W13" s="24">
        <v>39457.915200457996</v>
      </c>
      <c r="X13" s="24">
        <v>37861.165457025985</v>
      </c>
      <c r="Y13" s="24">
        <v>36153.311417702884</v>
      </c>
      <c r="Z13" s="24">
        <v>39899.364000390997</v>
      </c>
      <c r="AA13" s="24">
        <v>40569.703359471292</v>
      </c>
    </row>
    <row r="14" spans="1:27" x14ac:dyDescent="0.25">
      <c r="A14" s="28" t="s">
        <v>40</v>
      </c>
      <c r="B14" s="28" t="s">
        <v>36</v>
      </c>
      <c r="C14" s="24">
        <v>131.3043253507999</v>
      </c>
      <c r="D14" s="24">
        <v>209.64112416769999</v>
      </c>
      <c r="E14" s="24">
        <v>239.12362781659888</v>
      </c>
      <c r="F14" s="24">
        <v>282.13765034139999</v>
      </c>
      <c r="G14" s="24">
        <v>292.14331261899997</v>
      </c>
      <c r="H14" s="24">
        <v>284.92455417509979</v>
      </c>
      <c r="I14" s="24">
        <v>289.89376422499998</v>
      </c>
      <c r="J14" s="24">
        <v>285.13775534379988</v>
      </c>
      <c r="K14" s="24">
        <v>281.94214390940004</v>
      </c>
      <c r="L14" s="24">
        <v>281.7415901739999</v>
      </c>
      <c r="M14" s="24">
        <v>295.84470994299886</v>
      </c>
      <c r="N14" s="24">
        <v>1724.2288365310001</v>
      </c>
      <c r="O14" s="24">
        <v>1692.9930314860003</v>
      </c>
      <c r="P14" s="24">
        <v>1643.3500231349999</v>
      </c>
      <c r="Q14" s="24">
        <v>2069.6087377009999</v>
      </c>
      <c r="R14" s="24">
        <v>2070.8267791219996</v>
      </c>
      <c r="S14" s="24">
        <v>2736.7199517874992</v>
      </c>
      <c r="T14" s="24">
        <v>2785.8065964039988</v>
      </c>
      <c r="U14" s="24">
        <v>3845.0325160269999</v>
      </c>
      <c r="V14" s="24">
        <v>3807.9745183569999</v>
      </c>
      <c r="W14" s="24">
        <v>5081.745010095</v>
      </c>
      <c r="X14" s="24">
        <v>5372.0940465799995</v>
      </c>
      <c r="Y14" s="24">
        <v>6527.1166167520005</v>
      </c>
      <c r="Z14" s="24">
        <v>8243.2640362280017</v>
      </c>
      <c r="AA14" s="24">
        <v>8627.9184034859991</v>
      </c>
    </row>
    <row r="15" spans="1:27" x14ac:dyDescent="0.25">
      <c r="A15" s="28" t="s">
        <v>40</v>
      </c>
      <c r="B15" s="28" t="s">
        <v>74</v>
      </c>
      <c r="C15" s="24">
        <v>40.223119499999896</v>
      </c>
      <c r="D15" s="24">
        <v>231.45571999999999</v>
      </c>
      <c r="E15" s="24">
        <v>365.65282999999999</v>
      </c>
      <c r="F15" s="24">
        <v>496.59980367520001</v>
      </c>
      <c r="G15" s="24">
        <v>1505.2941193091999</v>
      </c>
      <c r="H15" s="24">
        <v>2738.2867439604979</v>
      </c>
      <c r="I15" s="24">
        <v>2569.1787628385991</v>
      </c>
      <c r="J15" s="24">
        <v>2669.3704374934996</v>
      </c>
      <c r="K15" s="24">
        <v>6753.1698776162903</v>
      </c>
      <c r="L15" s="24">
        <v>8186.6051874580007</v>
      </c>
      <c r="M15" s="24">
        <v>8555.3936966347992</v>
      </c>
      <c r="N15" s="24">
        <v>9194.6269063229993</v>
      </c>
      <c r="O15" s="24">
        <v>8492.9435617555009</v>
      </c>
      <c r="P15" s="24">
        <v>8393.4438112258995</v>
      </c>
      <c r="Q15" s="24">
        <v>9093.9843559912006</v>
      </c>
      <c r="R15" s="24">
        <v>8486.2496294005996</v>
      </c>
      <c r="S15" s="24">
        <v>7106.8976537070002</v>
      </c>
      <c r="T15" s="24">
        <v>7578.2939689964996</v>
      </c>
      <c r="U15" s="24">
        <v>8043.063581112001</v>
      </c>
      <c r="V15" s="24">
        <v>7681.3247457449897</v>
      </c>
      <c r="W15" s="24">
        <v>8133.3291946500012</v>
      </c>
      <c r="X15" s="24">
        <v>7270.277727834</v>
      </c>
      <c r="Y15" s="24">
        <v>7700.1979945680014</v>
      </c>
      <c r="Z15" s="24">
        <v>7373.4134176180005</v>
      </c>
      <c r="AA15" s="24">
        <v>8286.5848137869998</v>
      </c>
    </row>
    <row r="16" spans="1:27" x14ac:dyDescent="0.25">
      <c r="A16" s="28" t="s">
        <v>40</v>
      </c>
      <c r="B16" s="28" t="s">
        <v>56</v>
      </c>
      <c r="C16" s="24">
        <v>12.43788511399999</v>
      </c>
      <c r="D16" s="24">
        <v>17.540703110000003</v>
      </c>
      <c r="E16" s="24">
        <v>25.298576816999976</v>
      </c>
      <c r="F16" s="24">
        <v>36.440623504999969</v>
      </c>
      <c r="G16" s="24">
        <v>44.089039403999784</v>
      </c>
      <c r="H16" s="24">
        <v>54.228093739999892</v>
      </c>
      <c r="I16" s="24">
        <v>65.635612299999906</v>
      </c>
      <c r="J16" s="24">
        <v>73.355508729999997</v>
      </c>
      <c r="K16" s="24">
        <v>82.703762149999903</v>
      </c>
      <c r="L16" s="24">
        <v>94.23624479999998</v>
      </c>
      <c r="M16" s="24">
        <v>171.5839698399999</v>
      </c>
      <c r="N16" s="24">
        <v>147.5583656</v>
      </c>
      <c r="O16" s="24">
        <v>166.64741301000001</v>
      </c>
      <c r="P16" s="24">
        <v>163.6261114399999</v>
      </c>
      <c r="Q16" s="24">
        <v>182.41115772999987</v>
      </c>
      <c r="R16" s="24">
        <v>186.23790463999998</v>
      </c>
      <c r="S16" s="24">
        <v>176.0156383399999</v>
      </c>
      <c r="T16" s="24">
        <v>192.8528294099998</v>
      </c>
      <c r="U16" s="24">
        <v>196.7717184199999</v>
      </c>
      <c r="V16" s="24">
        <v>226.76831909999979</v>
      </c>
      <c r="W16" s="24">
        <v>215.48115299</v>
      </c>
      <c r="X16" s="24">
        <v>218.92113193999998</v>
      </c>
      <c r="Y16" s="24">
        <v>215.18053234000001</v>
      </c>
      <c r="Z16" s="24">
        <v>221.48479852999998</v>
      </c>
      <c r="AA16" s="24">
        <v>219.04809955999977</v>
      </c>
    </row>
    <row r="17" spans="1:27" x14ac:dyDescent="0.25">
      <c r="A17" s="33" t="s">
        <v>139</v>
      </c>
      <c r="B17" s="33"/>
      <c r="C17" s="30">
        <v>172138.01953786495</v>
      </c>
      <c r="D17" s="30">
        <v>170661.78849700035</v>
      </c>
      <c r="E17" s="30">
        <v>170844.55382172868</v>
      </c>
      <c r="F17" s="30">
        <v>171976.61564893401</v>
      </c>
      <c r="G17" s="30">
        <v>172688.17429608788</v>
      </c>
      <c r="H17" s="30">
        <v>167715.50985433548</v>
      </c>
      <c r="I17" s="30">
        <v>167171.42632222222</v>
      </c>
      <c r="J17" s="30">
        <v>166905.314026429</v>
      </c>
      <c r="K17" s="30">
        <v>148525.67834600896</v>
      </c>
      <c r="L17" s="30">
        <v>147227.89800550955</v>
      </c>
      <c r="M17" s="30">
        <v>147313.98239871822</v>
      </c>
      <c r="N17" s="30">
        <v>146913.13474525622</v>
      </c>
      <c r="O17" s="30">
        <v>148369.47517922299</v>
      </c>
      <c r="P17" s="30">
        <v>149776.04757717368</v>
      </c>
      <c r="Q17" s="30">
        <v>149373.28413852426</v>
      </c>
      <c r="R17" s="30">
        <v>151166.7566576747</v>
      </c>
      <c r="S17" s="30">
        <v>155081.10295232918</v>
      </c>
      <c r="T17" s="30">
        <v>155273.88524305914</v>
      </c>
      <c r="U17" s="30">
        <v>156064.47099618372</v>
      </c>
      <c r="V17" s="30">
        <v>157299.39878896505</v>
      </c>
      <c r="W17" s="30">
        <v>158525.37061758648</v>
      </c>
      <c r="X17" s="30">
        <v>161042.21127444197</v>
      </c>
      <c r="Y17" s="30">
        <v>163227.23737710502</v>
      </c>
      <c r="Z17" s="30">
        <v>162593.01682395261</v>
      </c>
      <c r="AA17" s="30">
        <v>162467.1444533164</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44675.32529999999</v>
      </c>
      <c r="D20" s="24">
        <v>37263.10129999998</v>
      </c>
      <c r="E20" s="24">
        <v>34191.975499999993</v>
      </c>
      <c r="F20" s="24">
        <v>30970.932500000003</v>
      </c>
      <c r="G20" s="24">
        <v>29107.963399999997</v>
      </c>
      <c r="H20" s="24">
        <v>28229.789199999992</v>
      </c>
      <c r="I20" s="24">
        <v>29058.938999999998</v>
      </c>
      <c r="J20" s="24">
        <v>28959.392899999992</v>
      </c>
      <c r="K20" s="24">
        <v>20714.199278403503</v>
      </c>
      <c r="L20" s="24">
        <v>19495.607136774001</v>
      </c>
      <c r="M20" s="24">
        <v>17411.3315891206</v>
      </c>
      <c r="N20" s="24">
        <v>14007.266070953901</v>
      </c>
      <c r="O20" s="24">
        <v>14853.447569816699</v>
      </c>
      <c r="P20" s="24">
        <v>15214.6597473527</v>
      </c>
      <c r="Q20" s="24">
        <v>13633.78430844349</v>
      </c>
      <c r="R20" s="24">
        <v>15319.805541714697</v>
      </c>
      <c r="S20" s="24">
        <v>17993.883247257094</v>
      </c>
      <c r="T20" s="24">
        <v>18937.009631554298</v>
      </c>
      <c r="U20" s="24">
        <v>19306.354512936003</v>
      </c>
      <c r="V20" s="24">
        <v>19100.538351512005</v>
      </c>
      <c r="W20" s="24">
        <v>21694.487221239491</v>
      </c>
      <c r="X20" s="24">
        <v>21629.927899999999</v>
      </c>
      <c r="Y20" s="24">
        <v>23771.111399999998</v>
      </c>
      <c r="Z20" s="24">
        <v>22321.790399999991</v>
      </c>
      <c r="AA20" s="24">
        <v>7806.5939999999991</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23.126966820899998</v>
      </c>
      <c r="D22" s="24">
        <v>34.691295211940009</v>
      </c>
      <c r="E22" s="24">
        <v>34.691466143360003</v>
      </c>
      <c r="F22" s="24">
        <v>65.526646217099994</v>
      </c>
      <c r="G22" s="24">
        <v>65.526810575949995</v>
      </c>
      <c r="H22" s="24">
        <v>65.526818440599996</v>
      </c>
      <c r="I22" s="24">
        <v>65.526847671859997</v>
      </c>
      <c r="J22" s="24">
        <v>65.5270457604</v>
      </c>
      <c r="K22" s="24">
        <v>65.527074166150001</v>
      </c>
      <c r="L22" s="24">
        <v>65.527139531499998</v>
      </c>
      <c r="M22" s="24">
        <v>65.527168629939993</v>
      </c>
      <c r="N22" s="24">
        <v>65.611194313200002</v>
      </c>
      <c r="O22" s="24">
        <v>65.527759738800015</v>
      </c>
      <c r="P22" s="24">
        <v>65.527853164400014</v>
      </c>
      <c r="Q22" s="24">
        <v>65.634784483599887</v>
      </c>
      <c r="R22" s="24">
        <v>65.775142255999896</v>
      </c>
      <c r="S22" s="24">
        <v>65.917141123500002</v>
      </c>
      <c r="T22" s="24">
        <v>65.529563498499996</v>
      </c>
      <c r="U22" s="24">
        <v>65.600547486799996</v>
      </c>
      <c r="V22" s="24">
        <v>65.529902696499988</v>
      </c>
      <c r="W22" s="24">
        <v>65.826299163399909</v>
      </c>
      <c r="X22" s="24">
        <v>65.532023553200005</v>
      </c>
      <c r="Y22" s="24">
        <v>4.5111895925999894</v>
      </c>
      <c r="Z22" s="24">
        <v>6.4439513000000004E-3</v>
      </c>
      <c r="AA22" s="24">
        <v>1.37478225E-2</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1.3659367849999989E-3</v>
      </c>
      <c r="D24" s="24">
        <v>1.3820698749999979E-3</v>
      </c>
      <c r="E24" s="24">
        <v>1.9934797207599999</v>
      </c>
      <c r="F24" s="24">
        <v>1.482625989999998E-3</v>
      </c>
      <c r="G24" s="24">
        <v>1.99357138687</v>
      </c>
      <c r="H24" s="24">
        <v>1.3296312155700001</v>
      </c>
      <c r="I24" s="24">
        <v>0.22013989309000001</v>
      </c>
      <c r="J24" s="24">
        <v>0.11076155886999998</v>
      </c>
      <c r="K24" s="24">
        <v>1.9292226100000001E-3</v>
      </c>
      <c r="L24" s="24">
        <v>2.000642119999999E-3</v>
      </c>
      <c r="M24" s="24">
        <v>0.29724244893000001</v>
      </c>
      <c r="N24" s="24">
        <v>2.7017604293799997</v>
      </c>
      <c r="O24" s="24">
        <v>0.15671290177</v>
      </c>
      <c r="P24" s="24">
        <v>0.64257031316999991</v>
      </c>
      <c r="Q24" s="24">
        <v>8.8562249567599984</v>
      </c>
      <c r="R24" s="24">
        <v>5.1652482580499912</v>
      </c>
      <c r="S24" s="24">
        <v>12.1707079416399</v>
      </c>
      <c r="T24" s="24">
        <v>2.3649000097699897</v>
      </c>
      <c r="U24" s="24">
        <v>9.2773125197400006</v>
      </c>
      <c r="V24" s="24">
        <v>4.6480686783300005</v>
      </c>
      <c r="W24" s="24">
        <v>9.7812109395300002</v>
      </c>
      <c r="X24" s="24">
        <v>3.1153413425000003</v>
      </c>
      <c r="Y24" s="24">
        <v>17.432681255199892</v>
      </c>
      <c r="Z24" s="24">
        <v>6.1630769353000003</v>
      </c>
      <c r="AA24" s="24">
        <v>228.80956465119991</v>
      </c>
    </row>
    <row r="25" spans="1:27" s="27" customFormat="1" x14ac:dyDescent="0.25">
      <c r="A25" s="28" t="s">
        <v>131</v>
      </c>
      <c r="B25" s="28" t="s">
        <v>66</v>
      </c>
      <c r="C25" s="24">
        <v>2018.9924850000002</v>
      </c>
      <c r="D25" s="24">
        <v>2209.7220939999997</v>
      </c>
      <c r="E25" s="24">
        <v>2177.53584</v>
      </c>
      <c r="F25" s="24">
        <v>2709.60482</v>
      </c>
      <c r="G25" s="24">
        <v>2958.135249999998</v>
      </c>
      <c r="H25" s="24">
        <v>3134.3013599999999</v>
      </c>
      <c r="I25" s="24">
        <v>3095.0121200000003</v>
      </c>
      <c r="J25" s="24">
        <v>3922.4286199999992</v>
      </c>
      <c r="K25" s="24">
        <v>2968.5985599999999</v>
      </c>
      <c r="L25" s="24">
        <v>2793.0716099999991</v>
      </c>
      <c r="M25" s="24">
        <v>2752.4813499999991</v>
      </c>
      <c r="N25" s="24">
        <v>2790.1811200000002</v>
      </c>
      <c r="O25" s="24">
        <v>3082.3976999999986</v>
      </c>
      <c r="P25" s="24">
        <v>3226.0896799999991</v>
      </c>
      <c r="Q25" s="24">
        <v>3165.1389599999989</v>
      </c>
      <c r="R25" s="24">
        <v>3002.5090399999999</v>
      </c>
      <c r="S25" s="24">
        <v>3522.92281</v>
      </c>
      <c r="T25" s="24">
        <v>2988.961374</v>
      </c>
      <c r="U25" s="24">
        <v>2671.4283399999999</v>
      </c>
      <c r="V25" s="24">
        <v>2540.0624499999999</v>
      </c>
      <c r="W25" s="24">
        <v>2474.8264950000003</v>
      </c>
      <c r="X25" s="24">
        <v>2696.179699999987</v>
      </c>
      <c r="Y25" s="24">
        <v>2908.9714599999998</v>
      </c>
      <c r="Z25" s="24">
        <v>2628.6850649999997</v>
      </c>
      <c r="AA25" s="24">
        <v>2825.7914999999989</v>
      </c>
    </row>
    <row r="26" spans="1:27" s="27" customFormat="1" x14ac:dyDescent="0.25">
      <c r="A26" s="28" t="s">
        <v>131</v>
      </c>
      <c r="B26" s="28" t="s">
        <v>70</v>
      </c>
      <c r="C26" s="24">
        <v>6014.6514450000004</v>
      </c>
      <c r="D26" s="24">
        <v>7520.6879900139593</v>
      </c>
      <c r="E26" s="24">
        <v>6926.0222532238313</v>
      </c>
      <c r="F26" s="24">
        <v>6506.2874377936369</v>
      </c>
      <c r="G26" s="24">
        <v>7793.0577151244006</v>
      </c>
      <c r="H26" s="24">
        <v>7888.6571839597991</v>
      </c>
      <c r="I26" s="24">
        <v>7824.0156455648494</v>
      </c>
      <c r="J26" s="24">
        <v>10133.690769163402</v>
      </c>
      <c r="K26" s="24">
        <v>9327.1391438083465</v>
      </c>
      <c r="L26" s="24">
        <v>11489.745718328997</v>
      </c>
      <c r="M26" s="24">
        <v>9729.6557008547006</v>
      </c>
      <c r="N26" s="24">
        <v>10643.713198078596</v>
      </c>
      <c r="O26" s="24">
        <v>10555.950024108695</v>
      </c>
      <c r="P26" s="24">
        <v>11237.022149469487</v>
      </c>
      <c r="Q26" s="24">
        <v>11355.095653617498</v>
      </c>
      <c r="R26" s="24">
        <v>11206.151565362195</v>
      </c>
      <c r="S26" s="24">
        <v>11318.6575320793</v>
      </c>
      <c r="T26" s="24">
        <v>9236.4441882274932</v>
      </c>
      <c r="U26" s="24">
        <v>9994.6652570341012</v>
      </c>
      <c r="V26" s="24">
        <v>9008.1473701272007</v>
      </c>
      <c r="W26" s="24">
        <v>9091.2328639109001</v>
      </c>
      <c r="X26" s="24">
        <v>9027.7265983254983</v>
      </c>
      <c r="Y26" s="24">
        <v>8954.0219767520011</v>
      </c>
      <c r="Z26" s="24">
        <v>9109.7718928331997</v>
      </c>
      <c r="AA26" s="24">
        <v>18891.5442404532</v>
      </c>
    </row>
    <row r="27" spans="1:27" s="27" customFormat="1" x14ac:dyDescent="0.25">
      <c r="A27" s="28" t="s">
        <v>131</v>
      </c>
      <c r="B27" s="28" t="s">
        <v>69</v>
      </c>
      <c r="C27" s="24">
        <v>4646.954772763178</v>
      </c>
      <c r="D27" s="24">
        <v>8743.021240593207</v>
      </c>
      <c r="E27" s="24">
        <v>10652.504710731215</v>
      </c>
      <c r="F27" s="24">
        <v>12743.869930961255</v>
      </c>
      <c r="G27" s="24">
        <v>13434.719804935696</v>
      </c>
      <c r="H27" s="24">
        <v>16457.787036982638</v>
      </c>
      <c r="I27" s="24">
        <v>17952.180545532799</v>
      </c>
      <c r="J27" s="24">
        <v>16222.709435637957</v>
      </c>
      <c r="K27" s="24">
        <v>18183.769557222899</v>
      </c>
      <c r="L27" s="24">
        <v>19193.292962077241</v>
      </c>
      <c r="M27" s="24">
        <v>27335.091154831196</v>
      </c>
      <c r="N27" s="24">
        <v>28300.936139045487</v>
      </c>
      <c r="O27" s="24">
        <v>27487.450548804994</v>
      </c>
      <c r="P27" s="24">
        <v>26914.413455299597</v>
      </c>
      <c r="Q27" s="24">
        <v>29065.471898283497</v>
      </c>
      <c r="R27" s="24">
        <v>29091.2245083901</v>
      </c>
      <c r="S27" s="24">
        <v>26268.289524410902</v>
      </c>
      <c r="T27" s="24">
        <v>26802.776295099302</v>
      </c>
      <c r="U27" s="24">
        <v>28581.079288501889</v>
      </c>
      <c r="V27" s="24">
        <v>29158.958491214496</v>
      </c>
      <c r="W27" s="24">
        <v>28762.9370174219</v>
      </c>
      <c r="X27" s="24">
        <v>27871.125726733291</v>
      </c>
      <c r="Y27" s="24">
        <v>26926.275681884094</v>
      </c>
      <c r="Z27" s="24">
        <v>28985.149689382797</v>
      </c>
      <c r="AA27" s="24">
        <v>29135.304618664002</v>
      </c>
    </row>
    <row r="28" spans="1:27" s="27" customFormat="1" x14ac:dyDescent="0.25">
      <c r="A28" s="28" t="s">
        <v>131</v>
      </c>
      <c r="B28" s="28" t="s">
        <v>36</v>
      </c>
      <c r="C28" s="24">
        <v>1.1533117099999999E-2</v>
      </c>
      <c r="D28" s="24">
        <v>1.1930137799999999E-2</v>
      </c>
      <c r="E28" s="24">
        <v>1.19715962E-2</v>
      </c>
      <c r="F28" s="24">
        <v>1.2097623299999999E-2</v>
      </c>
      <c r="G28" s="24">
        <v>1.27844469E-2</v>
      </c>
      <c r="H28" s="24">
        <v>1.9391957600000002E-2</v>
      </c>
      <c r="I28" s="24">
        <v>2.5841583599999999E-2</v>
      </c>
      <c r="J28" s="24">
        <v>2.70022293E-2</v>
      </c>
      <c r="K28" s="24">
        <v>2.7604048499999999E-2</v>
      </c>
      <c r="L28" s="24">
        <v>6.7039375999999998E-2</v>
      </c>
      <c r="M28" s="24">
        <v>7.7343685999999995E-2</v>
      </c>
      <c r="N28" s="24">
        <v>1434.4411958819999</v>
      </c>
      <c r="O28" s="24">
        <v>1434.8611371420002</v>
      </c>
      <c r="P28" s="24">
        <v>1411.6889562889999</v>
      </c>
      <c r="Q28" s="24">
        <v>1466.4194617749999</v>
      </c>
      <c r="R28" s="24">
        <v>1464.4455390420001</v>
      </c>
      <c r="S28" s="24">
        <v>1403.8968189785001</v>
      </c>
      <c r="T28" s="24">
        <v>1418.2261361570002</v>
      </c>
      <c r="U28" s="24">
        <v>1426.7426552920001</v>
      </c>
      <c r="V28" s="24">
        <v>1428.6468888549998</v>
      </c>
      <c r="W28" s="24">
        <v>2010.653447571</v>
      </c>
      <c r="X28" s="24">
        <v>2036.4029640919998</v>
      </c>
      <c r="Y28" s="24">
        <v>3119.5689658430001</v>
      </c>
      <c r="Z28" s="24">
        <v>3228.2158916409999</v>
      </c>
      <c r="AA28" s="24">
        <v>3663.7249217140002</v>
      </c>
    </row>
    <row r="29" spans="1:27" s="27" customFormat="1" x14ac:dyDescent="0.25">
      <c r="A29" s="28" t="s">
        <v>131</v>
      </c>
      <c r="B29" s="28" t="s">
        <v>74</v>
      </c>
      <c r="C29" s="24">
        <v>13.223228499999999</v>
      </c>
      <c r="D29" s="24">
        <v>86.669319999999999</v>
      </c>
      <c r="E29" s="24">
        <v>124.35019</v>
      </c>
      <c r="F29" s="24">
        <v>193.91697655959999</v>
      </c>
      <c r="G29" s="24">
        <v>1252.1564500212999</v>
      </c>
      <c r="H29" s="24">
        <v>2234.7067535617989</v>
      </c>
      <c r="I29" s="24">
        <v>2039.3507862895001</v>
      </c>
      <c r="J29" s="24">
        <v>2356.7551349686</v>
      </c>
      <c r="K29" s="24">
        <v>6281.3477473999901</v>
      </c>
      <c r="L29" s="24">
        <v>7569.1324266340016</v>
      </c>
      <c r="M29" s="24">
        <v>7895.7020353500002</v>
      </c>
      <c r="N29" s="24">
        <v>8548.2485061650004</v>
      </c>
      <c r="O29" s="24">
        <v>7865.2260929499998</v>
      </c>
      <c r="P29" s="24">
        <v>7792.70736493</v>
      </c>
      <c r="Q29" s="24">
        <v>8440.7154383100005</v>
      </c>
      <c r="R29" s="24">
        <v>7897.5779905399986</v>
      </c>
      <c r="S29" s="24">
        <v>6749.9502252799994</v>
      </c>
      <c r="T29" s="24">
        <v>7184.4586359000004</v>
      </c>
      <c r="U29" s="24">
        <v>7618.7612833849998</v>
      </c>
      <c r="V29" s="24">
        <v>7323.0220016799904</v>
      </c>
      <c r="W29" s="24">
        <v>7758.6659609840017</v>
      </c>
      <c r="X29" s="24">
        <v>6948.5103041600005</v>
      </c>
      <c r="Y29" s="24">
        <v>7250.1342154950007</v>
      </c>
      <c r="Z29" s="24">
        <v>7020.3023569999996</v>
      </c>
      <c r="AA29" s="24">
        <v>7793.5557859499995</v>
      </c>
    </row>
    <row r="30" spans="1:27" s="27" customFormat="1" x14ac:dyDescent="0.25">
      <c r="A30" s="28" t="s">
        <v>131</v>
      </c>
      <c r="B30" s="28" t="s">
        <v>56</v>
      </c>
      <c r="C30" s="24">
        <v>6.0247056900000002</v>
      </c>
      <c r="D30" s="24">
        <v>7.9303023400000008</v>
      </c>
      <c r="E30" s="24">
        <v>10.20538415699999</v>
      </c>
      <c r="F30" s="24">
        <v>15.540371189999979</v>
      </c>
      <c r="G30" s="24">
        <v>17.941421603999899</v>
      </c>
      <c r="H30" s="24">
        <v>22.482421770000002</v>
      </c>
      <c r="I30" s="24">
        <v>25.4780231999999</v>
      </c>
      <c r="J30" s="24">
        <v>27.848911899999997</v>
      </c>
      <c r="K30" s="24">
        <v>30.629513169999999</v>
      </c>
      <c r="L30" s="24">
        <v>34.903993899999996</v>
      </c>
      <c r="M30" s="24">
        <v>60.2917338399999</v>
      </c>
      <c r="N30" s="24">
        <v>56.293631200000007</v>
      </c>
      <c r="O30" s="24">
        <v>63.799636379999995</v>
      </c>
      <c r="P30" s="24">
        <v>62.213893139999996</v>
      </c>
      <c r="Q30" s="24">
        <v>69.070385369999983</v>
      </c>
      <c r="R30" s="24">
        <v>71.475396539999977</v>
      </c>
      <c r="S30" s="24">
        <v>65.960090640000004</v>
      </c>
      <c r="T30" s="24">
        <v>72.526320749999911</v>
      </c>
      <c r="U30" s="24">
        <v>72.819292820000001</v>
      </c>
      <c r="V30" s="24">
        <v>77.158715099999895</v>
      </c>
      <c r="W30" s="24">
        <v>77.039266549999979</v>
      </c>
      <c r="X30" s="24">
        <v>79.535090769999982</v>
      </c>
      <c r="Y30" s="24">
        <v>74.337587739999989</v>
      </c>
      <c r="Z30" s="24">
        <v>77.092696529999984</v>
      </c>
      <c r="AA30" s="24">
        <v>78.818633259999885</v>
      </c>
    </row>
    <row r="31" spans="1:27" s="27" customFormat="1" x14ac:dyDescent="0.25">
      <c r="A31" s="33" t="s">
        <v>139</v>
      </c>
      <c r="B31" s="33"/>
      <c r="C31" s="30">
        <v>57379.052335520857</v>
      </c>
      <c r="D31" s="30">
        <v>55771.225301888961</v>
      </c>
      <c r="E31" s="30">
        <v>53984.723249819159</v>
      </c>
      <c r="F31" s="30">
        <v>52996.222817597984</v>
      </c>
      <c r="G31" s="30">
        <v>53361.39655202291</v>
      </c>
      <c r="H31" s="30">
        <v>55777.391230598601</v>
      </c>
      <c r="I31" s="30">
        <v>57995.894298662592</v>
      </c>
      <c r="J31" s="30">
        <v>59303.859532120623</v>
      </c>
      <c r="K31" s="30">
        <v>51259.23554282351</v>
      </c>
      <c r="L31" s="30">
        <v>53037.246567353854</v>
      </c>
      <c r="M31" s="30">
        <v>57294.384205885362</v>
      </c>
      <c r="N31" s="30">
        <v>55810.409482820563</v>
      </c>
      <c r="O31" s="30">
        <v>56044.930315370962</v>
      </c>
      <c r="P31" s="30">
        <v>56658.355455599354</v>
      </c>
      <c r="Q31" s="30">
        <v>57293.981829784847</v>
      </c>
      <c r="R31" s="30">
        <v>58690.631045981041</v>
      </c>
      <c r="S31" s="30">
        <v>59181.840962812435</v>
      </c>
      <c r="T31" s="30">
        <v>58033.08595238936</v>
      </c>
      <c r="U31" s="30">
        <v>60628.405258478531</v>
      </c>
      <c r="V31" s="30">
        <v>59877.884634228532</v>
      </c>
      <c r="W31" s="30">
        <v>62099.091107675224</v>
      </c>
      <c r="X31" s="30">
        <v>61293.607289954474</v>
      </c>
      <c r="Y31" s="30">
        <v>62582.324389483889</v>
      </c>
      <c r="Z31" s="30">
        <v>63051.566568102586</v>
      </c>
      <c r="AA31" s="30">
        <v>58888.057671590897</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44708.045000000006</v>
      </c>
      <c r="D34" s="24">
        <v>41189.581199999986</v>
      </c>
      <c r="E34" s="24">
        <v>44102.341499999995</v>
      </c>
      <c r="F34" s="24">
        <v>42796.318000000007</v>
      </c>
      <c r="G34" s="24">
        <v>42251.124400000001</v>
      </c>
      <c r="H34" s="24">
        <v>38875.893599999996</v>
      </c>
      <c r="I34" s="24">
        <v>37392.999349999991</v>
      </c>
      <c r="J34" s="24">
        <v>42336.237837588997</v>
      </c>
      <c r="K34" s="24">
        <v>32980.143712461992</v>
      </c>
      <c r="L34" s="24">
        <v>30063.238774049005</v>
      </c>
      <c r="M34" s="24">
        <v>27459.979914288</v>
      </c>
      <c r="N34" s="24">
        <v>29826.15603460099</v>
      </c>
      <c r="O34" s="24">
        <v>30319.151286422992</v>
      </c>
      <c r="P34" s="24">
        <v>30142.313990884002</v>
      </c>
      <c r="Q34" s="24">
        <v>28758.123918065998</v>
      </c>
      <c r="R34" s="24">
        <v>28352.395350129005</v>
      </c>
      <c r="S34" s="24">
        <v>33014.690824541001</v>
      </c>
      <c r="T34" s="24">
        <v>35051.362430984998</v>
      </c>
      <c r="U34" s="24">
        <v>34383.366950920004</v>
      </c>
      <c r="V34" s="24">
        <v>33382.88062157399</v>
      </c>
      <c r="W34" s="24">
        <v>34631.130399824993</v>
      </c>
      <c r="X34" s="24">
        <v>37215.562275989992</v>
      </c>
      <c r="Y34" s="24">
        <v>38150.642614854005</v>
      </c>
      <c r="Z34" s="24">
        <v>34094.920134867985</v>
      </c>
      <c r="AA34" s="24">
        <v>29980.174205233998</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1150.2389309999999</v>
      </c>
      <c r="D36" s="24">
        <v>1176.4349685761999</v>
      </c>
      <c r="E36" s="24">
        <v>1176.4350231291999</v>
      </c>
      <c r="F36" s="24">
        <v>1309.0447716808001</v>
      </c>
      <c r="G36" s="24">
        <v>1309.0448442029001</v>
      </c>
      <c r="H36" s="24">
        <v>1309.0449185788</v>
      </c>
      <c r="I36" s="24">
        <v>1309.0449701162001</v>
      </c>
      <c r="J36" s="24">
        <v>1309.0451254336999</v>
      </c>
      <c r="K36" s="24">
        <v>1309.0451042251002</v>
      </c>
      <c r="L36" s="24">
        <v>1309.0451825</v>
      </c>
      <c r="M36" s="24">
        <v>1309.0452509500001</v>
      </c>
      <c r="N36" s="24">
        <v>1309.0453935032999</v>
      </c>
      <c r="O36" s="24">
        <v>1309.0455177759002</v>
      </c>
      <c r="P36" s="24">
        <v>1309.0456326736</v>
      </c>
      <c r="Q36" s="24">
        <v>1309.0458351747</v>
      </c>
      <c r="R36" s="24">
        <v>1258.4571336786</v>
      </c>
      <c r="S36" s="24">
        <v>1258.4578240682999</v>
      </c>
      <c r="T36" s="24">
        <v>1258.4579401559999</v>
      </c>
      <c r="U36" s="24">
        <v>1242.1275264382</v>
      </c>
      <c r="V36" s="24">
        <v>1242.127543653</v>
      </c>
      <c r="W36" s="24">
        <v>1242.1288533135</v>
      </c>
      <c r="X36" s="24">
        <v>1242.1288578437</v>
      </c>
      <c r="Y36" s="24">
        <v>1290.4643767930002</v>
      </c>
      <c r="Z36" s="24">
        <v>1381.9241368330001</v>
      </c>
      <c r="AA36" s="24">
        <v>1339.695921776</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1.7068344329999987E-3</v>
      </c>
      <c r="D38" s="24">
        <v>1.7431117419999982E-3</v>
      </c>
      <c r="E38" s="24">
        <v>0.17171420197500001</v>
      </c>
      <c r="F38" s="24">
        <v>0.11493506396399999</v>
      </c>
      <c r="G38" s="24">
        <v>0.39476440425799997</v>
      </c>
      <c r="H38" s="24">
        <v>0.65031955760100002</v>
      </c>
      <c r="I38" s="24">
        <v>2.1104309929999981E-3</v>
      </c>
      <c r="J38" s="24">
        <v>0.38144905833499998</v>
      </c>
      <c r="K38" s="24">
        <v>2.3364885039999978E-3</v>
      </c>
      <c r="L38" s="24">
        <v>2.453263199999999E-3</v>
      </c>
      <c r="M38" s="24">
        <v>2.5588802789999997E-3</v>
      </c>
      <c r="N38" s="24">
        <v>2.7491961149999997E-3</v>
      </c>
      <c r="O38" s="24">
        <v>2.9146316699999982E-3</v>
      </c>
      <c r="P38" s="24">
        <v>1.93791981E-3</v>
      </c>
      <c r="Q38" s="24">
        <v>2.2822198465299999</v>
      </c>
      <c r="R38" s="24">
        <v>3.95212205797</v>
      </c>
      <c r="S38" s="24">
        <v>9.4101237926900012</v>
      </c>
      <c r="T38" s="24">
        <v>4.4399203070999995</v>
      </c>
      <c r="U38" s="24">
        <v>9.6085011802399993</v>
      </c>
      <c r="V38" s="24">
        <v>0.73292640204000004</v>
      </c>
      <c r="W38" s="24">
        <v>7.49348513158</v>
      </c>
      <c r="X38" s="24">
        <v>6.2734947397599994</v>
      </c>
      <c r="Y38" s="24">
        <v>8.657337456929989</v>
      </c>
      <c r="Z38" s="24">
        <v>11.376337584499991</v>
      </c>
      <c r="AA38" s="24">
        <v>68.913283759999999</v>
      </c>
    </row>
    <row r="39" spans="1:27" s="27" customFormat="1" x14ac:dyDescent="0.25">
      <c r="A39" s="28" t="s">
        <v>132</v>
      </c>
      <c r="B39" s="28" t="s">
        <v>66</v>
      </c>
      <c r="C39" s="24">
        <v>679.27126999999996</v>
      </c>
      <c r="D39" s="24">
        <v>675.11796999999899</v>
      </c>
      <c r="E39" s="24">
        <v>673.91003999999998</v>
      </c>
      <c r="F39" s="24">
        <v>668.06684999999993</v>
      </c>
      <c r="G39" s="24">
        <v>664.51191999999799</v>
      </c>
      <c r="H39" s="24">
        <v>661.00598999999897</v>
      </c>
      <c r="I39" s="24">
        <v>659.96649000000002</v>
      </c>
      <c r="J39" s="24">
        <v>651.14859999999896</v>
      </c>
      <c r="K39" s="24">
        <v>650.25142000000005</v>
      </c>
      <c r="L39" s="24">
        <v>645.89271999999994</v>
      </c>
      <c r="M39" s="24">
        <v>644.86524999999995</v>
      </c>
      <c r="N39" s="24">
        <v>638.41390999999999</v>
      </c>
      <c r="O39" s="24">
        <v>635.51099999999997</v>
      </c>
      <c r="P39" s="24">
        <v>631.71538999999893</v>
      </c>
      <c r="Q39" s="24">
        <v>629.00018</v>
      </c>
      <c r="R39" s="24">
        <v>622.74558000000002</v>
      </c>
      <c r="S39" s="24">
        <v>233.87735000000001</v>
      </c>
      <c r="T39" s="24">
        <v>232.42026000000001</v>
      </c>
      <c r="U39" s="24">
        <v>231.44515999999999</v>
      </c>
      <c r="V39" s="24">
        <v>229.43279999999999</v>
      </c>
      <c r="W39" s="24">
        <v>228.68908999999999</v>
      </c>
      <c r="X39" s="24">
        <v>0</v>
      </c>
      <c r="Y39" s="24">
        <v>0</v>
      </c>
      <c r="Z39" s="24">
        <v>0</v>
      </c>
      <c r="AA39" s="24">
        <v>0</v>
      </c>
    </row>
    <row r="40" spans="1:27" s="27" customFormat="1" x14ac:dyDescent="0.25">
      <c r="A40" s="28" t="s">
        <v>132</v>
      </c>
      <c r="B40" s="28" t="s">
        <v>70</v>
      </c>
      <c r="C40" s="24">
        <v>2113.54315</v>
      </c>
      <c r="D40" s="24">
        <v>3550.1789406691396</v>
      </c>
      <c r="E40" s="24">
        <v>3489.3851766498096</v>
      </c>
      <c r="F40" s="24">
        <v>3147.136121204031</v>
      </c>
      <c r="G40" s="24">
        <v>3831.4419923904593</v>
      </c>
      <c r="H40" s="24">
        <v>3705.63077747324</v>
      </c>
      <c r="I40" s="24">
        <v>3863.2231283668802</v>
      </c>
      <c r="J40" s="24">
        <v>4008.0692047386297</v>
      </c>
      <c r="K40" s="24">
        <v>3588.5180126161295</v>
      </c>
      <c r="L40" s="24">
        <v>3680.6877323248304</v>
      </c>
      <c r="M40" s="24">
        <v>2945.3137849462796</v>
      </c>
      <c r="N40" s="24">
        <v>3058.7577845491301</v>
      </c>
      <c r="O40" s="24">
        <v>2816.7306924765799</v>
      </c>
      <c r="P40" s="24">
        <v>3400.3916428460998</v>
      </c>
      <c r="Q40" s="24">
        <v>3318.6156484392995</v>
      </c>
      <c r="R40" s="24">
        <v>3716.7527763706003</v>
      </c>
      <c r="S40" s="24">
        <v>3887.5811189196997</v>
      </c>
      <c r="T40" s="24">
        <v>3630.1978382206898</v>
      </c>
      <c r="U40" s="24">
        <v>3777.6999252845003</v>
      </c>
      <c r="V40" s="24">
        <v>3323.8655907464986</v>
      </c>
      <c r="W40" s="24">
        <v>3435.3615649297994</v>
      </c>
      <c r="X40" s="24">
        <v>3159.7914502375011</v>
      </c>
      <c r="Y40" s="24">
        <v>4229.8944441644981</v>
      </c>
      <c r="Z40" s="24">
        <v>5086.4701918751016</v>
      </c>
      <c r="AA40" s="24">
        <v>10507.059285525689</v>
      </c>
    </row>
    <row r="41" spans="1:27" s="27" customFormat="1" x14ac:dyDescent="0.25">
      <c r="A41" s="28" t="s">
        <v>132</v>
      </c>
      <c r="B41" s="28" t="s">
        <v>69</v>
      </c>
      <c r="C41" s="24">
        <v>5214.9772608863595</v>
      </c>
      <c r="D41" s="24">
        <v>7520.1400979633972</v>
      </c>
      <c r="E41" s="24">
        <v>7540.8289137676365</v>
      </c>
      <c r="F41" s="24">
        <v>7142.4301225791987</v>
      </c>
      <c r="G41" s="24">
        <v>7084.6052283587796</v>
      </c>
      <c r="H41" s="24">
        <v>7520.7612200674839</v>
      </c>
      <c r="I41" s="24">
        <v>7407.1924268805897</v>
      </c>
      <c r="J41" s="24">
        <v>6274.5789135962477</v>
      </c>
      <c r="K41" s="24">
        <v>6726.1694387130774</v>
      </c>
      <c r="L41" s="24">
        <v>6900.7140791651391</v>
      </c>
      <c r="M41" s="24">
        <v>6554.8807527231875</v>
      </c>
      <c r="N41" s="24">
        <v>6672.135181338479</v>
      </c>
      <c r="O41" s="24">
        <v>6380.4241956752603</v>
      </c>
      <c r="P41" s="24">
        <v>6467.3533891446878</v>
      </c>
      <c r="Q41" s="24">
        <v>6950.4791649333292</v>
      </c>
      <c r="R41" s="24">
        <v>6566.3768357693943</v>
      </c>
      <c r="S41" s="24">
        <v>5737.9604225492985</v>
      </c>
      <c r="T41" s="24">
        <v>6236.242734471949</v>
      </c>
      <c r="U41" s="24">
        <v>6479.1292884633995</v>
      </c>
      <c r="V41" s="24">
        <v>6746.6852998017002</v>
      </c>
      <c r="W41" s="24">
        <v>6861.8878475779002</v>
      </c>
      <c r="X41" s="24">
        <v>6283.0973835909963</v>
      </c>
      <c r="Y41" s="24">
        <v>5842.8006549151978</v>
      </c>
      <c r="Z41" s="24">
        <v>7190.2100008055968</v>
      </c>
      <c r="AA41" s="24">
        <v>6977.2037103819957</v>
      </c>
    </row>
    <row r="42" spans="1:27" s="27" customFormat="1" x14ac:dyDescent="0.25">
      <c r="A42" s="28" t="s">
        <v>132</v>
      </c>
      <c r="B42" s="28" t="s">
        <v>36</v>
      </c>
      <c r="C42" s="24">
        <v>1.0897507043999901</v>
      </c>
      <c r="D42" s="24">
        <v>22.9690467695</v>
      </c>
      <c r="E42" s="24">
        <v>26.967154808499998</v>
      </c>
      <c r="F42" s="24">
        <v>27.036205760099996</v>
      </c>
      <c r="G42" s="24">
        <v>26.921514031399997</v>
      </c>
      <c r="H42" s="24">
        <v>28.803046034599902</v>
      </c>
      <c r="I42" s="24">
        <v>29.509825144999994</v>
      </c>
      <c r="J42" s="24">
        <v>24.936116126499989</v>
      </c>
      <c r="K42" s="24">
        <v>27.770583224599999</v>
      </c>
      <c r="L42" s="24">
        <v>29.310106863999998</v>
      </c>
      <c r="M42" s="24">
        <v>31.496622932999998</v>
      </c>
      <c r="N42" s="24">
        <v>30.859182136999998</v>
      </c>
      <c r="O42" s="24">
        <v>30.634007754999999</v>
      </c>
      <c r="P42" s="24">
        <v>30.129511917999992</v>
      </c>
      <c r="Q42" s="24">
        <v>30.723492587999889</v>
      </c>
      <c r="R42" s="24">
        <v>30.287495214999904</v>
      </c>
      <c r="S42" s="24">
        <v>402.43680699999999</v>
      </c>
      <c r="T42" s="24">
        <v>438.37635219999999</v>
      </c>
      <c r="U42" s="24">
        <v>449.71714929999996</v>
      </c>
      <c r="V42" s="24">
        <v>453.1684826</v>
      </c>
      <c r="W42" s="24">
        <v>1146.2815930000002</v>
      </c>
      <c r="X42" s="24">
        <v>1140.2737391000001</v>
      </c>
      <c r="Y42" s="24">
        <v>1168.4471802999999</v>
      </c>
      <c r="Z42" s="24">
        <v>2060.6646717999997</v>
      </c>
      <c r="AA42" s="24">
        <v>2101.7629882000001</v>
      </c>
    </row>
    <row r="43" spans="1:27" s="27" customFormat="1" x14ac:dyDescent="0.25">
      <c r="A43" s="28" t="s">
        <v>132</v>
      </c>
      <c r="B43" s="28" t="s">
        <v>74</v>
      </c>
      <c r="C43" s="24">
        <v>26.999890999999899</v>
      </c>
      <c r="D43" s="24">
        <v>144.78639999999999</v>
      </c>
      <c r="E43" s="24">
        <v>241.30264</v>
      </c>
      <c r="F43" s="24">
        <v>302.6736616636</v>
      </c>
      <c r="G43" s="24">
        <v>253.12760158469999</v>
      </c>
      <c r="H43" s="24">
        <v>503.56852800259901</v>
      </c>
      <c r="I43" s="24">
        <v>529.81587682079896</v>
      </c>
      <c r="J43" s="24">
        <v>312.60242045320001</v>
      </c>
      <c r="K43" s="24">
        <v>471.80879181700004</v>
      </c>
      <c r="L43" s="24">
        <v>617.45900458860001</v>
      </c>
      <c r="M43" s="24">
        <v>659.67593839040001</v>
      </c>
      <c r="N43" s="24">
        <v>646.36248476399999</v>
      </c>
      <c r="O43" s="24">
        <v>627.70055192530003</v>
      </c>
      <c r="P43" s="24">
        <v>600.71831988070005</v>
      </c>
      <c r="Q43" s="24">
        <v>653.24853142669997</v>
      </c>
      <c r="R43" s="24">
        <v>588.64826148399993</v>
      </c>
      <c r="S43" s="24">
        <v>356.92048654899997</v>
      </c>
      <c r="T43" s="24">
        <v>393.807922104</v>
      </c>
      <c r="U43" s="24">
        <v>424.26492856499999</v>
      </c>
      <c r="V43" s="24">
        <v>358.26050939099997</v>
      </c>
      <c r="W43" s="24">
        <v>374.62099040300001</v>
      </c>
      <c r="X43" s="24">
        <v>321.69388234000002</v>
      </c>
      <c r="Y43" s="24">
        <v>449.99106353600001</v>
      </c>
      <c r="Z43" s="24">
        <v>353.02306371199995</v>
      </c>
      <c r="AA43" s="24">
        <v>492.94262557499997</v>
      </c>
    </row>
    <row r="44" spans="1:27" s="27" customFormat="1" x14ac:dyDescent="0.25">
      <c r="A44" s="28" t="s">
        <v>132</v>
      </c>
      <c r="B44" s="28" t="s">
        <v>56</v>
      </c>
      <c r="C44" s="24">
        <v>1.6916237000000001</v>
      </c>
      <c r="D44" s="24">
        <v>2.1309588000000002</v>
      </c>
      <c r="E44" s="24">
        <v>2.8791158000000001</v>
      </c>
      <c r="F44" s="24">
        <v>4.0464320000000003</v>
      </c>
      <c r="G44" s="24">
        <v>5.4381170000000001</v>
      </c>
      <c r="H44" s="24">
        <v>7.0986785999999897</v>
      </c>
      <c r="I44" s="24">
        <v>8.7396799999999999</v>
      </c>
      <c r="J44" s="24">
        <v>9.815258</v>
      </c>
      <c r="K44" s="24">
        <v>12.640417999999899</v>
      </c>
      <c r="L44" s="24">
        <v>14.948498000000001</v>
      </c>
      <c r="M44" s="24">
        <v>24.577231999999999</v>
      </c>
      <c r="N44" s="24">
        <v>24.957982999999999</v>
      </c>
      <c r="O44" s="24">
        <v>28.347090000000001</v>
      </c>
      <c r="P44" s="24">
        <v>27.734254999999902</v>
      </c>
      <c r="Q44" s="24">
        <v>29.193477999999999</v>
      </c>
      <c r="R44" s="24">
        <v>29.462382999999999</v>
      </c>
      <c r="S44" s="24">
        <v>25.602169</v>
      </c>
      <c r="T44" s="24">
        <v>31.2517659999999</v>
      </c>
      <c r="U44" s="24">
        <v>34.176380000000002</v>
      </c>
      <c r="V44" s="24">
        <v>34.228217999999998</v>
      </c>
      <c r="W44" s="24">
        <v>36.553738000000003</v>
      </c>
      <c r="X44" s="24">
        <v>37.003779999999999</v>
      </c>
      <c r="Y44" s="24">
        <v>37.417926999999999</v>
      </c>
      <c r="Z44" s="24">
        <v>36.484406</v>
      </c>
      <c r="AA44" s="24">
        <v>38.215546000000003</v>
      </c>
    </row>
    <row r="45" spans="1:27" s="27" customFormat="1" x14ac:dyDescent="0.25">
      <c r="A45" s="33" t="s">
        <v>139</v>
      </c>
      <c r="B45" s="33"/>
      <c r="C45" s="30">
        <v>53866.077318720789</v>
      </c>
      <c r="D45" s="30">
        <v>54111.454920320466</v>
      </c>
      <c r="E45" s="30">
        <v>56983.072367748624</v>
      </c>
      <c r="F45" s="30">
        <v>55063.110800527997</v>
      </c>
      <c r="G45" s="30">
        <v>55141.12314935639</v>
      </c>
      <c r="H45" s="30">
        <v>52072.986825677122</v>
      </c>
      <c r="I45" s="30">
        <v>50632.428475794652</v>
      </c>
      <c r="J45" s="30">
        <v>54579.461130415912</v>
      </c>
      <c r="K45" s="30">
        <v>45254.130024504804</v>
      </c>
      <c r="L45" s="30">
        <v>42599.580941302178</v>
      </c>
      <c r="M45" s="30">
        <v>38914.087511787744</v>
      </c>
      <c r="N45" s="30">
        <v>41504.51105318802</v>
      </c>
      <c r="O45" s="30">
        <v>41460.865606982399</v>
      </c>
      <c r="P45" s="30">
        <v>41950.821983468195</v>
      </c>
      <c r="Q45" s="30">
        <v>40967.546966459857</v>
      </c>
      <c r="R45" s="30">
        <v>40520.679798005563</v>
      </c>
      <c r="S45" s="30">
        <v>44141.977663870988</v>
      </c>
      <c r="T45" s="30">
        <v>46413.121124140729</v>
      </c>
      <c r="U45" s="30">
        <v>46123.377352286348</v>
      </c>
      <c r="V45" s="30">
        <v>44925.724782177225</v>
      </c>
      <c r="W45" s="30">
        <v>46406.691240777771</v>
      </c>
      <c r="X45" s="30">
        <v>47906.853462401952</v>
      </c>
      <c r="Y45" s="30">
        <v>49522.459428183633</v>
      </c>
      <c r="Z45" s="30">
        <v>47764.900801966185</v>
      </c>
      <c r="AA45" s="30">
        <v>48873.046406677684</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27080.8884</v>
      </c>
      <c r="D49" s="24">
        <v>22496.818599999999</v>
      </c>
      <c r="E49" s="24">
        <v>26023.132499999989</v>
      </c>
      <c r="F49" s="24">
        <v>29604.373299999981</v>
      </c>
      <c r="G49" s="24">
        <v>27809.319</v>
      </c>
      <c r="H49" s="24">
        <v>26514.559800000003</v>
      </c>
      <c r="I49" s="24">
        <v>25800.398700000002</v>
      </c>
      <c r="J49" s="24">
        <v>19175.250299999992</v>
      </c>
      <c r="K49" s="24">
        <v>18304.6191</v>
      </c>
      <c r="L49" s="24">
        <v>19404.939000000002</v>
      </c>
      <c r="M49" s="24">
        <v>18439.9912</v>
      </c>
      <c r="N49" s="24">
        <v>19379.85379999999</v>
      </c>
      <c r="O49" s="24">
        <v>19959.434300000001</v>
      </c>
      <c r="P49" s="24">
        <v>19717.181199999999</v>
      </c>
      <c r="Q49" s="24">
        <v>18933.8806</v>
      </c>
      <c r="R49" s="24">
        <v>19850.416999999998</v>
      </c>
      <c r="S49" s="24">
        <v>20109.045099999999</v>
      </c>
      <c r="T49" s="24">
        <v>20352.068299999999</v>
      </c>
      <c r="U49" s="24">
        <v>20520.042000000001</v>
      </c>
      <c r="V49" s="24">
        <v>21848.698699999997</v>
      </c>
      <c r="W49" s="24">
        <v>21464.95559999999</v>
      </c>
      <c r="X49" s="24">
        <v>22528.635999999999</v>
      </c>
      <c r="Y49" s="24">
        <v>22055.956299999998</v>
      </c>
      <c r="Z49" s="24">
        <v>22246.167400000002</v>
      </c>
      <c r="AA49" s="24">
        <v>22343.015899999999</v>
      </c>
    </row>
    <row r="50" spans="1:27" s="27" customFormat="1" x14ac:dyDescent="0.25">
      <c r="A50" s="28" t="s">
        <v>133</v>
      </c>
      <c r="B50" s="28" t="s">
        <v>20</v>
      </c>
      <c r="C50" s="24">
        <v>0</v>
      </c>
      <c r="D50" s="24">
        <v>9.84440099999999E-4</v>
      </c>
      <c r="E50" s="24">
        <v>1.0536409999999999E-3</v>
      </c>
      <c r="F50" s="24">
        <v>1.1121655E-3</v>
      </c>
      <c r="G50" s="24">
        <v>1.1643951E-3</v>
      </c>
      <c r="H50" s="24">
        <v>1.2068236000000001E-3</v>
      </c>
      <c r="I50" s="24">
        <v>1.2793975E-3</v>
      </c>
      <c r="J50" s="24">
        <v>1.4986378E-3</v>
      </c>
      <c r="K50" s="24">
        <v>1.5475407999999901E-3</v>
      </c>
      <c r="L50" s="24">
        <v>1.6096381999999999E-3</v>
      </c>
      <c r="M50" s="24">
        <v>1.6465988E-3</v>
      </c>
      <c r="N50" s="24">
        <v>1.8154592E-3</v>
      </c>
      <c r="O50" s="24">
        <v>1.9640879999999901E-3</v>
      </c>
      <c r="P50" s="24">
        <v>2.0635916999999998E-3</v>
      </c>
      <c r="Q50" s="24">
        <v>2.2626289999999999E-3</v>
      </c>
      <c r="R50" s="24">
        <v>2.4680679999999999E-3</v>
      </c>
      <c r="S50" s="24">
        <v>2.6490850999999998E-3</v>
      </c>
      <c r="T50" s="24">
        <v>2.8849180999999998E-3</v>
      </c>
      <c r="U50" s="24">
        <v>4.0800893E-3</v>
      </c>
      <c r="V50" s="24">
        <v>4.0774313E-3</v>
      </c>
      <c r="W50" s="24">
        <v>4.2443969999999996E-3</v>
      </c>
      <c r="X50" s="24">
        <v>6.4191209999999999E-3</v>
      </c>
      <c r="Y50" s="24">
        <v>7.0886374000000002E-3</v>
      </c>
      <c r="Z50" s="24">
        <v>8.7968999999999999E-3</v>
      </c>
      <c r="AA50" s="24">
        <v>9.7216690000000005E-3</v>
      </c>
    </row>
    <row r="51" spans="1:27" s="27" customFormat="1" x14ac:dyDescent="0.25">
      <c r="A51" s="28" t="s">
        <v>133</v>
      </c>
      <c r="B51" s="28" t="s">
        <v>32</v>
      </c>
      <c r="C51" s="24">
        <v>3.6699513999999902</v>
      </c>
      <c r="D51" s="24">
        <v>7.1984859999999999</v>
      </c>
      <c r="E51" s="24">
        <v>3.50413499999999</v>
      </c>
      <c r="F51" s="24">
        <v>9.5811540000000001E-2</v>
      </c>
      <c r="G51" s="24">
        <v>0.51042279999999995</v>
      </c>
      <c r="H51" s="24">
        <v>0.75664370000000003</v>
      </c>
      <c r="I51" s="24">
        <v>0.39732507</v>
      </c>
      <c r="J51" s="24">
        <v>0.68866190000000005</v>
      </c>
      <c r="K51" s="24">
        <v>2.2564375000000001</v>
      </c>
      <c r="L51" s="24">
        <v>2.5155851999999999</v>
      </c>
      <c r="M51" s="24">
        <v>5.7796902999999897</v>
      </c>
      <c r="N51" s="24">
        <v>4.6632357000000004</v>
      </c>
      <c r="O51" s="24">
        <v>2.9730932999999999</v>
      </c>
      <c r="P51" s="24">
        <v>2.9198717999999899</v>
      </c>
      <c r="Q51" s="24">
        <v>22.527806999999999</v>
      </c>
      <c r="R51" s="24">
        <v>17.486333999999999</v>
      </c>
      <c r="S51" s="24">
        <v>28.689083</v>
      </c>
      <c r="T51" s="24">
        <v>20.237746999999999</v>
      </c>
      <c r="U51" s="24">
        <v>0</v>
      </c>
      <c r="V51" s="24">
        <v>0</v>
      </c>
      <c r="W51" s="24">
        <v>0</v>
      </c>
      <c r="X51" s="24">
        <v>0</v>
      </c>
      <c r="Y51" s="24">
        <v>0</v>
      </c>
      <c r="Z51" s="24">
        <v>0</v>
      </c>
      <c r="AA51" s="24">
        <v>0</v>
      </c>
    </row>
    <row r="52" spans="1:27" s="27" customFormat="1" x14ac:dyDescent="0.25">
      <c r="A52" s="28" t="s">
        <v>133</v>
      </c>
      <c r="B52" s="28" t="s">
        <v>67</v>
      </c>
      <c r="C52" s="24">
        <v>1.0860981540899999</v>
      </c>
      <c r="D52" s="24">
        <v>3.4242025354499996</v>
      </c>
      <c r="E52" s="24">
        <v>2.4312866781899998</v>
      </c>
      <c r="F52" s="24">
        <v>2.319109989999998E-3</v>
      </c>
      <c r="G52" s="24">
        <v>1.000664172939999</v>
      </c>
      <c r="H52" s="24">
        <v>1.9739260623299999</v>
      </c>
      <c r="I52" s="24">
        <v>2.3857809699999984E-3</v>
      </c>
      <c r="J52" s="24">
        <v>2.7502281799999979E-3</v>
      </c>
      <c r="K52" s="24">
        <v>2.8543222299999981E-3</v>
      </c>
      <c r="L52" s="24">
        <v>2.0332525664999901</v>
      </c>
      <c r="M52" s="24">
        <v>3.7033684689699995</v>
      </c>
      <c r="N52" s="24">
        <v>10.219562615899999</v>
      </c>
      <c r="O52" s="24">
        <v>4.1517213579799996</v>
      </c>
      <c r="P52" s="24">
        <v>0.53251404035000005</v>
      </c>
      <c r="Q52" s="24">
        <v>28.336596526749993</v>
      </c>
      <c r="R52" s="24">
        <v>16.12931150216998</v>
      </c>
      <c r="S52" s="24">
        <v>15.111866563399998</v>
      </c>
      <c r="T52" s="24">
        <v>9.5592410212999983</v>
      </c>
      <c r="U52" s="24">
        <v>36.990356963229999</v>
      </c>
      <c r="V52" s="24">
        <v>22.033123141329902</v>
      </c>
      <c r="W52" s="24">
        <v>26.987888561599998</v>
      </c>
      <c r="X52" s="24">
        <v>9.4714503775000001</v>
      </c>
      <c r="Y52" s="24">
        <v>22.218503163899896</v>
      </c>
      <c r="Z52" s="24">
        <v>106.0958812346</v>
      </c>
      <c r="AA52" s="24">
        <v>152.57988006899998</v>
      </c>
    </row>
    <row r="53" spans="1:27" s="27" customFormat="1" x14ac:dyDescent="0.25">
      <c r="A53" s="28" t="s">
        <v>133</v>
      </c>
      <c r="B53" s="28" t="s">
        <v>66</v>
      </c>
      <c r="C53" s="24">
        <v>2737.7510751999989</v>
      </c>
      <c r="D53" s="24">
        <v>2717.9276444000002</v>
      </c>
      <c r="E53" s="24">
        <v>2471.6131853999996</v>
      </c>
      <c r="F53" s="24">
        <v>3094.964048999997</v>
      </c>
      <c r="G53" s="24">
        <v>3176.5704919999998</v>
      </c>
      <c r="H53" s="24">
        <v>2987.2634079999989</v>
      </c>
      <c r="I53" s="24">
        <v>3009.5486940000001</v>
      </c>
      <c r="J53" s="24">
        <v>3831.2139299999999</v>
      </c>
      <c r="K53" s="24">
        <v>3162.9761499999991</v>
      </c>
      <c r="L53" s="24">
        <v>2699.905831</v>
      </c>
      <c r="M53" s="24">
        <v>2701.4562850000002</v>
      </c>
      <c r="N53" s="24">
        <v>2438.3940439999992</v>
      </c>
      <c r="O53" s="24">
        <v>2978.4964899999986</v>
      </c>
      <c r="P53" s="24">
        <v>3066.5688049999994</v>
      </c>
      <c r="Q53" s="24">
        <v>2912.9875599999987</v>
      </c>
      <c r="R53" s="24">
        <v>2905.2000699999999</v>
      </c>
      <c r="S53" s="24">
        <v>3663.2414819999995</v>
      </c>
      <c r="T53" s="24">
        <v>3050.4190699999999</v>
      </c>
      <c r="U53" s="24">
        <v>2619.7482999999997</v>
      </c>
      <c r="V53" s="24">
        <v>2604.2025499999991</v>
      </c>
      <c r="W53" s="24">
        <v>2368.6733499999996</v>
      </c>
      <c r="X53" s="24">
        <v>2887.3304699999999</v>
      </c>
      <c r="Y53" s="24">
        <v>2983.6593999999982</v>
      </c>
      <c r="Z53" s="24">
        <v>2806.95831</v>
      </c>
      <c r="AA53" s="24">
        <v>2811.0632599999976</v>
      </c>
    </row>
    <row r="54" spans="1:27" s="27" customFormat="1" x14ac:dyDescent="0.25">
      <c r="A54" s="28" t="s">
        <v>133</v>
      </c>
      <c r="B54" s="28" t="s">
        <v>70</v>
      </c>
      <c r="C54" s="24">
        <v>10674.503469999998</v>
      </c>
      <c r="D54" s="24">
        <v>11787.18378083228</v>
      </c>
      <c r="E54" s="24">
        <v>10786.456785132867</v>
      </c>
      <c r="F54" s="24">
        <v>11146.757611871479</v>
      </c>
      <c r="G54" s="24">
        <v>11651.210774523883</v>
      </c>
      <c r="H54" s="24">
        <v>11080.124837512876</v>
      </c>
      <c r="I54" s="24">
        <v>10768.059404052925</v>
      </c>
      <c r="J54" s="24">
        <v>10523.956672502745</v>
      </c>
      <c r="K54" s="24">
        <v>11380.106435275895</v>
      </c>
      <c r="L54" s="24">
        <v>11124.839734629491</v>
      </c>
      <c r="M54" s="24">
        <v>10347.281886817798</v>
      </c>
      <c r="N54" s="24">
        <v>10122.990081662267</v>
      </c>
      <c r="O54" s="24">
        <v>10511.665245806138</v>
      </c>
      <c r="P54" s="24">
        <v>10354.72215976732</v>
      </c>
      <c r="Q54" s="24">
        <v>11332.616310504076</v>
      </c>
      <c r="R54" s="24">
        <v>11628.431934515025</v>
      </c>
      <c r="S54" s="24">
        <v>10633.807655789458</v>
      </c>
      <c r="T54" s="24">
        <v>10512.342423102296</v>
      </c>
      <c r="U54" s="24">
        <v>10678.910620305491</v>
      </c>
      <c r="V54" s="24">
        <v>10775.897388696199</v>
      </c>
      <c r="W54" s="24">
        <v>9932.5937395046312</v>
      </c>
      <c r="X54" s="24">
        <v>10045.182855364199</v>
      </c>
      <c r="Y54" s="24">
        <v>9591.1189572268959</v>
      </c>
      <c r="Z54" s="24">
        <v>9497.4219414984982</v>
      </c>
      <c r="AA54" s="24">
        <v>10125.183488648801</v>
      </c>
    </row>
    <row r="55" spans="1:27" s="27" customFormat="1" x14ac:dyDescent="0.25">
      <c r="A55" s="28" t="s">
        <v>133</v>
      </c>
      <c r="B55" s="28" t="s">
        <v>69</v>
      </c>
      <c r="C55" s="24">
        <v>2687.9073199613381</v>
      </c>
      <c r="D55" s="24">
        <v>2686.3520989216099</v>
      </c>
      <c r="E55" s="24">
        <v>2691.5929745439498</v>
      </c>
      <c r="F55" s="24">
        <v>2533.518144827</v>
      </c>
      <c r="G55" s="24">
        <v>2490.4332082276601</v>
      </c>
      <c r="H55" s="24">
        <v>2540.8250760523983</v>
      </c>
      <c r="I55" s="24">
        <v>2481.6011270640874</v>
      </c>
      <c r="J55" s="24">
        <v>2418.4422160341092</v>
      </c>
      <c r="K55" s="24">
        <v>2517.6046114628098</v>
      </c>
      <c r="L55" s="24">
        <v>2502.9336798087088</v>
      </c>
      <c r="M55" s="24">
        <v>2085.6604025947377</v>
      </c>
      <c r="N55" s="24">
        <v>2396.1740964087198</v>
      </c>
      <c r="O55" s="24">
        <v>2305.2577329971282</v>
      </c>
      <c r="P55" s="24">
        <v>2328.2805145559505</v>
      </c>
      <c r="Q55" s="24">
        <v>2434.103141233868</v>
      </c>
      <c r="R55" s="24">
        <v>2486.2871437385979</v>
      </c>
      <c r="S55" s="24">
        <v>2361.4521805025975</v>
      </c>
      <c r="T55" s="24">
        <v>2474.974222316398</v>
      </c>
      <c r="U55" s="24">
        <v>2582.2117857408989</v>
      </c>
      <c r="V55" s="24">
        <v>2564.3972915138997</v>
      </c>
      <c r="W55" s="24">
        <v>2669.8101838026</v>
      </c>
      <c r="X55" s="24">
        <v>2586.8436540597982</v>
      </c>
      <c r="Y55" s="24">
        <v>2514.6577103598984</v>
      </c>
      <c r="Z55" s="24">
        <v>2375.814116566999</v>
      </c>
      <c r="AA55" s="24">
        <v>2347.1769392509991</v>
      </c>
    </row>
    <row r="56" spans="1:27" s="27" customFormat="1" x14ac:dyDescent="0.25">
      <c r="A56" s="28" t="s">
        <v>133</v>
      </c>
      <c r="B56" s="28" t="s">
        <v>36</v>
      </c>
      <c r="C56" s="24">
        <v>69.531713892499909</v>
      </c>
      <c r="D56" s="24">
        <v>131.24361517629998</v>
      </c>
      <c r="E56" s="24">
        <v>131.66617724409889</v>
      </c>
      <c r="F56" s="24">
        <v>175.28011492729999</v>
      </c>
      <c r="G56" s="24">
        <v>185.62437699340001</v>
      </c>
      <c r="H56" s="24">
        <v>179.74052170269999</v>
      </c>
      <c r="I56" s="24">
        <v>182.86044000749999</v>
      </c>
      <c r="J56" s="24">
        <v>185.30309124539988</v>
      </c>
      <c r="K56" s="24">
        <v>181.38754926230004</v>
      </c>
      <c r="L56" s="24">
        <v>182.17667182399998</v>
      </c>
      <c r="M56" s="24">
        <v>190.32844303699889</v>
      </c>
      <c r="N56" s="24">
        <v>186.01841761599999</v>
      </c>
      <c r="O56" s="24">
        <v>154.34700161400002</v>
      </c>
      <c r="P56" s="24">
        <v>150.59692790299999</v>
      </c>
      <c r="Q56" s="24">
        <v>158.50829232800001</v>
      </c>
      <c r="R56" s="24">
        <v>161.202617403</v>
      </c>
      <c r="S56" s="24">
        <v>152.97405441099991</v>
      </c>
      <c r="T56" s="24">
        <v>154.249875709999</v>
      </c>
      <c r="U56" s="24">
        <v>1197.2115225</v>
      </c>
      <c r="V56" s="24">
        <v>1179.4986065000001</v>
      </c>
      <c r="W56" s="24">
        <v>1147.244696</v>
      </c>
      <c r="X56" s="24">
        <v>1404.8695994999998</v>
      </c>
      <c r="Y56" s="24">
        <v>1379.5810840000001</v>
      </c>
      <c r="Z56" s="24">
        <v>1999.1164425000002</v>
      </c>
      <c r="AA56" s="24">
        <v>1913.6035469999999</v>
      </c>
    </row>
    <row r="57" spans="1:27" s="27" customFormat="1" x14ac:dyDescent="0.25">
      <c r="A57" s="28" t="s">
        <v>133</v>
      </c>
      <c r="B57" s="28" t="s">
        <v>74</v>
      </c>
      <c r="C57" s="24">
        <v>0</v>
      </c>
      <c r="D57" s="24">
        <v>0</v>
      </c>
      <c r="E57" s="24">
        <v>0</v>
      </c>
      <c r="F57" s="24">
        <v>3.153505E-3</v>
      </c>
      <c r="G57" s="24">
        <v>3.3624625999999999E-3</v>
      </c>
      <c r="H57" s="24">
        <v>3.7192546000000002E-3</v>
      </c>
      <c r="I57" s="24">
        <v>3.9513096999999999E-3</v>
      </c>
      <c r="J57" s="24">
        <v>4.2245549999999996E-3</v>
      </c>
      <c r="K57" s="24">
        <v>4.3781559999999898E-3</v>
      </c>
      <c r="L57" s="24">
        <v>4.6120120000000004E-3</v>
      </c>
      <c r="M57" s="24">
        <v>4.9939025000000003E-3</v>
      </c>
      <c r="N57" s="24">
        <v>5.3583509999999999E-3</v>
      </c>
      <c r="O57" s="24">
        <v>5.8398204999999996E-3</v>
      </c>
      <c r="P57" s="24">
        <v>6.0283005999999997E-3</v>
      </c>
      <c r="Q57" s="24">
        <v>7.1361250000000001E-3</v>
      </c>
      <c r="R57" s="24">
        <v>7.8247300000000002E-3</v>
      </c>
      <c r="S57" s="24">
        <v>7.8945690000000006E-3</v>
      </c>
      <c r="T57" s="24">
        <v>8.1186834999999995E-3</v>
      </c>
      <c r="U57" s="24">
        <v>1.8435381000000001E-2</v>
      </c>
      <c r="V57" s="24">
        <v>1.8564554E-2</v>
      </c>
      <c r="W57" s="24">
        <v>1.8702881000000001E-2</v>
      </c>
      <c r="X57" s="24">
        <v>4.9390315999999997E-2</v>
      </c>
      <c r="Y57" s="24">
        <v>4.7315765000000003E-2</v>
      </c>
      <c r="Z57" s="24">
        <v>6.0259935000000001E-2</v>
      </c>
      <c r="AA57" s="24">
        <v>5.7843319999999997E-2</v>
      </c>
    </row>
    <row r="58" spans="1:27" s="27" customFormat="1" x14ac:dyDescent="0.25">
      <c r="A58" s="28" t="s">
        <v>133</v>
      </c>
      <c r="B58" s="28" t="s">
        <v>56</v>
      </c>
      <c r="C58" s="24">
        <v>1.88762449999999</v>
      </c>
      <c r="D58" s="24">
        <v>3.2971091000000001</v>
      </c>
      <c r="E58" s="24">
        <v>4.7527942999999997</v>
      </c>
      <c r="F58" s="24">
        <v>7.9448999999999996</v>
      </c>
      <c r="G58" s="24">
        <v>10.781450999999899</v>
      </c>
      <c r="H58" s="24">
        <v>12.928611</v>
      </c>
      <c r="I58" s="24">
        <v>17.00048</v>
      </c>
      <c r="J58" s="24">
        <v>19.775981999999999</v>
      </c>
      <c r="K58" s="24">
        <v>22.349829</v>
      </c>
      <c r="L58" s="24">
        <v>25.258071999999999</v>
      </c>
      <c r="M58" s="24">
        <v>41.255899999999997</v>
      </c>
      <c r="N58" s="24">
        <v>42.332053999999999</v>
      </c>
      <c r="O58" s="24">
        <v>49.726424999999999</v>
      </c>
      <c r="P58" s="24">
        <v>49.77411</v>
      </c>
      <c r="Q58" s="24">
        <v>56.883839999999999</v>
      </c>
      <c r="R58" s="24">
        <v>57.939888000000003</v>
      </c>
      <c r="S58" s="24">
        <v>56.398955999999998</v>
      </c>
      <c r="T58" s="24">
        <v>59.730038</v>
      </c>
      <c r="U58" s="24">
        <v>59.210784999999902</v>
      </c>
      <c r="V58" s="24">
        <v>63.792533999999897</v>
      </c>
      <c r="W58" s="24">
        <v>68.319950000000006</v>
      </c>
      <c r="X58" s="24">
        <v>68.787940000000006</v>
      </c>
      <c r="Y58" s="24">
        <v>70.30359</v>
      </c>
      <c r="Z58" s="24">
        <v>73.56841</v>
      </c>
      <c r="AA58" s="24">
        <v>69.193640000000002</v>
      </c>
    </row>
    <row r="59" spans="1:27" s="27" customFormat="1" x14ac:dyDescent="0.25">
      <c r="A59" s="33" t="s">
        <v>139</v>
      </c>
      <c r="B59" s="33"/>
      <c r="C59" s="30">
        <v>43185.806314715424</v>
      </c>
      <c r="D59" s="30">
        <v>39698.905797129439</v>
      </c>
      <c r="E59" s="30">
        <v>41978.731920396</v>
      </c>
      <c r="F59" s="30">
        <v>46379.712348513945</v>
      </c>
      <c r="G59" s="30">
        <v>45129.045726119577</v>
      </c>
      <c r="H59" s="30">
        <v>43125.504898151201</v>
      </c>
      <c r="I59" s="30">
        <v>42060.008915365484</v>
      </c>
      <c r="J59" s="30">
        <v>35949.556029302825</v>
      </c>
      <c r="K59" s="30">
        <v>35367.56713610173</v>
      </c>
      <c r="L59" s="30">
        <v>35737.168692842904</v>
      </c>
      <c r="M59" s="30">
        <v>33583.874479780308</v>
      </c>
      <c r="N59" s="30">
        <v>34352.296635846084</v>
      </c>
      <c r="O59" s="30">
        <v>35761.980547549247</v>
      </c>
      <c r="P59" s="30">
        <v>35470.207128755326</v>
      </c>
      <c r="Q59" s="30">
        <v>35664.454277893696</v>
      </c>
      <c r="R59" s="30">
        <v>36903.95426182379</v>
      </c>
      <c r="S59" s="30">
        <v>36811.350016940552</v>
      </c>
      <c r="T59" s="30">
        <v>36419.603888358091</v>
      </c>
      <c r="U59" s="30">
        <v>36437.907143098921</v>
      </c>
      <c r="V59" s="30">
        <v>37815.233130782726</v>
      </c>
      <c r="W59" s="30">
        <v>36463.025006265823</v>
      </c>
      <c r="X59" s="30">
        <v>38057.470848922494</v>
      </c>
      <c r="Y59" s="30">
        <v>37167.617959388088</v>
      </c>
      <c r="Z59" s="30">
        <v>37032.466446200102</v>
      </c>
      <c r="AA59" s="30">
        <v>37779.029189637797</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1286.49362</v>
      </c>
      <c r="D64" s="24">
        <v>1149.31290217526</v>
      </c>
      <c r="E64" s="24">
        <v>491.13060272519999</v>
      </c>
      <c r="F64" s="24">
        <v>463.40506958980001</v>
      </c>
      <c r="G64" s="24">
        <v>463.40510489899998</v>
      </c>
      <c r="H64" s="24">
        <v>463.40513084420002</v>
      </c>
      <c r="I64" s="24">
        <v>463.40519060629998</v>
      </c>
      <c r="J64" s="24">
        <v>463.40535998090002</v>
      </c>
      <c r="K64" s="24">
        <v>463.40540934439997</v>
      </c>
      <c r="L64" s="24">
        <v>463.40546870089997</v>
      </c>
      <c r="M64" s="24">
        <v>463.40550332250001</v>
      </c>
      <c r="N64" s="24">
        <v>463.40566060190002</v>
      </c>
      <c r="O64" s="24">
        <v>463.40576079300001</v>
      </c>
      <c r="P64" s="24">
        <v>463.40591293919999</v>
      </c>
      <c r="Q64" s="24">
        <v>463.40611561679998</v>
      </c>
      <c r="R64" s="24">
        <v>463.40652443179999</v>
      </c>
      <c r="S64" s="24">
        <v>3.4012447999999902E-3</v>
      </c>
      <c r="T64" s="24">
        <v>3.4767569E-3</v>
      </c>
      <c r="U64" s="24">
        <v>3.5565420000000002E-3</v>
      </c>
      <c r="V64" s="24">
        <v>4.1250833000000004E-3</v>
      </c>
      <c r="W64" s="24">
        <v>4.6200570000000003E-3</v>
      </c>
      <c r="X64" s="24">
        <v>5.3293383999999996E-3</v>
      </c>
      <c r="Y64" s="24">
        <v>6.5684536999999999E-3</v>
      </c>
      <c r="Z64" s="24">
        <v>7.6689069999999896E-3</v>
      </c>
      <c r="AA64" s="24">
        <v>8.9676740000000001E-3</v>
      </c>
    </row>
    <row r="65" spans="1:27" s="27" customFormat="1" x14ac:dyDescent="0.25">
      <c r="A65" s="28" t="s">
        <v>134</v>
      </c>
      <c r="B65" s="28" t="s">
        <v>32</v>
      </c>
      <c r="C65" s="24">
        <v>687.80928899999901</v>
      </c>
      <c r="D65" s="24">
        <v>687.43970000000002</v>
      </c>
      <c r="E65" s="24">
        <v>699.28156000000001</v>
      </c>
      <c r="F65" s="24">
        <v>84.096016000000006</v>
      </c>
      <c r="G65" s="24">
        <v>84.096016000000006</v>
      </c>
      <c r="H65" s="24">
        <v>84.096016000000006</v>
      </c>
      <c r="I65" s="24">
        <v>84.096016000000006</v>
      </c>
      <c r="J65" s="24">
        <v>84.096019999999996</v>
      </c>
      <c r="K65" s="24">
        <v>84.096019999999996</v>
      </c>
      <c r="L65" s="24">
        <v>84.096019999999996</v>
      </c>
      <c r="M65" s="24">
        <v>84.096019999999996</v>
      </c>
      <c r="N65" s="24">
        <v>84.096019999999996</v>
      </c>
      <c r="O65" s="24">
        <v>84.096029999999999</v>
      </c>
      <c r="P65" s="24">
        <v>84.096029999999999</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14.791214463495001</v>
      </c>
      <c r="D66" s="24">
        <v>14.846714897304999</v>
      </c>
      <c r="E66" s="24">
        <v>52.232026941317997</v>
      </c>
      <c r="F66" s="24">
        <v>0.18158392302000004</v>
      </c>
      <c r="G66" s="24">
        <v>0.55520357709000001</v>
      </c>
      <c r="H66" s="24">
        <v>1.2328887592519999</v>
      </c>
      <c r="I66" s="24">
        <v>0.38755150363399998</v>
      </c>
      <c r="J66" s="24">
        <v>1.4423330926940001</v>
      </c>
      <c r="K66" s="24">
        <v>6.8396577243999973E-2</v>
      </c>
      <c r="L66" s="24">
        <v>0.45916664847999994</v>
      </c>
      <c r="M66" s="24">
        <v>1.7229439120659999</v>
      </c>
      <c r="N66" s="24">
        <v>3.8077362085000002</v>
      </c>
      <c r="O66" s="24">
        <v>1.4121453040500003</v>
      </c>
      <c r="P66" s="24">
        <v>1.3383792391500002</v>
      </c>
      <c r="Q66" s="24">
        <v>23.97828702124</v>
      </c>
      <c r="R66" s="24">
        <v>19.26726627019989</v>
      </c>
      <c r="S66" s="24">
        <v>90.782680129999989</v>
      </c>
      <c r="T66" s="24">
        <v>57.921398359999998</v>
      </c>
      <c r="U66" s="24">
        <v>69.971078410000004</v>
      </c>
      <c r="V66" s="24">
        <v>58.137442589999999</v>
      </c>
      <c r="W66" s="24">
        <v>109.80487982999999</v>
      </c>
      <c r="X66" s="24">
        <v>68.98924427</v>
      </c>
      <c r="Y66" s="24">
        <v>275.83990831999989</v>
      </c>
      <c r="Z66" s="24">
        <v>160.45882004999999</v>
      </c>
      <c r="AA66" s="24">
        <v>389.64305371999899</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5919.3712899999982</v>
      </c>
      <c r="D68" s="24">
        <v>6163.7883361135073</v>
      </c>
      <c r="E68" s="24">
        <v>5752.20341867349</v>
      </c>
      <c r="F68" s="24">
        <v>6072.8141096240088</v>
      </c>
      <c r="G68" s="24">
        <v>5837.17747430286</v>
      </c>
      <c r="H68" s="24">
        <v>6118.8439372457169</v>
      </c>
      <c r="I68" s="24">
        <v>5978.1469354508654</v>
      </c>
      <c r="J68" s="24">
        <v>5842.5172410082478</v>
      </c>
      <c r="K68" s="24">
        <v>5828.923362539399</v>
      </c>
      <c r="L68" s="24">
        <v>5759.9201300014392</v>
      </c>
      <c r="M68" s="24">
        <v>5527.1609425025672</v>
      </c>
      <c r="N68" s="24">
        <v>5239.4841691339143</v>
      </c>
      <c r="O68" s="24">
        <v>4978.0278219525972</v>
      </c>
      <c r="P68" s="24">
        <v>4727.9243125242983</v>
      </c>
      <c r="Q68" s="24">
        <v>5005.7846924227988</v>
      </c>
      <c r="R68" s="24">
        <v>4532.6224821099995</v>
      </c>
      <c r="S68" s="24">
        <v>4295.2089855405011</v>
      </c>
      <c r="T68" s="24">
        <v>4081.9861143391963</v>
      </c>
      <c r="U68" s="24">
        <v>3266.3740717572005</v>
      </c>
      <c r="V68" s="24">
        <v>3324.0754045642002</v>
      </c>
      <c r="W68" s="24">
        <v>3065.2843670794</v>
      </c>
      <c r="X68" s="24">
        <v>3216.6105439796975</v>
      </c>
      <c r="Y68" s="24">
        <v>2867.5565503004004</v>
      </c>
      <c r="Z68" s="24">
        <v>3451.2050177065003</v>
      </c>
      <c r="AA68" s="24">
        <v>4721.3597509032998</v>
      </c>
    </row>
    <row r="69" spans="1:27" s="27" customFormat="1" x14ac:dyDescent="0.25">
      <c r="A69" s="28" t="s">
        <v>134</v>
      </c>
      <c r="B69" s="28" t="s">
        <v>69</v>
      </c>
      <c r="C69" s="24">
        <v>1023.47802140965</v>
      </c>
      <c r="D69" s="24">
        <v>1188.0002808282788</v>
      </c>
      <c r="E69" s="24">
        <v>1179.0188144452</v>
      </c>
      <c r="F69" s="24">
        <v>1111.9907065774798</v>
      </c>
      <c r="G69" s="24">
        <v>1105.22505973747</v>
      </c>
      <c r="H69" s="24">
        <v>1098.349008619959</v>
      </c>
      <c r="I69" s="24">
        <v>1095.4369391222099</v>
      </c>
      <c r="J69" s="24">
        <v>1069.327217745489</v>
      </c>
      <c r="K69" s="24">
        <v>1130.9821664669992</v>
      </c>
      <c r="L69" s="24">
        <v>1117.2105438086301</v>
      </c>
      <c r="M69" s="24">
        <v>1023.518587336999</v>
      </c>
      <c r="N69" s="24">
        <v>1069.312212029628</v>
      </c>
      <c r="O69" s="24">
        <v>1023.4544663010199</v>
      </c>
      <c r="P69" s="24">
        <v>1049.7334890668099</v>
      </c>
      <c r="Q69" s="24">
        <v>1071.2408461308198</v>
      </c>
      <c r="R69" s="24">
        <v>1107.3314555974302</v>
      </c>
      <c r="S69" s="24">
        <v>1061.7261916960001</v>
      </c>
      <c r="T69" s="24">
        <v>1118.6317246625988</v>
      </c>
      <c r="U69" s="24">
        <v>1142.0054790945001</v>
      </c>
      <c r="V69" s="24">
        <v>1155.1932616036001</v>
      </c>
      <c r="W69" s="24">
        <v>1163.2790446778001</v>
      </c>
      <c r="X69" s="24">
        <v>1120.0974175239999</v>
      </c>
      <c r="Y69" s="24">
        <v>869.57625058529902</v>
      </c>
      <c r="Z69" s="24">
        <v>1348.188774281</v>
      </c>
      <c r="AA69" s="24">
        <v>2110.0166333944999</v>
      </c>
    </row>
    <row r="70" spans="1:27" s="27" customFormat="1" x14ac:dyDescent="0.25">
      <c r="A70" s="28" t="s">
        <v>134</v>
      </c>
      <c r="B70" s="28" t="s">
        <v>36</v>
      </c>
      <c r="C70" s="24">
        <v>60.668839928799997</v>
      </c>
      <c r="D70" s="24">
        <v>55.413731754999979</v>
      </c>
      <c r="E70" s="24">
        <v>80.475658787599983</v>
      </c>
      <c r="F70" s="24">
        <v>79.806599232300002</v>
      </c>
      <c r="G70" s="24">
        <v>79.581919089799996</v>
      </c>
      <c r="H70" s="24">
        <v>76.357020928699896</v>
      </c>
      <c r="I70" s="24">
        <v>77.491297643499976</v>
      </c>
      <c r="J70" s="24">
        <v>74.864344173000006</v>
      </c>
      <c r="K70" s="24">
        <v>72.749334818999984</v>
      </c>
      <c r="L70" s="24">
        <v>70.172687437999912</v>
      </c>
      <c r="M70" s="24">
        <v>73.922879852999998</v>
      </c>
      <c r="N70" s="24">
        <v>72.893420305999996</v>
      </c>
      <c r="O70" s="24">
        <v>73.134133716999997</v>
      </c>
      <c r="P70" s="24">
        <v>50.916928365000004</v>
      </c>
      <c r="Q70" s="24">
        <v>413.9400624999999</v>
      </c>
      <c r="R70" s="24">
        <v>414.873672</v>
      </c>
      <c r="S70" s="24">
        <v>777.39443299999903</v>
      </c>
      <c r="T70" s="24">
        <v>774.9368477999999</v>
      </c>
      <c r="U70" s="24">
        <v>771.34563200000002</v>
      </c>
      <c r="V70" s="24">
        <v>746.64116029999991</v>
      </c>
      <c r="W70" s="24">
        <v>777.54829599999982</v>
      </c>
      <c r="X70" s="24">
        <v>790.52979949999997</v>
      </c>
      <c r="Y70" s="24">
        <v>859.49892799999998</v>
      </c>
      <c r="Z70" s="24">
        <v>955.24632750000001</v>
      </c>
      <c r="AA70" s="24">
        <v>948.80471999999997</v>
      </c>
    </row>
    <row r="71" spans="1:27" s="27" customFormat="1" x14ac:dyDescent="0.25">
      <c r="A71" s="28" t="s">
        <v>134</v>
      </c>
      <c r="B71" s="28" t="s">
        <v>74</v>
      </c>
      <c r="C71" s="24">
        <v>0</v>
      </c>
      <c r="D71" s="24">
        <v>0</v>
      </c>
      <c r="E71" s="24">
        <v>0</v>
      </c>
      <c r="F71" s="24">
        <v>2.1468475000000001E-3</v>
      </c>
      <c r="G71" s="24">
        <v>2.2900382E-3</v>
      </c>
      <c r="H71" s="24">
        <v>2.4810190000000001E-3</v>
      </c>
      <c r="I71" s="24">
        <v>2.6388470000000002E-3</v>
      </c>
      <c r="J71" s="24">
        <v>2.7851466999999999E-3</v>
      </c>
      <c r="K71" s="24">
        <v>2.9241936E-3</v>
      </c>
      <c r="L71" s="24">
        <v>3.0813323999999902E-3</v>
      </c>
      <c r="M71" s="24">
        <v>3.3290765999999901E-3</v>
      </c>
      <c r="N71" s="24">
        <v>3.5475350000000001E-3</v>
      </c>
      <c r="O71" s="24">
        <v>3.7294477000000001E-3</v>
      </c>
      <c r="P71" s="24">
        <v>3.9433845999999996E-3</v>
      </c>
      <c r="Q71" s="24">
        <v>4.7546825000000003E-3</v>
      </c>
      <c r="R71" s="24">
        <v>6.5262276000000001E-3</v>
      </c>
      <c r="S71" s="24">
        <v>9.1874169999999998E-3</v>
      </c>
      <c r="T71" s="24">
        <v>9.1659129999999995E-3</v>
      </c>
      <c r="U71" s="24">
        <v>9.2098649999999994E-3</v>
      </c>
      <c r="V71" s="24">
        <v>1.0964411E-2</v>
      </c>
      <c r="W71" s="24">
        <v>1.15424739999999E-2</v>
      </c>
      <c r="X71" s="24">
        <v>1.1558509E-2</v>
      </c>
      <c r="Y71" s="24">
        <v>1.1132164999999999E-2</v>
      </c>
      <c r="Z71" s="24">
        <v>1.3274783E-2</v>
      </c>
      <c r="AA71" s="24">
        <v>1.3102045E-2</v>
      </c>
    </row>
    <row r="72" spans="1:27" s="27" customFormat="1" x14ac:dyDescent="0.25">
      <c r="A72" s="28" t="s">
        <v>134</v>
      </c>
      <c r="B72" s="28" t="s">
        <v>56</v>
      </c>
      <c r="C72" s="24">
        <v>2.7763344999999999</v>
      </c>
      <c r="D72" s="24">
        <v>4.119548</v>
      </c>
      <c r="E72" s="24">
        <v>7.3599752999999897</v>
      </c>
      <c r="F72" s="24">
        <v>8.8029999999999902</v>
      </c>
      <c r="G72" s="24">
        <v>9.7638199999999902</v>
      </c>
      <c r="H72" s="24">
        <v>11.545917999999901</v>
      </c>
      <c r="I72" s="24">
        <v>14.195147</v>
      </c>
      <c r="J72" s="24">
        <v>15.576934</v>
      </c>
      <c r="K72" s="24">
        <v>16.802406000000001</v>
      </c>
      <c r="L72" s="24">
        <v>18.577089999999998</v>
      </c>
      <c r="M72" s="24">
        <v>24.966562</v>
      </c>
      <c r="N72" s="24">
        <v>23.265867</v>
      </c>
      <c r="O72" s="24">
        <v>24.324217000000001</v>
      </c>
      <c r="P72" s="24">
        <v>23.371867999999999</v>
      </c>
      <c r="Q72" s="24">
        <v>26.531066999999901</v>
      </c>
      <c r="R72" s="24">
        <v>26.764790999999999</v>
      </c>
      <c r="S72" s="24">
        <v>27.260316999999901</v>
      </c>
      <c r="T72" s="24">
        <v>28.802119999999999</v>
      </c>
      <c r="U72" s="24">
        <v>28.705245999999999</v>
      </c>
      <c r="V72" s="24">
        <v>30.111557000000001</v>
      </c>
      <c r="W72" s="24">
        <v>32.866714000000002</v>
      </c>
      <c r="X72" s="24">
        <v>33.172984999999997</v>
      </c>
      <c r="Y72" s="24">
        <v>32.752429999999997</v>
      </c>
      <c r="Z72" s="24">
        <v>33.836129999999997</v>
      </c>
      <c r="AA72" s="24">
        <v>32.316241999999903</v>
      </c>
    </row>
    <row r="73" spans="1:27" s="27" customFormat="1" x14ac:dyDescent="0.25">
      <c r="A73" s="33" t="s">
        <v>139</v>
      </c>
      <c r="B73" s="33"/>
      <c r="C73" s="30">
        <v>8931.9434348731411</v>
      </c>
      <c r="D73" s="30">
        <v>9203.3879340143503</v>
      </c>
      <c r="E73" s="30">
        <v>8173.8664227852078</v>
      </c>
      <c r="F73" s="30">
        <v>7732.4874857143086</v>
      </c>
      <c r="G73" s="30">
        <v>7490.4588585164202</v>
      </c>
      <c r="H73" s="30">
        <v>7765.9269814691279</v>
      </c>
      <c r="I73" s="30">
        <v>7621.4726326830096</v>
      </c>
      <c r="J73" s="30">
        <v>7460.7881718273311</v>
      </c>
      <c r="K73" s="30">
        <v>7507.4753549280422</v>
      </c>
      <c r="L73" s="30">
        <v>7425.0913291594488</v>
      </c>
      <c r="M73" s="30">
        <v>7099.9039970741323</v>
      </c>
      <c r="N73" s="30">
        <v>6860.1057979739417</v>
      </c>
      <c r="O73" s="30">
        <v>6550.3962243506676</v>
      </c>
      <c r="P73" s="30">
        <v>6326.4981237694583</v>
      </c>
      <c r="Q73" s="30">
        <v>6564.4099411916586</v>
      </c>
      <c r="R73" s="30">
        <v>6122.6277284094294</v>
      </c>
      <c r="S73" s="30">
        <v>5447.7212586113019</v>
      </c>
      <c r="T73" s="30">
        <v>5258.5427141186947</v>
      </c>
      <c r="U73" s="30">
        <v>4478.3541858037006</v>
      </c>
      <c r="V73" s="30">
        <v>4537.4102338411003</v>
      </c>
      <c r="W73" s="30">
        <v>4338.3729116442</v>
      </c>
      <c r="X73" s="30">
        <v>4405.7025351120974</v>
      </c>
      <c r="Y73" s="30">
        <v>4012.9792776593995</v>
      </c>
      <c r="Z73" s="30">
        <v>4959.8602809445001</v>
      </c>
      <c r="AA73" s="30">
        <v>7221.028405691799</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0</v>
      </c>
      <c r="D78" s="24">
        <v>8.7990762999999995E-4</v>
      </c>
      <c r="E78" s="24">
        <v>1.0092177E-3</v>
      </c>
      <c r="F78" s="24">
        <v>1.0540638000000001E-3</v>
      </c>
      <c r="G78" s="24">
        <v>1.0596428999999901E-3</v>
      </c>
      <c r="H78" s="24">
        <v>1.0768842E-3</v>
      </c>
      <c r="I78" s="24">
        <v>1.1354402E-3</v>
      </c>
      <c r="J78" s="24">
        <v>1.190406E-3</v>
      </c>
      <c r="K78" s="24">
        <v>1.2712999999999999E-3</v>
      </c>
      <c r="L78" s="24">
        <v>1.3601050999999999E-3</v>
      </c>
      <c r="M78" s="24">
        <v>1.3773742000000001E-3</v>
      </c>
      <c r="N78" s="24">
        <v>1.5349592999999999E-3</v>
      </c>
      <c r="O78" s="24">
        <v>1.6213662E-3</v>
      </c>
      <c r="P78" s="24">
        <v>1.6947845999999999E-3</v>
      </c>
      <c r="Q78" s="24">
        <v>1.8101272E-3</v>
      </c>
      <c r="R78" s="24">
        <v>1.9099873E-3</v>
      </c>
      <c r="S78" s="24">
        <v>2.0073862E-3</v>
      </c>
      <c r="T78" s="24">
        <v>2.1531446999999999E-3</v>
      </c>
      <c r="U78" s="24">
        <v>2.4178869E-3</v>
      </c>
      <c r="V78" s="24">
        <v>2.3636365999999999E-3</v>
      </c>
      <c r="W78" s="24">
        <v>2.6061533E-3</v>
      </c>
      <c r="X78" s="24">
        <v>2.7470634999999998E-3</v>
      </c>
      <c r="Y78" s="24">
        <v>2.8650327999999998E-3</v>
      </c>
      <c r="Z78" s="24">
        <v>3.0792987000000001E-3</v>
      </c>
      <c r="AA78" s="24">
        <v>3.2477885999999999E-3</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7.2175004999999997E-4</v>
      </c>
      <c r="D80" s="24">
        <v>7.0954518000000005E-4</v>
      </c>
      <c r="E80" s="24">
        <v>7.9446009999999904E-4</v>
      </c>
      <c r="F80" s="24">
        <v>8.2481800999999904E-4</v>
      </c>
      <c r="G80" s="24">
        <v>8.3424291000000006E-4</v>
      </c>
      <c r="H80" s="24">
        <v>8.4031264999999996E-4</v>
      </c>
      <c r="I80" s="24">
        <v>8.9108646999999804E-4</v>
      </c>
      <c r="J80" s="24">
        <v>9.3850716999999985E-4</v>
      </c>
      <c r="K80" s="24">
        <v>1.00152528E-3</v>
      </c>
      <c r="L80" s="24">
        <v>1.080398799999999E-3</v>
      </c>
      <c r="M80" s="24">
        <v>1.0695632300000001E-3</v>
      </c>
      <c r="N80" s="24">
        <v>1.2079499200000001E-3</v>
      </c>
      <c r="O80" s="24">
        <v>1.2652457899999989E-3</v>
      </c>
      <c r="P80" s="24">
        <v>1.3134373500000001E-3</v>
      </c>
      <c r="Q80" s="24">
        <v>1.4252697000000001E-3</v>
      </c>
      <c r="R80" s="24">
        <v>1.49873603E-3</v>
      </c>
      <c r="S80" s="24">
        <v>1.5721436499999989E-3</v>
      </c>
      <c r="T80" s="24">
        <v>1.6558823900000002E-3</v>
      </c>
      <c r="U80" s="24">
        <v>1.8833205899999989E-3</v>
      </c>
      <c r="V80" s="24">
        <v>1.2030197999999979E-3</v>
      </c>
      <c r="W80" s="24">
        <v>1.3470493699999999E-3</v>
      </c>
      <c r="X80" s="24">
        <v>1.3927274399999998E-3</v>
      </c>
      <c r="Y80" s="24">
        <v>1.4543088999999991E-3</v>
      </c>
      <c r="Z80" s="24">
        <v>1.556205499999999E-3</v>
      </c>
      <c r="AA80" s="24">
        <v>1.6683085399999999E-3</v>
      </c>
    </row>
    <row r="81" spans="1:27" s="27" customFormat="1" x14ac:dyDescent="0.25">
      <c r="A81" s="28" t="s">
        <v>135</v>
      </c>
      <c r="B81" s="28" t="s">
        <v>66</v>
      </c>
      <c r="C81" s="24">
        <v>6985.0490107599999</v>
      </c>
      <c r="D81" s="24">
        <v>10536.519803260002</v>
      </c>
      <c r="E81" s="24">
        <v>7832.2531752999967</v>
      </c>
      <c r="F81" s="24">
        <v>7965.9836319999995</v>
      </c>
      <c r="G81" s="24">
        <v>9549.0561340000022</v>
      </c>
      <c r="H81" s="24">
        <v>8664.9923146999972</v>
      </c>
      <c r="I81" s="24">
        <v>8720.0050249999986</v>
      </c>
      <c r="J81" s="24">
        <v>9611.1059487999864</v>
      </c>
      <c r="K81" s="24">
        <v>8553.6095616399998</v>
      </c>
      <c r="L81" s="24">
        <v>6854.8928212699975</v>
      </c>
      <c r="M81" s="24">
        <v>10421.676015999999</v>
      </c>
      <c r="N81" s="24">
        <v>7649.1371781499984</v>
      </c>
      <c r="O81" s="24">
        <v>7816.6213730000018</v>
      </c>
      <c r="P81" s="24">
        <v>9369.6374675999959</v>
      </c>
      <c r="Q81" s="24">
        <v>8548.3219332599911</v>
      </c>
      <c r="R81" s="24">
        <v>8505.0456005999968</v>
      </c>
      <c r="S81" s="24">
        <v>9429.3833766999978</v>
      </c>
      <c r="T81" s="24">
        <v>8391.5411363500007</v>
      </c>
      <c r="U81" s="24">
        <v>6772.5619587400006</v>
      </c>
      <c r="V81" s="24">
        <v>10143.03975</v>
      </c>
      <c r="W81" s="24">
        <v>7503.2850309999985</v>
      </c>
      <c r="X81" s="24">
        <v>7667.2593447999998</v>
      </c>
      <c r="Y81" s="24">
        <v>9237.4682164999995</v>
      </c>
      <c r="Z81" s="24">
        <v>8338.6956496999992</v>
      </c>
      <c r="AA81" s="24">
        <v>8341.4870084999966</v>
      </c>
    </row>
    <row r="82" spans="1:27" s="27" customFormat="1" x14ac:dyDescent="0.25">
      <c r="A82" s="28" t="s">
        <v>135</v>
      </c>
      <c r="B82" s="28" t="s">
        <v>70</v>
      </c>
      <c r="C82" s="24">
        <v>1790.09015</v>
      </c>
      <c r="D82" s="24">
        <v>1340.2929327609199</v>
      </c>
      <c r="E82" s="24">
        <v>1891.9046048670978</v>
      </c>
      <c r="F82" s="24">
        <v>1839.0963719321599</v>
      </c>
      <c r="G82" s="24">
        <v>2017.09171221267</v>
      </c>
      <c r="H82" s="24">
        <v>308.70541290785002</v>
      </c>
      <c r="I82" s="24">
        <v>141.61468200061</v>
      </c>
      <c r="J82" s="24">
        <v>0.54081800918000011</v>
      </c>
      <c r="K82" s="24">
        <v>583.65816373739983</v>
      </c>
      <c r="L82" s="24">
        <v>1573.9149199764604</v>
      </c>
      <c r="M82" s="24">
        <v>5.3398118250000001E-2</v>
      </c>
      <c r="N82" s="24">
        <v>736.671386609769</v>
      </c>
      <c r="O82" s="24">
        <v>734.67768997411986</v>
      </c>
      <c r="P82" s="24">
        <v>0.52392029699999987</v>
      </c>
      <c r="Q82" s="24">
        <v>334.56536911599892</v>
      </c>
      <c r="R82" s="24">
        <v>423.81418438780008</v>
      </c>
      <c r="S82" s="24">
        <v>68.825403292200008</v>
      </c>
      <c r="T82" s="24">
        <v>757.98578174620002</v>
      </c>
      <c r="U82" s="24">
        <v>1623.8597847689998</v>
      </c>
      <c r="V82" s="24">
        <v>0.1018664977</v>
      </c>
      <c r="W82" s="24">
        <v>1714.9002600429997</v>
      </c>
      <c r="X82" s="24">
        <v>1711.3123783421001</v>
      </c>
      <c r="Y82" s="24">
        <v>704.38266658990005</v>
      </c>
      <c r="Z82" s="24">
        <v>1445.5210221804002</v>
      </c>
      <c r="AA82" s="24">
        <v>1364.4893973412989</v>
      </c>
    </row>
    <row r="83" spans="1:27" s="27" customFormat="1" x14ac:dyDescent="0.25">
      <c r="A83" s="28" t="s">
        <v>135</v>
      </c>
      <c r="B83" s="28" t="s">
        <v>69</v>
      </c>
      <c r="C83" s="24">
        <v>2.5152470000000001E-4</v>
      </c>
      <c r="D83" s="24">
        <v>2.181734E-4</v>
      </c>
      <c r="E83" s="24">
        <v>2.7713485000000003E-4</v>
      </c>
      <c r="F83" s="24">
        <v>3.1376578E-4</v>
      </c>
      <c r="G83" s="24">
        <v>2.6997410000000001E-4</v>
      </c>
      <c r="H83" s="24">
        <v>2.7363474E-4</v>
      </c>
      <c r="I83" s="24">
        <v>2.6618922E-4</v>
      </c>
      <c r="J83" s="24">
        <v>2.6703997999999999E-4</v>
      </c>
      <c r="K83" s="24">
        <v>2.894482E-4</v>
      </c>
      <c r="L83" s="24">
        <v>2.9310083000000001E-4</v>
      </c>
      <c r="M83" s="24">
        <v>3.43135E-4</v>
      </c>
      <c r="N83" s="24">
        <v>4.6775862999999898E-4</v>
      </c>
      <c r="O83" s="24">
        <v>5.3538360000000005E-4</v>
      </c>
      <c r="P83" s="24">
        <v>4.894624E-4</v>
      </c>
      <c r="Q83" s="24">
        <v>5.8542130000000003E-4</v>
      </c>
      <c r="R83" s="24">
        <v>6.2974373999999996E-4</v>
      </c>
      <c r="S83" s="24">
        <v>6.9057184999999895E-4</v>
      </c>
      <c r="T83" s="24">
        <v>8.3692895999999998E-4</v>
      </c>
      <c r="U83" s="24">
        <v>1.0117997000000001E-3</v>
      </c>
      <c r="V83" s="24">
        <v>8.2478136999999995E-4</v>
      </c>
      <c r="W83" s="24">
        <v>1.1069777999999999E-3</v>
      </c>
      <c r="X83" s="24">
        <v>1.2751179E-3</v>
      </c>
      <c r="Y83" s="24">
        <v>1.1199584E-3</v>
      </c>
      <c r="Z83" s="24">
        <v>1.4193545999999901E-3</v>
      </c>
      <c r="AA83" s="24">
        <v>1.4577798E-3</v>
      </c>
    </row>
    <row r="84" spans="1:27" s="27" customFormat="1" x14ac:dyDescent="0.25">
      <c r="A84" s="28" t="s">
        <v>135</v>
      </c>
      <c r="B84" s="28" t="s">
        <v>36</v>
      </c>
      <c r="C84" s="24">
        <v>2.4877079999999999E-3</v>
      </c>
      <c r="D84" s="24">
        <v>2.8003290999999999E-3</v>
      </c>
      <c r="E84" s="24">
        <v>2.6653801999999998E-3</v>
      </c>
      <c r="F84" s="24">
        <v>2.6327984000000001E-3</v>
      </c>
      <c r="G84" s="24">
        <v>2.7180575E-3</v>
      </c>
      <c r="H84" s="24">
        <v>4.5735515000000001E-3</v>
      </c>
      <c r="I84" s="24">
        <v>6.3598454000000004E-3</v>
      </c>
      <c r="J84" s="24">
        <v>7.2015695999999999E-3</v>
      </c>
      <c r="K84" s="24">
        <v>7.0725550000000003E-3</v>
      </c>
      <c r="L84" s="24">
        <v>1.5084672E-2</v>
      </c>
      <c r="M84" s="24">
        <v>1.9420434E-2</v>
      </c>
      <c r="N84" s="24">
        <v>1.6620590000000001E-2</v>
      </c>
      <c r="O84" s="24">
        <v>1.6751258000000002E-2</v>
      </c>
      <c r="P84" s="24">
        <v>1.7698660000000001E-2</v>
      </c>
      <c r="Q84" s="24">
        <v>1.7428510000000001E-2</v>
      </c>
      <c r="R84" s="24">
        <v>1.7455461999999901E-2</v>
      </c>
      <c r="S84" s="24">
        <v>1.7838397999999998E-2</v>
      </c>
      <c r="T84" s="24">
        <v>1.7384536999999999E-2</v>
      </c>
      <c r="U84" s="24">
        <v>1.5556934999999999E-2</v>
      </c>
      <c r="V84" s="24">
        <v>1.9380102E-2</v>
      </c>
      <c r="W84" s="24">
        <v>1.6977524000000001E-2</v>
      </c>
      <c r="X84" s="24">
        <v>1.7944387999999999E-2</v>
      </c>
      <c r="Y84" s="24">
        <v>2.0458608999999999E-2</v>
      </c>
      <c r="Z84" s="24">
        <v>2.0702787E-2</v>
      </c>
      <c r="AA84" s="24">
        <v>2.2226572E-2</v>
      </c>
    </row>
    <row r="85" spans="1:27" s="27" customFormat="1" x14ac:dyDescent="0.25">
      <c r="A85" s="28" t="s">
        <v>135</v>
      </c>
      <c r="B85" s="28" t="s">
        <v>74</v>
      </c>
      <c r="C85" s="24">
        <v>0</v>
      </c>
      <c r="D85" s="24">
        <v>0</v>
      </c>
      <c r="E85" s="24">
        <v>0</v>
      </c>
      <c r="F85" s="24">
        <v>3.8650995E-3</v>
      </c>
      <c r="G85" s="24">
        <v>4.4152024000000002E-3</v>
      </c>
      <c r="H85" s="24">
        <v>5.2621224999999999E-3</v>
      </c>
      <c r="I85" s="24">
        <v>5.5095715999999998E-3</v>
      </c>
      <c r="J85" s="24">
        <v>5.87237E-3</v>
      </c>
      <c r="K85" s="24">
        <v>6.0360496999999997E-3</v>
      </c>
      <c r="L85" s="24">
        <v>6.0628909999999999E-3</v>
      </c>
      <c r="M85" s="24">
        <v>7.3999152999999996E-3</v>
      </c>
      <c r="N85" s="24">
        <v>7.0095080000000002E-3</v>
      </c>
      <c r="O85" s="24">
        <v>7.3476119999999999E-3</v>
      </c>
      <c r="P85" s="24">
        <v>8.1547300000000007E-3</v>
      </c>
      <c r="Q85" s="24">
        <v>8.4954469999999997E-3</v>
      </c>
      <c r="R85" s="24">
        <v>9.0264190000000008E-3</v>
      </c>
      <c r="S85" s="24">
        <v>9.8598920000000003E-3</v>
      </c>
      <c r="T85" s="24">
        <v>1.0126395999999999E-2</v>
      </c>
      <c r="U85" s="24">
        <v>9.7239159999999904E-3</v>
      </c>
      <c r="V85" s="24">
        <v>1.27057089999999E-2</v>
      </c>
      <c r="W85" s="24">
        <v>1.1997908E-2</v>
      </c>
      <c r="X85" s="24">
        <v>1.2592508999999899E-2</v>
      </c>
      <c r="Y85" s="24">
        <v>1.4267607E-2</v>
      </c>
      <c r="Z85" s="24">
        <v>1.4462188000000001E-2</v>
      </c>
      <c r="AA85" s="24">
        <v>1.54568969999999E-2</v>
      </c>
    </row>
    <row r="86" spans="1:27" s="27" customFormat="1" x14ac:dyDescent="0.25">
      <c r="A86" s="28" t="s">
        <v>135</v>
      </c>
      <c r="B86" s="28" t="s">
        <v>56</v>
      </c>
      <c r="C86" s="24">
        <v>5.7596724000000002E-2</v>
      </c>
      <c r="D86" s="24">
        <v>6.2784870000000007E-2</v>
      </c>
      <c r="E86" s="24">
        <v>0.10130726</v>
      </c>
      <c r="F86" s="24">
        <v>0.105920315</v>
      </c>
      <c r="G86" s="24">
        <v>0.16422979999999901</v>
      </c>
      <c r="H86" s="24">
        <v>0.17246437000000001</v>
      </c>
      <c r="I86" s="24">
        <v>0.22228209999999901</v>
      </c>
      <c r="J86" s="24">
        <v>0.33842283000000001</v>
      </c>
      <c r="K86" s="24">
        <v>0.28159598000000002</v>
      </c>
      <c r="L86" s="24">
        <v>0.54859089999999999</v>
      </c>
      <c r="M86" s="24">
        <v>20.492542</v>
      </c>
      <c r="N86" s="24">
        <v>0.70883039999999997</v>
      </c>
      <c r="O86" s="24">
        <v>0.45004463</v>
      </c>
      <c r="P86" s="24">
        <v>0.53198529999999999</v>
      </c>
      <c r="Q86" s="24">
        <v>0.73238736000000004</v>
      </c>
      <c r="R86" s="24">
        <v>0.59544609999999998</v>
      </c>
      <c r="S86" s="24">
        <v>0.79410570000000003</v>
      </c>
      <c r="T86" s="24">
        <v>0.54258466000000005</v>
      </c>
      <c r="U86" s="24">
        <v>1.8600146</v>
      </c>
      <c r="V86" s="24">
        <v>21.477295000000002</v>
      </c>
      <c r="W86" s="24">
        <v>0.70148443999999999</v>
      </c>
      <c r="X86" s="24">
        <v>0.42133617000000001</v>
      </c>
      <c r="Y86" s="24">
        <v>0.36899759999999998</v>
      </c>
      <c r="Z86" s="24">
        <v>0.50315600000000005</v>
      </c>
      <c r="AA86" s="24">
        <v>0.50403829999999905</v>
      </c>
    </row>
    <row r="87" spans="1:27" s="27" customFormat="1" x14ac:dyDescent="0.25">
      <c r="A87" s="33" t="s">
        <v>139</v>
      </c>
      <c r="B87" s="33"/>
      <c r="C87" s="30">
        <v>8775.1401340347493</v>
      </c>
      <c r="D87" s="30">
        <v>11876.814543647131</v>
      </c>
      <c r="E87" s="30">
        <v>9724.1598609797438</v>
      </c>
      <c r="F87" s="30">
        <v>9805.0821965797495</v>
      </c>
      <c r="G87" s="30">
        <v>11566.150010072583</v>
      </c>
      <c r="H87" s="30">
        <v>8973.6999184394372</v>
      </c>
      <c r="I87" s="30">
        <v>8861.621999716499</v>
      </c>
      <c r="J87" s="30">
        <v>9611.6491627623163</v>
      </c>
      <c r="K87" s="30">
        <v>9137.2702876508811</v>
      </c>
      <c r="L87" s="30">
        <v>8428.8104748511869</v>
      </c>
      <c r="M87" s="30">
        <v>10421.732204190679</v>
      </c>
      <c r="N87" s="30">
        <v>8385.8117754276172</v>
      </c>
      <c r="O87" s="30">
        <v>8551.3024849697122</v>
      </c>
      <c r="P87" s="30">
        <v>9370.1648855813455</v>
      </c>
      <c r="Q87" s="30">
        <v>8882.8911231941893</v>
      </c>
      <c r="R87" s="30">
        <v>8928.8638234548671</v>
      </c>
      <c r="S87" s="30">
        <v>9498.2130500938965</v>
      </c>
      <c r="T87" s="30">
        <v>9149.5315640522513</v>
      </c>
      <c r="U87" s="30">
        <v>8396.4270565161914</v>
      </c>
      <c r="V87" s="30">
        <v>10143.146007935469</v>
      </c>
      <c r="W87" s="30">
        <v>9218.1903512234676</v>
      </c>
      <c r="X87" s="30">
        <v>9378.5771380509395</v>
      </c>
      <c r="Y87" s="30">
        <v>9941.8563223900001</v>
      </c>
      <c r="Z87" s="30">
        <v>9784.2227267391991</v>
      </c>
      <c r="AA87" s="30">
        <v>9705.9827797182334</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161.40245182649991</v>
      </c>
      <c r="D92" s="24">
        <v>259.56087528619986</v>
      </c>
      <c r="E92" s="24">
        <v>294.77201195539993</v>
      </c>
      <c r="F92" s="24">
        <v>348.07718608539994</v>
      </c>
      <c r="G92" s="24">
        <v>360.62901121880003</v>
      </c>
      <c r="H92" s="24">
        <v>351.6402781046998</v>
      </c>
      <c r="I92" s="24">
        <v>358.75474291749987</v>
      </c>
      <c r="J92" s="24">
        <v>351.16072699119997</v>
      </c>
      <c r="K92" s="24">
        <v>348.71498527359989</v>
      </c>
      <c r="L92" s="24">
        <v>347.19175946749999</v>
      </c>
      <c r="M92" s="24">
        <v>366.17469238900003</v>
      </c>
      <c r="N92" s="24">
        <v>2128.4768931859999</v>
      </c>
      <c r="O92" s="24">
        <v>2089.5639089229999</v>
      </c>
      <c r="P92" s="24">
        <v>2032.774102176</v>
      </c>
      <c r="Q92" s="24">
        <v>2550.9425009850002</v>
      </c>
      <c r="R92" s="24">
        <v>2556.575936454999</v>
      </c>
      <c r="S92" s="24">
        <v>3378.8914855889989</v>
      </c>
      <c r="T92" s="24">
        <v>3442.1828816189995</v>
      </c>
      <c r="U92" s="24">
        <v>4743.8130537629995</v>
      </c>
      <c r="V92" s="24">
        <v>4712.9505456509996</v>
      </c>
      <c r="W92" s="24">
        <v>6262.0118455410011</v>
      </c>
      <c r="X92" s="24">
        <v>6638.2260190030001</v>
      </c>
      <c r="Y92" s="24">
        <v>8052.3863080199999</v>
      </c>
      <c r="Z92" s="24">
        <v>10179.207077846</v>
      </c>
      <c r="AA92" s="24">
        <v>10649.184125580501</v>
      </c>
    </row>
    <row r="93" spans="1:27" collapsed="1" x14ac:dyDescent="0.25">
      <c r="A93" s="28" t="s">
        <v>40</v>
      </c>
      <c r="B93" s="28" t="s">
        <v>122</v>
      </c>
      <c r="C93" s="24">
        <v>114.18319149999999</v>
      </c>
      <c r="D93" s="24">
        <v>764.45811900000001</v>
      </c>
      <c r="E93" s="24">
        <v>1098.6409199999989</v>
      </c>
      <c r="F93" s="24">
        <v>1463.6648300469001</v>
      </c>
      <c r="G93" s="24">
        <v>2957.9926192555999</v>
      </c>
      <c r="H93" s="24">
        <v>4995.3284200060989</v>
      </c>
      <c r="I93" s="24">
        <v>5280.134936351199</v>
      </c>
      <c r="J93" s="24">
        <v>4389.8999776039</v>
      </c>
      <c r="K93" s="24">
        <v>9876.5069916197899</v>
      </c>
      <c r="L93" s="24">
        <v>11654.982776834599</v>
      </c>
      <c r="M93" s="24">
        <v>12920.890319039598</v>
      </c>
      <c r="N93" s="24">
        <v>13030.506848630002</v>
      </c>
      <c r="O93" s="24">
        <v>12492.6144800784</v>
      </c>
      <c r="P93" s="24">
        <v>11956.035254301803</v>
      </c>
      <c r="Q93" s="24">
        <v>13170.560467336998</v>
      </c>
      <c r="R93" s="24">
        <v>12712.534791394999</v>
      </c>
      <c r="S93" s="24">
        <v>10217.600976426002</v>
      </c>
      <c r="T93" s="24">
        <v>10632.744495372999</v>
      </c>
      <c r="U93" s="24">
        <v>11504.277182044001</v>
      </c>
      <c r="V93" s="24">
        <v>11287.866889484498</v>
      </c>
      <c r="W93" s="24">
        <v>11441.332882711</v>
      </c>
      <c r="X93" s="24">
        <v>10624.799166318</v>
      </c>
      <c r="Y93" s="24">
        <v>10482.924889311002</v>
      </c>
      <c r="Z93" s="24">
        <v>10747.106140416001</v>
      </c>
      <c r="AA93" s="24">
        <v>11501.733153974999</v>
      </c>
    </row>
    <row r="94" spans="1:27" x14ac:dyDescent="0.25">
      <c r="A94" s="28" t="s">
        <v>40</v>
      </c>
      <c r="B94" s="28" t="s">
        <v>76</v>
      </c>
      <c r="C94" s="24">
        <v>14.596466939999988</v>
      </c>
      <c r="D94" s="24">
        <v>20.58417249799998</v>
      </c>
      <c r="E94" s="24">
        <v>29.699974365999992</v>
      </c>
      <c r="F94" s="24">
        <v>42.786239309999999</v>
      </c>
      <c r="G94" s="24">
        <v>51.75830606999989</v>
      </c>
      <c r="H94" s="24">
        <v>63.659206909999995</v>
      </c>
      <c r="I94" s="24">
        <v>77.050358379999892</v>
      </c>
      <c r="J94" s="24">
        <v>86.103882119999994</v>
      </c>
      <c r="K94" s="24">
        <v>97.071136719999885</v>
      </c>
      <c r="L94" s="24">
        <v>110.62209777999998</v>
      </c>
      <c r="M94" s="24">
        <v>201.56642849999997</v>
      </c>
      <c r="N94" s="24">
        <v>173.25850361999991</v>
      </c>
      <c r="O94" s="24">
        <v>195.6688483799999</v>
      </c>
      <c r="P94" s="24">
        <v>192.08587033000001</v>
      </c>
      <c r="Q94" s="24">
        <v>214.16944312999991</v>
      </c>
      <c r="R94" s="24">
        <v>218.6582546999999</v>
      </c>
      <c r="S94" s="24">
        <v>206.6194488399999</v>
      </c>
      <c r="T94" s="24">
        <v>226.41463253999996</v>
      </c>
      <c r="U94" s="24">
        <v>231.00982193999999</v>
      </c>
      <c r="V94" s="24">
        <v>266.29568160000002</v>
      </c>
      <c r="W94" s="24">
        <v>252.99115669999989</v>
      </c>
      <c r="X94" s="24">
        <v>257.02326961999989</v>
      </c>
      <c r="Y94" s="24">
        <v>252.60608533999996</v>
      </c>
      <c r="Z94" s="24">
        <v>260.00675904999991</v>
      </c>
      <c r="AA94" s="24">
        <v>257.1248463</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1.4242626100000003E-2</v>
      </c>
      <c r="D97" s="24">
        <v>1.4731704500000001E-2</v>
      </c>
      <c r="E97" s="24">
        <v>1.4778168299999998E-2</v>
      </c>
      <c r="F97" s="24">
        <v>1.4936578499999961E-2</v>
      </c>
      <c r="G97" s="24">
        <v>1.5783654000000001E-2</v>
      </c>
      <c r="H97" s="24">
        <v>2.3941702699999998E-2</v>
      </c>
      <c r="I97" s="24">
        <v>3.1913622999999981E-2</v>
      </c>
      <c r="J97" s="24">
        <v>3.3327285000000005E-2</v>
      </c>
      <c r="K97" s="24">
        <v>3.4085638999999987E-2</v>
      </c>
      <c r="L97" s="24">
        <v>8.2786078499999985E-2</v>
      </c>
      <c r="M97" s="24">
        <v>9.5511297999999994E-2</v>
      </c>
      <c r="N97" s="24">
        <v>1770.9153486010002</v>
      </c>
      <c r="O97" s="24">
        <v>1771.4335013519999</v>
      </c>
      <c r="P97" s="24">
        <v>1746.905146111</v>
      </c>
      <c r="Q97" s="24">
        <v>1806.3148863910001</v>
      </c>
      <c r="R97" s="24">
        <v>1807.957402426</v>
      </c>
      <c r="S97" s="24">
        <v>1733.430616506</v>
      </c>
      <c r="T97" s="24">
        <v>1750.6717579410001</v>
      </c>
      <c r="U97" s="24">
        <v>1761.4105801820001</v>
      </c>
      <c r="V97" s="24">
        <v>1768.7023172900001</v>
      </c>
      <c r="W97" s="24">
        <v>2477.3474433250003</v>
      </c>
      <c r="X97" s="24">
        <v>2514.0776959780001</v>
      </c>
      <c r="Y97" s="24">
        <v>3851.3199537340001</v>
      </c>
      <c r="Z97" s="24">
        <v>3985.4516306040005</v>
      </c>
      <c r="AA97" s="24">
        <v>4523.1171887045002</v>
      </c>
    </row>
    <row r="98" spans="1:27" x14ac:dyDescent="0.25">
      <c r="A98" s="28" t="s">
        <v>131</v>
      </c>
      <c r="B98" s="28" t="s">
        <v>122</v>
      </c>
      <c r="C98" s="24">
        <v>77.001831499999994</v>
      </c>
      <c r="D98" s="24">
        <v>555.01115900000002</v>
      </c>
      <c r="E98" s="24">
        <v>756.53209000000004</v>
      </c>
      <c r="F98" s="24">
        <v>1028.8885403884999</v>
      </c>
      <c r="G98" s="24">
        <v>2595.5855748948998</v>
      </c>
      <c r="H98" s="24">
        <v>4279.0897837537987</v>
      </c>
      <c r="I98" s="24">
        <v>4522.1972709318989</v>
      </c>
      <c r="J98" s="24">
        <v>3944.3531164792998</v>
      </c>
      <c r="K98" s="24">
        <v>9202.1616358039901</v>
      </c>
      <c r="L98" s="24">
        <v>10773.197986809999</v>
      </c>
      <c r="M98" s="24">
        <v>11975.782952859998</v>
      </c>
      <c r="N98" s="24">
        <v>12109.807698430002</v>
      </c>
      <c r="O98" s="24">
        <v>11595.579143570001</v>
      </c>
      <c r="P98" s="24">
        <v>11096.005876220002</v>
      </c>
      <c r="Q98" s="24">
        <v>12239.463321579999</v>
      </c>
      <c r="R98" s="24">
        <v>11870.389441060001</v>
      </c>
      <c r="S98" s="24">
        <v>9705.7279963100009</v>
      </c>
      <c r="T98" s="24">
        <v>10073.27644609</v>
      </c>
      <c r="U98" s="24">
        <v>10898.14009336</v>
      </c>
      <c r="V98" s="24">
        <v>10772.856669589997</v>
      </c>
      <c r="W98" s="24">
        <v>10908.71958752</v>
      </c>
      <c r="X98" s="24">
        <v>10165.69824324</v>
      </c>
      <c r="Y98" s="24">
        <v>9839.9935082000011</v>
      </c>
      <c r="Z98" s="24">
        <v>10242.685205140002</v>
      </c>
      <c r="AA98" s="24">
        <v>10797.429772574</v>
      </c>
    </row>
    <row r="99" spans="1:27" x14ac:dyDescent="0.25">
      <c r="A99" s="28" t="s">
        <v>131</v>
      </c>
      <c r="B99" s="28" t="s">
        <v>76</v>
      </c>
      <c r="C99" s="24">
        <v>7.0737599999999992</v>
      </c>
      <c r="D99" s="24">
        <v>9.3106621979999993</v>
      </c>
      <c r="E99" s="24">
        <v>11.983464619999991</v>
      </c>
      <c r="F99" s="24">
        <v>18.249565400000002</v>
      </c>
      <c r="G99" s="24">
        <v>21.064167449999989</v>
      </c>
      <c r="H99" s="24">
        <v>26.395213929999997</v>
      </c>
      <c r="I99" s="24">
        <v>29.908440159999987</v>
      </c>
      <c r="J99" s="24">
        <v>32.68633341999999</v>
      </c>
      <c r="K99" s="24">
        <v>35.946229169999896</v>
      </c>
      <c r="L99" s="24">
        <v>40.968815179999979</v>
      </c>
      <c r="M99" s="24">
        <v>70.813318499999994</v>
      </c>
      <c r="N99" s="24">
        <v>66.094251270000001</v>
      </c>
      <c r="O99" s="24">
        <v>74.907233179999992</v>
      </c>
      <c r="P99" s="24">
        <v>73.030743699999988</v>
      </c>
      <c r="Q99" s="24">
        <v>81.091546659999906</v>
      </c>
      <c r="R99" s="24">
        <v>83.916852700000007</v>
      </c>
      <c r="S99" s="24">
        <v>77.424495700000008</v>
      </c>
      <c r="T99" s="24">
        <v>85.145516739999962</v>
      </c>
      <c r="U99" s="24">
        <v>85.485459939999998</v>
      </c>
      <c r="V99" s="24">
        <v>90.585989599999991</v>
      </c>
      <c r="W99" s="24">
        <v>90.441083800000001</v>
      </c>
      <c r="X99" s="24">
        <v>93.372950899999893</v>
      </c>
      <c r="Y99" s="24">
        <v>87.253167769999976</v>
      </c>
      <c r="Z99" s="24">
        <v>90.48956579999998</v>
      </c>
      <c r="AA99" s="24">
        <v>92.515678799999989</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1.3404363720000001</v>
      </c>
      <c r="D102" s="24">
        <v>28.258184406699897</v>
      </c>
      <c r="E102" s="24">
        <v>33.292705600399998</v>
      </c>
      <c r="F102" s="24">
        <v>33.3895787222</v>
      </c>
      <c r="G102" s="24">
        <v>33.3282245145</v>
      </c>
      <c r="H102" s="24">
        <v>35.455972503400005</v>
      </c>
      <c r="I102" s="24">
        <v>36.449731568999994</v>
      </c>
      <c r="J102" s="24">
        <v>30.767479987999998</v>
      </c>
      <c r="K102" s="24">
        <v>34.284793167599986</v>
      </c>
      <c r="L102" s="24">
        <v>36.186021703000002</v>
      </c>
      <c r="M102" s="24">
        <v>38.986546744999998</v>
      </c>
      <c r="N102" s="24">
        <v>37.995180794999996</v>
      </c>
      <c r="O102" s="24">
        <v>37.820005694999992</v>
      </c>
      <c r="P102" s="24">
        <v>37.247401054000001</v>
      </c>
      <c r="Q102" s="24">
        <v>37.879763997000005</v>
      </c>
      <c r="R102" s="24">
        <v>37.391662447999998</v>
      </c>
      <c r="S102" s="24">
        <v>496.83582520000004</v>
      </c>
      <c r="T102" s="24">
        <v>541.20511220000003</v>
      </c>
      <c r="U102" s="24">
        <v>555.20631780000008</v>
      </c>
      <c r="V102" s="24">
        <v>559.48249959999998</v>
      </c>
      <c r="W102" s="24">
        <v>1415.1473094999999</v>
      </c>
      <c r="X102" s="24">
        <v>1407.7453971999998</v>
      </c>
      <c r="Y102" s="24">
        <v>1442.755995</v>
      </c>
      <c r="Z102" s="24">
        <v>2543.8019193999999</v>
      </c>
      <c r="AA102" s="24">
        <v>2594.7688496000001</v>
      </c>
    </row>
    <row r="103" spans="1:27" x14ac:dyDescent="0.25">
      <c r="A103" s="28" t="s">
        <v>132</v>
      </c>
      <c r="B103" s="28" t="s">
        <v>122</v>
      </c>
      <c r="C103" s="24">
        <v>37.181359999999998</v>
      </c>
      <c r="D103" s="24">
        <v>209.44695999999999</v>
      </c>
      <c r="E103" s="24">
        <v>342.10882999999899</v>
      </c>
      <c r="F103" s="24">
        <v>434.76481547869997</v>
      </c>
      <c r="G103" s="24">
        <v>362.39446047400003</v>
      </c>
      <c r="H103" s="24">
        <v>716.22430903830002</v>
      </c>
      <c r="I103" s="24">
        <v>757.92252291199998</v>
      </c>
      <c r="J103" s="24">
        <v>445.53077321860002</v>
      </c>
      <c r="K103" s="24">
        <v>674.3286680553</v>
      </c>
      <c r="L103" s="24">
        <v>881.76760571199998</v>
      </c>
      <c r="M103" s="24">
        <v>945.08769995099999</v>
      </c>
      <c r="N103" s="24">
        <v>920.67925566200006</v>
      </c>
      <c r="O103" s="24">
        <v>897.01419057600003</v>
      </c>
      <c r="P103" s="24">
        <v>860.00672010400001</v>
      </c>
      <c r="Q103" s="24">
        <v>931.07166365399996</v>
      </c>
      <c r="R103" s="24">
        <v>842.11611807700001</v>
      </c>
      <c r="S103" s="24">
        <v>511.83930034700001</v>
      </c>
      <c r="T103" s="24">
        <v>559.43375669299996</v>
      </c>
      <c r="U103" s="24">
        <v>606.09042737599998</v>
      </c>
      <c r="V103" s="24">
        <v>514.95729943150002</v>
      </c>
      <c r="W103" s="24">
        <v>532.56060794000007</v>
      </c>
      <c r="X103" s="24">
        <v>459.00878430099999</v>
      </c>
      <c r="Y103" s="24">
        <v>642.84069352300003</v>
      </c>
      <c r="Z103" s="24">
        <v>504.31076402000002</v>
      </c>
      <c r="AA103" s="24">
        <v>704.19556933799902</v>
      </c>
    </row>
    <row r="104" spans="1:27" x14ac:dyDescent="0.25">
      <c r="A104" s="28" t="s">
        <v>132</v>
      </c>
      <c r="B104" s="28" t="s">
        <v>76</v>
      </c>
      <c r="C104" s="24">
        <v>1.9845926</v>
      </c>
      <c r="D104" s="24">
        <v>2.5000457999999899</v>
      </c>
      <c r="E104" s="24">
        <v>3.3788184999999999</v>
      </c>
      <c r="F104" s="24">
        <v>4.7492137000000003</v>
      </c>
      <c r="G104" s="24">
        <v>6.381596</v>
      </c>
      <c r="H104" s="24">
        <v>8.3308689999999999</v>
      </c>
      <c r="I104" s="24">
        <v>10.256188</v>
      </c>
      <c r="J104" s="24">
        <v>11.517150000000001</v>
      </c>
      <c r="K104" s="24">
        <v>14.835879</v>
      </c>
      <c r="L104" s="24">
        <v>17.548538000000001</v>
      </c>
      <c r="M104" s="24">
        <v>28.864509999999999</v>
      </c>
      <c r="N104" s="24">
        <v>29.307838</v>
      </c>
      <c r="O104" s="24">
        <v>33.287019999999998</v>
      </c>
      <c r="P104" s="24">
        <v>32.561337000000002</v>
      </c>
      <c r="Q104" s="24">
        <v>34.275523999999997</v>
      </c>
      <c r="R104" s="24">
        <v>34.589909999999897</v>
      </c>
      <c r="S104" s="24">
        <v>30.046409999999899</v>
      </c>
      <c r="T104" s="24">
        <v>36.690734999999997</v>
      </c>
      <c r="U104" s="24">
        <v>40.128917999999999</v>
      </c>
      <c r="V104" s="24">
        <v>40.187736999999998</v>
      </c>
      <c r="W104" s="24">
        <v>42.921759999999999</v>
      </c>
      <c r="X104" s="24">
        <v>43.449249999999999</v>
      </c>
      <c r="Y104" s="24">
        <v>43.934123999999997</v>
      </c>
      <c r="Z104" s="24">
        <v>42.833509999999997</v>
      </c>
      <c r="AA104" s="24">
        <v>44.868076000000002</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85.381933552999897</v>
      </c>
      <c r="D107" s="24">
        <v>162.63544555920001</v>
      </c>
      <c r="E107" s="24">
        <v>162.3456106079</v>
      </c>
      <c r="F107" s="24">
        <v>215.99413122999999</v>
      </c>
      <c r="G107" s="24">
        <v>229.1808433594</v>
      </c>
      <c r="H107" s="24">
        <v>221.88693770459992</v>
      </c>
      <c r="I107" s="24">
        <v>226.3599378799999</v>
      </c>
      <c r="J107" s="24">
        <v>228.1629487022</v>
      </c>
      <c r="K107" s="24">
        <v>224.34622161199988</v>
      </c>
      <c r="L107" s="24">
        <v>224.49850781199999</v>
      </c>
      <c r="M107" s="24">
        <v>235.57936844300002</v>
      </c>
      <c r="N107" s="24">
        <v>229.55341138299991</v>
      </c>
      <c r="O107" s="24">
        <v>190.06484755799991</v>
      </c>
      <c r="P107" s="24">
        <v>185.90215138000002</v>
      </c>
      <c r="Q107" s="24">
        <v>195.689212043</v>
      </c>
      <c r="R107" s="24">
        <v>199.015590449</v>
      </c>
      <c r="S107" s="24">
        <v>188.85684714199891</v>
      </c>
      <c r="T107" s="24">
        <v>190.93939594999998</v>
      </c>
      <c r="U107" s="24">
        <v>1477.5314819999999</v>
      </c>
      <c r="V107" s="24">
        <v>1460.329412</v>
      </c>
      <c r="W107" s="24">
        <v>1412.193178</v>
      </c>
      <c r="X107" s="24">
        <v>1739.1815799999999</v>
      </c>
      <c r="Y107" s="24">
        <v>1698.411805</v>
      </c>
      <c r="Z107" s="24">
        <v>2470.6114560000001</v>
      </c>
      <c r="AA107" s="24">
        <v>2359.906833</v>
      </c>
    </row>
    <row r="108" spans="1:27" x14ac:dyDescent="0.25">
      <c r="A108" s="28" t="s">
        <v>133</v>
      </c>
      <c r="B108" s="28" t="s">
        <v>122</v>
      </c>
      <c r="C108" s="24">
        <v>0</v>
      </c>
      <c r="D108" s="24">
        <v>0</v>
      </c>
      <c r="E108" s="24">
        <v>0</v>
      </c>
      <c r="F108" s="24">
        <v>3.9477449999999999E-3</v>
      </c>
      <c r="G108" s="24">
        <v>4.2034084999999898E-3</v>
      </c>
      <c r="H108" s="24">
        <v>4.6463040000000004E-3</v>
      </c>
      <c r="I108" s="24">
        <v>4.9497389999999999E-3</v>
      </c>
      <c r="J108" s="24">
        <v>5.2701609999999998E-3</v>
      </c>
      <c r="K108" s="24">
        <v>5.4808495999999996E-3</v>
      </c>
      <c r="L108" s="24">
        <v>5.7613129999999997E-3</v>
      </c>
      <c r="M108" s="24">
        <v>6.2448109999999899E-3</v>
      </c>
      <c r="N108" s="24">
        <v>6.7002509999999999E-3</v>
      </c>
      <c r="O108" s="24">
        <v>7.3000280000000001E-3</v>
      </c>
      <c r="P108" s="24">
        <v>7.5335973000000001E-3</v>
      </c>
      <c r="Q108" s="24">
        <v>8.9185719999999996E-3</v>
      </c>
      <c r="R108" s="24">
        <v>9.7844909999999993E-3</v>
      </c>
      <c r="S108" s="24">
        <v>9.8664180000000001E-3</v>
      </c>
      <c r="T108" s="24">
        <v>1.0160473999999999E-2</v>
      </c>
      <c r="U108" s="24">
        <v>2.3030136E-2</v>
      </c>
      <c r="V108" s="24">
        <v>2.3274113999999999E-2</v>
      </c>
      <c r="W108" s="24">
        <v>2.3307402000000001E-2</v>
      </c>
      <c r="X108" s="24">
        <v>6.1920349999999999E-2</v>
      </c>
      <c r="Y108" s="24">
        <v>5.8959119999999997E-2</v>
      </c>
      <c r="Z108" s="24">
        <v>7.5486289999999998E-2</v>
      </c>
      <c r="AA108" s="24">
        <v>7.2141305000000003E-2</v>
      </c>
    </row>
    <row r="109" spans="1:27" x14ac:dyDescent="0.25">
      <c r="A109" s="28" t="s">
        <v>133</v>
      </c>
      <c r="B109" s="28" t="s">
        <v>76</v>
      </c>
      <c r="C109" s="24">
        <v>2.2125467999999899</v>
      </c>
      <c r="D109" s="24">
        <v>3.86709429999999</v>
      </c>
      <c r="E109" s="24">
        <v>5.5771227000000003</v>
      </c>
      <c r="F109" s="24">
        <v>9.327553</v>
      </c>
      <c r="G109" s="24">
        <v>12.657895</v>
      </c>
      <c r="H109" s="24">
        <v>15.177566000000001</v>
      </c>
      <c r="I109" s="24">
        <v>19.960376999999902</v>
      </c>
      <c r="J109" s="24">
        <v>23.218613000000001</v>
      </c>
      <c r="K109" s="24">
        <v>26.238482000000001</v>
      </c>
      <c r="L109" s="24">
        <v>29.654861</v>
      </c>
      <c r="M109" s="24">
        <v>48.454754000000001</v>
      </c>
      <c r="N109" s="24">
        <v>49.708861999999897</v>
      </c>
      <c r="O109" s="24">
        <v>58.390239999999999</v>
      </c>
      <c r="P109" s="24">
        <v>58.437019999999997</v>
      </c>
      <c r="Q109" s="24">
        <v>66.795670000000001</v>
      </c>
      <c r="R109" s="24">
        <v>68.033469999999994</v>
      </c>
      <c r="S109" s="24">
        <v>66.216279999999998</v>
      </c>
      <c r="T109" s="24">
        <v>70.130679999999998</v>
      </c>
      <c r="U109" s="24">
        <v>69.514619999999994</v>
      </c>
      <c r="V109" s="24">
        <v>74.899445</v>
      </c>
      <c r="W109" s="24">
        <v>80.220359999999999</v>
      </c>
      <c r="X109" s="24">
        <v>80.765389999999996</v>
      </c>
      <c r="Y109" s="24">
        <v>82.542569999999998</v>
      </c>
      <c r="Z109" s="24">
        <v>86.377889999999994</v>
      </c>
      <c r="AA109" s="24">
        <v>81.225650000000002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74.66276721780001</v>
      </c>
      <c r="D112" s="24">
        <v>68.649055322199999</v>
      </c>
      <c r="E112" s="24">
        <v>99.115627353999898</v>
      </c>
      <c r="F112" s="24">
        <v>98.675289454999998</v>
      </c>
      <c r="G112" s="24">
        <v>98.100803993200003</v>
      </c>
      <c r="H112" s="24">
        <v>94.267778678999889</v>
      </c>
      <c r="I112" s="24">
        <v>95.905307252999989</v>
      </c>
      <c r="J112" s="24">
        <v>92.188079701999996</v>
      </c>
      <c r="K112" s="24">
        <v>90.041152428999993</v>
      </c>
      <c r="L112" s="24">
        <v>86.405821031999992</v>
      </c>
      <c r="M112" s="24">
        <v>91.489281043999995</v>
      </c>
      <c r="N112" s="24">
        <v>89.992437074999998</v>
      </c>
      <c r="O112" s="24">
        <v>90.224875253999997</v>
      </c>
      <c r="P112" s="24">
        <v>62.697551220000001</v>
      </c>
      <c r="Q112" s="24">
        <v>511.03712330000002</v>
      </c>
      <c r="R112" s="24">
        <v>512.18973099999903</v>
      </c>
      <c r="S112" s="24">
        <v>959.746173</v>
      </c>
      <c r="T112" s="24">
        <v>959.3451485999999</v>
      </c>
      <c r="U112" s="24">
        <v>949.64547939999989</v>
      </c>
      <c r="V112" s="24">
        <v>924.41238040000007</v>
      </c>
      <c r="W112" s="24">
        <v>957.30295860000001</v>
      </c>
      <c r="X112" s="24">
        <v>977.19919249999998</v>
      </c>
      <c r="Y112" s="24">
        <v>1059.8732937</v>
      </c>
      <c r="Z112" s="24">
        <v>1179.3165143000001</v>
      </c>
      <c r="AA112" s="24">
        <v>1171.363816</v>
      </c>
    </row>
    <row r="113" spans="1:27" x14ac:dyDescent="0.25">
      <c r="A113" s="28" t="s">
        <v>134</v>
      </c>
      <c r="B113" s="28" t="s">
        <v>122</v>
      </c>
      <c r="C113" s="24">
        <v>0</v>
      </c>
      <c r="D113" s="24">
        <v>0</v>
      </c>
      <c r="E113" s="24">
        <v>0</v>
      </c>
      <c r="F113" s="24">
        <v>2.6886037000000002E-3</v>
      </c>
      <c r="G113" s="24">
        <v>2.8618091999999999E-3</v>
      </c>
      <c r="H113" s="24">
        <v>3.0995668000000001E-3</v>
      </c>
      <c r="I113" s="24">
        <v>3.3048359999999998E-3</v>
      </c>
      <c r="J113" s="24">
        <v>3.4758577E-3</v>
      </c>
      <c r="K113" s="24">
        <v>3.6599934E-3</v>
      </c>
      <c r="L113" s="24">
        <v>3.8496565999999901E-3</v>
      </c>
      <c r="M113" s="24">
        <v>4.1620125999999999E-3</v>
      </c>
      <c r="N113" s="24">
        <v>4.436092E-3</v>
      </c>
      <c r="O113" s="24">
        <v>4.6620294E-3</v>
      </c>
      <c r="P113" s="24">
        <v>4.9277720000000004E-3</v>
      </c>
      <c r="Q113" s="24">
        <v>5.944698E-3</v>
      </c>
      <c r="R113" s="24">
        <v>8.1633139999999996E-3</v>
      </c>
      <c r="S113" s="24">
        <v>1.1485772999999999E-2</v>
      </c>
      <c r="T113" s="24">
        <v>1.1466135000000001E-2</v>
      </c>
      <c r="U113" s="24">
        <v>1.14966989999999E-2</v>
      </c>
      <c r="V113" s="24">
        <v>1.374043E-2</v>
      </c>
      <c r="W113" s="24">
        <v>1.43900089999999E-2</v>
      </c>
      <c r="X113" s="24">
        <v>1.4479067999999999E-2</v>
      </c>
      <c r="Y113" s="24">
        <v>1.3886575999999999E-2</v>
      </c>
      <c r="Z113" s="24">
        <v>1.6610778999999999E-2</v>
      </c>
      <c r="AA113" s="24">
        <v>1.6354985999999998E-2</v>
      </c>
    </row>
    <row r="114" spans="1:27" x14ac:dyDescent="0.25">
      <c r="A114" s="28" t="s">
        <v>134</v>
      </c>
      <c r="B114" s="28" t="s">
        <v>76</v>
      </c>
      <c r="C114" s="24">
        <v>3.2587465999999998</v>
      </c>
      <c r="D114" s="24">
        <v>4.8337279999999998</v>
      </c>
      <c r="E114" s="24">
        <v>8.6427940000000003</v>
      </c>
      <c r="F114" s="24">
        <v>10.337175999999999</v>
      </c>
      <c r="G114" s="24">
        <v>11.463975999999899</v>
      </c>
      <c r="H114" s="24">
        <v>13.555857</v>
      </c>
      <c r="I114" s="24">
        <v>16.66789</v>
      </c>
      <c r="J114" s="24">
        <v>18.288345</v>
      </c>
      <c r="K114" s="24">
        <v>19.724713999999999</v>
      </c>
      <c r="L114" s="24">
        <v>21.810316</v>
      </c>
      <c r="M114" s="24">
        <v>29.32499</v>
      </c>
      <c r="N114" s="24">
        <v>27.321726000000002</v>
      </c>
      <c r="O114" s="24">
        <v>28.564111999999898</v>
      </c>
      <c r="P114" s="24">
        <v>27.440784000000001</v>
      </c>
      <c r="Q114" s="24">
        <v>31.155138000000001</v>
      </c>
      <c r="R114" s="24">
        <v>31.427752999999999</v>
      </c>
      <c r="S114" s="24">
        <v>32.008465000000001</v>
      </c>
      <c r="T114" s="24">
        <v>33.819904000000001</v>
      </c>
      <c r="U114" s="24">
        <v>33.703299999999999</v>
      </c>
      <c r="V114" s="24">
        <v>35.355150000000002</v>
      </c>
      <c r="W114" s="24">
        <v>38.593779999999903</v>
      </c>
      <c r="X114" s="24">
        <v>38.951279999999997</v>
      </c>
      <c r="Y114" s="24">
        <v>38.453586999999999</v>
      </c>
      <c r="Z114" s="24">
        <v>39.725417999999998</v>
      </c>
      <c r="AA114" s="24">
        <v>37.934215999999999</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3.0720576000000002E-3</v>
      </c>
      <c r="D117" s="24">
        <v>3.4582936000000001E-3</v>
      </c>
      <c r="E117" s="24">
        <v>3.2902247999999999E-3</v>
      </c>
      <c r="F117" s="24">
        <v>3.25009969999999E-3</v>
      </c>
      <c r="G117" s="24">
        <v>3.3556977000000002E-3</v>
      </c>
      <c r="H117" s="24">
        <v>5.6475149999999997E-3</v>
      </c>
      <c r="I117" s="24">
        <v>7.8525925E-3</v>
      </c>
      <c r="J117" s="24">
        <v>8.8913140000000009E-3</v>
      </c>
      <c r="K117" s="24">
        <v>8.7324259999999997E-3</v>
      </c>
      <c r="L117" s="24">
        <v>1.8622842000000001E-2</v>
      </c>
      <c r="M117" s="24">
        <v>2.3984859000000001E-2</v>
      </c>
      <c r="N117" s="24">
        <v>2.0515332000000001E-2</v>
      </c>
      <c r="O117" s="24">
        <v>2.0679064E-2</v>
      </c>
      <c r="P117" s="24">
        <v>2.1852410999999999E-2</v>
      </c>
      <c r="Q117" s="24">
        <v>2.15152539999999E-2</v>
      </c>
      <c r="R117" s="24">
        <v>2.1550132E-2</v>
      </c>
      <c r="S117" s="24">
        <v>2.2023740999999999E-2</v>
      </c>
      <c r="T117" s="24">
        <v>2.1466928E-2</v>
      </c>
      <c r="U117" s="24">
        <v>1.9194381E-2</v>
      </c>
      <c r="V117" s="24">
        <v>2.3936361E-2</v>
      </c>
      <c r="W117" s="24">
        <v>2.0956116E-2</v>
      </c>
      <c r="X117" s="24">
        <v>2.2153325000000001E-2</v>
      </c>
      <c r="Y117" s="24">
        <v>2.5260586000000002E-2</v>
      </c>
      <c r="Z117" s="24">
        <v>2.5557541999999999E-2</v>
      </c>
      <c r="AA117" s="24">
        <v>2.7438276000000001E-2</v>
      </c>
    </row>
    <row r="118" spans="1:27" x14ac:dyDescent="0.25">
      <c r="A118" s="28" t="s">
        <v>135</v>
      </c>
      <c r="B118" s="28" t="s">
        <v>122</v>
      </c>
      <c r="C118" s="24">
        <v>0</v>
      </c>
      <c r="D118" s="24">
        <v>0</v>
      </c>
      <c r="E118" s="24">
        <v>0</v>
      </c>
      <c r="F118" s="24">
        <v>4.8378309999999999E-3</v>
      </c>
      <c r="G118" s="24">
        <v>5.5186690000000004E-3</v>
      </c>
      <c r="H118" s="24">
        <v>6.5813431999999896E-3</v>
      </c>
      <c r="I118" s="24">
        <v>6.8879322999999999E-3</v>
      </c>
      <c r="J118" s="24">
        <v>7.3418872999999997E-3</v>
      </c>
      <c r="K118" s="24">
        <v>7.5469174999999999E-3</v>
      </c>
      <c r="L118" s="24">
        <v>7.5733429999999997E-3</v>
      </c>
      <c r="M118" s="24">
        <v>9.2594050000000001E-3</v>
      </c>
      <c r="N118" s="24">
        <v>8.7581949999999999E-3</v>
      </c>
      <c r="O118" s="24">
        <v>9.1838749999999993E-3</v>
      </c>
      <c r="P118" s="24">
        <v>1.01966084999999E-2</v>
      </c>
      <c r="Q118" s="24">
        <v>1.0618832999999999E-2</v>
      </c>
      <c r="R118" s="24">
        <v>1.1284453E-2</v>
      </c>
      <c r="S118" s="24">
        <v>1.2327578E-2</v>
      </c>
      <c r="T118" s="24">
        <v>1.2665981E-2</v>
      </c>
      <c r="U118" s="24">
        <v>1.2134473E-2</v>
      </c>
      <c r="V118" s="24">
        <v>1.59059189999999E-2</v>
      </c>
      <c r="W118" s="24">
        <v>1.4989840000000001E-2</v>
      </c>
      <c r="X118" s="24">
        <v>1.5739358999999901E-2</v>
      </c>
      <c r="Y118" s="24">
        <v>1.7841891999999901E-2</v>
      </c>
      <c r="Z118" s="24">
        <v>1.8074186999999999E-2</v>
      </c>
      <c r="AA118" s="24">
        <v>1.9315771999999998E-2</v>
      </c>
    </row>
    <row r="119" spans="1:27" x14ac:dyDescent="0.25">
      <c r="A119" s="28" t="s">
        <v>135</v>
      </c>
      <c r="B119" s="28" t="s">
        <v>76</v>
      </c>
      <c r="C119" s="24">
        <v>6.6820939999999995E-2</v>
      </c>
      <c r="D119" s="24">
        <v>7.2642200000000004E-2</v>
      </c>
      <c r="E119" s="24">
        <v>0.11777454599999999</v>
      </c>
      <c r="F119" s="24">
        <v>0.12273120999999999</v>
      </c>
      <c r="G119" s="24">
        <v>0.19067161999999999</v>
      </c>
      <c r="H119" s="24">
        <v>0.19970098</v>
      </c>
      <c r="I119" s="24">
        <v>0.25746321999999999</v>
      </c>
      <c r="J119" s="24">
        <v>0.39344069999999998</v>
      </c>
      <c r="K119" s="24">
        <v>0.32583255</v>
      </c>
      <c r="L119" s="24">
        <v>0.63956759999999901</v>
      </c>
      <c r="M119" s="24">
        <v>24.108855999999999</v>
      </c>
      <c r="N119" s="24">
        <v>0.82582635000000004</v>
      </c>
      <c r="O119" s="24">
        <v>0.52024320000000002</v>
      </c>
      <c r="P119" s="24">
        <v>0.61598562999999995</v>
      </c>
      <c r="Q119" s="24">
        <v>0.85156447000000002</v>
      </c>
      <c r="R119" s="24">
        <v>0.69026899999999902</v>
      </c>
      <c r="S119" s="24">
        <v>0.92379814000000005</v>
      </c>
      <c r="T119" s="24">
        <v>0.62779680000000004</v>
      </c>
      <c r="U119" s="24">
        <v>2.177524</v>
      </c>
      <c r="V119" s="24">
        <v>25.26736</v>
      </c>
      <c r="W119" s="24">
        <v>0.81417289999999998</v>
      </c>
      <c r="X119" s="24">
        <v>0.48439872</v>
      </c>
      <c r="Y119" s="24">
        <v>0.42263656999999999</v>
      </c>
      <c r="Z119" s="24">
        <v>0.58037525000000001</v>
      </c>
      <c r="AA119" s="24">
        <v>0.58122549999999995</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16737.005779215375</v>
      </c>
      <c r="D124" s="24">
        <v>18361.570601904961</v>
      </c>
      <c r="E124" s="24">
        <v>19508.443235499242</v>
      </c>
      <c r="F124" s="24">
        <v>19877.616508641007</v>
      </c>
      <c r="G124" s="24">
        <v>20062.74274346972</v>
      </c>
      <c r="H124" s="24">
        <v>22312.691904059862</v>
      </c>
      <c r="I124" s="24">
        <v>23279.796652404075</v>
      </c>
      <c r="J124" s="24">
        <v>21912.330108356615</v>
      </c>
      <c r="K124" s="24">
        <v>23663.337880603307</v>
      </c>
      <c r="L124" s="24">
        <v>25057.598789362419</v>
      </c>
      <c r="M124" s="24">
        <v>25874.300301564395</v>
      </c>
      <c r="N124" s="24">
        <v>26713.859430944882</v>
      </c>
      <c r="O124" s="24">
        <v>26540.354264202808</v>
      </c>
      <c r="P124" s="24">
        <v>26277.37466990406</v>
      </c>
      <c r="Q124" s="24">
        <v>28710.540507327019</v>
      </c>
      <c r="R124" s="24">
        <v>29388.387367650514</v>
      </c>
      <c r="S124" s="24">
        <v>27089.914663930973</v>
      </c>
      <c r="T124" s="24">
        <v>29052.970181112665</v>
      </c>
      <c r="U124" s="24">
        <v>30877.803860140237</v>
      </c>
      <c r="V124" s="24">
        <v>31962.718475635578</v>
      </c>
      <c r="W124" s="24">
        <v>32852.892303101748</v>
      </c>
      <c r="X124" s="24">
        <v>32633.075191650241</v>
      </c>
      <c r="Y124" s="24">
        <v>32314.973689289367</v>
      </c>
      <c r="Z124" s="24">
        <v>35306.787405425486</v>
      </c>
      <c r="AA124" s="24">
        <v>36000.081997567504</v>
      </c>
    </row>
    <row r="125" spans="1:27" collapsed="1" x14ac:dyDescent="0.25">
      <c r="A125" s="28" t="s">
        <v>40</v>
      </c>
      <c r="B125" s="28" t="s">
        <v>77</v>
      </c>
      <c r="C125" s="24">
        <v>223.45233947759831</v>
      </c>
      <c r="D125" s="24">
        <v>254.50411145788345</v>
      </c>
      <c r="E125" s="24">
        <v>255.33036842113663</v>
      </c>
      <c r="F125" s="24">
        <v>292.25167884457073</v>
      </c>
      <c r="G125" s="24">
        <v>332.12678679203901</v>
      </c>
      <c r="H125" s="24">
        <v>364.99117060506205</v>
      </c>
      <c r="I125" s="24">
        <v>396.06357680708049</v>
      </c>
      <c r="J125" s="24">
        <v>416.13892919304823</v>
      </c>
      <c r="K125" s="24">
        <v>437.14097490030423</v>
      </c>
      <c r="L125" s="24">
        <v>452.61487556743526</v>
      </c>
      <c r="M125" s="24">
        <v>548.27760970775739</v>
      </c>
      <c r="N125" s="24">
        <v>590.07593961725274</v>
      </c>
      <c r="O125" s="24">
        <v>650.65739528208871</v>
      </c>
      <c r="P125" s="24">
        <v>675.90313034999224</v>
      </c>
      <c r="Q125" s="24">
        <v>683.41416989779395</v>
      </c>
      <c r="R125" s="24">
        <v>681.97383417105584</v>
      </c>
      <c r="S125" s="24">
        <v>679.6416538891782</v>
      </c>
      <c r="T125" s="24">
        <v>680.00568159270176</v>
      </c>
      <c r="U125" s="24">
        <v>684.60094998042155</v>
      </c>
      <c r="V125" s="24">
        <v>684.31232164630183</v>
      </c>
      <c r="W125" s="24">
        <v>685.38427820443974</v>
      </c>
      <c r="X125" s="24">
        <v>686.91778134512765</v>
      </c>
      <c r="Y125" s="24">
        <v>691.71860447597419</v>
      </c>
      <c r="Z125" s="24">
        <v>692.41718781028567</v>
      </c>
      <c r="AA125" s="24">
        <v>693.98576579713711</v>
      </c>
    </row>
    <row r="126" spans="1:27" collapsed="1" x14ac:dyDescent="0.25">
      <c r="A126" s="28" t="s">
        <v>40</v>
      </c>
      <c r="B126" s="28" t="s">
        <v>78</v>
      </c>
      <c r="C126" s="24">
        <v>262.97656909051472</v>
      </c>
      <c r="D126" s="24">
        <v>299.55072123576588</v>
      </c>
      <c r="E126" s="24">
        <v>300.55132849600864</v>
      </c>
      <c r="F126" s="24">
        <v>344.01025346270114</v>
      </c>
      <c r="G126" s="24">
        <v>390.80491647335811</v>
      </c>
      <c r="H126" s="24">
        <v>429.68418126296865</v>
      </c>
      <c r="I126" s="24">
        <v>466.30194752535158</v>
      </c>
      <c r="J126" s="24">
        <v>490.01674362265942</v>
      </c>
      <c r="K126" s="24">
        <v>514.6045145893977</v>
      </c>
      <c r="L126" s="24">
        <v>532.96940488521705</v>
      </c>
      <c r="M126" s="24">
        <v>645.21538500809561</v>
      </c>
      <c r="N126" s="24">
        <v>694.44837303975157</v>
      </c>
      <c r="O126" s="24">
        <v>765.80010557028538</v>
      </c>
      <c r="P126" s="24">
        <v>795.73591196465395</v>
      </c>
      <c r="Q126" s="24">
        <v>804.58747218066378</v>
      </c>
      <c r="R126" s="24">
        <v>802.64582878435999</v>
      </c>
      <c r="S126" s="24">
        <v>800.22451566553025</v>
      </c>
      <c r="T126" s="24">
        <v>800.68301187998486</v>
      </c>
      <c r="U126" s="24">
        <v>805.69413212156178</v>
      </c>
      <c r="V126" s="24">
        <v>805.7001099244344</v>
      </c>
      <c r="W126" s="24">
        <v>807.02504938405639</v>
      </c>
      <c r="X126" s="24">
        <v>808.71880481886774</v>
      </c>
      <c r="Y126" s="24">
        <v>814.36313746678763</v>
      </c>
      <c r="Z126" s="24">
        <v>815.15748167353809</v>
      </c>
      <c r="AA126" s="24">
        <v>816.73847389481125</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4800.403191765442</v>
      </c>
      <c r="D129" s="24">
        <v>5212.4055089688136</v>
      </c>
      <c r="E129" s="24">
        <v>5194.9084559926987</v>
      </c>
      <c r="F129" s="24">
        <v>5255.6574090107833</v>
      </c>
      <c r="G129" s="24">
        <v>5186.601935294203</v>
      </c>
      <c r="H129" s="24">
        <v>5846.7412173277926</v>
      </c>
      <c r="I129" s="24">
        <v>5921.0776792275747</v>
      </c>
      <c r="J129" s="24">
        <v>5425.283268333088</v>
      </c>
      <c r="K129" s="24">
        <v>5726.7926007759579</v>
      </c>
      <c r="L129" s="24">
        <v>6225.4267912006353</v>
      </c>
      <c r="M129" s="24">
        <v>6684.907390925734</v>
      </c>
      <c r="N129" s="24">
        <v>6684.1932211102221</v>
      </c>
      <c r="O129" s="24">
        <v>6781.8187745991372</v>
      </c>
      <c r="P129" s="24">
        <v>6722.0209267573127</v>
      </c>
      <c r="Q129" s="24">
        <v>7600.6680351199693</v>
      </c>
      <c r="R129" s="24">
        <v>7698.1187806120297</v>
      </c>
      <c r="S129" s="24">
        <v>7026.4931219817445</v>
      </c>
      <c r="T129" s="24">
        <v>7404.505012284917</v>
      </c>
      <c r="U129" s="24">
        <v>8066.2341988852486</v>
      </c>
      <c r="V129" s="24">
        <v>8660.104306325693</v>
      </c>
      <c r="W129" s="24">
        <v>8621.765323725127</v>
      </c>
      <c r="X129" s="24">
        <v>8721.8619744318421</v>
      </c>
      <c r="Y129" s="24">
        <v>8634.2527655597569</v>
      </c>
      <c r="Z129" s="24">
        <v>9741.2553592768254</v>
      </c>
      <c r="AA129" s="24">
        <v>9797.8061006855387</v>
      </c>
    </row>
    <row r="130" spans="1:27" x14ac:dyDescent="0.25">
      <c r="A130" s="28" t="s">
        <v>131</v>
      </c>
      <c r="B130" s="28" t="s">
        <v>77</v>
      </c>
      <c r="C130" s="24">
        <v>86.6350186042785</v>
      </c>
      <c r="D130" s="24">
        <v>93.419925584793006</v>
      </c>
      <c r="E130" s="24">
        <v>92.610807151793992</v>
      </c>
      <c r="F130" s="24">
        <v>114.0675154561995</v>
      </c>
      <c r="G130" s="24">
        <v>129.65347435951199</v>
      </c>
      <c r="H130" s="24">
        <v>144.01349326610551</v>
      </c>
      <c r="I130" s="24">
        <v>154.65513569641098</v>
      </c>
      <c r="J130" s="24">
        <v>162.89636405515651</v>
      </c>
      <c r="K130" s="24">
        <v>169.83162634956798</v>
      </c>
      <c r="L130" s="24">
        <v>175.42174281311</v>
      </c>
      <c r="M130" s="24">
        <v>212.35482403087602</v>
      </c>
      <c r="N130" s="24">
        <v>231.958417854309</v>
      </c>
      <c r="O130" s="24">
        <v>254.043650779724</v>
      </c>
      <c r="P130" s="24">
        <v>263.38298344421349</v>
      </c>
      <c r="Q130" s="24">
        <v>265.07129508209198</v>
      </c>
      <c r="R130" s="24">
        <v>263.0993042402265</v>
      </c>
      <c r="S130" s="24">
        <v>260.65524705505351</v>
      </c>
      <c r="T130" s="24">
        <v>258.886107215881</v>
      </c>
      <c r="U130" s="24">
        <v>259.33940872198298</v>
      </c>
      <c r="V130" s="24">
        <v>257.72656263923602</v>
      </c>
      <c r="W130" s="24">
        <v>256.68077504873247</v>
      </c>
      <c r="X130" s="24">
        <v>255.7627967882155</v>
      </c>
      <c r="Y130" s="24">
        <v>255.898697338104</v>
      </c>
      <c r="Z130" s="24">
        <v>254.99706091308551</v>
      </c>
      <c r="AA130" s="24">
        <v>254.23527355194051</v>
      </c>
    </row>
    <row r="131" spans="1:27" x14ac:dyDescent="0.25">
      <c r="A131" s="28" t="s">
        <v>131</v>
      </c>
      <c r="B131" s="28" t="s">
        <v>78</v>
      </c>
      <c r="C131" s="24">
        <v>101.93751829075801</v>
      </c>
      <c r="D131" s="24">
        <v>109.9772406539915</v>
      </c>
      <c r="E131" s="24">
        <v>109.06799689131951</v>
      </c>
      <c r="F131" s="24">
        <v>134.26029082155199</v>
      </c>
      <c r="G131" s="24">
        <v>152.53988934355951</v>
      </c>
      <c r="H131" s="24">
        <v>169.50782903623548</v>
      </c>
      <c r="I131" s="24">
        <v>182.12526659345602</v>
      </c>
      <c r="J131" s="24">
        <v>191.81277830708001</v>
      </c>
      <c r="K131" s="24">
        <v>199.94179134082751</v>
      </c>
      <c r="L131" s="24">
        <v>206.57813786220549</v>
      </c>
      <c r="M131" s="24">
        <v>249.93823902297001</v>
      </c>
      <c r="N131" s="24">
        <v>272.92236751079548</v>
      </c>
      <c r="O131" s="24">
        <v>298.99522559452049</v>
      </c>
      <c r="P131" s="24">
        <v>310.13964058494548</v>
      </c>
      <c r="Q131" s="24">
        <v>312.14589843845351</v>
      </c>
      <c r="R131" s="24">
        <v>309.635895786285</v>
      </c>
      <c r="S131" s="24">
        <v>306.94854390525802</v>
      </c>
      <c r="T131" s="24">
        <v>304.89340299129452</v>
      </c>
      <c r="U131" s="24">
        <v>305.10918429946901</v>
      </c>
      <c r="V131" s="24">
        <v>303.36890869140603</v>
      </c>
      <c r="W131" s="24">
        <v>302.26197561263996</v>
      </c>
      <c r="X131" s="24">
        <v>301.07115685272197</v>
      </c>
      <c r="Y131" s="24">
        <v>301.43027140235898</v>
      </c>
      <c r="Z131" s="24">
        <v>300.21863909912099</v>
      </c>
      <c r="AA131" s="24">
        <v>299.11202400445899</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5374.2791227945081</v>
      </c>
      <c r="D134" s="24">
        <v>5906.0531107371316</v>
      </c>
      <c r="E134" s="24">
        <v>6042.3739439210294</v>
      </c>
      <c r="F134" s="24">
        <v>5947.9487732576008</v>
      </c>
      <c r="G134" s="24">
        <v>6122.8462699172651</v>
      </c>
      <c r="H134" s="24">
        <v>6640.8798942409612</v>
      </c>
      <c r="I134" s="24">
        <v>6821.615983841155</v>
      </c>
      <c r="J134" s="24">
        <v>5861.7431378427145</v>
      </c>
      <c r="K134" s="24">
        <v>6490.5234251388865</v>
      </c>
      <c r="L134" s="24">
        <v>6871.0109454739095</v>
      </c>
      <c r="M134" s="24">
        <v>7419.6267858068468</v>
      </c>
      <c r="N134" s="24">
        <v>7537.6798094343021</v>
      </c>
      <c r="O134" s="24">
        <v>7431.5401713947449</v>
      </c>
      <c r="P134" s="24">
        <v>7706.3452008092836</v>
      </c>
      <c r="Q134" s="24">
        <v>8403.2251379478294</v>
      </c>
      <c r="R134" s="24">
        <v>8624.6550675588296</v>
      </c>
      <c r="S134" s="24">
        <v>7452.3218265216256</v>
      </c>
      <c r="T134" s="24">
        <v>8297.4802027510596</v>
      </c>
      <c r="U134" s="24">
        <v>8814.7777915220213</v>
      </c>
      <c r="V134" s="24">
        <v>9478.5346181190107</v>
      </c>
      <c r="W134" s="24">
        <v>9602.8197636739606</v>
      </c>
      <c r="X134" s="24">
        <v>9461.3415373385706</v>
      </c>
      <c r="Y134" s="24">
        <v>9792.0315717460398</v>
      </c>
      <c r="Z134" s="24">
        <v>10630.40550568853</v>
      </c>
      <c r="AA134" s="24">
        <v>10893.914554180119</v>
      </c>
    </row>
    <row r="135" spans="1:27" x14ac:dyDescent="0.25">
      <c r="A135" s="28" t="s">
        <v>132</v>
      </c>
      <c r="B135" s="28" t="s">
        <v>77</v>
      </c>
      <c r="C135" s="24">
        <v>34.094651510715451</v>
      </c>
      <c r="D135" s="24">
        <v>33.961425375938404</v>
      </c>
      <c r="E135" s="24">
        <v>33.626249127388</v>
      </c>
      <c r="F135" s="24">
        <v>38.432674636244755</v>
      </c>
      <c r="G135" s="24">
        <v>48.043124651908855</v>
      </c>
      <c r="H135" s="24">
        <v>53.769977196692999</v>
      </c>
      <c r="I135" s="24">
        <v>60.413792987823001</v>
      </c>
      <c r="J135" s="24">
        <v>63.687027246057497</v>
      </c>
      <c r="K135" s="24">
        <v>67.2731491088865</v>
      </c>
      <c r="L135" s="24">
        <v>69.902973384857006</v>
      </c>
      <c r="M135" s="24">
        <v>89.498896744787501</v>
      </c>
      <c r="N135" s="24">
        <v>94.239347496985999</v>
      </c>
      <c r="O135" s="24">
        <v>104.72762820243801</v>
      </c>
      <c r="P135" s="24">
        <v>108.93059532165499</v>
      </c>
      <c r="Q135" s="24">
        <v>110.008620586395</v>
      </c>
      <c r="R135" s="24">
        <v>109.536499094009</v>
      </c>
      <c r="S135" s="24">
        <v>109.297426280975</v>
      </c>
      <c r="T135" s="24">
        <v>109.470802812576</v>
      </c>
      <c r="U135" s="24">
        <v>110.23371015357949</v>
      </c>
      <c r="V135" s="24">
        <v>109.94895229125</v>
      </c>
      <c r="W135" s="24">
        <v>109.4415964007375</v>
      </c>
      <c r="X135" s="24">
        <v>109.14777633666949</v>
      </c>
      <c r="Y135" s="24">
        <v>109.65177184295649</v>
      </c>
      <c r="Z135" s="24">
        <v>109.439779539108</v>
      </c>
      <c r="AA135" s="24">
        <v>109.158723498106</v>
      </c>
    </row>
    <row r="136" spans="1:27" x14ac:dyDescent="0.25">
      <c r="A136" s="28" t="s">
        <v>132</v>
      </c>
      <c r="B136" s="28" t="s">
        <v>78</v>
      </c>
      <c r="C136" s="24">
        <v>40.129011749863601</v>
      </c>
      <c r="D136" s="24">
        <v>39.978450250625606</v>
      </c>
      <c r="E136" s="24">
        <v>39.566428959846498</v>
      </c>
      <c r="F136" s="24">
        <v>45.253609483957248</v>
      </c>
      <c r="G136" s="24">
        <v>56.524814504146505</v>
      </c>
      <c r="H136" s="24">
        <v>63.2809672422405</v>
      </c>
      <c r="I136" s="24">
        <v>71.106483218192992</v>
      </c>
      <c r="J136" s="24">
        <v>74.979217485427512</v>
      </c>
      <c r="K136" s="24">
        <v>79.179448719024492</v>
      </c>
      <c r="L136" s="24">
        <v>82.322097897529503</v>
      </c>
      <c r="M136" s="24">
        <v>105.3549321012495</v>
      </c>
      <c r="N136" s="24">
        <v>110.905247006416</v>
      </c>
      <c r="O136" s="24">
        <v>123.2440787315365</v>
      </c>
      <c r="P136" s="24">
        <v>128.283803725719</v>
      </c>
      <c r="Q136" s="24">
        <v>129.4651812286375</v>
      </c>
      <c r="R136" s="24">
        <v>128.87784831523851</v>
      </c>
      <c r="S136" s="24">
        <v>128.642426280975</v>
      </c>
      <c r="T136" s="24">
        <v>128.89975334167451</v>
      </c>
      <c r="U136" s="24">
        <v>129.812880111694</v>
      </c>
      <c r="V136" s="24">
        <v>129.42079256248451</v>
      </c>
      <c r="W136" s="24">
        <v>128.85686161613449</v>
      </c>
      <c r="X136" s="24">
        <v>128.46540140628801</v>
      </c>
      <c r="Y136" s="24">
        <v>129.0406216335295</v>
      </c>
      <c r="Z136" s="24">
        <v>128.78478056156601</v>
      </c>
      <c r="AA136" s="24">
        <v>128.57763801407799</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3879.755637481916</v>
      </c>
      <c r="D139" s="24">
        <v>4388.1139443044103</v>
      </c>
      <c r="E139" s="24">
        <v>5245.1200955610784</v>
      </c>
      <c r="F139" s="24">
        <v>5684.2844290106768</v>
      </c>
      <c r="G139" s="24">
        <v>5889.8067300601861</v>
      </c>
      <c r="H139" s="24">
        <v>6804.8803642239336</v>
      </c>
      <c r="I139" s="24">
        <v>7385.9102550358739</v>
      </c>
      <c r="J139" s="24">
        <v>7562.8858194003642</v>
      </c>
      <c r="K139" s="24">
        <v>8188.1129773216571</v>
      </c>
      <c r="L139" s="24">
        <v>8601.6107075868003</v>
      </c>
      <c r="M139" s="24">
        <v>8357.9111188760307</v>
      </c>
      <c r="N139" s="24">
        <v>8917.7816761367267</v>
      </c>
      <c r="O139" s="24">
        <v>8789.5547700480492</v>
      </c>
      <c r="P139" s="24">
        <v>8438.7924073762024</v>
      </c>
      <c r="Q139" s="24">
        <v>9099.4260956919898</v>
      </c>
      <c r="R139" s="24">
        <v>9276.7512864581786</v>
      </c>
      <c r="S139" s="24">
        <v>8934.042585159923</v>
      </c>
      <c r="T139" s="24">
        <v>9458.720499544499</v>
      </c>
      <c r="U139" s="24">
        <v>9985.5605059891404</v>
      </c>
      <c r="V139" s="24">
        <v>9741.7848708987112</v>
      </c>
      <c r="W139" s="24">
        <v>10367.82122897238</v>
      </c>
      <c r="X139" s="24">
        <v>10261.444529252931</v>
      </c>
      <c r="Y139" s="24">
        <v>9855.1068380985489</v>
      </c>
      <c r="Z139" s="24">
        <v>10657.408576969359</v>
      </c>
      <c r="AA139" s="24">
        <v>10830.867662838611</v>
      </c>
    </row>
    <row r="140" spans="1:27" x14ac:dyDescent="0.25">
      <c r="A140" s="28" t="s">
        <v>133</v>
      </c>
      <c r="B140" s="28" t="s">
        <v>77</v>
      </c>
      <c r="C140" s="24">
        <v>50.554485629081498</v>
      </c>
      <c r="D140" s="24">
        <v>58.164647802352498</v>
      </c>
      <c r="E140" s="24">
        <v>58.314810032844498</v>
      </c>
      <c r="F140" s="24">
        <v>66.698414750098991</v>
      </c>
      <c r="G140" s="24">
        <v>78.359163936137989</v>
      </c>
      <c r="H140" s="24">
        <v>85.901665832996002</v>
      </c>
      <c r="I140" s="24">
        <v>94.991615188598502</v>
      </c>
      <c r="J140" s="24">
        <v>100.15690284013701</v>
      </c>
      <c r="K140" s="24">
        <v>106.866499212265</v>
      </c>
      <c r="L140" s="24">
        <v>112.62440154552449</v>
      </c>
      <c r="M140" s="24">
        <v>147.38505438709251</v>
      </c>
      <c r="N140" s="24">
        <v>163.02479942798601</v>
      </c>
      <c r="O140" s="24">
        <v>187.88952145498951</v>
      </c>
      <c r="P140" s="24">
        <v>197.03888363552051</v>
      </c>
      <c r="Q140" s="24">
        <v>200.56275045323349</v>
      </c>
      <c r="R140" s="24">
        <v>201.24125085067749</v>
      </c>
      <c r="S140" s="24">
        <v>201.32967080116248</v>
      </c>
      <c r="T140" s="24">
        <v>202.42982358026498</v>
      </c>
      <c r="U140" s="24">
        <v>204.64640368533099</v>
      </c>
      <c r="V140" s="24">
        <v>205.791430110931</v>
      </c>
      <c r="W140" s="24">
        <v>207.39451578712448</v>
      </c>
      <c r="X140" s="24">
        <v>209.27178845787</v>
      </c>
      <c r="Y140" s="24">
        <v>211.92123949241599</v>
      </c>
      <c r="Z140" s="24">
        <v>212.96352169561351</v>
      </c>
      <c r="AA140" s="24">
        <v>214.51152391242948</v>
      </c>
    </row>
    <row r="141" spans="1:27" x14ac:dyDescent="0.25">
      <c r="A141" s="28" t="s">
        <v>133</v>
      </c>
      <c r="B141" s="28" t="s">
        <v>78</v>
      </c>
      <c r="C141" s="24">
        <v>59.501550486564497</v>
      </c>
      <c r="D141" s="24">
        <v>68.459818024157997</v>
      </c>
      <c r="E141" s="24">
        <v>68.611890002012004</v>
      </c>
      <c r="F141" s="24">
        <v>78.508514387607505</v>
      </c>
      <c r="G141" s="24">
        <v>92.24176395618899</v>
      </c>
      <c r="H141" s="24">
        <v>101.15580622935251</v>
      </c>
      <c r="I141" s="24">
        <v>111.82341026878349</v>
      </c>
      <c r="J141" s="24">
        <v>117.955077552795</v>
      </c>
      <c r="K141" s="24">
        <v>125.847013887405</v>
      </c>
      <c r="L141" s="24">
        <v>132.58533654594402</v>
      </c>
      <c r="M141" s="24">
        <v>173.39938899850799</v>
      </c>
      <c r="N141" s="24">
        <v>191.85981382346151</v>
      </c>
      <c r="O141" s="24">
        <v>221.105856595516</v>
      </c>
      <c r="P141" s="24">
        <v>231.91044986391051</v>
      </c>
      <c r="Q141" s="24">
        <v>236.12687905550001</v>
      </c>
      <c r="R141" s="24">
        <v>236.90379482316951</v>
      </c>
      <c r="S141" s="24">
        <v>237.04418101549149</v>
      </c>
      <c r="T141" s="24">
        <v>238.2916925516125</v>
      </c>
      <c r="U141" s="24">
        <v>240.8855801429745</v>
      </c>
      <c r="V141" s="24">
        <v>242.388481876969</v>
      </c>
      <c r="W141" s="24">
        <v>244.1818309185505</v>
      </c>
      <c r="X141" s="24">
        <v>246.40425610542252</v>
      </c>
      <c r="Y141" s="24">
        <v>249.3835948991775</v>
      </c>
      <c r="Z141" s="24">
        <v>250.75515566253651</v>
      </c>
      <c r="AA141" s="24">
        <v>252.39520735168452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2452.8377436354422</v>
      </c>
      <c r="D144" s="24">
        <v>2621.3873504153739</v>
      </c>
      <c r="E144" s="24">
        <v>2781.4575664453541</v>
      </c>
      <c r="F144" s="24">
        <v>2739.5430592054881</v>
      </c>
      <c r="G144" s="24">
        <v>2624.436528414044</v>
      </c>
      <c r="H144" s="24">
        <v>2761.5876382969559</v>
      </c>
      <c r="I144" s="24">
        <v>2888.8980438429771</v>
      </c>
      <c r="J144" s="24">
        <v>2806.4625142423592</v>
      </c>
      <c r="K144" s="24">
        <v>2998.6786494714333</v>
      </c>
      <c r="L144" s="24">
        <v>3092.5954198521908</v>
      </c>
      <c r="M144" s="24">
        <v>3145.1460149802861</v>
      </c>
      <c r="N144" s="24">
        <v>3295.7861862715008</v>
      </c>
      <c r="O144" s="24">
        <v>3255.7425606855008</v>
      </c>
      <c r="P144" s="24">
        <v>3139.5859803429598</v>
      </c>
      <c r="Q144" s="24">
        <v>3316.4955346971919</v>
      </c>
      <c r="R144" s="24">
        <v>3492.4901147498549</v>
      </c>
      <c r="S144" s="24">
        <v>3386.5921642987691</v>
      </c>
      <c r="T144" s="24">
        <v>3597.4960551511958</v>
      </c>
      <c r="U144" s="24">
        <v>3706.7025338566336</v>
      </c>
      <c r="V144" s="24">
        <v>3776.2267476095399</v>
      </c>
      <c r="W144" s="24">
        <v>3942.2149393331201</v>
      </c>
      <c r="X144" s="24">
        <v>3867.53544858021</v>
      </c>
      <c r="Y144" s="24">
        <v>3725.06989493637</v>
      </c>
      <c r="Z144" s="24">
        <v>3944.3171096092001</v>
      </c>
      <c r="AA144" s="24">
        <v>4139.1353118931102</v>
      </c>
    </row>
    <row r="145" spans="1:27" x14ac:dyDescent="0.25">
      <c r="A145" s="28" t="s">
        <v>134</v>
      </c>
      <c r="B145" s="28" t="s">
        <v>77</v>
      </c>
      <c r="C145" s="24">
        <v>46.288033924102749</v>
      </c>
      <c r="D145" s="24">
        <v>63.130887530326504</v>
      </c>
      <c r="E145" s="24">
        <v>65.078052277087991</v>
      </c>
      <c r="F145" s="24">
        <v>66.546949158668497</v>
      </c>
      <c r="G145" s="24">
        <v>68.625473732947995</v>
      </c>
      <c r="H145" s="24">
        <v>72.827083997726007</v>
      </c>
      <c r="I145" s="24">
        <v>76.511372804164495</v>
      </c>
      <c r="J145" s="24">
        <v>79.521735031604507</v>
      </c>
      <c r="K145" s="24">
        <v>82.787275354385002</v>
      </c>
      <c r="L145" s="24">
        <v>83.914232688903496</v>
      </c>
      <c r="M145" s="24">
        <v>85.520625191688495</v>
      </c>
      <c r="N145" s="24">
        <v>86.775784336566502</v>
      </c>
      <c r="O145" s="24">
        <v>88.567025122642505</v>
      </c>
      <c r="P145" s="24">
        <v>90.549197535514494</v>
      </c>
      <c r="Q145" s="24">
        <v>91.793743834495501</v>
      </c>
      <c r="R145" s="24">
        <v>92.370549365996993</v>
      </c>
      <c r="S145" s="24">
        <v>92.865509157180497</v>
      </c>
      <c r="T145" s="24">
        <v>93.994797730445498</v>
      </c>
      <c r="U145" s="24">
        <v>95.281797240495507</v>
      </c>
      <c r="V145" s="24">
        <v>95.92645141685</v>
      </c>
      <c r="W145" s="24">
        <v>97.131201211452009</v>
      </c>
      <c r="X145" s="24">
        <v>98.168354318618498</v>
      </c>
      <c r="Y145" s="24">
        <v>99.789895584583007</v>
      </c>
      <c r="Z145" s="24">
        <v>100.78767586135849</v>
      </c>
      <c r="AA145" s="24">
        <v>102.0503500990865</v>
      </c>
    </row>
    <row r="146" spans="1:27" x14ac:dyDescent="0.25">
      <c r="A146" s="28" t="s">
        <v>134</v>
      </c>
      <c r="B146" s="28" t="s">
        <v>78</v>
      </c>
      <c r="C146" s="24">
        <v>54.489013787984497</v>
      </c>
      <c r="D146" s="24">
        <v>74.271387097700995</v>
      </c>
      <c r="E146" s="24">
        <v>76.595767834871992</v>
      </c>
      <c r="F146" s="24">
        <v>78.32831394243199</v>
      </c>
      <c r="G146" s="24">
        <v>80.737998538016996</v>
      </c>
      <c r="H146" s="24">
        <v>85.764128424167495</v>
      </c>
      <c r="I146" s="24">
        <v>90.069697305679</v>
      </c>
      <c r="J146" s="24">
        <v>93.647620222091504</v>
      </c>
      <c r="K146" s="24">
        <v>97.420610807418498</v>
      </c>
      <c r="L146" s="24">
        <v>98.825607419967511</v>
      </c>
      <c r="M146" s="24">
        <v>100.61601062464699</v>
      </c>
      <c r="N146" s="24">
        <v>102.1869641026255</v>
      </c>
      <c r="O146" s="24">
        <v>104.28836004137951</v>
      </c>
      <c r="P146" s="24">
        <v>106.57269722270949</v>
      </c>
      <c r="Q146" s="24">
        <v>108.03674351739851</v>
      </c>
      <c r="R146" s="24">
        <v>108.7207242202755</v>
      </c>
      <c r="S146" s="24">
        <v>109.3607887787815</v>
      </c>
      <c r="T146" s="24">
        <v>110.66708764648399</v>
      </c>
      <c r="U146" s="24">
        <v>112.100772344112</v>
      </c>
      <c r="V146" s="24">
        <v>112.9599516816135</v>
      </c>
      <c r="W146" s="24">
        <v>114.367786460876</v>
      </c>
      <c r="X146" s="24">
        <v>115.6258201043605</v>
      </c>
      <c r="Y146" s="24">
        <v>117.48507913255649</v>
      </c>
      <c r="Z146" s="24">
        <v>118.64528164973851</v>
      </c>
      <c r="AA146" s="24">
        <v>120.1415748593805</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229.73008353806816</v>
      </c>
      <c r="D149" s="24">
        <v>233.61068747923119</v>
      </c>
      <c r="E149" s="24">
        <v>244.58317357907671</v>
      </c>
      <c r="F149" s="24">
        <v>250.18283815646072</v>
      </c>
      <c r="G149" s="24">
        <v>239.05127978401921</v>
      </c>
      <c r="H149" s="24">
        <v>258.60278997022021</v>
      </c>
      <c r="I149" s="24">
        <v>262.2946904564954</v>
      </c>
      <c r="J149" s="24">
        <v>255.95536853808571</v>
      </c>
      <c r="K149" s="24">
        <v>259.23022789537208</v>
      </c>
      <c r="L149" s="24">
        <v>266.95492524888448</v>
      </c>
      <c r="M149" s="24">
        <v>266.70899097549909</v>
      </c>
      <c r="N149" s="24">
        <v>278.4185379921318</v>
      </c>
      <c r="O149" s="24">
        <v>281.69798747537629</v>
      </c>
      <c r="P149" s="24">
        <v>270.63015461830361</v>
      </c>
      <c r="Q149" s="24">
        <v>290.72570387004185</v>
      </c>
      <c r="R149" s="24">
        <v>296.37211827162281</v>
      </c>
      <c r="S149" s="24">
        <v>290.46496596890802</v>
      </c>
      <c r="T149" s="24">
        <v>294.76841138099456</v>
      </c>
      <c r="U149" s="24">
        <v>304.52882988719222</v>
      </c>
      <c r="V149" s="24">
        <v>306.067932682623</v>
      </c>
      <c r="W149" s="24">
        <v>318.27104739715929</v>
      </c>
      <c r="X149" s="24">
        <v>320.89170204668727</v>
      </c>
      <c r="Y149" s="24">
        <v>308.51261894865132</v>
      </c>
      <c r="Z149" s="24">
        <v>333.4008538815695</v>
      </c>
      <c r="AA149" s="24">
        <v>338.35836797012638</v>
      </c>
    </row>
    <row r="150" spans="1:27" x14ac:dyDescent="0.25">
      <c r="A150" s="28" t="s">
        <v>135</v>
      </c>
      <c r="B150" s="28" t="s">
        <v>77</v>
      </c>
      <c r="C150" s="24">
        <v>5.8801498094201001</v>
      </c>
      <c r="D150" s="24">
        <v>5.8272251644730506</v>
      </c>
      <c r="E150" s="24">
        <v>5.7004498320221497</v>
      </c>
      <c r="F150" s="24">
        <v>6.5061248433589496</v>
      </c>
      <c r="G150" s="24">
        <v>7.4455501115322003</v>
      </c>
      <c r="H150" s="24">
        <v>8.4789503115415492</v>
      </c>
      <c r="I150" s="24">
        <v>9.4916601300835506</v>
      </c>
      <c r="J150" s="24">
        <v>9.8769000200927</v>
      </c>
      <c r="K150" s="24">
        <v>10.382424875199749</v>
      </c>
      <c r="L150" s="24">
        <v>10.75152513504025</v>
      </c>
      <c r="M150" s="24">
        <v>13.51820935331285</v>
      </c>
      <c r="N150" s="24">
        <v>14.07759050140525</v>
      </c>
      <c r="O150" s="24">
        <v>15.429569722294801</v>
      </c>
      <c r="P150" s="24">
        <v>16.00147041308875</v>
      </c>
      <c r="Q150" s="24">
        <v>15.977759941577901</v>
      </c>
      <c r="R150" s="24">
        <v>15.726230620145751</v>
      </c>
      <c r="S150" s="24">
        <v>15.493800594806649</v>
      </c>
      <c r="T150" s="24">
        <v>15.224150253534301</v>
      </c>
      <c r="U150" s="24">
        <v>15.099630179032651</v>
      </c>
      <c r="V150" s="24">
        <v>14.918925188034748</v>
      </c>
      <c r="W150" s="24">
        <v>14.736189756393399</v>
      </c>
      <c r="X150" s="24">
        <v>14.567065443754151</v>
      </c>
      <c r="Y150" s="24">
        <v>14.457000217914551</v>
      </c>
      <c r="Z150" s="24">
        <v>14.229149801120149</v>
      </c>
      <c r="AA150" s="24">
        <v>14.0298947355747</v>
      </c>
    </row>
    <row r="151" spans="1:27" x14ac:dyDescent="0.25">
      <c r="A151" s="28" t="s">
        <v>135</v>
      </c>
      <c r="B151" s="28" t="s">
        <v>78</v>
      </c>
      <c r="C151" s="24">
        <v>6.9194747753441002</v>
      </c>
      <c r="D151" s="24">
        <v>6.8638252092897503</v>
      </c>
      <c r="E151" s="24">
        <v>6.7092448079586005</v>
      </c>
      <c r="F151" s="24">
        <v>7.6595248271524499</v>
      </c>
      <c r="G151" s="24">
        <v>8.760450131446099</v>
      </c>
      <c r="H151" s="24">
        <v>9.9754503309726505</v>
      </c>
      <c r="I151" s="24">
        <v>11.177090139239999</v>
      </c>
      <c r="J151" s="24">
        <v>11.622050055265399</v>
      </c>
      <c r="K151" s="24">
        <v>12.21564983472225</v>
      </c>
      <c r="L151" s="24">
        <v>12.658225159570549</v>
      </c>
      <c r="M151" s="24">
        <v>15.9068142607212</v>
      </c>
      <c r="N151" s="24">
        <v>16.573980596452952</v>
      </c>
      <c r="O151" s="24">
        <v>18.166584607332901</v>
      </c>
      <c r="P151" s="24">
        <v>18.82932056736945</v>
      </c>
      <c r="Q151" s="24">
        <v>18.812769940674301</v>
      </c>
      <c r="R151" s="24">
        <v>18.507565639391501</v>
      </c>
      <c r="S151" s="24">
        <v>18.22857568502425</v>
      </c>
      <c r="T151" s="24">
        <v>17.931075348919251</v>
      </c>
      <c r="U151" s="24">
        <v>17.785715223312348</v>
      </c>
      <c r="V151" s="24">
        <v>17.561975111961349</v>
      </c>
      <c r="W151" s="24">
        <v>17.356594775855502</v>
      </c>
      <c r="X151" s="24">
        <v>17.152170350074751</v>
      </c>
      <c r="Y151" s="24">
        <v>17.023570399165148</v>
      </c>
      <c r="Z151" s="24">
        <v>16.753624700576047</v>
      </c>
      <c r="AA151" s="24">
        <v>16.512029665209351</v>
      </c>
    </row>
  </sheetData>
  <sheetProtection algorithmName="SHA-512" hashValue="KDoe0RcfkBsuWFzoYV9yeOEioEw481faNA5u4mmd3+0A9Yx25oeUhfdZCDdKchGNO+CKQuucvogwCPwtrH4BqA==" saltValue="uizyqP/kr5qDhR5okhyKw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FF9F7-186D-46A1-BDD5-467F5D347C7E}">
  <sheetPr codeName="Sheet94">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140</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c r="A2" s="27" t="s">
        <v>141</v>
      </c>
    </row>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18386</v>
      </c>
      <c r="D6" s="24">
        <v>17886</v>
      </c>
      <c r="E6" s="24">
        <v>16386</v>
      </c>
      <c r="F6" s="24">
        <v>16386</v>
      </c>
      <c r="G6" s="24">
        <v>16386</v>
      </c>
      <c r="H6" s="24">
        <v>16386</v>
      </c>
      <c r="I6" s="24">
        <v>16386</v>
      </c>
      <c r="J6" s="24">
        <v>15686.005481697899</v>
      </c>
      <c r="K6" s="24">
        <v>14366.0058868302</v>
      </c>
      <c r="L6" s="24">
        <v>14366.005886777901</v>
      </c>
      <c r="M6" s="24">
        <v>14366.005886724701</v>
      </c>
      <c r="N6" s="24">
        <v>11486.015109620501</v>
      </c>
      <c r="O6" s="24">
        <v>11486.0151094637</v>
      </c>
      <c r="P6" s="24">
        <v>11486.015109350101</v>
      </c>
      <c r="Q6" s="24">
        <v>10125.164698643701</v>
      </c>
      <c r="R6" s="24">
        <v>9959.4491483829006</v>
      </c>
      <c r="S6" s="24">
        <v>9959.4488981084996</v>
      </c>
      <c r="T6" s="24">
        <v>9959.4458117727991</v>
      </c>
      <c r="U6" s="24">
        <v>9959.4430113742019</v>
      </c>
      <c r="V6" s="24">
        <v>9959.4430110525009</v>
      </c>
      <c r="W6" s="24">
        <v>9959.4430106833006</v>
      </c>
      <c r="X6" s="24">
        <v>9893.5844487499999</v>
      </c>
      <c r="Y6" s="24">
        <v>9666.7130685816992</v>
      </c>
      <c r="Z6" s="24">
        <v>9301.718199397299</v>
      </c>
      <c r="AA6" s="24">
        <v>5877.5702119727976</v>
      </c>
    </row>
    <row r="7" spans="1:27" x14ac:dyDescent="0.25">
      <c r="A7" s="28" t="s">
        <v>40</v>
      </c>
      <c r="B7" s="28" t="s">
        <v>72</v>
      </c>
      <c r="C7" s="24">
        <v>4775</v>
      </c>
      <c r="D7" s="24">
        <v>4775</v>
      </c>
      <c r="E7" s="24">
        <v>4775</v>
      </c>
      <c r="F7" s="24">
        <v>4775</v>
      </c>
      <c r="G7" s="24">
        <v>4775</v>
      </c>
      <c r="H7" s="24">
        <v>4775</v>
      </c>
      <c r="I7" s="24">
        <v>4775</v>
      </c>
      <c r="J7" s="24">
        <v>3325</v>
      </c>
      <c r="K7" s="24">
        <v>3325</v>
      </c>
      <c r="L7" s="24">
        <v>3325</v>
      </c>
      <c r="M7" s="24">
        <v>3325</v>
      </c>
      <c r="N7" s="24">
        <v>3325</v>
      </c>
      <c r="O7" s="24">
        <v>3325</v>
      </c>
      <c r="P7" s="24">
        <v>3325</v>
      </c>
      <c r="Q7" s="24">
        <v>3325</v>
      </c>
      <c r="R7" s="24">
        <v>3325</v>
      </c>
      <c r="S7" s="24">
        <v>3325</v>
      </c>
      <c r="T7" s="24">
        <v>3325</v>
      </c>
      <c r="U7" s="24">
        <v>3325</v>
      </c>
      <c r="V7" s="24">
        <v>3325</v>
      </c>
      <c r="W7" s="24">
        <v>3325</v>
      </c>
      <c r="X7" s="24">
        <v>3325</v>
      </c>
      <c r="Y7" s="24">
        <v>3325</v>
      </c>
      <c r="Z7" s="24">
        <v>3325</v>
      </c>
      <c r="AA7" s="24">
        <v>3325</v>
      </c>
    </row>
    <row r="8" spans="1:27" x14ac:dyDescent="0.25">
      <c r="A8" s="28" t="s">
        <v>40</v>
      </c>
      <c r="B8" s="28" t="s">
        <v>20</v>
      </c>
      <c r="C8" s="24">
        <v>3138.8989868164049</v>
      </c>
      <c r="D8" s="24">
        <v>3138.8999327122847</v>
      </c>
      <c r="E8" s="24">
        <v>2958.9000349356852</v>
      </c>
      <c r="F8" s="24">
        <v>2958.9000652969548</v>
      </c>
      <c r="G8" s="24">
        <v>2958.9001231077846</v>
      </c>
      <c r="H8" s="24">
        <v>2958.9001555231948</v>
      </c>
      <c r="I8" s="24">
        <v>2958.9002008677548</v>
      </c>
      <c r="J8" s="24">
        <v>2958.9003226716054</v>
      </c>
      <c r="K8" s="24">
        <v>2958.9003705353853</v>
      </c>
      <c r="L8" s="24">
        <v>2958.9004335401346</v>
      </c>
      <c r="M8" s="24">
        <v>2958.9004734272849</v>
      </c>
      <c r="N8" s="24">
        <v>2958.9006731685649</v>
      </c>
      <c r="O8" s="24">
        <v>2958.9007606074447</v>
      </c>
      <c r="P8" s="24">
        <v>2958.9008419213851</v>
      </c>
      <c r="Q8" s="24">
        <v>2958.9011327585749</v>
      </c>
      <c r="R8" s="24">
        <v>2573.9013591887147</v>
      </c>
      <c r="S8" s="24">
        <v>2044.9018307297647</v>
      </c>
      <c r="T8" s="24">
        <v>2044.901913623655</v>
      </c>
      <c r="U8" s="24">
        <v>1901.5022327085808</v>
      </c>
      <c r="V8" s="24">
        <v>1901.5023786010609</v>
      </c>
      <c r="W8" s="24">
        <v>1901.5029806761108</v>
      </c>
      <c r="X8" s="24">
        <v>1901.5036848255809</v>
      </c>
      <c r="Y8" s="24">
        <v>1461.504229192421</v>
      </c>
      <c r="Z8" s="24">
        <v>1276.50640922004</v>
      </c>
      <c r="AA8" s="24">
        <v>632.00794642220001</v>
      </c>
    </row>
    <row r="9" spans="1:27" x14ac:dyDescent="0.25">
      <c r="A9" s="28" t="s">
        <v>40</v>
      </c>
      <c r="B9" s="28" t="s">
        <v>32</v>
      </c>
      <c r="C9" s="24">
        <v>1420</v>
      </c>
      <c r="D9" s="24">
        <v>1300</v>
      </c>
      <c r="E9" s="24">
        <v>1300</v>
      </c>
      <c r="F9" s="24">
        <v>1300</v>
      </c>
      <c r="G9" s="24">
        <v>1300</v>
      </c>
      <c r="H9" s="24">
        <v>1300</v>
      </c>
      <c r="I9" s="24">
        <v>1300</v>
      </c>
      <c r="J9" s="24">
        <v>1300</v>
      </c>
      <c r="K9" s="24">
        <v>1300</v>
      </c>
      <c r="L9" s="24">
        <v>1300</v>
      </c>
      <c r="M9" s="24">
        <v>1300</v>
      </c>
      <c r="N9" s="24">
        <v>1300</v>
      </c>
      <c r="O9" s="24">
        <v>1300</v>
      </c>
      <c r="P9" s="24">
        <v>1300</v>
      </c>
      <c r="Q9" s="24">
        <v>500</v>
      </c>
      <c r="R9" s="24">
        <v>500</v>
      </c>
      <c r="S9" s="24">
        <v>500</v>
      </c>
      <c r="T9" s="24">
        <v>500</v>
      </c>
      <c r="U9" s="24">
        <v>0</v>
      </c>
      <c r="V9" s="24">
        <v>0</v>
      </c>
      <c r="W9" s="24">
        <v>0</v>
      </c>
      <c r="X9" s="24">
        <v>0</v>
      </c>
      <c r="Y9" s="24">
        <v>0</v>
      </c>
      <c r="Z9" s="24">
        <v>0</v>
      </c>
      <c r="AA9" s="24">
        <v>0</v>
      </c>
    </row>
    <row r="10" spans="1:27" x14ac:dyDescent="0.25">
      <c r="A10" s="28" t="s">
        <v>40</v>
      </c>
      <c r="B10" s="28" t="s">
        <v>67</v>
      </c>
      <c r="C10" s="24">
        <v>6712.6415429497702</v>
      </c>
      <c r="D10" s="24">
        <v>6712.6416240217704</v>
      </c>
      <c r="E10" s="24">
        <v>6712.6418146070109</v>
      </c>
      <c r="F10" s="24">
        <v>6712.6418854552003</v>
      </c>
      <c r="G10" s="24">
        <v>6712.6420351409106</v>
      </c>
      <c r="H10" s="24">
        <v>6712.6421299432404</v>
      </c>
      <c r="I10" s="24">
        <v>6712.6422313801313</v>
      </c>
      <c r="J10" s="24">
        <v>6712.6423525623604</v>
      </c>
      <c r="K10" s="24">
        <v>6712.6424686221299</v>
      </c>
      <c r="L10" s="24">
        <v>6306.6425977325507</v>
      </c>
      <c r="M10" s="24">
        <v>6306.6427409329608</v>
      </c>
      <c r="N10" s="24">
        <v>6072.3032133062497</v>
      </c>
      <c r="O10" s="24">
        <v>5622.3033671900603</v>
      </c>
      <c r="P10" s="24">
        <v>5505.3035183598004</v>
      </c>
      <c r="Q10" s="24">
        <v>5375.3053751847201</v>
      </c>
      <c r="R10" s="24">
        <v>5375.3075123241306</v>
      </c>
      <c r="S10" s="24">
        <v>5443.6387334961501</v>
      </c>
      <c r="T10" s="24">
        <v>5443.6388305242799</v>
      </c>
      <c r="U10" s="24">
        <v>5003.6408231874611</v>
      </c>
      <c r="V10" s="24">
        <v>5088.6075239182092</v>
      </c>
      <c r="W10" s="24">
        <v>5088.6145802950196</v>
      </c>
      <c r="X10" s="24">
        <v>4994.6416575921303</v>
      </c>
      <c r="Y10" s="24">
        <v>4994.6420001940096</v>
      </c>
      <c r="Z10" s="24">
        <v>4430.5270321917606</v>
      </c>
      <c r="AA10" s="24">
        <v>4925.6694116472599</v>
      </c>
    </row>
    <row r="11" spans="1:27" x14ac:dyDescent="0.25">
      <c r="A11" s="28" t="s">
        <v>40</v>
      </c>
      <c r="B11" s="28" t="s">
        <v>66</v>
      </c>
      <c r="C11" s="24">
        <v>7132.9000053405762</v>
      </c>
      <c r="D11" s="24">
        <v>7132.9000053405762</v>
      </c>
      <c r="E11" s="24">
        <v>7132.9000053405762</v>
      </c>
      <c r="F11" s="24">
        <v>7132.9000053405762</v>
      </c>
      <c r="G11" s="24">
        <v>7132.9000053405762</v>
      </c>
      <c r="H11" s="24">
        <v>7132.9000053405762</v>
      </c>
      <c r="I11" s="24">
        <v>7132.9000053405762</v>
      </c>
      <c r="J11" s="24">
        <v>7132.9000053405762</v>
      </c>
      <c r="K11" s="24">
        <v>7132.9000053405762</v>
      </c>
      <c r="L11" s="24">
        <v>7132.9000053405762</v>
      </c>
      <c r="M11" s="24">
        <v>7132.9000053405762</v>
      </c>
      <c r="N11" s="24">
        <v>7132.9000053405762</v>
      </c>
      <c r="O11" s="24">
        <v>7132.9000053405762</v>
      </c>
      <c r="P11" s="24">
        <v>7132.9000053405762</v>
      </c>
      <c r="Q11" s="24">
        <v>7132.9000053405762</v>
      </c>
      <c r="R11" s="24">
        <v>7132.9000053405762</v>
      </c>
      <c r="S11" s="24">
        <v>7046.5000038146973</v>
      </c>
      <c r="T11" s="24">
        <v>7046.5000038146973</v>
      </c>
      <c r="U11" s="24">
        <v>7046.5000038146973</v>
      </c>
      <c r="V11" s="24">
        <v>7046.5000038146973</v>
      </c>
      <c r="W11" s="24">
        <v>7046.5000038146973</v>
      </c>
      <c r="X11" s="24">
        <v>6980.5000038146973</v>
      </c>
      <c r="Y11" s="24">
        <v>6980.5000038146973</v>
      </c>
      <c r="Z11" s="24">
        <v>6980.5000038146973</v>
      </c>
      <c r="AA11" s="24">
        <v>6980.5000038146973</v>
      </c>
    </row>
    <row r="12" spans="1:27" x14ac:dyDescent="0.25">
      <c r="A12" s="28" t="s">
        <v>40</v>
      </c>
      <c r="B12" s="28" t="s">
        <v>70</v>
      </c>
      <c r="C12" s="24">
        <v>9323.5480117797761</v>
      </c>
      <c r="D12" s="24">
        <v>10620.371334145451</v>
      </c>
      <c r="E12" s="24">
        <v>10620.38223539247</v>
      </c>
      <c r="F12" s="24">
        <v>10620.385151737739</v>
      </c>
      <c r="G12" s="24">
        <v>10920.385027015107</v>
      </c>
      <c r="H12" s="24">
        <v>10920.388784071227</v>
      </c>
      <c r="I12" s="24">
        <v>11063.609996705462</v>
      </c>
      <c r="J12" s="24">
        <v>11673.36774245075</v>
      </c>
      <c r="K12" s="24">
        <v>11719.835423364384</v>
      </c>
      <c r="L12" s="24">
        <v>12283.593127804594</v>
      </c>
      <c r="M12" s="24">
        <v>12283.593733949685</v>
      </c>
      <c r="N12" s="24">
        <v>12283.5949282616</v>
      </c>
      <c r="O12" s="24">
        <v>12090.395236270431</v>
      </c>
      <c r="P12" s="24">
        <v>12090.399159776192</v>
      </c>
      <c r="Q12" s="24">
        <v>11938.501718307893</v>
      </c>
      <c r="R12" s="24">
        <v>11707.208536124637</v>
      </c>
      <c r="S12" s="24">
        <v>11370.015682868923</v>
      </c>
      <c r="T12" s="24">
        <v>10588.542015628183</v>
      </c>
      <c r="U12" s="24">
        <v>10261.845698068115</v>
      </c>
      <c r="V12" s="24">
        <v>9604.0486778390932</v>
      </c>
      <c r="W12" s="24">
        <v>9555.7610921239811</v>
      </c>
      <c r="X12" s="24">
        <v>9524.7264566072608</v>
      </c>
      <c r="Y12" s="24">
        <v>8840.5646858089476</v>
      </c>
      <c r="Z12" s="24">
        <v>8754.8438413965832</v>
      </c>
      <c r="AA12" s="24">
        <v>13385.218688462302</v>
      </c>
    </row>
    <row r="13" spans="1:27" x14ac:dyDescent="0.25">
      <c r="A13" s="28" t="s">
        <v>40</v>
      </c>
      <c r="B13" s="28" t="s">
        <v>69</v>
      </c>
      <c r="C13" s="24">
        <v>5590.9188027792916</v>
      </c>
      <c r="D13" s="24">
        <v>8007.168739001515</v>
      </c>
      <c r="E13" s="24">
        <v>8764.2196768636222</v>
      </c>
      <c r="F13" s="24">
        <v>9521.2805737103845</v>
      </c>
      <c r="G13" s="24">
        <v>9905.869661417466</v>
      </c>
      <c r="H13" s="24">
        <v>10684.170263791146</v>
      </c>
      <c r="I13" s="24">
        <v>11279.665529810234</v>
      </c>
      <c r="J13" s="24">
        <v>11279.665564673345</v>
      </c>
      <c r="K13" s="24">
        <v>11882.759784741726</v>
      </c>
      <c r="L13" s="24">
        <v>11882.759790281796</v>
      </c>
      <c r="M13" s="24">
        <v>15550.846033023325</v>
      </c>
      <c r="N13" s="24">
        <v>15550.847758086653</v>
      </c>
      <c r="O13" s="24">
        <v>15550.849059844733</v>
      </c>
      <c r="P13" s="24">
        <v>15550.849787884763</v>
      </c>
      <c r="Q13" s="24">
        <v>15550.850869880554</v>
      </c>
      <c r="R13" s="24">
        <v>15429.853292781596</v>
      </c>
      <c r="S13" s="24">
        <v>15379.863194242344</v>
      </c>
      <c r="T13" s="24">
        <v>15229.564211935198</v>
      </c>
      <c r="U13" s="24">
        <v>15229.565938519308</v>
      </c>
      <c r="V13" s="24">
        <v>15229.570115774668</v>
      </c>
      <c r="W13" s="24">
        <v>15229.580717754534</v>
      </c>
      <c r="X13" s="24">
        <v>15000.647165082772</v>
      </c>
      <c r="Y13" s="24">
        <v>14674.342021021414</v>
      </c>
      <c r="Z13" s="24">
        <v>15081.668045392069</v>
      </c>
      <c r="AA13" s="24">
        <v>15267.511239995689</v>
      </c>
    </row>
    <row r="14" spans="1:27" x14ac:dyDescent="0.25">
      <c r="A14" s="28" t="s">
        <v>40</v>
      </c>
      <c r="B14" s="28" t="s">
        <v>36</v>
      </c>
      <c r="C14" s="24">
        <v>242.336435709016</v>
      </c>
      <c r="D14" s="24">
        <v>562.3364533762159</v>
      </c>
      <c r="E14" s="24">
        <v>562.33645392695598</v>
      </c>
      <c r="F14" s="24">
        <v>562.33645408275606</v>
      </c>
      <c r="G14" s="24">
        <v>562.33666130502604</v>
      </c>
      <c r="H14" s="24">
        <v>562.34044533560598</v>
      </c>
      <c r="I14" s="24">
        <v>562.34437967420592</v>
      </c>
      <c r="J14" s="24">
        <v>562.34603273380594</v>
      </c>
      <c r="K14" s="24">
        <v>562.346034895706</v>
      </c>
      <c r="L14" s="24">
        <v>532.37676939750588</v>
      </c>
      <c r="M14" s="24">
        <v>532.37981812850592</v>
      </c>
      <c r="N14" s="24">
        <v>1782.9983661238061</v>
      </c>
      <c r="O14" s="24">
        <v>1727.6690933139</v>
      </c>
      <c r="P14" s="24">
        <v>1702.6693587286002</v>
      </c>
      <c r="Q14" s="24">
        <v>2004.4090329883004</v>
      </c>
      <c r="R14" s="24">
        <v>2004.4090395155999</v>
      </c>
      <c r="S14" s="24">
        <v>2681.5249142936</v>
      </c>
      <c r="T14" s="24">
        <v>2681.5249154411999</v>
      </c>
      <c r="U14" s="24">
        <v>3605.627765150698</v>
      </c>
      <c r="V14" s="24">
        <v>3605.6297707539993</v>
      </c>
      <c r="W14" s="24">
        <v>4676.0885523600991</v>
      </c>
      <c r="X14" s="24">
        <v>4670.8442153739998</v>
      </c>
      <c r="Y14" s="24">
        <v>5789.8546049063989</v>
      </c>
      <c r="Z14" s="24">
        <v>7277.7894882735</v>
      </c>
      <c r="AA14" s="24">
        <v>7692.8066246554981</v>
      </c>
    </row>
    <row r="15" spans="1:27" x14ac:dyDescent="0.25">
      <c r="A15" s="28" t="s">
        <v>40</v>
      </c>
      <c r="B15" s="28" t="s">
        <v>74</v>
      </c>
      <c r="C15" s="24">
        <v>810</v>
      </c>
      <c r="D15" s="24">
        <v>810</v>
      </c>
      <c r="E15" s="24">
        <v>810</v>
      </c>
      <c r="F15" s="24">
        <v>810.00684015677007</v>
      </c>
      <c r="G15" s="24">
        <v>2850.0077812003901</v>
      </c>
      <c r="H15" s="24">
        <v>2850.0082893348595</v>
      </c>
      <c r="I15" s="24">
        <v>2850.0086706994002</v>
      </c>
      <c r="J15" s="24">
        <v>2850.0091144350495</v>
      </c>
      <c r="K15" s="24">
        <v>4850.0048661127003</v>
      </c>
      <c r="L15" s="24">
        <v>4850.0051281785009</v>
      </c>
      <c r="M15" s="24">
        <v>4850.00554119556</v>
      </c>
      <c r="N15" s="24">
        <v>4850.0058995008003</v>
      </c>
      <c r="O15" s="24">
        <v>4850.0062666173999</v>
      </c>
      <c r="P15" s="24">
        <v>4850.0066507272004</v>
      </c>
      <c r="Q15" s="24">
        <v>4850.0075392145009</v>
      </c>
      <c r="R15" s="24">
        <v>4850.0091402445996</v>
      </c>
      <c r="S15" s="24">
        <v>4850.0114233513004</v>
      </c>
      <c r="T15" s="24">
        <v>4850.0116890602994</v>
      </c>
      <c r="U15" s="24">
        <v>4850.0151841458</v>
      </c>
      <c r="V15" s="24">
        <v>4850.0161991430014</v>
      </c>
      <c r="W15" s="24">
        <v>4850.0191572301992</v>
      </c>
      <c r="X15" s="24">
        <v>4850.0305633142998</v>
      </c>
      <c r="Y15" s="24">
        <v>4850.0309636162992</v>
      </c>
      <c r="Z15" s="24">
        <v>4850.0445632103992</v>
      </c>
      <c r="AA15" s="24">
        <v>4850.0452826379997</v>
      </c>
    </row>
    <row r="16" spans="1:27" x14ac:dyDescent="0.25">
      <c r="A16" s="28" t="s">
        <v>40</v>
      </c>
      <c r="B16" s="28" t="s">
        <v>56</v>
      </c>
      <c r="C16" s="24">
        <v>16.609999783337084</v>
      </c>
      <c r="D16" s="24">
        <v>23.790000308305007</v>
      </c>
      <c r="E16" s="24">
        <v>29.300000157207236</v>
      </c>
      <c r="F16" s="24">
        <v>39.59999951720232</v>
      </c>
      <c r="G16" s="24">
        <v>52.009999983012513</v>
      </c>
      <c r="H16" s="24">
        <v>65.210001260042063</v>
      </c>
      <c r="I16" s="24">
        <v>79.909999668597976</v>
      </c>
      <c r="J16" s="24">
        <v>94.400000289082357</v>
      </c>
      <c r="K16" s="24">
        <v>109.68999896943549</v>
      </c>
      <c r="L16" s="24">
        <v>119.18999791145315</v>
      </c>
      <c r="M16" s="24">
        <v>146.6000009477136</v>
      </c>
      <c r="N16" s="24">
        <v>164.50999844074227</v>
      </c>
      <c r="O16" s="24">
        <v>187.41000023484207</v>
      </c>
      <c r="P16" s="24">
        <v>202.80999678373311</v>
      </c>
      <c r="Q16" s="24">
        <v>213.70999881625156</v>
      </c>
      <c r="R16" s="24">
        <v>222.99999976158117</v>
      </c>
      <c r="S16" s="24">
        <v>232.51000285148609</v>
      </c>
      <c r="T16" s="24">
        <v>242.20999789237973</v>
      </c>
      <c r="U16" s="24">
        <v>252.70000463724116</v>
      </c>
      <c r="V16" s="24">
        <v>263.71000152826298</v>
      </c>
      <c r="W16" s="24">
        <v>274.31000500917423</v>
      </c>
      <c r="X16" s="24">
        <v>285.38999783992745</v>
      </c>
      <c r="Y16" s="24">
        <v>297.29999864101399</v>
      </c>
      <c r="Z16" s="24">
        <v>309.28999918699253</v>
      </c>
      <c r="AA16" s="24">
        <v>320.90000313520414</v>
      </c>
    </row>
    <row r="17" spans="1:27" x14ac:dyDescent="0.25">
      <c r="A17" s="33" t="s">
        <v>139</v>
      </c>
      <c r="B17" s="33"/>
      <c r="C17" s="30">
        <v>56479.907349665824</v>
      </c>
      <c r="D17" s="30">
        <v>59572.981635221593</v>
      </c>
      <c r="E17" s="30">
        <v>58650.043767139367</v>
      </c>
      <c r="F17" s="30">
        <v>59407.10768154086</v>
      </c>
      <c r="G17" s="30">
        <v>60091.696852021851</v>
      </c>
      <c r="H17" s="30">
        <v>60870.001338669383</v>
      </c>
      <c r="I17" s="30">
        <v>61608.717964104158</v>
      </c>
      <c r="J17" s="30">
        <v>60068.481469396531</v>
      </c>
      <c r="K17" s="30">
        <v>59398.043939434399</v>
      </c>
      <c r="L17" s="30">
        <v>59555.801841477543</v>
      </c>
      <c r="M17" s="30">
        <v>63223.888873398522</v>
      </c>
      <c r="N17" s="30">
        <v>60109.561687784146</v>
      </c>
      <c r="O17" s="30">
        <v>59466.363538716942</v>
      </c>
      <c r="P17" s="30">
        <v>59349.368422632819</v>
      </c>
      <c r="Q17" s="30">
        <v>56906.623800116024</v>
      </c>
      <c r="R17" s="30">
        <v>56003.619854142555</v>
      </c>
      <c r="S17" s="30">
        <v>55069.368343260379</v>
      </c>
      <c r="T17" s="30">
        <v>54137.59278729881</v>
      </c>
      <c r="U17" s="30">
        <v>52727.497707672366</v>
      </c>
      <c r="V17" s="30">
        <v>52154.671711000228</v>
      </c>
      <c r="W17" s="30">
        <v>52106.402385347646</v>
      </c>
      <c r="X17" s="30">
        <v>51620.603416672442</v>
      </c>
      <c r="Y17" s="30">
        <v>49943.266008613195</v>
      </c>
      <c r="Z17" s="30">
        <v>49150.763531412449</v>
      </c>
      <c r="AA17" s="30">
        <v>50393.477502314941</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10260</v>
      </c>
      <c r="D20" s="24">
        <v>9760</v>
      </c>
      <c r="E20" s="24">
        <v>8260</v>
      </c>
      <c r="F20" s="24">
        <v>8260</v>
      </c>
      <c r="G20" s="24">
        <v>8260</v>
      </c>
      <c r="H20" s="24">
        <v>8260</v>
      </c>
      <c r="I20" s="24">
        <v>8260</v>
      </c>
      <c r="J20" s="24">
        <v>8260</v>
      </c>
      <c r="K20" s="24">
        <v>6940.0028005826007</v>
      </c>
      <c r="L20" s="24">
        <v>6940.0028005572003</v>
      </c>
      <c r="M20" s="24">
        <v>6940.0028005323002</v>
      </c>
      <c r="N20" s="24">
        <v>4060.0120234575002</v>
      </c>
      <c r="O20" s="24">
        <v>4060.0120233318007</v>
      </c>
      <c r="P20" s="24">
        <v>4060.0120232526001</v>
      </c>
      <c r="Q20" s="24">
        <v>3819.1191931597</v>
      </c>
      <c r="R20" s="24">
        <v>3819.1191930235</v>
      </c>
      <c r="S20" s="24">
        <v>3819.1191928815001</v>
      </c>
      <c r="T20" s="24">
        <v>3819.1191925652001</v>
      </c>
      <c r="U20" s="24">
        <v>3819.1163922692003</v>
      </c>
      <c r="V20" s="24">
        <v>3819.1163920485005</v>
      </c>
      <c r="W20" s="24">
        <v>3819.1163917760005</v>
      </c>
      <c r="X20" s="24">
        <v>3753.2580700000003</v>
      </c>
      <c r="Y20" s="24">
        <v>3753.2580700000003</v>
      </c>
      <c r="Z20" s="24">
        <v>3753.2580700000003</v>
      </c>
      <c r="AA20" s="24">
        <v>1254.1509000000001</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624.99899291992097</v>
      </c>
      <c r="D22" s="24">
        <v>624.99920620807097</v>
      </c>
      <c r="E22" s="24">
        <v>624.999234517731</v>
      </c>
      <c r="F22" s="24">
        <v>624.99923555260102</v>
      </c>
      <c r="G22" s="24">
        <v>624.99926235934095</v>
      </c>
      <c r="H22" s="24">
        <v>624.99926287614096</v>
      </c>
      <c r="I22" s="24">
        <v>624.99926378339092</v>
      </c>
      <c r="J22" s="24">
        <v>624.99927965240101</v>
      </c>
      <c r="K22" s="24">
        <v>624.99928750522099</v>
      </c>
      <c r="L22" s="24">
        <v>624.99929727727101</v>
      </c>
      <c r="M22" s="24">
        <v>624.99930421999102</v>
      </c>
      <c r="N22" s="24">
        <v>624.99939051096101</v>
      </c>
      <c r="O22" s="24">
        <v>624.99939199615096</v>
      </c>
      <c r="P22" s="24">
        <v>624.99939482158095</v>
      </c>
      <c r="Q22" s="24">
        <v>624.99954544292098</v>
      </c>
      <c r="R22" s="24">
        <v>624.99954609392091</v>
      </c>
      <c r="S22" s="24">
        <v>624.99963731947093</v>
      </c>
      <c r="T22" s="24">
        <v>624.99964218852097</v>
      </c>
      <c r="U22" s="24">
        <v>624.99964476615094</v>
      </c>
      <c r="V22" s="24">
        <v>624.999647209361</v>
      </c>
      <c r="W22" s="24">
        <v>624.99990160798097</v>
      </c>
      <c r="X22" s="24">
        <v>624.99990468909095</v>
      </c>
      <c r="Y22" s="24">
        <v>185.000207880121</v>
      </c>
      <c r="Z22" s="24">
        <v>1.2743889999999999E-3</v>
      </c>
      <c r="AA22" s="24">
        <v>2.6197935999999998E-3</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1438.00050929335</v>
      </c>
      <c r="D24" s="24">
        <v>1438.0005373920001</v>
      </c>
      <c r="E24" s="24">
        <v>1438.0006530614498</v>
      </c>
      <c r="F24" s="24">
        <v>1438.00066420495</v>
      </c>
      <c r="G24" s="24">
        <v>1438.00074198485</v>
      </c>
      <c r="H24" s="24">
        <v>1438.0007597989199</v>
      </c>
      <c r="I24" s="24">
        <v>1438.0007796477</v>
      </c>
      <c r="J24" s="24">
        <v>1438.0008052314502</v>
      </c>
      <c r="K24" s="24">
        <v>1438.0008302333301</v>
      </c>
      <c r="L24" s="24">
        <v>1438.0008604234999</v>
      </c>
      <c r="M24" s="24">
        <v>1438.00090397636</v>
      </c>
      <c r="N24" s="24">
        <v>1438.0012425694999</v>
      </c>
      <c r="O24" s="24">
        <v>1438.0012588978</v>
      </c>
      <c r="P24" s="24">
        <v>1438.0012916167</v>
      </c>
      <c r="Q24" s="24">
        <v>1388.0027390153</v>
      </c>
      <c r="R24" s="24">
        <v>1388.00275398504</v>
      </c>
      <c r="S24" s="24">
        <v>1388.0028128286399</v>
      </c>
      <c r="T24" s="24">
        <v>1388.00283334606</v>
      </c>
      <c r="U24" s="24">
        <v>1388.0028908685001</v>
      </c>
      <c r="V24" s="24">
        <v>1388.0029260505999</v>
      </c>
      <c r="W24" s="24">
        <v>1388.0048940933</v>
      </c>
      <c r="X24" s="24">
        <v>1388.0049547001699</v>
      </c>
      <c r="Y24" s="24">
        <v>1388.0051947791999</v>
      </c>
      <c r="Z24" s="24">
        <v>870.24268299400001</v>
      </c>
      <c r="AA24" s="24">
        <v>1365.3849718586</v>
      </c>
    </row>
    <row r="25" spans="1:27" s="27" customFormat="1" x14ac:dyDescent="0.25">
      <c r="A25" s="28" t="s">
        <v>131</v>
      </c>
      <c r="B25" s="28" t="s">
        <v>66</v>
      </c>
      <c r="C25" s="24">
        <v>2525</v>
      </c>
      <c r="D25" s="24">
        <v>2525</v>
      </c>
      <c r="E25" s="24">
        <v>2525</v>
      </c>
      <c r="F25" s="24">
        <v>2525</v>
      </c>
      <c r="G25" s="24">
        <v>2525</v>
      </c>
      <c r="H25" s="24">
        <v>2525</v>
      </c>
      <c r="I25" s="24">
        <v>2525</v>
      </c>
      <c r="J25" s="24">
        <v>2525</v>
      </c>
      <c r="K25" s="24">
        <v>2525</v>
      </c>
      <c r="L25" s="24">
        <v>2525</v>
      </c>
      <c r="M25" s="24">
        <v>2525</v>
      </c>
      <c r="N25" s="24">
        <v>2525</v>
      </c>
      <c r="O25" s="24">
        <v>2525</v>
      </c>
      <c r="P25" s="24">
        <v>2525</v>
      </c>
      <c r="Q25" s="24">
        <v>2525</v>
      </c>
      <c r="R25" s="24">
        <v>2525</v>
      </c>
      <c r="S25" s="24">
        <v>2525</v>
      </c>
      <c r="T25" s="24">
        <v>2525</v>
      </c>
      <c r="U25" s="24">
        <v>2525</v>
      </c>
      <c r="V25" s="24">
        <v>2525</v>
      </c>
      <c r="W25" s="24">
        <v>2525</v>
      </c>
      <c r="X25" s="24">
        <v>2525</v>
      </c>
      <c r="Y25" s="24">
        <v>2525</v>
      </c>
      <c r="Z25" s="24">
        <v>2525</v>
      </c>
      <c r="AA25" s="24">
        <v>2525</v>
      </c>
    </row>
    <row r="26" spans="1:27" s="27" customFormat="1" x14ac:dyDescent="0.25">
      <c r="A26" s="28" t="s">
        <v>131</v>
      </c>
      <c r="B26" s="28" t="s">
        <v>70</v>
      </c>
      <c r="C26" s="24">
        <v>1986.4500007629379</v>
      </c>
      <c r="D26" s="24">
        <v>2213.2598833575353</v>
      </c>
      <c r="E26" s="24">
        <v>2213.269631238335</v>
      </c>
      <c r="F26" s="24">
        <v>2213.2716188657851</v>
      </c>
      <c r="G26" s="24">
        <v>2513.2707318884836</v>
      </c>
      <c r="H26" s="24">
        <v>2513.2736637757348</v>
      </c>
      <c r="I26" s="24">
        <v>2656.4938339675045</v>
      </c>
      <c r="J26" s="24">
        <v>3266.2500063210741</v>
      </c>
      <c r="K26" s="24">
        <v>3403.5167759017145</v>
      </c>
      <c r="L26" s="24">
        <v>4013.2736343918546</v>
      </c>
      <c r="M26" s="24">
        <v>4013.2736616254947</v>
      </c>
      <c r="N26" s="24">
        <v>4013.2736665472939</v>
      </c>
      <c r="O26" s="24">
        <v>4013.2736687278548</v>
      </c>
      <c r="P26" s="24">
        <v>4013.2736767130245</v>
      </c>
      <c r="Q26" s="24">
        <v>4013.2736844356145</v>
      </c>
      <c r="R26" s="24">
        <v>3966.7736929424655</v>
      </c>
      <c r="S26" s="24">
        <v>3696.7737008438849</v>
      </c>
      <c r="T26" s="24">
        <v>3494.2937247870555</v>
      </c>
      <c r="U26" s="24">
        <v>3494.2937445726561</v>
      </c>
      <c r="V26" s="24">
        <v>3133.7937751413874</v>
      </c>
      <c r="W26" s="24">
        <v>3085.4938119857961</v>
      </c>
      <c r="X26" s="24">
        <v>3085.4941422392963</v>
      </c>
      <c r="Y26" s="24">
        <v>2790.5146353248638</v>
      </c>
      <c r="Z26" s="24">
        <v>2790.5195492188627</v>
      </c>
      <c r="AA26" s="24">
        <v>5790.5120794451632</v>
      </c>
    </row>
    <row r="27" spans="1:27" s="27" customFormat="1" x14ac:dyDescent="0.25">
      <c r="A27" s="28" t="s">
        <v>131</v>
      </c>
      <c r="B27" s="28" t="s">
        <v>69</v>
      </c>
      <c r="C27" s="24">
        <v>2150.5203138823981</v>
      </c>
      <c r="D27" s="24">
        <v>3677.5701299839684</v>
      </c>
      <c r="E27" s="24">
        <v>4434.620722835135</v>
      </c>
      <c r="F27" s="24">
        <v>5191.6809962403295</v>
      </c>
      <c r="G27" s="24">
        <v>5576.2697955367785</v>
      </c>
      <c r="H27" s="24">
        <v>6354.5703107296886</v>
      </c>
      <c r="I27" s="24">
        <v>6950.0655149462782</v>
      </c>
      <c r="J27" s="24">
        <v>6950.0655231322789</v>
      </c>
      <c r="K27" s="24">
        <v>7553.1597364176196</v>
      </c>
      <c r="L27" s="24">
        <v>7553.1597391848791</v>
      </c>
      <c r="M27" s="24">
        <v>11221.244050428379</v>
      </c>
      <c r="N27" s="24">
        <v>11221.244252612178</v>
      </c>
      <c r="O27" s="24">
        <v>11221.244254382576</v>
      </c>
      <c r="P27" s="24">
        <v>11221.244255750978</v>
      </c>
      <c r="Q27" s="24">
        <v>11221.244257039978</v>
      </c>
      <c r="R27" s="24">
        <v>11221.244265041079</v>
      </c>
      <c r="S27" s="24">
        <v>11221.244268110977</v>
      </c>
      <c r="T27" s="24">
        <v>11070.944267455723</v>
      </c>
      <c r="U27" s="24">
        <v>11070.944280076121</v>
      </c>
      <c r="V27" s="24">
        <v>11070.944322101521</v>
      </c>
      <c r="W27" s="24">
        <v>11070.94433949652</v>
      </c>
      <c r="X27" s="24">
        <v>10968.919969614442</v>
      </c>
      <c r="Y27" s="24">
        <v>10895.919998071942</v>
      </c>
      <c r="Z27" s="24">
        <v>10895.920014566744</v>
      </c>
      <c r="AA27" s="24">
        <v>10895.922507198344</v>
      </c>
    </row>
    <row r="28" spans="1:27" s="27" customFormat="1" x14ac:dyDescent="0.25">
      <c r="A28" s="28" t="s">
        <v>131</v>
      </c>
      <c r="B28" s="28" t="s">
        <v>36</v>
      </c>
      <c r="C28" s="24">
        <v>3.5084573099999966E-3</v>
      </c>
      <c r="D28" s="24">
        <v>3.5132110099999978E-3</v>
      </c>
      <c r="E28" s="24">
        <v>3.513609149999999E-3</v>
      </c>
      <c r="F28" s="24">
        <v>3.5136959999999984E-3</v>
      </c>
      <c r="G28" s="24">
        <v>3.7194102199999968E-3</v>
      </c>
      <c r="H28" s="24">
        <v>5.7528522999999894E-3</v>
      </c>
      <c r="I28" s="24">
        <v>7.7802269999999799E-3</v>
      </c>
      <c r="J28" s="24">
        <v>8.5557037999999894E-3</v>
      </c>
      <c r="K28" s="24">
        <v>8.5565933999999996E-3</v>
      </c>
      <c r="L28" s="24">
        <v>2.46881615E-2</v>
      </c>
      <c r="M28" s="24">
        <v>2.6430727500000001E-2</v>
      </c>
      <c r="N28" s="24">
        <v>1250.6425639687002</v>
      </c>
      <c r="O28" s="24">
        <v>1250.6425652833</v>
      </c>
      <c r="P28" s="24">
        <v>1250.6425660423001</v>
      </c>
      <c r="Q28" s="24">
        <v>1250.6425667473002</v>
      </c>
      <c r="R28" s="24">
        <v>1250.642567048</v>
      </c>
      <c r="S28" s="24">
        <v>1250.6425674813001</v>
      </c>
      <c r="T28" s="24">
        <v>1250.6425681324001</v>
      </c>
      <c r="U28" s="24">
        <v>1250.6443043072002</v>
      </c>
      <c r="V28" s="24">
        <v>1250.6447397260001</v>
      </c>
      <c r="W28" s="24">
        <v>1751.9191481764999</v>
      </c>
      <c r="X28" s="24">
        <v>1751.9209703936999</v>
      </c>
      <c r="Y28" s="24">
        <v>2772.0774875507</v>
      </c>
      <c r="Z28" s="24">
        <v>2796.2146672819999</v>
      </c>
      <c r="AA28" s="24">
        <v>3221.2301675885001</v>
      </c>
    </row>
    <row r="29" spans="1:27" s="27" customFormat="1" x14ac:dyDescent="0.25">
      <c r="A29" s="28" t="s">
        <v>131</v>
      </c>
      <c r="B29" s="28" t="s">
        <v>74</v>
      </c>
      <c r="C29" s="24">
        <v>240</v>
      </c>
      <c r="D29" s="24">
        <v>240</v>
      </c>
      <c r="E29" s="24">
        <v>240</v>
      </c>
      <c r="F29" s="24">
        <v>240.00340213488005</v>
      </c>
      <c r="G29" s="24">
        <v>2280.0041083871401</v>
      </c>
      <c r="H29" s="24">
        <v>2280.0042538483995</v>
      </c>
      <c r="I29" s="24">
        <v>2280.0044076516001</v>
      </c>
      <c r="J29" s="24">
        <v>2280.0045510747996</v>
      </c>
      <c r="K29" s="24">
        <v>4280.0000478299999</v>
      </c>
      <c r="L29" s="24">
        <v>4280.0000510740001</v>
      </c>
      <c r="M29" s="24">
        <v>4280.0000535600002</v>
      </c>
      <c r="N29" s="24">
        <v>4280.0000548500002</v>
      </c>
      <c r="O29" s="24">
        <v>4280.0000568550004</v>
      </c>
      <c r="P29" s="24">
        <v>4280.000059508</v>
      </c>
      <c r="Q29" s="24">
        <v>4280.0000626740002</v>
      </c>
      <c r="R29" s="24">
        <v>4280.0001062800002</v>
      </c>
      <c r="S29" s="24">
        <v>4280.0001102000006</v>
      </c>
      <c r="T29" s="24">
        <v>4280.0001146659997</v>
      </c>
      <c r="U29" s="24">
        <v>4280.0001198800001</v>
      </c>
      <c r="V29" s="24">
        <v>4280.0001256800006</v>
      </c>
      <c r="W29" s="24">
        <v>4280.000131586</v>
      </c>
      <c r="X29" s="24">
        <v>4280.0001977439997</v>
      </c>
      <c r="Y29" s="24">
        <v>4280.0002050759995</v>
      </c>
      <c r="Z29" s="24">
        <v>4280.0002141059995</v>
      </c>
      <c r="AA29" s="24">
        <v>4280.0004844469995</v>
      </c>
    </row>
    <row r="30" spans="1:27" s="27" customFormat="1" x14ac:dyDescent="0.25">
      <c r="A30" s="28" t="s">
        <v>131</v>
      </c>
      <c r="B30" s="28" t="s">
        <v>56</v>
      </c>
      <c r="C30" s="24">
        <v>6.609999872744071</v>
      </c>
      <c r="D30" s="24">
        <v>8.7899999506771476</v>
      </c>
      <c r="E30" s="24">
        <v>10.700000073760744</v>
      </c>
      <c r="F30" s="24">
        <v>15.399999827146484</v>
      </c>
      <c r="G30" s="24">
        <v>20.210000507533472</v>
      </c>
      <c r="H30" s="24">
        <v>25.610000878572404</v>
      </c>
      <c r="I30" s="24">
        <v>31.109999120235429</v>
      </c>
      <c r="J30" s="24">
        <v>36.900000527501071</v>
      </c>
      <c r="K30" s="24">
        <v>42.790000066161078</v>
      </c>
      <c r="L30" s="24">
        <v>46.389998197555521</v>
      </c>
      <c r="M30" s="24">
        <v>57.100001424550953</v>
      </c>
      <c r="N30" s="24">
        <v>64.709999203681875</v>
      </c>
      <c r="O30" s="24">
        <v>73.410000234842173</v>
      </c>
      <c r="P30" s="24">
        <v>79.30999964475626</v>
      </c>
      <c r="Q30" s="24">
        <v>83.210001200437503</v>
      </c>
      <c r="R30" s="24">
        <v>86.400002241134558</v>
      </c>
      <c r="S30" s="24">
        <v>89.609998941421452</v>
      </c>
      <c r="T30" s="24">
        <v>92.809996366500826</v>
      </c>
      <c r="U30" s="24">
        <v>96.400002539157796</v>
      </c>
      <c r="V30" s="24">
        <v>100.10999685525883</v>
      </c>
      <c r="W30" s="24">
        <v>103.71000272035594</v>
      </c>
      <c r="X30" s="24">
        <v>107.39000260829921</v>
      </c>
      <c r="Y30" s="24">
        <v>111.39999854564657</v>
      </c>
      <c r="Z30" s="24">
        <v>115.39000004529944</v>
      </c>
      <c r="AA30" s="24">
        <v>119.30000180006023</v>
      </c>
    </row>
    <row r="31" spans="1:27" s="27" customFormat="1" x14ac:dyDescent="0.25">
      <c r="A31" s="33" t="s">
        <v>139</v>
      </c>
      <c r="B31" s="33"/>
      <c r="C31" s="30">
        <v>18984.969816858611</v>
      </c>
      <c r="D31" s="30">
        <v>20238.829756941574</v>
      </c>
      <c r="E31" s="30">
        <v>19495.890241652651</v>
      </c>
      <c r="F31" s="30">
        <v>20252.952514863668</v>
      </c>
      <c r="G31" s="30">
        <v>20937.540531769453</v>
      </c>
      <c r="H31" s="30">
        <v>21715.843997180484</v>
      </c>
      <c r="I31" s="30">
        <v>22454.559392344876</v>
      </c>
      <c r="J31" s="30">
        <v>23064.315614337203</v>
      </c>
      <c r="K31" s="30">
        <v>22484.679430640484</v>
      </c>
      <c r="L31" s="30">
        <v>23094.436331834702</v>
      </c>
      <c r="M31" s="30">
        <v>26762.520720782522</v>
      </c>
      <c r="N31" s="30">
        <v>23882.530575697434</v>
      </c>
      <c r="O31" s="30">
        <v>23882.530597336183</v>
      </c>
      <c r="P31" s="30">
        <v>23882.530642154881</v>
      </c>
      <c r="Q31" s="30">
        <v>23591.639419093517</v>
      </c>
      <c r="R31" s="30">
        <v>23545.139451086005</v>
      </c>
      <c r="S31" s="30">
        <v>23275.139611984472</v>
      </c>
      <c r="T31" s="30">
        <v>22922.359660342561</v>
      </c>
      <c r="U31" s="30">
        <v>22922.356952552629</v>
      </c>
      <c r="V31" s="30">
        <v>22561.857062551371</v>
      </c>
      <c r="W31" s="30">
        <v>22513.559338959596</v>
      </c>
      <c r="X31" s="30">
        <v>22345.677041242998</v>
      </c>
      <c r="Y31" s="30">
        <v>21537.698106056127</v>
      </c>
      <c r="Z31" s="30">
        <v>20834.941591168608</v>
      </c>
      <c r="AA31" s="30">
        <v>21830.973078295705</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8126</v>
      </c>
      <c r="D34" s="24">
        <v>8126</v>
      </c>
      <c r="E34" s="24">
        <v>8126</v>
      </c>
      <c r="F34" s="24">
        <v>8126</v>
      </c>
      <c r="G34" s="24">
        <v>8126</v>
      </c>
      <c r="H34" s="24">
        <v>8126</v>
      </c>
      <c r="I34" s="24">
        <v>8126</v>
      </c>
      <c r="J34" s="24">
        <v>7426.0054816979</v>
      </c>
      <c r="K34" s="24">
        <v>7426.0030862475996</v>
      </c>
      <c r="L34" s="24">
        <v>7426.0030862207004</v>
      </c>
      <c r="M34" s="24">
        <v>7426.0030861924006</v>
      </c>
      <c r="N34" s="24">
        <v>7426.0030861630003</v>
      </c>
      <c r="O34" s="24">
        <v>7426.0030861319001</v>
      </c>
      <c r="P34" s="24">
        <v>7426.0030860975003</v>
      </c>
      <c r="Q34" s="24">
        <v>6306.0455054840004</v>
      </c>
      <c r="R34" s="24">
        <v>6140.3299553593997</v>
      </c>
      <c r="S34" s="24">
        <v>6140.329705227</v>
      </c>
      <c r="T34" s="24">
        <v>6140.3266192075998</v>
      </c>
      <c r="U34" s="24">
        <v>6140.3266191050006</v>
      </c>
      <c r="V34" s="24">
        <v>6140.3266190040003</v>
      </c>
      <c r="W34" s="24">
        <v>6140.3266189073001</v>
      </c>
      <c r="X34" s="24">
        <v>6140.3263787499991</v>
      </c>
      <c r="Y34" s="24">
        <v>5913.4549985816984</v>
      </c>
      <c r="Z34" s="24">
        <v>5548.4601293972983</v>
      </c>
      <c r="AA34" s="24">
        <v>4623.4193119727979</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1596.8999938964839</v>
      </c>
      <c r="D36" s="24">
        <v>1596.9001942907639</v>
      </c>
      <c r="E36" s="24">
        <v>1596.900201547674</v>
      </c>
      <c r="F36" s="24">
        <v>1596.900208402574</v>
      </c>
      <c r="G36" s="24">
        <v>1596.9002211606539</v>
      </c>
      <c r="H36" s="24">
        <v>1596.9002334397239</v>
      </c>
      <c r="I36" s="24">
        <v>1596.900243217734</v>
      </c>
      <c r="J36" s="24">
        <v>1596.9002661221639</v>
      </c>
      <c r="K36" s="24">
        <v>1596.9002707860839</v>
      </c>
      <c r="L36" s="24">
        <v>1596.900283780584</v>
      </c>
      <c r="M36" s="24">
        <v>1596.9002962113038</v>
      </c>
      <c r="N36" s="24">
        <v>1596.9003185415838</v>
      </c>
      <c r="O36" s="24">
        <v>1596.9003389165439</v>
      </c>
      <c r="P36" s="24">
        <v>1596.9003604038439</v>
      </c>
      <c r="Q36" s="24">
        <v>1596.9003943019438</v>
      </c>
      <c r="R36" s="24">
        <v>1211.900463457564</v>
      </c>
      <c r="S36" s="24">
        <v>1211.9006069288839</v>
      </c>
      <c r="T36" s="24">
        <v>1211.900612027614</v>
      </c>
      <c r="U36" s="24">
        <v>1068.5006199303</v>
      </c>
      <c r="V36" s="24">
        <v>1068.50062229286</v>
      </c>
      <c r="W36" s="24">
        <v>1068.5008441648699</v>
      </c>
      <c r="X36" s="24">
        <v>1068.50084859564</v>
      </c>
      <c r="Y36" s="24">
        <v>1068.5008923093001</v>
      </c>
      <c r="Z36" s="24">
        <v>1068.5012103284</v>
      </c>
      <c r="AA36" s="24">
        <v>424.0012200127</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1909.0002575245501</v>
      </c>
      <c r="D38" s="24">
        <v>1909.0002714489001</v>
      </c>
      <c r="E38" s="24">
        <v>1909.0002869678001</v>
      </c>
      <c r="F38" s="24">
        <v>1909.0003033994999</v>
      </c>
      <c r="G38" s="24">
        <v>1909.0003218581601</v>
      </c>
      <c r="H38" s="24">
        <v>1909.0003412522201</v>
      </c>
      <c r="I38" s="24">
        <v>1909.0003615972801</v>
      </c>
      <c r="J38" s="24">
        <v>1909.0003846557199</v>
      </c>
      <c r="K38" s="24">
        <v>1909.00040635816</v>
      </c>
      <c r="L38" s="24">
        <v>1909.0004306875601</v>
      </c>
      <c r="M38" s="24">
        <v>1909.00045628782</v>
      </c>
      <c r="N38" s="24">
        <v>1909.0004845207</v>
      </c>
      <c r="O38" s="24">
        <v>1629.0005139837999</v>
      </c>
      <c r="P38" s="24">
        <v>1512.0005457811601</v>
      </c>
      <c r="Q38" s="24">
        <v>1512.0006359728</v>
      </c>
      <c r="R38" s="24">
        <v>1512.0010421131999</v>
      </c>
      <c r="S38" s="24">
        <v>1512.0023986901999</v>
      </c>
      <c r="T38" s="24">
        <v>1512.0024255000001</v>
      </c>
      <c r="U38" s="24">
        <v>1512.0024314617999</v>
      </c>
      <c r="V38" s="24">
        <v>1512.0024350495</v>
      </c>
      <c r="W38" s="24">
        <v>1512.0074663109999</v>
      </c>
      <c r="X38" s="24">
        <v>1512.0074717909999</v>
      </c>
      <c r="Y38" s="24">
        <v>1512.0074850465001</v>
      </c>
      <c r="Z38" s="24">
        <v>1583.4136000000001</v>
      </c>
      <c r="AA38" s="24">
        <v>1583.41362</v>
      </c>
    </row>
    <row r="39" spans="1:27" s="27" customFormat="1" x14ac:dyDescent="0.25">
      <c r="A39" s="28" t="s">
        <v>132</v>
      </c>
      <c r="B39" s="28" t="s">
        <v>66</v>
      </c>
      <c r="C39" s="24">
        <v>152.40000152587891</v>
      </c>
      <c r="D39" s="24">
        <v>152.40000152587891</v>
      </c>
      <c r="E39" s="24">
        <v>152.40000152587891</v>
      </c>
      <c r="F39" s="24">
        <v>152.40000152587891</v>
      </c>
      <c r="G39" s="24">
        <v>152.40000152587891</v>
      </c>
      <c r="H39" s="24">
        <v>152.40000152587891</v>
      </c>
      <c r="I39" s="24">
        <v>152.40000152587891</v>
      </c>
      <c r="J39" s="24">
        <v>152.40000152587891</v>
      </c>
      <c r="K39" s="24">
        <v>152.40000152587891</v>
      </c>
      <c r="L39" s="24">
        <v>152.40000152587891</v>
      </c>
      <c r="M39" s="24">
        <v>152.40000152587891</v>
      </c>
      <c r="N39" s="24">
        <v>152.40000152587891</v>
      </c>
      <c r="O39" s="24">
        <v>152.40000152587891</v>
      </c>
      <c r="P39" s="24">
        <v>152.40000152587891</v>
      </c>
      <c r="Q39" s="24">
        <v>152.40000152587891</v>
      </c>
      <c r="R39" s="24">
        <v>152.40000152587891</v>
      </c>
      <c r="S39" s="24">
        <v>66</v>
      </c>
      <c r="T39" s="24">
        <v>66</v>
      </c>
      <c r="U39" s="24">
        <v>66</v>
      </c>
      <c r="V39" s="24">
        <v>66</v>
      </c>
      <c r="W39" s="24">
        <v>66</v>
      </c>
      <c r="X39" s="24">
        <v>0</v>
      </c>
      <c r="Y39" s="24">
        <v>0</v>
      </c>
      <c r="Z39" s="24">
        <v>0</v>
      </c>
      <c r="AA39" s="24">
        <v>0</v>
      </c>
    </row>
    <row r="40" spans="1:27" s="27" customFormat="1" x14ac:dyDescent="0.25">
      <c r="A40" s="28" t="s">
        <v>132</v>
      </c>
      <c r="B40" s="28" t="s">
        <v>70</v>
      </c>
      <c r="C40" s="24">
        <v>676.60802078246934</v>
      </c>
      <c r="D40" s="24">
        <v>1176.6129019088096</v>
      </c>
      <c r="E40" s="24">
        <v>1176.6130760119695</v>
      </c>
      <c r="F40" s="24">
        <v>1176.6132222635392</v>
      </c>
      <c r="G40" s="24">
        <v>1176.6136695191794</v>
      </c>
      <c r="H40" s="24">
        <v>1176.6139353312392</v>
      </c>
      <c r="I40" s="24">
        <v>1176.614327812179</v>
      </c>
      <c r="J40" s="24">
        <v>1176.6147748331291</v>
      </c>
      <c r="K40" s="24">
        <v>1176.6148832392691</v>
      </c>
      <c r="L40" s="24">
        <v>1176.6151319629191</v>
      </c>
      <c r="M40" s="24">
        <v>1176.6152966586094</v>
      </c>
      <c r="N40" s="24">
        <v>1176.6155865250294</v>
      </c>
      <c r="O40" s="24">
        <v>1176.6156348152194</v>
      </c>
      <c r="P40" s="24">
        <v>1176.6171428808693</v>
      </c>
      <c r="Q40" s="24">
        <v>1176.617866741369</v>
      </c>
      <c r="R40" s="24">
        <v>1176.6213068612194</v>
      </c>
      <c r="S40" s="24">
        <v>1176.6232355597194</v>
      </c>
      <c r="T40" s="24">
        <v>1176.6257983022692</v>
      </c>
      <c r="U40" s="24">
        <v>1176.6258907513993</v>
      </c>
      <c r="V40" s="24">
        <v>1176.6262213739292</v>
      </c>
      <c r="W40" s="24">
        <v>1176.6372057880692</v>
      </c>
      <c r="X40" s="24">
        <v>1176.6375295408693</v>
      </c>
      <c r="Y40" s="24">
        <v>1230.5945231294752</v>
      </c>
      <c r="Z40" s="24">
        <v>1442.2301921216383</v>
      </c>
      <c r="AA40" s="24">
        <v>2628.0850760140388</v>
      </c>
    </row>
    <row r="41" spans="1:27" s="27" customFormat="1" x14ac:dyDescent="0.25">
      <c r="A41" s="28" t="s">
        <v>132</v>
      </c>
      <c r="B41" s="28" t="s">
        <v>69</v>
      </c>
      <c r="C41" s="24">
        <v>1965.859104237835</v>
      </c>
      <c r="D41" s="24">
        <v>2775.8591337696657</v>
      </c>
      <c r="E41" s="24">
        <v>2775.8591947869654</v>
      </c>
      <c r="F41" s="24">
        <v>2775.8593396668348</v>
      </c>
      <c r="G41" s="24">
        <v>2775.8594581987259</v>
      </c>
      <c r="H41" s="24">
        <v>2775.8594792212857</v>
      </c>
      <c r="I41" s="24">
        <v>2775.8594972026358</v>
      </c>
      <c r="J41" s="24">
        <v>2775.8595005412358</v>
      </c>
      <c r="K41" s="24">
        <v>2775.8595024422557</v>
      </c>
      <c r="L41" s="24">
        <v>2775.8595034612358</v>
      </c>
      <c r="M41" s="24">
        <v>2775.8602693520056</v>
      </c>
      <c r="N41" s="24">
        <v>2775.8608645951654</v>
      </c>
      <c r="O41" s="24">
        <v>2775.8613661033955</v>
      </c>
      <c r="P41" s="24">
        <v>2775.8616503825847</v>
      </c>
      <c r="Q41" s="24">
        <v>2775.862042821846</v>
      </c>
      <c r="R41" s="24">
        <v>2654.8627679056658</v>
      </c>
      <c r="S41" s="24">
        <v>2604.8646373512952</v>
      </c>
      <c r="T41" s="24">
        <v>2604.8651787859953</v>
      </c>
      <c r="U41" s="24">
        <v>2604.8653406186654</v>
      </c>
      <c r="V41" s="24">
        <v>2604.8658474017548</v>
      </c>
      <c r="W41" s="24">
        <v>2604.8703893611946</v>
      </c>
      <c r="X41" s="24">
        <v>2477.9509182761099</v>
      </c>
      <c r="Y41" s="24">
        <v>2324.9543754381502</v>
      </c>
      <c r="Z41" s="24">
        <v>2684.0484856682024</v>
      </c>
      <c r="AA41" s="24">
        <v>2619.8890215426932</v>
      </c>
    </row>
    <row r="42" spans="1:27" s="27" customFormat="1" x14ac:dyDescent="0.25">
      <c r="A42" s="28" t="s">
        <v>132</v>
      </c>
      <c r="B42" s="28" t="s">
        <v>36</v>
      </c>
      <c r="C42" s="24">
        <v>2.0007001828600002</v>
      </c>
      <c r="D42" s="24">
        <v>22.000702587599999</v>
      </c>
      <c r="E42" s="24">
        <v>22.000702625799999</v>
      </c>
      <c r="F42" s="24">
        <v>22.000702643699999</v>
      </c>
      <c r="G42" s="24">
        <v>22.000703032499999</v>
      </c>
      <c r="H42" s="24">
        <v>22.0011359967</v>
      </c>
      <c r="I42" s="24">
        <v>22.0016184489</v>
      </c>
      <c r="J42" s="24">
        <v>22.001793697099998</v>
      </c>
      <c r="K42" s="24">
        <v>22.0017942729</v>
      </c>
      <c r="L42" s="24">
        <v>22.005850132999999</v>
      </c>
      <c r="M42" s="24">
        <v>22.006398495300001</v>
      </c>
      <c r="N42" s="24">
        <v>22.0068757604</v>
      </c>
      <c r="O42" s="24">
        <v>22.007365478000001</v>
      </c>
      <c r="P42" s="24">
        <v>22.007382532600001</v>
      </c>
      <c r="Q42" s="24">
        <v>22.010539884</v>
      </c>
      <c r="R42" s="24">
        <v>22.010545917000002</v>
      </c>
      <c r="S42" s="24">
        <v>375.59512000000001</v>
      </c>
      <c r="T42" s="24">
        <v>375.59512000000001</v>
      </c>
      <c r="U42" s="24">
        <v>375.59512000000001</v>
      </c>
      <c r="V42" s="24">
        <v>375.59512000000001</v>
      </c>
      <c r="W42" s="24">
        <v>944.7808</v>
      </c>
      <c r="X42" s="24">
        <v>944.78093999999999</v>
      </c>
      <c r="Y42" s="24">
        <v>944.78110000000004</v>
      </c>
      <c r="Z42" s="24">
        <v>1775.894</v>
      </c>
      <c r="AA42" s="24">
        <v>1775.8942999999999</v>
      </c>
    </row>
    <row r="43" spans="1:27" s="27" customFormat="1" x14ac:dyDescent="0.25">
      <c r="A43" s="28" t="s">
        <v>132</v>
      </c>
      <c r="B43" s="28" t="s">
        <v>74</v>
      </c>
      <c r="C43" s="24">
        <v>570</v>
      </c>
      <c r="D43" s="24">
        <v>570</v>
      </c>
      <c r="E43" s="24">
        <v>570</v>
      </c>
      <c r="F43" s="24">
        <v>570.00084773055005</v>
      </c>
      <c r="G43" s="24">
        <v>570.00089486094998</v>
      </c>
      <c r="H43" s="24">
        <v>570.00097730159996</v>
      </c>
      <c r="I43" s="24">
        <v>570.0010391152</v>
      </c>
      <c r="J43" s="24">
        <v>570.00106565839997</v>
      </c>
      <c r="K43" s="24">
        <v>570.00117108070003</v>
      </c>
      <c r="L43" s="24">
        <v>570.00125666470001</v>
      </c>
      <c r="M43" s="24">
        <v>570.00135066439998</v>
      </c>
      <c r="N43" s="24">
        <v>570.00144788</v>
      </c>
      <c r="O43" s="24">
        <v>570.00152831679998</v>
      </c>
      <c r="P43" s="24">
        <v>570.00162131230002</v>
      </c>
      <c r="Q43" s="24">
        <v>570.00186924230002</v>
      </c>
      <c r="R43" s="24">
        <v>570.00254210799994</v>
      </c>
      <c r="S43" s="24">
        <v>570.00372464140003</v>
      </c>
      <c r="T43" s="24">
        <v>570.00376631619997</v>
      </c>
      <c r="U43" s="24">
        <v>570.003787676</v>
      </c>
      <c r="V43" s="24">
        <v>570.00380427549999</v>
      </c>
      <c r="W43" s="24">
        <v>570.00647569299997</v>
      </c>
      <c r="X43" s="24">
        <v>570.00649961880004</v>
      </c>
      <c r="Y43" s="24">
        <v>570.00654391199998</v>
      </c>
      <c r="Z43" s="24">
        <v>570.01483750499995</v>
      </c>
      <c r="AA43" s="24">
        <v>570.01492608399997</v>
      </c>
    </row>
    <row r="44" spans="1:27" s="27" customFormat="1" x14ac:dyDescent="0.25">
      <c r="A44" s="28" t="s">
        <v>132</v>
      </c>
      <c r="B44" s="28" t="s">
        <v>56</v>
      </c>
      <c r="C44" s="24">
        <v>2.5999999046325599</v>
      </c>
      <c r="D44" s="24">
        <v>3.2999999523162802</v>
      </c>
      <c r="E44" s="24">
        <v>4</v>
      </c>
      <c r="F44" s="24">
        <v>5.4000000953674299</v>
      </c>
      <c r="G44" s="24">
        <v>7.6999998092651296</v>
      </c>
      <c r="H44" s="24">
        <v>9.8000001907348597</v>
      </c>
      <c r="I44" s="24">
        <v>12.399999618530201</v>
      </c>
      <c r="J44" s="24">
        <v>14.699999809265099</v>
      </c>
      <c r="K44" s="24">
        <v>17.299999237060501</v>
      </c>
      <c r="L44" s="24">
        <v>18.899999618530199</v>
      </c>
      <c r="M44" s="24">
        <v>24.2000007629394</v>
      </c>
      <c r="N44" s="24">
        <v>26.7000007629394</v>
      </c>
      <c r="O44" s="24">
        <v>30.600000381469702</v>
      </c>
      <c r="P44" s="24">
        <v>33.099998474121001</v>
      </c>
      <c r="Q44" s="24">
        <v>34.799999237060497</v>
      </c>
      <c r="R44" s="24">
        <v>36.299999237060497</v>
      </c>
      <c r="S44" s="24">
        <v>37.799999237060497</v>
      </c>
      <c r="T44" s="24">
        <v>39.5</v>
      </c>
      <c r="U44" s="24">
        <v>41.200000762939403</v>
      </c>
      <c r="V44" s="24">
        <v>42.900001525878899</v>
      </c>
      <c r="W44" s="24">
        <v>44.400001525878899</v>
      </c>
      <c r="X44" s="24">
        <v>46</v>
      </c>
      <c r="Y44" s="24">
        <v>47.900001525878899</v>
      </c>
      <c r="Z44" s="24">
        <v>49.700000762939403</v>
      </c>
      <c r="AA44" s="24">
        <v>51.400001525878899</v>
      </c>
    </row>
    <row r="45" spans="1:27" s="27" customFormat="1" x14ac:dyDescent="0.25">
      <c r="A45" s="33" t="s">
        <v>139</v>
      </c>
      <c r="B45" s="33"/>
      <c r="C45" s="30">
        <v>14426.767377967219</v>
      </c>
      <c r="D45" s="30">
        <v>15736.772502944017</v>
      </c>
      <c r="E45" s="30">
        <v>15736.772760840289</v>
      </c>
      <c r="F45" s="30">
        <v>15736.773075258327</v>
      </c>
      <c r="G45" s="30">
        <v>15736.773672262598</v>
      </c>
      <c r="H45" s="30">
        <v>15736.773990770349</v>
      </c>
      <c r="I45" s="30">
        <v>15736.774431355709</v>
      </c>
      <c r="J45" s="30">
        <v>15036.780409376026</v>
      </c>
      <c r="K45" s="30">
        <v>15036.778150599248</v>
      </c>
      <c r="L45" s="30">
        <v>15036.778437638877</v>
      </c>
      <c r="M45" s="30">
        <v>15036.779406228019</v>
      </c>
      <c r="N45" s="30">
        <v>15036.780341871359</v>
      </c>
      <c r="O45" s="30">
        <v>14756.780941476738</v>
      </c>
      <c r="P45" s="30">
        <v>14639.782787071837</v>
      </c>
      <c r="Q45" s="30">
        <v>13519.826446847837</v>
      </c>
      <c r="R45" s="30">
        <v>12848.115537222928</v>
      </c>
      <c r="S45" s="30">
        <v>12711.720583757096</v>
      </c>
      <c r="T45" s="30">
        <v>12711.720633823479</v>
      </c>
      <c r="U45" s="30">
        <v>12568.320901867164</v>
      </c>
      <c r="V45" s="30">
        <v>12568.321745122044</v>
      </c>
      <c r="W45" s="30">
        <v>12568.342524532434</v>
      </c>
      <c r="X45" s="30">
        <v>12375.423146953617</v>
      </c>
      <c r="Y45" s="30">
        <v>12049.512274505125</v>
      </c>
      <c r="Z45" s="30">
        <v>12326.653617515538</v>
      </c>
      <c r="AA45" s="30">
        <v>11878.80824954223</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4775</v>
      </c>
      <c r="D49" s="24">
        <v>4775</v>
      </c>
      <c r="E49" s="24">
        <v>4775</v>
      </c>
      <c r="F49" s="24">
        <v>4775</v>
      </c>
      <c r="G49" s="24">
        <v>4775</v>
      </c>
      <c r="H49" s="24">
        <v>4775</v>
      </c>
      <c r="I49" s="24">
        <v>4775</v>
      </c>
      <c r="J49" s="24">
        <v>3325</v>
      </c>
      <c r="K49" s="24">
        <v>3325</v>
      </c>
      <c r="L49" s="24">
        <v>3325</v>
      </c>
      <c r="M49" s="24">
        <v>3325</v>
      </c>
      <c r="N49" s="24">
        <v>3325</v>
      </c>
      <c r="O49" s="24">
        <v>3325</v>
      </c>
      <c r="P49" s="24">
        <v>3325</v>
      </c>
      <c r="Q49" s="24">
        <v>3325</v>
      </c>
      <c r="R49" s="24">
        <v>3325</v>
      </c>
      <c r="S49" s="24">
        <v>3325</v>
      </c>
      <c r="T49" s="24">
        <v>3325</v>
      </c>
      <c r="U49" s="24">
        <v>3325</v>
      </c>
      <c r="V49" s="24">
        <v>3325</v>
      </c>
      <c r="W49" s="24">
        <v>3325</v>
      </c>
      <c r="X49" s="24">
        <v>3325</v>
      </c>
      <c r="Y49" s="24">
        <v>3325</v>
      </c>
      <c r="Z49" s="24">
        <v>3325</v>
      </c>
      <c r="AA49" s="24">
        <v>3325</v>
      </c>
    </row>
    <row r="50" spans="1:27" s="27" customFormat="1" x14ac:dyDescent="0.25">
      <c r="A50" s="28" t="s">
        <v>133</v>
      </c>
      <c r="B50" s="28" t="s">
        <v>20</v>
      </c>
      <c r="C50" s="24">
        <v>0</v>
      </c>
      <c r="D50" s="24">
        <v>1.8848681000000001E-4</v>
      </c>
      <c r="E50" s="24">
        <v>2.0106175999999999E-4</v>
      </c>
      <c r="F50" s="24">
        <v>2.1286805E-4</v>
      </c>
      <c r="G50" s="24">
        <v>2.2298972000000001E-4</v>
      </c>
      <c r="H50" s="24">
        <v>2.31814189999999E-4</v>
      </c>
      <c r="I50" s="24">
        <v>2.4507519999999999E-4</v>
      </c>
      <c r="J50" s="24">
        <v>2.8519474999999999E-4</v>
      </c>
      <c r="K50" s="24">
        <v>2.9525169999999998E-4</v>
      </c>
      <c r="L50" s="24">
        <v>3.0761349999999999E-4</v>
      </c>
      <c r="M50" s="24">
        <v>3.1512835999999999E-4</v>
      </c>
      <c r="N50" s="24">
        <v>3.4718404999999899E-4</v>
      </c>
      <c r="O50" s="24">
        <v>3.7700857999999998E-4</v>
      </c>
      <c r="P50" s="24">
        <v>3.940716E-4</v>
      </c>
      <c r="Q50" s="24">
        <v>4.3327116999999899E-4</v>
      </c>
      <c r="R50" s="24">
        <v>4.7671072999999999E-4</v>
      </c>
      <c r="S50" s="24">
        <v>5.034064E-4</v>
      </c>
      <c r="T50" s="24">
        <v>5.4604844999999998E-4</v>
      </c>
      <c r="U50" s="24">
        <v>8.0704042999999999E-4</v>
      </c>
      <c r="V50" s="24">
        <v>8.0781050000000001E-4</v>
      </c>
      <c r="W50" s="24">
        <v>8.1382739999999996E-4</v>
      </c>
      <c r="X50" s="24">
        <v>1.3231727999999999E-3</v>
      </c>
      <c r="Y50" s="24">
        <v>1.3326948999999901E-3</v>
      </c>
      <c r="Z50" s="24">
        <v>1.7795345999999999E-3</v>
      </c>
      <c r="AA50" s="24">
        <v>1.7940146E-3</v>
      </c>
    </row>
    <row r="51" spans="1:27" s="27" customFormat="1" x14ac:dyDescent="0.25">
      <c r="A51" s="28" t="s">
        <v>133</v>
      </c>
      <c r="B51" s="28" t="s">
        <v>32</v>
      </c>
      <c r="C51" s="24">
        <v>500</v>
      </c>
      <c r="D51" s="24">
        <v>500</v>
      </c>
      <c r="E51" s="24">
        <v>500</v>
      </c>
      <c r="F51" s="24">
        <v>500</v>
      </c>
      <c r="G51" s="24">
        <v>500</v>
      </c>
      <c r="H51" s="24">
        <v>500</v>
      </c>
      <c r="I51" s="24">
        <v>500</v>
      </c>
      <c r="J51" s="24">
        <v>500</v>
      </c>
      <c r="K51" s="24">
        <v>500</v>
      </c>
      <c r="L51" s="24">
        <v>500</v>
      </c>
      <c r="M51" s="24">
        <v>500</v>
      </c>
      <c r="N51" s="24">
        <v>500</v>
      </c>
      <c r="O51" s="24">
        <v>500</v>
      </c>
      <c r="P51" s="24">
        <v>500</v>
      </c>
      <c r="Q51" s="24">
        <v>500</v>
      </c>
      <c r="R51" s="24">
        <v>500</v>
      </c>
      <c r="S51" s="24">
        <v>500</v>
      </c>
      <c r="T51" s="24">
        <v>500</v>
      </c>
      <c r="U51" s="24">
        <v>0</v>
      </c>
      <c r="V51" s="24">
        <v>0</v>
      </c>
      <c r="W51" s="24">
        <v>0</v>
      </c>
      <c r="X51" s="24">
        <v>0</v>
      </c>
      <c r="Y51" s="24">
        <v>0</v>
      </c>
      <c r="Z51" s="24">
        <v>0</v>
      </c>
      <c r="AA51" s="24">
        <v>0</v>
      </c>
    </row>
    <row r="52" spans="1:27" s="27" customFormat="1" x14ac:dyDescent="0.25">
      <c r="A52" s="28" t="s">
        <v>133</v>
      </c>
      <c r="B52" s="28" t="s">
        <v>67</v>
      </c>
      <c r="C52" s="24">
        <v>1900.0002567230499</v>
      </c>
      <c r="D52" s="24">
        <v>1900.00027084214</v>
      </c>
      <c r="E52" s="24">
        <v>1900.0002870457799</v>
      </c>
      <c r="F52" s="24">
        <v>1900.0003041530699</v>
      </c>
      <c r="G52" s="24">
        <v>1900.0003225896801</v>
      </c>
      <c r="H52" s="24">
        <v>1900.00034191605</v>
      </c>
      <c r="I52" s="24">
        <v>1900.00036266452</v>
      </c>
      <c r="J52" s="24">
        <v>1900.0003875392999</v>
      </c>
      <c r="K52" s="24">
        <v>1900.0004104161001</v>
      </c>
      <c r="L52" s="24">
        <v>1900.00043469403</v>
      </c>
      <c r="M52" s="24">
        <v>1900.0004601573501</v>
      </c>
      <c r="N52" s="24">
        <v>1900.0004946705001</v>
      </c>
      <c r="O52" s="24">
        <v>1730.0005487472999</v>
      </c>
      <c r="P52" s="24">
        <v>1730.0005706631</v>
      </c>
      <c r="Q52" s="24">
        <v>1730.0006582832</v>
      </c>
      <c r="R52" s="24">
        <v>1730.0007141979299</v>
      </c>
      <c r="S52" s="24">
        <v>1730.0007211611</v>
      </c>
      <c r="T52" s="24">
        <v>1730.00072971696</v>
      </c>
      <c r="U52" s="24">
        <v>1290.002605181</v>
      </c>
      <c r="V52" s="24">
        <v>1290.0026103166999</v>
      </c>
      <c r="W52" s="24">
        <v>1290.0026154387999</v>
      </c>
      <c r="X52" s="24">
        <v>1196.0295757219999</v>
      </c>
      <c r="Y52" s="24">
        <v>1196.0295817890001</v>
      </c>
      <c r="Z52" s="24">
        <v>1196.0295915029999</v>
      </c>
      <c r="AA52" s="24">
        <v>1196.029599363</v>
      </c>
    </row>
    <row r="53" spans="1:27" s="27" customFormat="1" x14ac:dyDescent="0.25">
      <c r="A53" s="28" t="s">
        <v>133</v>
      </c>
      <c r="B53" s="28" t="s">
        <v>66</v>
      </c>
      <c r="C53" s="24">
        <v>2279</v>
      </c>
      <c r="D53" s="24">
        <v>2279</v>
      </c>
      <c r="E53" s="24">
        <v>2279</v>
      </c>
      <c r="F53" s="24">
        <v>2279</v>
      </c>
      <c r="G53" s="24">
        <v>2279</v>
      </c>
      <c r="H53" s="24">
        <v>2279</v>
      </c>
      <c r="I53" s="24">
        <v>2279</v>
      </c>
      <c r="J53" s="24">
        <v>2279</v>
      </c>
      <c r="K53" s="24">
        <v>2279</v>
      </c>
      <c r="L53" s="24">
        <v>2279</v>
      </c>
      <c r="M53" s="24">
        <v>2279</v>
      </c>
      <c r="N53" s="24">
        <v>2279</v>
      </c>
      <c r="O53" s="24">
        <v>2279</v>
      </c>
      <c r="P53" s="24">
        <v>2279</v>
      </c>
      <c r="Q53" s="24">
        <v>2279</v>
      </c>
      <c r="R53" s="24">
        <v>2279</v>
      </c>
      <c r="S53" s="24">
        <v>2279</v>
      </c>
      <c r="T53" s="24">
        <v>2279</v>
      </c>
      <c r="U53" s="24">
        <v>2279</v>
      </c>
      <c r="V53" s="24">
        <v>2279</v>
      </c>
      <c r="W53" s="24">
        <v>2279</v>
      </c>
      <c r="X53" s="24">
        <v>2279</v>
      </c>
      <c r="Y53" s="24">
        <v>2279</v>
      </c>
      <c r="Z53" s="24">
        <v>2279</v>
      </c>
      <c r="AA53" s="24">
        <v>2279</v>
      </c>
    </row>
    <row r="54" spans="1:27" s="27" customFormat="1" x14ac:dyDescent="0.25">
      <c r="A54" s="28" t="s">
        <v>133</v>
      </c>
      <c r="B54" s="28" t="s">
        <v>70</v>
      </c>
      <c r="C54" s="24">
        <v>3928.5299720764133</v>
      </c>
      <c r="D54" s="24">
        <v>4288.5323370534225</v>
      </c>
      <c r="E54" s="24">
        <v>4288.5324725437331</v>
      </c>
      <c r="F54" s="24">
        <v>4288.5328663223117</v>
      </c>
      <c r="G54" s="24">
        <v>4288.5329783538282</v>
      </c>
      <c r="H54" s="24">
        <v>4288.5331660268184</v>
      </c>
      <c r="I54" s="24">
        <v>4288.5333613087032</v>
      </c>
      <c r="J54" s="24">
        <v>4288.5337285700634</v>
      </c>
      <c r="K54" s="24">
        <v>4288.5339687619235</v>
      </c>
      <c r="L54" s="24">
        <v>4288.5341321026344</v>
      </c>
      <c r="M54" s="24">
        <v>4288.5343175246944</v>
      </c>
      <c r="N54" s="24">
        <v>4288.5345307487823</v>
      </c>
      <c r="O54" s="24">
        <v>4288.5346087486032</v>
      </c>
      <c r="P54" s="24">
        <v>4288.5352899860236</v>
      </c>
      <c r="Q54" s="24">
        <v>4288.5357819566234</v>
      </c>
      <c r="R54" s="24">
        <v>4288.5364996020144</v>
      </c>
      <c r="S54" s="24">
        <v>4221.3368231126597</v>
      </c>
      <c r="T54" s="24">
        <v>3801.338170340131</v>
      </c>
      <c r="U54" s="24">
        <v>3801.3400508408217</v>
      </c>
      <c r="V54" s="24">
        <v>3543.0408852232781</v>
      </c>
      <c r="W54" s="24">
        <v>3543.0410944922678</v>
      </c>
      <c r="X54" s="24">
        <v>3511.9980619610769</v>
      </c>
      <c r="Y54" s="24">
        <v>3188.2029418282809</v>
      </c>
      <c r="Z54" s="24">
        <v>2955.6554998946699</v>
      </c>
      <c r="AA54" s="24">
        <v>3107.1020027625236</v>
      </c>
    </row>
    <row r="55" spans="1:27" s="27" customFormat="1" x14ac:dyDescent="0.25">
      <c r="A55" s="28" t="s">
        <v>133</v>
      </c>
      <c r="B55" s="28" t="s">
        <v>69</v>
      </c>
      <c r="C55" s="24">
        <v>1096.5374456666389</v>
      </c>
      <c r="D55" s="24">
        <v>1096.5374613719291</v>
      </c>
      <c r="E55" s="24">
        <v>1096.5375025025091</v>
      </c>
      <c r="F55" s="24">
        <v>1096.5378409430289</v>
      </c>
      <c r="G55" s="24">
        <v>1096.537886582779</v>
      </c>
      <c r="H55" s="24">
        <v>1096.5379053863091</v>
      </c>
      <c r="I55" s="24">
        <v>1096.5379117486891</v>
      </c>
      <c r="J55" s="24">
        <v>1096.537913590159</v>
      </c>
      <c r="K55" s="24">
        <v>1096.537914521459</v>
      </c>
      <c r="L55" s="24">
        <v>1096.5379149063392</v>
      </c>
      <c r="M55" s="24">
        <v>1096.538226562139</v>
      </c>
      <c r="N55" s="24">
        <v>1096.5384808773092</v>
      </c>
      <c r="O55" s="24">
        <v>1096.538711112699</v>
      </c>
      <c r="P55" s="24">
        <v>1096.5388151974591</v>
      </c>
      <c r="Q55" s="24">
        <v>1096.538984410809</v>
      </c>
      <c r="R55" s="24">
        <v>1096.539248964579</v>
      </c>
      <c r="S55" s="24">
        <v>1096.5395875193792</v>
      </c>
      <c r="T55" s="24">
        <v>1096.5399100361392</v>
      </c>
      <c r="U55" s="24">
        <v>1096.5412693474791</v>
      </c>
      <c r="V55" s="24">
        <v>1096.541318311879</v>
      </c>
      <c r="W55" s="24">
        <v>1096.5415818206791</v>
      </c>
      <c r="X55" s="24">
        <v>1096.5452347382789</v>
      </c>
      <c r="Y55" s="24">
        <v>1096.545543793379</v>
      </c>
      <c r="Z55" s="24">
        <v>984.56882520807903</v>
      </c>
      <c r="AA55" s="24">
        <v>953.46649424210989</v>
      </c>
    </row>
    <row r="56" spans="1:27" s="27" customFormat="1" x14ac:dyDescent="0.25">
      <c r="A56" s="28" t="s">
        <v>133</v>
      </c>
      <c r="B56" s="28" t="s">
        <v>36</v>
      </c>
      <c r="C56" s="24">
        <v>75.330749655505997</v>
      </c>
      <c r="D56" s="24">
        <v>375.33075210760597</v>
      </c>
      <c r="E56" s="24">
        <v>375.33075214290602</v>
      </c>
      <c r="F56" s="24">
        <v>375.330752159756</v>
      </c>
      <c r="G56" s="24">
        <v>375.33075270330602</v>
      </c>
      <c r="H56" s="24">
        <v>375.331186701506</v>
      </c>
      <c r="I56" s="24">
        <v>375.33166189190598</v>
      </c>
      <c r="J56" s="24">
        <v>375.33190658780597</v>
      </c>
      <c r="K56" s="24">
        <v>375.33190682450601</v>
      </c>
      <c r="L56" s="24">
        <v>375.335772851706</v>
      </c>
      <c r="M56" s="24">
        <v>375.33600435670598</v>
      </c>
      <c r="N56" s="24">
        <v>375.33661375190599</v>
      </c>
      <c r="O56" s="24">
        <v>320.00661586460001</v>
      </c>
      <c r="P56" s="24">
        <v>320.00661616769997</v>
      </c>
      <c r="Q56" s="24">
        <v>320.00661639359998</v>
      </c>
      <c r="R56" s="24">
        <v>320.00661650529997</v>
      </c>
      <c r="S56" s="24">
        <v>320.00661664130001</v>
      </c>
      <c r="T56" s="24">
        <v>320.00661692680001</v>
      </c>
      <c r="U56" s="24">
        <v>1244.107669999999</v>
      </c>
      <c r="V56" s="24">
        <v>1244.107669999999</v>
      </c>
      <c r="W56" s="24">
        <v>1244.107</v>
      </c>
      <c r="X56" s="24">
        <v>1220.3462</v>
      </c>
      <c r="Y56" s="24">
        <v>1220.3462</v>
      </c>
      <c r="Z56" s="24">
        <v>1790.8661</v>
      </c>
      <c r="AA56" s="24">
        <v>1790.8661999999999</v>
      </c>
    </row>
    <row r="57" spans="1:27" s="27" customFormat="1" x14ac:dyDescent="0.25">
      <c r="A57" s="28" t="s">
        <v>133</v>
      </c>
      <c r="B57" s="28" t="s">
        <v>74</v>
      </c>
      <c r="C57" s="24">
        <v>0</v>
      </c>
      <c r="D57" s="24">
        <v>0</v>
      </c>
      <c r="E57" s="24">
        <v>0</v>
      </c>
      <c r="F57" s="24">
        <v>8.8326690000000005E-4</v>
      </c>
      <c r="G57" s="24">
        <v>9.3591085000000005E-4</v>
      </c>
      <c r="H57" s="24">
        <v>1.02264E-3</v>
      </c>
      <c r="I57" s="24">
        <v>1.0844991999999999E-3</v>
      </c>
      <c r="J57" s="24">
        <v>1.2110727999999999E-3</v>
      </c>
      <c r="K57" s="24">
        <v>1.2501889E-3</v>
      </c>
      <c r="L57" s="24">
        <v>1.3103289999999901E-3</v>
      </c>
      <c r="M57" s="24">
        <v>1.3899411999999901E-3</v>
      </c>
      <c r="N57" s="24">
        <v>1.5195644999999999E-3</v>
      </c>
      <c r="O57" s="24">
        <v>1.6636731999999999E-3</v>
      </c>
      <c r="P57" s="24">
        <v>1.7239460000000001E-3</v>
      </c>
      <c r="Q57" s="24">
        <v>2.0312567000000002E-3</v>
      </c>
      <c r="R57" s="24">
        <v>2.2417647000000001E-3</v>
      </c>
      <c r="S57" s="24">
        <v>2.3010229999999902E-3</v>
      </c>
      <c r="T57" s="24">
        <v>2.3893367E-3</v>
      </c>
      <c r="U57" s="24">
        <v>5.76420199999999E-3</v>
      </c>
      <c r="V57" s="24">
        <v>5.786556E-3</v>
      </c>
      <c r="W57" s="24">
        <v>5.8273253999999997E-3</v>
      </c>
      <c r="X57" s="24">
        <v>1.6924141E-2</v>
      </c>
      <c r="Y57" s="24">
        <v>1.6942530000000001E-2</v>
      </c>
      <c r="Z57" s="24">
        <v>2.1474424999999998E-2</v>
      </c>
      <c r="AA57" s="24">
        <v>2.1531422000000001E-2</v>
      </c>
    </row>
    <row r="58" spans="1:27" s="27" customFormat="1" x14ac:dyDescent="0.25">
      <c r="A58" s="28" t="s">
        <v>133</v>
      </c>
      <c r="B58" s="28" t="s">
        <v>56</v>
      </c>
      <c r="C58" s="24">
        <v>3.70000004768371</v>
      </c>
      <c r="D58" s="24">
        <v>5.3000001907348597</v>
      </c>
      <c r="E58" s="24">
        <v>6.5999999046325604</v>
      </c>
      <c r="F58" s="24">
        <v>8.8999996185302699</v>
      </c>
      <c r="G58" s="24">
        <v>12</v>
      </c>
      <c r="H58" s="24">
        <v>15</v>
      </c>
      <c r="I58" s="24">
        <v>18.7000007629394</v>
      </c>
      <c r="J58" s="24">
        <v>22.2000007629394</v>
      </c>
      <c r="K58" s="24">
        <v>26.299999237060501</v>
      </c>
      <c r="L58" s="24">
        <v>29</v>
      </c>
      <c r="M58" s="24">
        <v>38.299999237060497</v>
      </c>
      <c r="N58" s="24">
        <v>44.099998474121001</v>
      </c>
      <c r="O58" s="24">
        <v>52.299999237060497</v>
      </c>
      <c r="P58" s="24">
        <v>57.299999237060497</v>
      </c>
      <c r="Q58" s="24">
        <v>60.799999237060497</v>
      </c>
      <c r="R58" s="24">
        <v>63.799999237060497</v>
      </c>
      <c r="S58" s="24">
        <v>66.800003051757798</v>
      </c>
      <c r="T58" s="24">
        <v>69.900001525878906</v>
      </c>
      <c r="U58" s="24">
        <v>73.300003051757798</v>
      </c>
      <c r="V58" s="24">
        <v>76.900001525878906</v>
      </c>
      <c r="W58" s="24">
        <v>80.5</v>
      </c>
      <c r="X58" s="24">
        <v>84.199996948242102</v>
      </c>
      <c r="Y58" s="24">
        <v>88.099998474121094</v>
      </c>
      <c r="Z58" s="24">
        <v>92.099998474121094</v>
      </c>
      <c r="AA58" s="24">
        <v>95.900001525878906</v>
      </c>
    </row>
    <row r="59" spans="1:27" s="27" customFormat="1" x14ac:dyDescent="0.25">
      <c r="A59" s="33" t="s">
        <v>139</v>
      </c>
      <c r="B59" s="33"/>
      <c r="C59" s="30">
        <v>14479.067674466103</v>
      </c>
      <c r="D59" s="30">
        <v>14839.0702577543</v>
      </c>
      <c r="E59" s="30">
        <v>14839.070463153783</v>
      </c>
      <c r="F59" s="30">
        <v>14839.071224286459</v>
      </c>
      <c r="G59" s="30">
        <v>14839.071410516006</v>
      </c>
      <c r="H59" s="30">
        <v>14839.071645143367</v>
      </c>
      <c r="I59" s="30">
        <v>14839.07188079711</v>
      </c>
      <c r="J59" s="30">
        <v>13389.072314894272</v>
      </c>
      <c r="K59" s="30">
        <v>13389.072588951183</v>
      </c>
      <c r="L59" s="30">
        <v>13389.072789316504</v>
      </c>
      <c r="M59" s="30">
        <v>13389.073319372545</v>
      </c>
      <c r="N59" s="30">
        <v>13389.073853480641</v>
      </c>
      <c r="O59" s="30">
        <v>13219.074245617181</v>
      </c>
      <c r="P59" s="30">
        <v>13219.075069918181</v>
      </c>
      <c r="Q59" s="30">
        <v>13219.075857921802</v>
      </c>
      <c r="R59" s="30">
        <v>13219.076939475253</v>
      </c>
      <c r="S59" s="30">
        <v>13151.87763519954</v>
      </c>
      <c r="T59" s="30">
        <v>12731.879356141679</v>
      </c>
      <c r="U59" s="30">
        <v>11791.884732409731</v>
      </c>
      <c r="V59" s="30">
        <v>11533.585621662358</v>
      </c>
      <c r="W59" s="30">
        <v>11533.586105579147</v>
      </c>
      <c r="X59" s="30">
        <v>11408.574195594156</v>
      </c>
      <c r="Y59" s="30">
        <v>11084.779400105561</v>
      </c>
      <c r="Z59" s="30">
        <v>10740.25569614035</v>
      </c>
      <c r="AA59" s="30">
        <v>10860.599890382233</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709</v>
      </c>
      <c r="D64" s="24">
        <v>709.00017387909998</v>
      </c>
      <c r="E64" s="24">
        <v>529.00020485855998</v>
      </c>
      <c r="F64" s="24">
        <v>529.00020638433</v>
      </c>
      <c r="G64" s="24">
        <v>529.00021233349003</v>
      </c>
      <c r="H64" s="24">
        <v>529.00021820422</v>
      </c>
      <c r="I64" s="24">
        <v>529.00022924072005</v>
      </c>
      <c r="J64" s="24">
        <v>529.00026074023003</v>
      </c>
      <c r="K64" s="24">
        <v>529.00027076798006</v>
      </c>
      <c r="L64" s="24">
        <v>529.00028259784006</v>
      </c>
      <c r="M64" s="24">
        <v>529.00028956974995</v>
      </c>
      <c r="N64" s="24">
        <v>529.00031968093003</v>
      </c>
      <c r="O64" s="24">
        <v>529.00033875910003</v>
      </c>
      <c r="P64" s="24">
        <v>529.00036370889995</v>
      </c>
      <c r="Q64" s="24">
        <v>529.00040974173999</v>
      </c>
      <c r="R64" s="24">
        <v>529.00050262189995</v>
      </c>
      <c r="S64" s="24">
        <v>6.9348792999999998E-4</v>
      </c>
      <c r="T64" s="24">
        <v>6.9584179999999897E-4</v>
      </c>
      <c r="U64" s="24">
        <v>6.9915289999999996E-4</v>
      </c>
      <c r="V64" s="24">
        <v>8.3848009999999999E-4</v>
      </c>
      <c r="W64" s="24">
        <v>9.1630100000000001E-4</v>
      </c>
      <c r="X64" s="24">
        <v>1.0764282E-3</v>
      </c>
      <c r="Y64" s="24">
        <v>1.2411197E-3</v>
      </c>
      <c r="Z64" s="24">
        <v>1.5479585999999899E-3</v>
      </c>
      <c r="AA64" s="24">
        <v>1.6824763999999999E-3</v>
      </c>
    </row>
    <row r="65" spans="1:27" s="27" customFormat="1" x14ac:dyDescent="0.25">
      <c r="A65" s="28" t="s">
        <v>134</v>
      </c>
      <c r="B65" s="28" t="s">
        <v>32</v>
      </c>
      <c r="C65" s="24">
        <v>920</v>
      </c>
      <c r="D65" s="24">
        <v>800</v>
      </c>
      <c r="E65" s="24">
        <v>800</v>
      </c>
      <c r="F65" s="24">
        <v>800</v>
      </c>
      <c r="G65" s="24">
        <v>800</v>
      </c>
      <c r="H65" s="24">
        <v>800</v>
      </c>
      <c r="I65" s="24">
        <v>800</v>
      </c>
      <c r="J65" s="24">
        <v>800</v>
      </c>
      <c r="K65" s="24">
        <v>800</v>
      </c>
      <c r="L65" s="24">
        <v>800</v>
      </c>
      <c r="M65" s="24">
        <v>800</v>
      </c>
      <c r="N65" s="24">
        <v>800</v>
      </c>
      <c r="O65" s="24">
        <v>800</v>
      </c>
      <c r="P65" s="24">
        <v>800</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1287.6402589228203</v>
      </c>
      <c r="D66" s="24">
        <v>1287.6402720612803</v>
      </c>
      <c r="E66" s="24">
        <v>1287.6402975352803</v>
      </c>
      <c r="F66" s="24">
        <v>1287.6403066204803</v>
      </c>
      <c r="G66" s="24">
        <v>1287.6403246311202</v>
      </c>
      <c r="H66" s="24">
        <v>1287.6403436922703</v>
      </c>
      <c r="I66" s="24">
        <v>1287.6403640833503</v>
      </c>
      <c r="J66" s="24">
        <v>1287.6403900614202</v>
      </c>
      <c r="K66" s="24">
        <v>1287.6404128356703</v>
      </c>
      <c r="L66" s="24">
        <v>881.64043729030038</v>
      </c>
      <c r="M66" s="24">
        <v>881.64046237785033</v>
      </c>
      <c r="N66" s="24">
        <v>647.30050318310032</v>
      </c>
      <c r="O66" s="24">
        <v>647.30052738556037</v>
      </c>
      <c r="P66" s="24">
        <v>647.30056117760034</v>
      </c>
      <c r="Q66" s="24">
        <v>567.3007588233603</v>
      </c>
      <c r="R66" s="24">
        <v>567.30238390756028</v>
      </c>
      <c r="S66" s="24">
        <v>635.63214523706029</v>
      </c>
      <c r="T66" s="24">
        <v>635.63214523706029</v>
      </c>
      <c r="U66" s="24">
        <v>635.63214923706028</v>
      </c>
      <c r="V66" s="24">
        <v>840.59876923706031</v>
      </c>
      <c r="W66" s="24">
        <v>840.59876923706031</v>
      </c>
      <c r="X66" s="24">
        <v>840.59876923706031</v>
      </c>
      <c r="Y66" s="24">
        <v>840.59879923706035</v>
      </c>
      <c r="Z66" s="24">
        <v>722.84015923706045</v>
      </c>
      <c r="AA66" s="24">
        <v>722.84015923706045</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2158.7600135803182</v>
      </c>
      <c r="D68" s="24">
        <v>2368.7645561356881</v>
      </c>
      <c r="E68" s="24">
        <v>2368.7651440401378</v>
      </c>
      <c r="F68" s="24">
        <v>2368.7654035058272</v>
      </c>
      <c r="G68" s="24">
        <v>2368.7655669028186</v>
      </c>
      <c r="H68" s="24">
        <v>2368.7659044525881</v>
      </c>
      <c r="I68" s="24">
        <v>2368.7662548886378</v>
      </c>
      <c r="J68" s="24">
        <v>2368.7669324922981</v>
      </c>
      <c r="K68" s="24">
        <v>2277.9673449004304</v>
      </c>
      <c r="L68" s="24">
        <v>2231.9676298058503</v>
      </c>
      <c r="M68" s="24">
        <v>2231.9678193657005</v>
      </c>
      <c r="N68" s="24">
        <v>2231.9682963032001</v>
      </c>
      <c r="O68" s="24">
        <v>2038.7684262684786</v>
      </c>
      <c r="P68" s="24">
        <v>2038.7697043083883</v>
      </c>
      <c r="Q68" s="24">
        <v>1886.8708496415688</v>
      </c>
      <c r="R68" s="24">
        <v>1702.0731956445723</v>
      </c>
      <c r="S68" s="24">
        <v>1702.0779695727722</v>
      </c>
      <c r="T68" s="24">
        <v>1543.0798349022225</v>
      </c>
      <c r="U68" s="24">
        <v>1216.3811445297433</v>
      </c>
      <c r="V68" s="24">
        <v>1177.3828400575428</v>
      </c>
      <c r="W68" s="24">
        <v>1177.3836752173429</v>
      </c>
      <c r="X68" s="24">
        <v>1177.3908893643434</v>
      </c>
      <c r="Y68" s="24">
        <v>1058.0464316038922</v>
      </c>
      <c r="Z68" s="24">
        <v>1146.8318635475914</v>
      </c>
      <c r="AA68" s="24">
        <v>1439.9122899405561</v>
      </c>
    </row>
    <row r="69" spans="1:27" s="27" customFormat="1" x14ac:dyDescent="0.25">
      <c r="A69" s="28" t="s">
        <v>134</v>
      </c>
      <c r="B69" s="28" t="s">
        <v>69</v>
      </c>
      <c r="C69" s="24">
        <v>378.00172408758004</v>
      </c>
      <c r="D69" s="24">
        <v>457.20179727928206</v>
      </c>
      <c r="E69" s="24">
        <v>457.20201150193208</v>
      </c>
      <c r="F69" s="24">
        <v>457.20212557859207</v>
      </c>
      <c r="G69" s="24">
        <v>457.20224506180205</v>
      </c>
      <c r="H69" s="24">
        <v>457.20229054639202</v>
      </c>
      <c r="I69" s="24">
        <v>457.20232700173204</v>
      </c>
      <c r="J69" s="24">
        <v>457.2023481074321</v>
      </c>
      <c r="K69" s="24">
        <v>457.2023515818621</v>
      </c>
      <c r="L69" s="24">
        <v>457.20235276356209</v>
      </c>
      <c r="M69" s="24">
        <v>457.20312151623204</v>
      </c>
      <c r="N69" s="24">
        <v>457.20370701505209</v>
      </c>
      <c r="O69" s="24">
        <v>457.20421304086204</v>
      </c>
      <c r="P69" s="24">
        <v>457.20452745191204</v>
      </c>
      <c r="Q69" s="24">
        <v>457.2049956526721</v>
      </c>
      <c r="R69" s="24">
        <v>457.2063566422421</v>
      </c>
      <c r="S69" s="24">
        <v>457.2139802313921</v>
      </c>
      <c r="T69" s="24">
        <v>457.21405692364209</v>
      </c>
      <c r="U69" s="24">
        <v>457.21416251139209</v>
      </c>
      <c r="V69" s="24">
        <v>457.21773766191211</v>
      </c>
      <c r="W69" s="24">
        <v>457.2233687586421</v>
      </c>
      <c r="X69" s="24">
        <v>457.22985898474212</v>
      </c>
      <c r="Y69" s="24">
        <v>356.92088685464205</v>
      </c>
      <c r="Z69" s="24">
        <v>517.12935381714112</v>
      </c>
      <c r="AA69" s="24">
        <v>798.231758722942</v>
      </c>
    </row>
    <row r="70" spans="1:27" s="27" customFormat="1" x14ac:dyDescent="0.25">
      <c r="A70" s="28" t="s">
        <v>134</v>
      </c>
      <c r="B70" s="28" t="s">
        <v>36</v>
      </c>
      <c r="C70" s="24">
        <v>165.00076248560001</v>
      </c>
      <c r="D70" s="24">
        <v>165.0007658538</v>
      </c>
      <c r="E70" s="24">
        <v>165.00076589130001</v>
      </c>
      <c r="F70" s="24">
        <v>165.0007659078</v>
      </c>
      <c r="G70" s="24">
        <v>165.000766158</v>
      </c>
      <c r="H70" s="24">
        <v>165.00119902899999</v>
      </c>
      <c r="I70" s="24">
        <v>165.0016929377</v>
      </c>
      <c r="J70" s="24">
        <v>165.00194694160001</v>
      </c>
      <c r="K70" s="24">
        <v>165.0019472175</v>
      </c>
      <c r="L70" s="24">
        <v>135.00613912599999</v>
      </c>
      <c r="M70" s="24">
        <v>135.00637605399999</v>
      </c>
      <c r="N70" s="24">
        <v>135.00770337739999</v>
      </c>
      <c r="O70" s="24">
        <v>135.00793703100001</v>
      </c>
      <c r="P70" s="24">
        <v>110.008184138</v>
      </c>
      <c r="Q70" s="24">
        <v>411.74470000000002</v>
      </c>
      <c r="R70" s="24">
        <v>411.74470000000002</v>
      </c>
      <c r="S70" s="24">
        <v>735.27599999999995</v>
      </c>
      <c r="T70" s="24">
        <v>735.27599999999995</v>
      </c>
      <c r="U70" s="24">
        <v>735.27605999999901</v>
      </c>
      <c r="V70" s="24">
        <v>735.27750000000003</v>
      </c>
      <c r="W70" s="24">
        <v>735.27699999999902</v>
      </c>
      <c r="X70" s="24">
        <v>753.79125999999997</v>
      </c>
      <c r="Y70" s="24">
        <v>852.64453000000003</v>
      </c>
      <c r="Z70" s="24">
        <v>914.80920000000003</v>
      </c>
      <c r="AA70" s="24">
        <v>904.810059999999</v>
      </c>
    </row>
    <row r="71" spans="1:27" s="27" customFormat="1" x14ac:dyDescent="0.25">
      <c r="A71" s="28" t="s">
        <v>134</v>
      </c>
      <c r="B71" s="28" t="s">
        <v>74</v>
      </c>
      <c r="C71" s="24">
        <v>0</v>
      </c>
      <c r="D71" s="24">
        <v>0</v>
      </c>
      <c r="E71" s="24">
        <v>0</v>
      </c>
      <c r="F71" s="24">
        <v>6.0170003999999999E-4</v>
      </c>
      <c r="G71" s="24">
        <v>6.4087064999999999E-4</v>
      </c>
      <c r="H71" s="24">
        <v>6.8474735999999995E-4</v>
      </c>
      <c r="I71" s="24">
        <v>7.2520940000000002E-4</v>
      </c>
      <c r="J71" s="24">
        <v>7.8596034999999995E-4</v>
      </c>
      <c r="K71" s="24">
        <v>8.2258669999999996E-4</v>
      </c>
      <c r="L71" s="24">
        <v>8.6380259999999998E-4</v>
      </c>
      <c r="M71" s="24">
        <v>9.1764615999999995E-4</v>
      </c>
      <c r="N71" s="24">
        <v>9.9405080000000007E-4</v>
      </c>
      <c r="O71" s="24">
        <v>1.0477804E-3</v>
      </c>
      <c r="P71" s="24">
        <v>1.1132335999999999E-3</v>
      </c>
      <c r="Q71" s="24">
        <v>1.3387275E-3</v>
      </c>
      <c r="R71" s="24">
        <v>1.8714368E-3</v>
      </c>
      <c r="S71" s="24">
        <v>2.7268683E-3</v>
      </c>
      <c r="T71" s="24">
        <v>2.740274E-3</v>
      </c>
      <c r="U71" s="24">
        <v>2.7511159999999901E-3</v>
      </c>
      <c r="V71" s="24">
        <v>3.3319422999999902E-3</v>
      </c>
      <c r="W71" s="24">
        <v>3.4918796999999901E-3</v>
      </c>
      <c r="X71" s="24">
        <v>3.5659783000000001E-3</v>
      </c>
      <c r="Y71" s="24">
        <v>3.5870870000000001E-3</v>
      </c>
      <c r="Z71" s="24">
        <v>4.1987270000000002E-3</v>
      </c>
      <c r="AA71" s="24">
        <v>4.2532809999999898E-3</v>
      </c>
    </row>
    <row r="72" spans="1:27" s="27" customFormat="1" x14ac:dyDescent="0.25">
      <c r="A72" s="28" t="s">
        <v>134</v>
      </c>
      <c r="B72" s="28" t="s">
        <v>56</v>
      </c>
      <c r="C72" s="24">
        <v>3.2999999523162802</v>
      </c>
      <c r="D72" s="24">
        <v>5.8000001907348597</v>
      </c>
      <c r="E72" s="24">
        <v>7.3000001907348597</v>
      </c>
      <c r="F72" s="24">
        <v>9</v>
      </c>
      <c r="G72" s="24">
        <v>10.899999618530201</v>
      </c>
      <c r="H72" s="24">
        <v>13.300000190734799</v>
      </c>
      <c r="I72" s="24">
        <v>15.800000190734799</v>
      </c>
      <c r="J72" s="24">
        <v>18.299999237060501</v>
      </c>
      <c r="K72" s="24">
        <v>20.600000381469702</v>
      </c>
      <c r="L72" s="24">
        <v>22</v>
      </c>
      <c r="M72" s="24">
        <v>23.399999618530199</v>
      </c>
      <c r="N72" s="24">
        <v>25</v>
      </c>
      <c r="O72" s="24">
        <v>26.600000381469702</v>
      </c>
      <c r="P72" s="24">
        <v>28.299999237060501</v>
      </c>
      <c r="Q72" s="24">
        <v>29.799999237060501</v>
      </c>
      <c r="R72" s="24">
        <v>31.299999237060501</v>
      </c>
      <c r="S72" s="24">
        <v>32.900001525878899</v>
      </c>
      <c r="T72" s="24">
        <v>34.5</v>
      </c>
      <c r="U72" s="24">
        <v>36.099998474121001</v>
      </c>
      <c r="V72" s="24">
        <v>37.900001525878899</v>
      </c>
      <c r="W72" s="24">
        <v>39.700000762939403</v>
      </c>
      <c r="X72" s="24">
        <v>41.599998474121001</v>
      </c>
      <c r="Y72" s="24">
        <v>43.5</v>
      </c>
      <c r="Z72" s="24">
        <v>45.5</v>
      </c>
      <c r="AA72" s="24">
        <v>47.599998474121001</v>
      </c>
    </row>
    <row r="73" spans="1:27" s="27" customFormat="1" x14ac:dyDescent="0.25">
      <c r="A73" s="33" t="s">
        <v>139</v>
      </c>
      <c r="B73" s="33"/>
      <c r="C73" s="30">
        <v>5453.4019965907191</v>
      </c>
      <c r="D73" s="30">
        <v>5622.6067993553497</v>
      </c>
      <c r="E73" s="30">
        <v>5442.6076579359105</v>
      </c>
      <c r="F73" s="30">
        <v>5442.6080420892295</v>
      </c>
      <c r="G73" s="30">
        <v>5442.6083489292305</v>
      </c>
      <c r="H73" s="30">
        <v>5442.6087568954699</v>
      </c>
      <c r="I73" s="30">
        <v>5442.6091752144393</v>
      </c>
      <c r="J73" s="30">
        <v>5442.6099314013809</v>
      </c>
      <c r="K73" s="30">
        <v>5351.8103800859426</v>
      </c>
      <c r="L73" s="30">
        <v>4899.810702457552</v>
      </c>
      <c r="M73" s="30">
        <v>4899.8116928295331</v>
      </c>
      <c r="N73" s="30">
        <v>4665.472826182282</v>
      </c>
      <c r="O73" s="30">
        <v>4472.2735054540008</v>
      </c>
      <c r="P73" s="30">
        <v>4472.2751566468005</v>
      </c>
      <c r="Q73" s="30">
        <v>3440.3770138593413</v>
      </c>
      <c r="R73" s="30">
        <v>3255.5824388162746</v>
      </c>
      <c r="S73" s="30">
        <v>2794.9247885291547</v>
      </c>
      <c r="T73" s="30">
        <v>2635.9267329047248</v>
      </c>
      <c r="U73" s="30">
        <v>2309.2281554310957</v>
      </c>
      <c r="V73" s="30">
        <v>2475.2001854366154</v>
      </c>
      <c r="W73" s="30">
        <v>2475.2067295140455</v>
      </c>
      <c r="X73" s="30">
        <v>2475.2205940143458</v>
      </c>
      <c r="Y73" s="30">
        <v>2255.5673588152945</v>
      </c>
      <c r="Z73" s="30">
        <v>2386.802924560393</v>
      </c>
      <c r="AA73" s="30">
        <v>2960.9858903769582</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208</v>
      </c>
      <c r="D78" s="24">
        <v>208.00016984754001</v>
      </c>
      <c r="E78" s="24">
        <v>208.00019294996</v>
      </c>
      <c r="F78" s="24">
        <v>208.00020208940001</v>
      </c>
      <c r="G78" s="24">
        <v>208.00020426457999</v>
      </c>
      <c r="H78" s="24">
        <v>208.00020918892</v>
      </c>
      <c r="I78" s="24">
        <v>208.00021955071</v>
      </c>
      <c r="J78" s="24">
        <v>208.00023096205999</v>
      </c>
      <c r="K78" s="24">
        <v>208.0002462244</v>
      </c>
      <c r="L78" s="24">
        <v>208.00026227094</v>
      </c>
      <c r="M78" s="24">
        <v>208.00026829788001</v>
      </c>
      <c r="N78" s="24">
        <v>208.00029725104</v>
      </c>
      <c r="O78" s="24">
        <v>208.00031392707001</v>
      </c>
      <c r="P78" s="24">
        <v>208.00032891545999</v>
      </c>
      <c r="Q78" s="24">
        <v>208.00035000080001</v>
      </c>
      <c r="R78" s="24">
        <v>208.00037030460001</v>
      </c>
      <c r="S78" s="24">
        <v>208.00038958708001</v>
      </c>
      <c r="T78" s="24">
        <v>208.00041751726999</v>
      </c>
      <c r="U78" s="24">
        <v>208.00046181880001</v>
      </c>
      <c r="V78" s="24">
        <v>208.00046280824</v>
      </c>
      <c r="W78" s="24">
        <v>208.00050477485999</v>
      </c>
      <c r="X78" s="24">
        <v>208.00053193984999</v>
      </c>
      <c r="Y78" s="24">
        <v>208.0005551884</v>
      </c>
      <c r="Z78" s="24">
        <v>208.00059700944001</v>
      </c>
      <c r="AA78" s="24">
        <v>208.0006301249</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178.000260486</v>
      </c>
      <c r="D80" s="24">
        <v>178.00027227744999</v>
      </c>
      <c r="E80" s="24">
        <v>178.00028999669999</v>
      </c>
      <c r="F80" s="24">
        <v>178.00030707720001</v>
      </c>
      <c r="G80" s="24">
        <v>178.0003240771</v>
      </c>
      <c r="H80" s="24">
        <v>178.00034328378001</v>
      </c>
      <c r="I80" s="24">
        <v>178.00036338728</v>
      </c>
      <c r="J80" s="24">
        <v>178.00038507446999</v>
      </c>
      <c r="K80" s="24">
        <v>178.00040877887</v>
      </c>
      <c r="L80" s="24">
        <v>178.00043463716</v>
      </c>
      <c r="M80" s="24">
        <v>178.00045813358</v>
      </c>
      <c r="N80" s="24">
        <v>178.00048836245</v>
      </c>
      <c r="O80" s="24">
        <v>178.00051817560001</v>
      </c>
      <c r="P80" s="24">
        <v>178.00054912124</v>
      </c>
      <c r="Q80" s="24">
        <v>178.00058309005999</v>
      </c>
      <c r="R80" s="24">
        <v>178.00061812039999</v>
      </c>
      <c r="S80" s="24">
        <v>178.00065557914999</v>
      </c>
      <c r="T80" s="24">
        <v>178.0006967242</v>
      </c>
      <c r="U80" s="24">
        <v>178.0007464391</v>
      </c>
      <c r="V80" s="24">
        <v>58.000783264349998</v>
      </c>
      <c r="W80" s="24">
        <v>58.000835214859997</v>
      </c>
      <c r="X80" s="24">
        <v>58.000886141899997</v>
      </c>
      <c r="Y80" s="24">
        <v>58.00093934225</v>
      </c>
      <c r="Z80" s="24">
        <v>58.0009984577</v>
      </c>
      <c r="AA80" s="24">
        <v>58.001061188599998</v>
      </c>
    </row>
    <row r="81" spans="1:27" s="27" customFormat="1" x14ac:dyDescent="0.25">
      <c r="A81" s="28" t="s">
        <v>135</v>
      </c>
      <c r="B81" s="28" t="s">
        <v>66</v>
      </c>
      <c r="C81" s="24">
        <v>2176.5000038146973</v>
      </c>
      <c r="D81" s="24">
        <v>2176.5000038146973</v>
      </c>
      <c r="E81" s="24">
        <v>2176.5000038146973</v>
      </c>
      <c r="F81" s="24">
        <v>2176.5000038146973</v>
      </c>
      <c r="G81" s="24">
        <v>2176.5000038146973</v>
      </c>
      <c r="H81" s="24">
        <v>2176.5000038146973</v>
      </c>
      <c r="I81" s="24">
        <v>2176.5000038146973</v>
      </c>
      <c r="J81" s="24">
        <v>2176.5000038146973</v>
      </c>
      <c r="K81" s="24">
        <v>2176.5000038146973</v>
      </c>
      <c r="L81" s="24">
        <v>2176.5000038146973</v>
      </c>
      <c r="M81" s="24">
        <v>2176.5000038146973</v>
      </c>
      <c r="N81" s="24">
        <v>2176.5000038146973</v>
      </c>
      <c r="O81" s="24">
        <v>2176.5000038146973</v>
      </c>
      <c r="P81" s="24">
        <v>2176.5000038146973</v>
      </c>
      <c r="Q81" s="24">
        <v>2176.5000038146973</v>
      </c>
      <c r="R81" s="24">
        <v>2176.5000038146973</v>
      </c>
      <c r="S81" s="24">
        <v>2176.5000038146973</v>
      </c>
      <c r="T81" s="24">
        <v>2176.5000038146973</v>
      </c>
      <c r="U81" s="24">
        <v>2176.5000038146973</v>
      </c>
      <c r="V81" s="24">
        <v>2176.5000038146973</v>
      </c>
      <c r="W81" s="24">
        <v>2176.5000038146973</v>
      </c>
      <c r="X81" s="24">
        <v>2176.5000038146973</v>
      </c>
      <c r="Y81" s="24">
        <v>2176.5000038146973</v>
      </c>
      <c r="Z81" s="24">
        <v>2176.5000038146973</v>
      </c>
      <c r="AA81" s="24">
        <v>2176.5000038146973</v>
      </c>
    </row>
    <row r="82" spans="1:27" s="27" customFormat="1" x14ac:dyDescent="0.25">
      <c r="A82" s="28" t="s">
        <v>135</v>
      </c>
      <c r="B82" s="28" t="s">
        <v>70</v>
      </c>
      <c r="C82" s="24">
        <v>573.20000457763604</v>
      </c>
      <c r="D82" s="24">
        <v>573.20165568999607</v>
      </c>
      <c r="E82" s="24">
        <v>573.20191155829605</v>
      </c>
      <c r="F82" s="24">
        <v>573.20204078027598</v>
      </c>
      <c r="G82" s="24">
        <v>573.20208035079611</v>
      </c>
      <c r="H82" s="24">
        <v>573.20211448484622</v>
      </c>
      <c r="I82" s="24">
        <v>573.20221872843615</v>
      </c>
      <c r="J82" s="24">
        <v>573.20230023418594</v>
      </c>
      <c r="K82" s="24">
        <v>573.20245056104591</v>
      </c>
      <c r="L82" s="24">
        <v>573.20259954133599</v>
      </c>
      <c r="M82" s="24">
        <v>573.20263877518607</v>
      </c>
      <c r="N82" s="24">
        <v>573.20284813729609</v>
      </c>
      <c r="O82" s="24">
        <v>573.20289771027626</v>
      </c>
      <c r="P82" s="24">
        <v>573.20334588788603</v>
      </c>
      <c r="Q82" s="24">
        <v>573.20353553271605</v>
      </c>
      <c r="R82" s="24">
        <v>573.20384107436598</v>
      </c>
      <c r="S82" s="24">
        <v>573.20395377988609</v>
      </c>
      <c r="T82" s="24">
        <v>573.20448729650593</v>
      </c>
      <c r="U82" s="24">
        <v>573.20486737349609</v>
      </c>
      <c r="V82" s="24">
        <v>573.20495604295616</v>
      </c>
      <c r="W82" s="24">
        <v>573.20530464050603</v>
      </c>
      <c r="X82" s="24">
        <v>573.20583350167601</v>
      </c>
      <c r="Y82" s="24">
        <v>573.2061539224361</v>
      </c>
      <c r="Z82" s="24">
        <v>419.606736613821</v>
      </c>
      <c r="AA82" s="24">
        <v>419.60724030002086</v>
      </c>
    </row>
    <row r="83" spans="1:27" s="27" customFormat="1" x14ac:dyDescent="0.25">
      <c r="A83" s="28" t="s">
        <v>135</v>
      </c>
      <c r="B83" s="28" t="s">
        <v>69</v>
      </c>
      <c r="C83" s="24">
        <v>2.1490484000000001E-4</v>
      </c>
      <c r="D83" s="24">
        <v>2.1659667E-4</v>
      </c>
      <c r="E83" s="24">
        <v>2.4523707999999999E-4</v>
      </c>
      <c r="F83" s="24">
        <v>2.7128159999999999E-4</v>
      </c>
      <c r="G83" s="24">
        <v>2.76037379999999E-4</v>
      </c>
      <c r="H83" s="24">
        <v>2.7790747E-4</v>
      </c>
      <c r="I83" s="24">
        <v>2.7891089999999998E-4</v>
      </c>
      <c r="J83" s="24">
        <v>2.7930224000000001E-4</v>
      </c>
      <c r="K83" s="24">
        <v>2.7977853E-4</v>
      </c>
      <c r="L83" s="24">
        <v>2.7996577999999999E-4</v>
      </c>
      <c r="M83" s="24">
        <v>3.6516457000000002E-4</v>
      </c>
      <c r="N83" s="24">
        <v>4.5298695E-4</v>
      </c>
      <c r="O83" s="24">
        <v>5.1520519999999998E-4</v>
      </c>
      <c r="P83" s="24">
        <v>5.3910182999999999E-4</v>
      </c>
      <c r="Q83" s="24">
        <v>5.8995524999999995E-4</v>
      </c>
      <c r="R83" s="24">
        <v>6.5422802999999996E-4</v>
      </c>
      <c r="S83" s="24">
        <v>7.2102929999999998E-4</v>
      </c>
      <c r="T83" s="24">
        <v>7.9873369999999995E-4</v>
      </c>
      <c r="U83" s="24">
        <v>8.8596564999999996E-4</v>
      </c>
      <c r="V83" s="24">
        <v>8.9029759999999995E-4</v>
      </c>
      <c r="W83" s="24">
        <v>1.0383174999999999E-3</v>
      </c>
      <c r="X83" s="24">
        <v>1.1834692E-3</v>
      </c>
      <c r="Y83" s="24">
        <v>1.2168633E-3</v>
      </c>
      <c r="Z83" s="24">
        <v>1.3661318999999999E-3</v>
      </c>
      <c r="AA83" s="24">
        <v>1.4582896E-3</v>
      </c>
    </row>
    <row r="84" spans="1:27" s="27" customFormat="1" x14ac:dyDescent="0.25">
      <c r="A84" s="28" t="s">
        <v>135</v>
      </c>
      <c r="B84" s="28" t="s">
        <v>36</v>
      </c>
      <c r="C84" s="24">
        <v>7.1492774000000005E-4</v>
      </c>
      <c r="D84" s="24">
        <v>7.1961619999999895E-4</v>
      </c>
      <c r="E84" s="24">
        <v>7.1965780000000001E-4</v>
      </c>
      <c r="F84" s="24">
        <v>7.1967549999999998E-4</v>
      </c>
      <c r="G84" s="24">
        <v>7.2000099999999995E-4</v>
      </c>
      <c r="H84" s="24">
        <v>1.1707561E-3</v>
      </c>
      <c r="I84" s="24">
        <v>1.6261686999999999E-3</v>
      </c>
      <c r="J84" s="24">
        <v>1.8298035E-3</v>
      </c>
      <c r="K84" s="24">
        <v>1.8299873999999901E-3</v>
      </c>
      <c r="L84" s="24">
        <v>4.3191252999999997E-3</v>
      </c>
      <c r="M84" s="24">
        <v>4.6084949999999998E-3</v>
      </c>
      <c r="N84" s="24">
        <v>4.6092653999999997E-3</v>
      </c>
      <c r="O84" s="24">
        <v>4.6096569999999996E-3</v>
      </c>
      <c r="P84" s="24">
        <v>4.6098479999999997E-3</v>
      </c>
      <c r="Q84" s="24">
        <v>4.6099634E-3</v>
      </c>
      <c r="R84" s="24">
        <v>4.6100452999999998E-3</v>
      </c>
      <c r="S84" s="24">
        <v>4.6101709999999997E-3</v>
      </c>
      <c r="T84" s="24">
        <v>4.6103819999999997E-3</v>
      </c>
      <c r="U84" s="24">
        <v>4.6108434999999996E-3</v>
      </c>
      <c r="V84" s="24">
        <v>4.74102799999999E-3</v>
      </c>
      <c r="W84" s="24">
        <v>4.6041835999999997E-3</v>
      </c>
      <c r="X84" s="24">
        <v>4.8449803000000001E-3</v>
      </c>
      <c r="Y84" s="24">
        <v>5.2873556999999899E-3</v>
      </c>
      <c r="Z84" s="24">
        <v>5.5209915E-3</v>
      </c>
      <c r="AA84" s="24">
        <v>5.8970669999999998E-3</v>
      </c>
    </row>
    <row r="85" spans="1:27" s="27" customFormat="1" x14ac:dyDescent="0.25">
      <c r="A85" s="28" t="s">
        <v>135</v>
      </c>
      <c r="B85" s="28" t="s">
        <v>74</v>
      </c>
      <c r="C85" s="24">
        <v>0</v>
      </c>
      <c r="D85" s="24">
        <v>0</v>
      </c>
      <c r="E85" s="24">
        <v>0</v>
      </c>
      <c r="F85" s="24">
        <v>1.1053243999999999E-3</v>
      </c>
      <c r="G85" s="24">
        <v>1.2011707999999999E-3</v>
      </c>
      <c r="H85" s="24">
        <v>1.3507975000000001E-3</v>
      </c>
      <c r="I85" s="24">
        <v>1.4142239999999999E-3</v>
      </c>
      <c r="J85" s="24">
        <v>1.5006686999999999E-3</v>
      </c>
      <c r="K85" s="24">
        <v>1.5744264E-3</v>
      </c>
      <c r="L85" s="24">
        <v>1.6463082E-3</v>
      </c>
      <c r="M85" s="24">
        <v>1.8293838E-3</v>
      </c>
      <c r="N85" s="24">
        <v>1.8831554999999901E-3</v>
      </c>
      <c r="O85" s="24">
        <v>1.9699919999999998E-3</v>
      </c>
      <c r="P85" s="24">
        <v>2.1327273000000002E-3</v>
      </c>
      <c r="Q85" s="24">
        <v>2.2373139999999998E-3</v>
      </c>
      <c r="R85" s="24">
        <v>2.3786551E-3</v>
      </c>
      <c r="S85" s="24">
        <v>2.5606186E-3</v>
      </c>
      <c r="T85" s="24">
        <v>2.6784674000000001E-3</v>
      </c>
      <c r="U85" s="24">
        <v>2.7612717999999999E-3</v>
      </c>
      <c r="V85" s="24">
        <v>3.1506892E-3</v>
      </c>
      <c r="W85" s="24">
        <v>3.2307460999999901E-3</v>
      </c>
      <c r="X85" s="24">
        <v>3.3758321999999901E-3</v>
      </c>
      <c r="Y85" s="24">
        <v>3.6850112999999999E-3</v>
      </c>
      <c r="Z85" s="24">
        <v>3.8384473999999902E-3</v>
      </c>
      <c r="AA85" s="24">
        <v>4.0874040000000002E-3</v>
      </c>
    </row>
    <row r="86" spans="1:27" s="27" customFormat="1" x14ac:dyDescent="0.25">
      <c r="A86" s="28" t="s">
        <v>135</v>
      </c>
      <c r="B86" s="28" t="s">
        <v>56</v>
      </c>
      <c r="C86" s="24">
        <v>0.40000000596046398</v>
      </c>
      <c r="D86" s="24">
        <v>0.60000002384185702</v>
      </c>
      <c r="E86" s="24">
        <v>0.69999998807907104</v>
      </c>
      <c r="F86" s="24">
        <v>0.89999997615814198</v>
      </c>
      <c r="G86" s="24">
        <v>1.20000004768371</v>
      </c>
      <c r="H86" s="24">
        <v>1.5</v>
      </c>
      <c r="I86" s="24">
        <v>1.8999999761581401</v>
      </c>
      <c r="J86" s="24">
        <v>2.2999999523162802</v>
      </c>
      <c r="K86" s="24">
        <v>2.70000004768371</v>
      </c>
      <c r="L86" s="24">
        <v>2.9000000953674299</v>
      </c>
      <c r="M86" s="24">
        <v>3.5999999046325599</v>
      </c>
      <c r="N86" s="24">
        <v>4</v>
      </c>
      <c r="O86" s="24">
        <v>4.5</v>
      </c>
      <c r="P86" s="24">
        <v>4.8000001907348597</v>
      </c>
      <c r="Q86" s="24">
        <v>5.0999999046325604</v>
      </c>
      <c r="R86" s="24">
        <v>5.1999998092651296</v>
      </c>
      <c r="S86" s="24">
        <v>5.4000000953674299</v>
      </c>
      <c r="T86" s="24">
        <v>5.5</v>
      </c>
      <c r="U86" s="24">
        <v>5.6999998092651296</v>
      </c>
      <c r="V86" s="24">
        <v>5.9000000953674299</v>
      </c>
      <c r="W86" s="24">
        <v>6</v>
      </c>
      <c r="X86" s="24">
        <v>6.1999998092651296</v>
      </c>
      <c r="Y86" s="24">
        <v>6.4000000953674299</v>
      </c>
      <c r="Z86" s="24">
        <v>6.5999999046325604</v>
      </c>
      <c r="AA86" s="24">
        <v>6.6999998092651296</v>
      </c>
    </row>
    <row r="87" spans="1:27" s="27" customFormat="1" x14ac:dyDescent="0.25">
      <c r="A87" s="33" t="s">
        <v>139</v>
      </c>
      <c r="B87" s="33"/>
      <c r="C87" s="30">
        <v>3135.7004837831732</v>
      </c>
      <c r="D87" s="30">
        <v>3135.7023182263533</v>
      </c>
      <c r="E87" s="30">
        <v>3135.7026435567332</v>
      </c>
      <c r="F87" s="30">
        <v>3135.7028250431731</v>
      </c>
      <c r="G87" s="30">
        <v>3135.7028885445534</v>
      </c>
      <c r="H87" s="30">
        <v>3135.7029486797132</v>
      </c>
      <c r="I87" s="30">
        <v>3135.7030843920229</v>
      </c>
      <c r="J87" s="30">
        <v>3135.7031993876531</v>
      </c>
      <c r="K87" s="30">
        <v>3135.7033891575429</v>
      </c>
      <c r="L87" s="30">
        <v>3135.7035802299133</v>
      </c>
      <c r="M87" s="30">
        <v>3135.7037341859136</v>
      </c>
      <c r="N87" s="30">
        <v>3135.7040905524336</v>
      </c>
      <c r="O87" s="30">
        <v>3135.7042488328434</v>
      </c>
      <c r="P87" s="30">
        <v>3135.7047668411128</v>
      </c>
      <c r="Q87" s="30">
        <v>3135.7050623935233</v>
      </c>
      <c r="R87" s="30">
        <v>3135.7054875420927</v>
      </c>
      <c r="S87" s="30">
        <v>3135.7057237901136</v>
      </c>
      <c r="T87" s="30">
        <v>3135.7064040863729</v>
      </c>
      <c r="U87" s="30">
        <v>3135.7069654117436</v>
      </c>
      <c r="V87" s="30">
        <v>3015.7070962278435</v>
      </c>
      <c r="W87" s="30">
        <v>3015.7076867624232</v>
      </c>
      <c r="X87" s="30">
        <v>3015.7084388673229</v>
      </c>
      <c r="Y87" s="30">
        <v>3015.7088691310837</v>
      </c>
      <c r="Z87" s="30">
        <v>2862.1097020275579</v>
      </c>
      <c r="AA87" s="30">
        <v>2862.1103937178182</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242.336435709016</v>
      </c>
      <c r="D92" s="24">
        <v>562.3364533762159</v>
      </c>
      <c r="E92" s="24">
        <v>562.33645392695598</v>
      </c>
      <c r="F92" s="24">
        <v>562.33645408275606</v>
      </c>
      <c r="G92" s="24">
        <v>562.33666130502604</v>
      </c>
      <c r="H92" s="24">
        <v>562.34044533560598</v>
      </c>
      <c r="I92" s="24">
        <v>562.34437967420592</v>
      </c>
      <c r="J92" s="24">
        <v>562.34603273380594</v>
      </c>
      <c r="K92" s="24">
        <v>562.346034895706</v>
      </c>
      <c r="L92" s="24">
        <v>532.37676939750588</v>
      </c>
      <c r="M92" s="24">
        <v>532.37981812850592</v>
      </c>
      <c r="N92" s="24">
        <v>1782.9983661238061</v>
      </c>
      <c r="O92" s="24">
        <v>1727.6690933139</v>
      </c>
      <c r="P92" s="24">
        <v>1702.6693587286002</v>
      </c>
      <c r="Q92" s="24">
        <v>2004.4090329883004</v>
      </c>
      <c r="R92" s="24">
        <v>2004.4090395155999</v>
      </c>
      <c r="S92" s="24">
        <v>2681.5249142936</v>
      </c>
      <c r="T92" s="24">
        <v>2681.5249154411999</v>
      </c>
      <c r="U92" s="24">
        <v>3605.627765150698</v>
      </c>
      <c r="V92" s="24">
        <v>3605.6297707539993</v>
      </c>
      <c r="W92" s="24">
        <v>4676.0885523600991</v>
      </c>
      <c r="X92" s="24">
        <v>4670.8442153739998</v>
      </c>
      <c r="Y92" s="24">
        <v>5789.8546049063989</v>
      </c>
      <c r="Z92" s="24">
        <v>7277.7894882735</v>
      </c>
      <c r="AA92" s="24">
        <v>7692.8066246554981</v>
      </c>
    </row>
    <row r="93" spans="1:27" collapsed="1" x14ac:dyDescent="0.25">
      <c r="A93" s="28" t="s">
        <v>40</v>
      </c>
      <c r="B93" s="28" t="s">
        <v>122</v>
      </c>
      <c r="C93" s="24">
        <v>1330</v>
      </c>
      <c r="D93" s="24">
        <v>1330</v>
      </c>
      <c r="E93" s="24">
        <v>1330</v>
      </c>
      <c r="F93" s="24">
        <v>1330.0068401567701</v>
      </c>
      <c r="G93" s="24">
        <v>3370.0077812003901</v>
      </c>
      <c r="H93" s="24">
        <v>3370.0082893348599</v>
      </c>
      <c r="I93" s="24">
        <v>3370.0086706994002</v>
      </c>
      <c r="J93" s="24">
        <v>3370.0091144350499</v>
      </c>
      <c r="K93" s="24">
        <v>5370.0048661127003</v>
      </c>
      <c r="L93" s="24">
        <v>5370.0051281785009</v>
      </c>
      <c r="M93" s="24">
        <v>5370.00554119556</v>
      </c>
      <c r="N93" s="24">
        <v>5370.0058995008003</v>
      </c>
      <c r="O93" s="24">
        <v>5370.0062666173999</v>
      </c>
      <c r="P93" s="24">
        <v>5370.0066507272004</v>
      </c>
      <c r="Q93" s="24">
        <v>5370.0075392145009</v>
      </c>
      <c r="R93" s="24">
        <v>5370.0091402445996</v>
      </c>
      <c r="S93" s="24">
        <v>5370.0114233513004</v>
      </c>
      <c r="T93" s="24">
        <v>5370.0116890602994</v>
      </c>
      <c r="U93" s="24">
        <v>5370.0151841458</v>
      </c>
      <c r="V93" s="24">
        <v>5370.0161991430014</v>
      </c>
      <c r="W93" s="24">
        <v>5370.0191572301992</v>
      </c>
      <c r="X93" s="24">
        <v>5370.0305633142998</v>
      </c>
      <c r="Y93" s="24">
        <v>5370.0309636162992</v>
      </c>
      <c r="Z93" s="24">
        <v>5370.0445632103992</v>
      </c>
      <c r="AA93" s="24">
        <v>5370.0452826380006</v>
      </c>
    </row>
    <row r="94" spans="1:27" x14ac:dyDescent="0.25">
      <c r="A94" s="28" t="s">
        <v>40</v>
      </c>
      <c r="B94" s="28" t="s">
        <v>76</v>
      </c>
      <c r="C94" s="24">
        <v>16.609999783337084</v>
      </c>
      <c r="D94" s="24">
        <v>23.790000308305007</v>
      </c>
      <c r="E94" s="24">
        <v>29.300000157207236</v>
      </c>
      <c r="F94" s="24">
        <v>39.59999951720232</v>
      </c>
      <c r="G94" s="24">
        <v>52.009999983012513</v>
      </c>
      <c r="H94" s="24">
        <v>65.210001260042063</v>
      </c>
      <c r="I94" s="24">
        <v>79.909999668597976</v>
      </c>
      <c r="J94" s="24">
        <v>94.400000289082357</v>
      </c>
      <c r="K94" s="24">
        <v>109.68999896943549</v>
      </c>
      <c r="L94" s="24">
        <v>119.18999791145315</v>
      </c>
      <c r="M94" s="24">
        <v>146.6000009477136</v>
      </c>
      <c r="N94" s="24">
        <v>164.50999844074227</v>
      </c>
      <c r="O94" s="24">
        <v>187.41000023484207</v>
      </c>
      <c r="P94" s="24">
        <v>202.80999678373311</v>
      </c>
      <c r="Q94" s="24">
        <v>213.70999881625156</v>
      </c>
      <c r="R94" s="24">
        <v>222.99999976158117</v>
      </c>
      <c r="S94" s="24">
        <v>232.51000285148609</v>
      </c>
      <c r="T94" s="24">
        <v>242.20999789237973</v>
      </c>
      <c r="U94" s="24">
        <v>252.70000463724116</v>
      </c>
      <c r="V94" s="24">
        <v>263.71000152826298</v>
      </c>
      <c r="W94" s="24">
        <v>274.31000500917423</v>
      </c>
      <c r="X94" s="24">
        <v>285.38999783992745</v>
      </c>
      <c r="Y94" s="24">
        <v>297.29999864101399</v>
      </c>
      <c r="Z94" s="24">
        <v>309.28999918699253</v>
      </c>
      <c r="AA94" s="24">
        <v>320.90000313520414</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3.5084573099999966E-3</v>
      </c>
      <c r="D97" s="24">
        <v>3.5132110099999978E-3</v>
      </c>
      <c r="E97" s="24">
        <v>3.513609149999999E-3</v>
      </c>
      <c r="F97" s="24">
        <v>3.5136959999999984E-3</v>
      </c>
      <c r="G97" s="24">
        <v>3.7194102199999968E-3</v>
      </c>
      <c r="H97" s="24">
        <v>5.7528522999999894E-3</v>
      </c>
      <c r="I97" s="24">
        <v>7.7802269999999799E-3</v>
      </c>
      <c r="J97" s="24">
        <v>8.5557037999999894E-3</v>
      </c>
      <c r="K97" s="24">
        <v>8.5565933999999996E-3</v>
      </c>
      <c r="L97" s="24">
        <v>2.46881615E-2</v>
      </c>
      <c r="M97" s="24">
        <v>2.6430727500000001E-2</v>
      </c>
      <c r="N97" s="24">
        <v>1250.6425639687002</v>
      </c>
      <c r="O97" s="24">
        <v>1250.6425652833</v>
      </c>
      <c r="P97" s="24">
        <v>1250.6425660423001</v>
      </c>
      <c r="Q97" s="24">
        <v>1250.6425667473002</v>
      </c>
      <c r="R97" s="24">
        <v>1250.642567048</v>
      </c>
      <c r="S97" s="24">
        <v>1250.6425674813001</v>
      </c>
      <c r="T97" s="24">
        <v>1250.6425681324001</v>
      </c>
      <c r="U97" s="24">
        <v>1250.6443043072002</v>
      </c>
      <c r="V97" s="24">
        <v>1250.6447397260001</v>
      </c>
      <c r="W97" s="24">
        <v>1751.9191481764999</v>
      </c>
      <c r="X97" s="24">
        <v>1751.9209703936999</v>
      </c>
      <c r="Y97" s="24">
        <v>2772.0774875507</v>
      </c>
      <c r="Z97" s="24">
        <v>2796.2146672819999</v>
      </c>
      <c r="AA97" s="24">
        <v>3221.2301675885001</v>
      </c>
    </row>
    <row r="98" spans="1:27" x14ac:dyDescent="0.25">
      <c r="A98" s="28" t="s">
        <v>131</v>
      </c>
      <c r="B98" s="28" t="s">
        <v>122</v>
      </c>
      <c r="C98" s="24">
        <v>840</v>
      </c>
      <c r="D98" s="24">
        <v>840</v>
      </c>
      <c r="E98" s="24">
        <v>840</v>
      </c>
      <c r="F98" s="24">
        <v>840.00340213488005</v>
      </c>
      <c r="G98" s="24">
        <v>2880.0041083871401</v>
      </c>
      <c r="H98" s="24">
        <v>2880.0042538483999</v>
      </c>
      <c r="I98" s="24">
        <v>2880.0044076516001</v>
      </c>
      <c r="J98" s="24">
        <v>2880.0045510748</v>
      </c>
      <c r="K98" s="24">
        <v>4880.0000478299999</v>
      </c>
      <c r="L98" s="24">
        <v>4880.0000510740001</v>
      </c>
      <c r="M98" s="24">
        <v>4880.0000535600002</v>
      </c>
      <c r="N98" s="24">
        <v>4880.0000548500002</v>
      </c>
      <c r="O98" s="24">
        <v>4880.0000568550004</v>
      </c>
      <c r="P98" s="24">
        <v>4880.000059508</v>
      </c>
      <c r="Q98" s="24">
        <v>4880.0000626740002</v>
      </c>
      <c r="R98" s="24">
        <v>4880.0001062800002</v>
      </c>
      <c r="S98" s="24">
        <v>4880.0001102000006</v>
      </c>
      <c r="T98" s="24">
        <v>4880.0001146659997</v>
      </c>
      <c r="U98" s="24">
        <v>4880.0001198800001</v>
      </c>
      <c r="V98" s="24">
        <v>4880.0001256800006</v>
      </c>
      <c r="W98" s="24">
        <v>4880.000131586</v>
      </c>
      <c r="X98" s="24">
        <v>4880.0001977439997</v>
      </c>
      <c r="Y98" s="24">
        <v>4880.0002050759995</v>
      </c>
      <c r="Z98" s="24">
        <v>4880.0002141059995</v>
      </c>
      <c r="AA98" s="24">
        <v>4880.0004844470004</v>
      </c>
    </row>
    <row r="99" spans="1:27" x14ac:dyDescent="0.25">
      <c r="A99" s="28" t="s">
        <v>131</v>
      </c>
      <c r="B99" s="28" t="s">
        <v>76</v>
      </c>
      <c r="C99" s="24">
        <v>6.609999872744071</v>
      </c>
      <c r="D99" s="24">
        <v>8.7899999506771476</v>
      </c>
      <c r="E99" s="24">
        <v>10.700000073760744</v>
      </c>
      <c r="F99" s="24">
        <v>15.399999827146484</v>
      </c>
      <c r="G99" s="24">
        <v>20.210000507533472</v>
      </c>
      <c r="H99" s="24">
        <v>25.610000878572404</v>
      </c>
      <c r="I99" s="24">
        <v>31.109999120235429</v>
      </c>
      <c r="J99" s="24">
        <v>36.900000527501071</v>
      </c>
      <c r="K99" s="24">
        <v>42.790000066161078</v>
      </c>
      <c r="L99" s="24">
        <v>46.389998197555521</v>
      </c>
      <c r="M99" s="24">
        <v>57.100001424550953</v>
      </c>
      <c r="N99" s="24">
        <v>64.709999203681875</v>
      </c>
      <c r="O99" s="24">
        <v>73.410000234842173</v>
      </c>
      <c r="P99" s="24">
        <v>79.30999964475626</v>
      </c>
      <c r="Q99" s="24">
        <v>83.210001200437503</v>
      </c>
      <c r="R99" s="24">
        <v>86.400002241134558</v>
      </c>
      <c r="S99" s="24">
        <v>89.609998941421452</v>
      </c>
      <c r="T99" s="24">
        <v>92.809996366500826</v>
      </c>
      <c r="U99" s="24">
        <v>96.400002539157796</v>
      </c>
      <c r="V99" s="24">
        <v>100.10999685525883</v>
      </c>
      <c r="W99" s="24">
        <v>103.71000272035594</v>
      </c>
      <c r="X99" s="24">
        <v>107.39000260829921</v>
      </c>
      <c r="Y99" s="24">
        <v>111.39999854564657</v>
      </c>
      <c r="Z99" s="24">
        <v>115.39000004529944</v>
      </c>
      <c r="AA99" s="24">
        <v>119.30000180006023</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2.0007001828600002</v>
      </c>
      <c r="D102" s="24">
        <v>22.000702587599999</v>
      </c>
      <c r="E102" s="24">
        <v>22.000702625799999</v>
      </c>
      <c r="F102" s="24">
        <v>22.000702643699999</v>
      </c>
      <c r="G102" s="24">
        <v>22.000703032499999</v>
      </c>
      <c r="H102" s="24">
        <v>22.0011359967</v>
      </c>
      <c r="I102" s="24">
        <v>22.0016184489</v>
      </c>
      <c r="J102" s="24">
        <v>22.001793697099998</v>
      </c>
      <c r="K102" s="24">
        <v>22.0017942729</v>
      </c>
      <c r="L102" s="24">
        <v>22.005850132999999</v>
      </c>
      <c r="M102" s="24">
        <v>22.006398495300001</v>
      </c>
      <c r="N102" s="24">
        <v>22.0068757604</v>
      </c>
      <c r="O102" s="24">
        <v>22.007365478000001</v>
      </c>
      <c r="P102" s="24">
        <v>22.007382532600001</v>
      </c>
      <c r="Q102" s="24">
        <v>22.010539884</v>
      </c>
      <c r="R102" s="24">
        <v>22.010545917000002</v>
      </c>
      <c r="S102" s="24">
        <v>375.59512000000001</v>
      </c>
      <c r="T102" s="24">
        <v>375.59512000000001</v>
      </c>
      <c r="U102" s="24">
        <v>375.59512000000001</v>
      </c>
      <c r="V102" s="24">
        <v>375.59512000000001</v>
      </c>
      <c r="W102" s="24">
        <v>944.7808</v>
      </c>
      <c r="X102" s="24">
        <v>944.78093999999999</v>
      </c>
      <c r="Y102" s="24">
        <v>944.78110000000004</v>
      </c>
      <c r="Z102" s="24">
        <v>1775.894</v>
      </c>
      <c r="AA102" s="24">
        <v>1775.8942999999999</v>
      </c>
    </row>
    <row r="103" spans="1:27" x14ac:dyDescent="0.25">
      <c r="A103" s="28" t="s">
        <v>132</v>
      </c>
      <c r="B103" s="28" t="s">
        <v>122</v>
      </c>
      <c r="C103" s="24">
        <v>490</v>
      </c>
      <c r="D103" s="24">
        <v>490</v>
      </c>
      <c r="E103" s="24">
        <v>490</v>
      </c>
      <c r="F103" s="24">
        <v>490.00084773054999</v>
      </c>
      <c r="G103" s="24">
        <v>490.00089486094998</v>
      </c>
      <c r="H103" s="24">
        <v>490.00097730160002</v>
      </c>
      <c r="I103" s="24">
        <v>490.0010391152</v>
      </c>
      <c r="J103" s="24">
        <v>490.00106565840002</v>
      </c>
      <c r="K103" s="24">
        <v>490.00117108069998</v>
      </c>
      <c r="L103" s="24">
        <v>490.00125666470001</v>
      </c>
      <c r="M103" s="24">
        <v>490.00135066439998</v>
      </c>
      <c r="N103" s="24">
        <v>490.00144788</v>
      </c>
      <c r="O103" s="24">
        <v>490.00152831679998</v>
      </c>
      <c r="P103" s="24">
        <v>490.00162131230002</v>
      </c>
      <c r="Q103" s="24">
        <v>490.00186924230002</v>
      </c>
      <c r="R103" s="24">
        <v>490.002542108</v>
      </c>
      <c r="S103" s="24">
        <v>490.00372464140003</v>
      </c>
      <c r="T103" s="24">
        <v>490.00376631619997</v>
      </c>
      <c r="U103" s="24">
        <v>490.003787676</v>
      </c>
      <c r="V103" s="24">
        <v>490.00380427549999</v>
      </c>
      <c r="W103" s="24">
        <v>490.00647569300003</v>
      </c>
      <c r="X103" s="24">
        <v>490.00649961879998</v>
      </c>
      <c r="Y103" s="24">
        <v>490.00654391199998</v>
      </c>
      <c r="Z103" s="24">
        <v>490.014837505</v>
      </c>
      <c r="AA103" s="24">
        <v>490.01492608400002</v>
      </c>
    </row>
    <row r="104" spans="1:27" x14ac:dyDescent="0.25">
      <c r="A104" s="28" t="s">
        <v>132</v>
      </c>
      <c r="B104" s="28" t="s">
        <v>76</v>
      </c>
      <c r="C104" s="24">
        <v>2.5999999046325599</v>
      </c>
      <c r="D104" s="24">
        <v>3.2999999523162802</v>
      </c>
      <c r="E104" s="24">
        <v>4</v>
      </c>
      <c r="F104" s="24">
        <v>5.4000000953674299</v>
      </c>
      <c r="G104" s="24">
        <v>7.6999998092651296</v>
      </c>
      <c r="H104" s="24">
        <v>9.8000001907348597</v>
      </c>
      <c r="I104" s="24">
        <v>12.399999618530201</v>
      </c>
      <c r="J104" s="24">
        <v>14.699999809265099</v>
      </c>
      <c r="K104" s="24">
        <v>17.299999237060501</v>
      </c>
      <c r="L104" s="24">
        <v>18.899999618530199</v>
      </c>
      <c r="M104" s="24">
        <v>24.2000007629394</v>
      </c>
      <c r="N104" s="24">
        <v>26.7000007629394</v>
      </c>
      <c r="O104" s="24">
        <v>30.600000381469702</v>
      </c>
      <c r="P104" s="24">
        <v>33.099998474121001</v>
      </c>
      <c r="Q104" s="24">
        <v>34.799999237060497</v>
      </c>
      <c r="R104" s="24">
        <v>36.299999237060497</v>
      </c>
      <c r="S104" s="24">
        <v>37.799999237060497</v>
      </c>
      <c r="T104" s="24">
        <v>39.5</v>
      </c>
      <c r="U104" s="24">
        <v>41.200000762939403</v>
      </c>
      <c r="V104" s="24">
        <v>42.900001525878899</v>
      </c>
      <c r="W104" s="24">
        <v>44.400001525878899</v>
      </c>
      <c r="X104" s="24">
        <v>46</v>
      </c>
      <c r="Y104" s="24">
        <v>47.900001525878899</v>
      </c>
      <c r="Z104" s="24">
        <v>49.700000762939403</v>
      </c>
      <c r="AA104" s="24">
        <v>51.400001525878899</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75.330749655505997</v>
      </c>
      <c r="D107" s="24">
        <v>375.33075210760597</v>
      </c>
      <c r="E107" s="24">
        <v>375.33075214290602</v>
      </c>
      <c r="F107" s="24">
        <v>375.330752159756</v>
      </c>
      <c r="G107" s="24">
        <v>375.33075270330602</v>
      </c>
      <c r="H107" s="24">
        <v>375.331186701506</v>
      </c>
      <c r="I107" s="24">
        <v>375.33166189190598</v>
      </c>
      <c r="J107" s="24">
        <v>375.33190658780597</v>
      </c>
      <c r="K107" s="24">
        <v>375.33190682450601</v>
      </c>
      <c r="L107" s="24">
        <v>375.335772851706</v>
      </c>
      <c r="M107" s="24">
        <v>375.33600435670598</v>
      </c>
      <c r="N107" s="24">
        <v>375.33661375190599</v>
      </c>
      <c r="O107" s="24">
        <v>320.00661586460001</v>
      </c>
      <c r="P107" s="24">
        <v>320.00661616769997</v>
      </c>
      <c r="Q107" s="24">
        <v>320.00661639359998</v>
      </c>
      <c r="R107" s="24">
        <v>320.00661650529997</v>
      </c>
      <c r="S107" s="24">
        <v>320.00661664130001</v>
      </c>
      <c r="T107" s="24">
        <v>320.00661692680001</v>
      </c>
      <c r="U107" s="24">
        <v>1244.107669999999</v>
      </c>
      <c r="V107" s="24">
        <v>1244.107669999999</v>
      </c>
      <c r="W107" s="24">
        <v>1244.107</v>
      </c>
      <c r="X107" s="24">
        <v>1220.3462</v>
      </c>
      <c r="Y107" s="24">
        <v>1220.3462</v>
      </c>
      <c r="Z107" s="24">
        <v>1790.8661</v>
      </c>
      <c r="AA107" s="24">
        <v>1790.8661999999999</v>
      </c>
    </row>
    <row r="108" spans="1:27" x14ac:dyDescent="0.25">
      <c r="A108" s="28" t="s">
        <v>133</v>
      </c>
      <c r="B108" s="28" t="s">
        <v>122</v>
      </c>
      <c r="C108" s="24">
        <v>0</v>
      </c>
      <c r="D108" s="24">
        <v>0</v>
      </c>
      <c r="E108" s="24">
        <v>0</v>
      </c>
      <c r="F108" s="24">
        <v>8.8326690000000005E-4</v>
      </c>
      <c r="G108" s="24">
        <v>9.3591085000000005E-4</v>
      </c>
      <c r="H108" s="24">
        <v>1.02264E-3</v>
      </c>
      <c r="I108" s="24">
        <v>1.0844991999999999E-3</v>
      </c>
      <c r="J108" s="24">
        <v>1.2110727999999999E-3</v>
      </c>
      <c r="K108" s="24">
        <v>1.2501889E-3</v>
      </c>
      <c r="L108" s="24">
        <v>1.3103289999999901E-3</v>
      </c>
      <c r="M108" s="24">
        <v>1.3899411999999901E-3</v>
      </c>
      <c r="N108" s="24">
        <v>1.5195644999999999E-3</v>
      </c>
      <c r="O108" s="24">
        <v>1.6636731999999999E-3</v>
      </c>
      <c r="P108" s="24">
        <v>1.7239460000000001E-3</v>
      </c>
      <c r="Q108" s="24">
        <v>2.0312567000000002E-3</v>
      </c>
      <c r="R108" s="24">
        <v>2.2417647000000001E-3</v>
      </c>
      <c r="S108" s="24">
        <v>2.3010229999999902E-3</v>
      </c>
      <c r="T108" s="24">
        <v>2.3893367E-3</v>
      </c>
      <c r="U108" s="24">
        <v>5.76420199999999E-3</v>
      </c>
      <c r="V108" s="24">
        <v>5.786556E-3</v>
      </c>
      <c r="W108" s="24">
        <v>5.8273253999999997E-3</v>
      </c>
      <c r="X108" s="24">
        <v>1.6924141E-2</v>
      </c>
      <c r="Y108" s="24">
        <v>1.6942530000000001E-2</v>
      </c>
      <c r="Z108" s="24">
        <v>2.1474424999999998E-2</v>
      </c>
      <c r="AA108" s="24">
        <v>2.1531422000000001E-2</v>
      </c>
    </row>
    <row r="109" spans="1:27" x14ac:dyDescent="0.25">
      <c r="A109" s="28" t="s">
        <v>133</v>
      </c>
      <c r="B109" s="28" t="s">
        <v>76</v>
      </c>
      <c r="C109" s="24">
        <v>3.70000004768371</v>
      </c>
      <c r="D109" s="24">
        <v>5.3000001907348597</v>
      </c>
      <c r="E109" s="24">
        <v>6.5999999046325604</v>
      </c>
      <c r="F109" s="24">
        <v>8.8999996185302699</v>
      </c>
      <c r="G109" s="24">
        <v>12</v>
      </c>
      <c r="H109" s="24">
        <v>15</v>
      </c>
      <c r="I109" s="24">
        <v>18.7000007629394</v>
      </c>
      <c r="J109" s="24">
        <v>22.2000007629394</v>
      </c>
      <c r="K109" s="24">
        <v>26.299999237060501</v>
      </c>
      <c r="L109" s="24">
        <v>29</v>
      </c>
      <c r="M109" s="24">
        <v>38.299999237060497</v>
      </c>
      <c r="N109" s="24">
        <v>44.099998474121001</v>
      </c>
      <c r="O109" s="24">
        <v>52.299999237060497</v>
      </c>
      <c r="P109" s="24">
        <v>57.299999237060497</v>
      </c>
      <c r="Q109" s="24">
        <v>60.799999237060497</v>
      </c>
      <c r="R109" s="24">
        <v>63.799999237060497</v>
      </c>
      <c r="S109" s="24">
        <v>66.800003051757798</v>
      </c>
      <c r="T109" s="24">
        <v>69.900001525878906</v>
      </c>
      <c r="U109" s="24">
        <v>73.300003051757798</v>
      </c>
      <c r="V109" s="24">
        <v>76.900001525878906</v>
      </c>
      <c r="W109" s="24">
        <v>80.5</v>
      </c>
      <c r="X109" s="24">
        <v>84.199996948242102</v>
      </c>
      <c r="Y109" s="24">
        <v>88.099998474121094</v>
      </c>
      <c r="Z109" s="24">
        <v>92.099998474121094</v>
      </c>
      <c r="AA109" s="24">
        <v>95.900001525878906</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165.00076248560001</v>
      </c>
      <c r="D112" s="24">
        <v>165.0007658538</v>
      </c>
      <c r="E112" s="24">
        <v>165.00076589130001</v>
      </c>
      <c r="F112" s="24">
        <v>165.0007659078</v>
      </c>
      <c r="G112" s="24">
        <v>165.000766158</v>
      </c>
      <c r="H112" s="24">
        <v>165.00119902899999</v>
      </c>
      <c r="I112" s="24">
        <v>165.0016929377</v>
      </c>
      <c r="J112" s="24">
        <v>165.00194694160001</v>
      </c>
      <c r="K112" s="24">
        <v>165.0019472175</v>
      </c>
      <c r="L112" s="24">
        <v>135.00613912599999</v>
      </c>
      <c r="M112" s="24">
        <v>135.00637605399999</v>
      </c>
      <c r="N112" s="24">
        <v>135.00770337739999</v>
      </c>
      <c r="O112" s="24">
        <v>135.00793703100001</v>
      </c>
      <c r="P112" s="24">
        <v>110.008184138</v>
      </c>
      <c r="Q112" s="24">
        <v>411.74470000000002</v>
      </c>
      <c r="R112" s="24">
        <v>411.74470000000002</v>
      </c>
      <c r="S112" s="24">
        <v>735.27599999999995</v>
      </c>
      <c r="T112" s="24">
        <v>735.27599999999995</v>
      </c>
      <c r="U112" s="24">
        <v>735.27605999999901</v>
      </c>
      <c r="V112" s="24">
        <v>735.27750000000003</v>
      </c>
      <c r="W112" s="24">
        <v>735.27699999999902</v>
      </c>
      <c r="X112" s="24">
        <v>753.79125999999997</v>
      </c>
      <c r="Y112" s="24">
        <v>852.64453000000003</v>
      </c>
      <c r="Z112" s="24">
        <v>914.80920000000003</v>
      </c>
      <c r="AA112" s="24">
        <v>904.810059999999</v>
      </c>
    </row>
    <row r="113" spans="1:27" x14ac:dyDescent="0.25">
      <c r="A113" s="28" t="s">
        <v>134</v>
      </c>
      <c r="B113" s="28" t="s">
        <v>122</v>
      </c>
      <c r="C113" s="24">
        <v>0</v>
      </c>
      <c r="D113" s="24">
        <v>0</v>
      </c>
      <c r="E113" s="24">
        <v>0</v>
      </c>
      <c r="F113" s="24">
        <v>6.0170003999999999E-4</v>
      </c>
      <c r="G113" s="24">
        <v>6.4087064999999999E-4</v>
      </c>
      <c r="H113" s="24">
        <v>6.8474735999999995E-4</v>
      </c>
      <c r="I113" s="24">
        <v>7.2520940000000002E-4</v>
      </c>
      <c r="J113" s="24">
        <v>7.8596034999999995E-4</v>
      </c>
      <c r="K113" s="24">
        <v>8.2258669999999996E-4</v>
      </c>
      <c r="L113" s="24">
        <v>8.6380259999999998E-4</v>
      </c>
      <c r="M113" s="24">
        <v>9.1764615999999995E-4</v>
      </c>
      <c r="N113" s="24">
        <v>9.9405080000000007E-4</v>
      </c>
      <c r="O113" s="24">
        <v>1.0477804E-3</v>
      </c>
      <c r="P113" s="24">
        <v>1.1132335999999999E-3</v>
      </c>
      <c r="Q113" s="24">
        <v>1.3387275E-3</v>
      </c>
      <c r="R113" s="24">
        <v>1.8714368E-3</v>
      </c>
      <c r="S113" s="24">
        <v>2.7268683E-3</v>
      </c>
      <c r="T113" s="24">
        <v>2.740274E-3</v>
      </c>
      <c r="U113" s="24">
        <v>2.7511159999999901E-3</v>
      </c>
      <c r="V113" s="24">
        <v>3.3319422999999902E-3</v>
      </c>
      <c r="W113" s="24">
        <v>3.4918796999999901E-3</v>
      </c>
      <c r="X113" s="24">
        <v>3.5659783000000001E-3</v>
      </c>
      <c r="Y113" s="24">
        <v>3.5870870000000001E-3</v>
      </c>
      <c r="Z113" s="24">
        <v>4.1987270000000002E-3</v>
      </c>
      <c r="AA113" s="24">
        <v>4.2532809999999898E-3</v>
      </c>
    </row>
    <row r="114" spans="1:27" x14ac:dyDescent="0.25">
      <c r="A114" s="28" t="s">
        <v>134</v>
      </c>
      <c r="B114" s="28" t="s">
        <v>76</v>
      </c>
      <c r="C114" s="24">
        <v>3.2999999523162802</v>
      </c>
      <c r="D114" s="24">
        <v>5.8000001907348597</v>
      </c>
      <c r="E114" s="24">
        <v>7.3000001907348597</v>
      </c>
      <c r="F114" s="24">
        <v>9</v>
      </c>
      <c r="G114" s="24">
        <v>10.899999618530201</v>
      </c>
      <c r="H114" s="24">
        <v>13.300000190734799</v>
      </c>
      <c r="I114" s="24">
        <v>15.800000190734799</v>
      </c>
      <c r="J114" s="24">
        <v>18.299999237060501</v>
      </c>
      <c r="K114" s="24">
        <v>20.600000381469702</v>
      </c>
      <c r="L114" s="24">
        <v>22</v>
      </c>
      <c r="M114" s="24">
        <v>23.399999618530199</v>
      </c>
      <c r="N114" s="24">
        <v>25</v>
      </c>
      <c r="O114" s="24">
        <v>26.600000381469702</v>
      </c>
      <c r="P114" s="24">
        <v>28.299999237060501</v>
      </c>
      <c r="Q114" s="24">
        <v>29.799999237060501</v>
      </c>
      <c r="R114" s="24">
        <v>31.299999237060501</v>
      </c>
      <c r="S114" s="24">
        <v>32.900001525878899</v>
      </c>
      <c r="T114" s="24">
        <v>34.5</v>
      </c>
      <c r="U114" s="24">
        <v>36.099998474121001</v>
      </c>
      <c r="V114" s="24">
        <v>37.900001525878899</v>
      </c>
      <c r="W114" s="24">
        <v>39.700000762939403</v>
      </c>
      <c r="X114" s="24">
        <v>41.599998474121001</v>
      </c>
      <c r="Y114" s="24">
        <v>43.5</v>
      </c>
      <c r="Z114" s="24">
        <v>45.5</v>
      </c>
      <c r="AA114" s="24">
        <v>47.599998474121001</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7.1492774000000005E-4</v>
      </c>
      <c r="D117" s="24">
        <v>7.1961619999999895E-4</v>
      </c>
      <c r="E117" s="24">
        <v>7.1965780000000001E-4</v>
      </c>
      <c r="F117" s="24">
        <v>7.1967549999999998E-4</v>
      </c>
      <c r="G117" s="24">
        <v>7.2000099999999995E-4</v>
      </c>
      <c r="H117" s="24">
        <v>1.1707561E-3</v>
      </c>
      <c r="I117" s="24">
        <v>1.6261686999999999E-3</v>
      </c>
      <c r="J117" s="24">
        <v>1.8298035E-3</v>
      </c>
      <c r="K117" s="24">
        <v>1.8299873999999901E-3</v>
      </c>
      <c r="L117" s="24">
        <v>4.3191252999999997E-3</v>
      </c>
      <c r="M117" s="24">
        <v>4.6084949999999998E-3</v>
      </c>
      <c r="N117" s="24">
        <v>4.6092653999999997E-3</v>
      </c>
      <c r="O117" s="24">
        <v>4.6096569999999996E-3</v>
      </c>
      <c r="P117" s="24">
        <v>4.6098479999999997E-3</v>
      </c>
      <c r="Q117" s="24">
        <v>4.6099634E-3</v>
      </c>
      <c r="R117" s="24">
        <v>4.6100452999999998E-3</v>
      </c>
      <c r="S117" s="24">
        <v>4.6101709999999997E-3</v>
      </c>
      <c r="T117" s="24">
        <v>4.6103819999999997E-3</v>
      </c>
      <c r="U117" s="24">
        <v>4.6108434999999996E-3</v>
      </c>
      <c r="V117" s="24">
        <v>4.74102799999999E-3</v>
      </c>
      <c r="W117" s="24">
        <v>4.6041835999999997E-3</v>
      </c>
      <c r="X117" s="24">
        <v>4.8449803000000001E-3</v>
      </c>
      <c r="Y117" s="24">
        <v>5.2873556999999899E-3</v>
      </c>
      <c r="Z117" s="24">
        <v>5.5209915E-3</v>
      </c>
      <c r="AA117" s="24">
        <v>5.8970669999999998E-3</v>
      </c>
    </row>
    <row r="118" spans="1:27" x14ac:dyDescent="0.25">
      <c r="A118" s="28" t="s">
        <v>135</v>
      </c>
      <c r="B118" s="28" t="s">
        <v>122</v>
      </c>
      <c r="C118" s="24">
        <v>0</v>
      </c>
      <c r="D118" s="24">
        <v>0</v>
      </c>
      <c r="E118" s="24">
        <v>0</v>
      </c>
      <c r="F118" s="24">
        <v>1.1053243999999999E-3</v>
      </c>
      <c r="G118" s="24">
        <v>1.2011707999999999E-3</v>
      </c>
      <c r="H118" s="24">
        <v>1.3507975000000001E-3</v>
      </c>
      <c r="I118" s="24">
        <v>1.4142239999999999E-3</v>
      </c>
      <c r="J118" s="24">
        <v>1.5006686999999999E-3</v>
      </c>
      <c r="K118" s="24">
        <v>1.5744264E-3</v>
      </c>
      <c r="L118" s="24">
        <v>1.6463082E-3</v>
      </c>
      <c r="M118" s="24">
        <v>1.8293838E-3</v>
      </c>
      <c r="N118" s="24">
        <v>1.8831554999999901E-3</v>
      </c>
      <c r="O118" s="24">
        <v>1.9699919999999998E-3</v>
      </c>
      <c r="P118" s="24">
        <v>2.1327273000000002E-3</v>
      </c>
      <c r="Q118" s="24">
        <v>2.2373139999999998E-3</v>
      </c>
      <c r="R118" s="24">
        <v>2.3786551E-3</v>
      </c>
      <c r="S118" s="24">
        <v>2.5606186E-3</v>
      </c>
      <c r="T118" s="24">
        <v>2.6784674000000001E-3</v>
      </c>
      <c r="U118" s="24">
        <v>2.7612717999999999E-3</v>
      </c>
      <c r="V118" s="24">
        <v>3.1506892E-3</v>
      </c>
      <c r="W118" s="24">
        <v>3.2307460999999901E-3</v>
      </c>
      <c r="X118" s="24">
        <v>3.3758321999999901E-3</v>
      </c>
      <c r="Y118" s="24">
        <v>3.6850112999999999E-3</v>
      </c>
      <c r="Z118" s="24">
        <v>3.8384473999999902E-3</v>
      </c>
      <c r="AA118" s="24">
        <v>4.0874040000000002E-3</v>
      </c>
    </row>
    <row r="119" spans="1:27" x14ac:dyDescent="0.25">
      <c r="A119" s="28" t="s">
        <v>135</v>
      </c>
      <c r="B119" s="28" t="s">
        <v>76</v>
      </c>
      <c r="C119" s="24">
        <v>0.40000000596046398</v>
      </c>
      <c r="D119" s="24">
        <v>0.60000002384185702</v>
      </c>
      <c r="E119" s="24">
        <v>0.69999998807907104</v>
      </c>
      <c r="F119" s="24">
        <v>0.89999997615814198</v>
      </c>
      <c r="G119" s="24">
        <v>1.20000004768371</v>
      </c>
      <c r="H119" s="24">
        <v>1.5</v>
      </c>
      <c r="I119" s="24">
        <v>1.8999999761581401</v>
      </c>
      <c r="J119" s="24">
        <v>2.2999999523162802</v>
      </c>
      <c r="K119" s="24">
        <v>2.70000004768371</v>
      </c>
      <c r="L119" s="24">
        <v>2.9000000953674299</v>
      </c>
      <c r="M119" s="24">
        <v>3.5999999046325599</v>
      </c>
      <c r="N119" s="24">
        <v>4</v>
      </c>
      <c r="O119" s="24">
        <v>4.5</v>
      </c>
      <c r="P119" s="24">
        <v>4.8000001907348597</v>
      </c>
      <c r="Q119" s="24">
        <v>5.0999999046325604</v>
      </c>
      <c r="R119" s="24">
        <v>5.1999998092651296</v>
      </c>
      <c r="S119" s="24">
        <v>5.4000000953674299</v>
      </c>
      <c r="T119" s="24">
        <v>5.5</v>
      </c>
      <c r="U119" s="24">
        <v>5.6999998092651296</v>
      </c>
      <c r="V119" s="24">
        <v>5.9000000953674299</v>
      </c>
      <c r="W119" s="24">
        <v>6</v>
      </c>
      <c r="X119" s="24">
        <v>6.1999998092651296</v>
      </c>
      <c r="Y119" s="24">
        <v>6.4000000953674299</v>
      </c>
      <c r="Z119" s="24">
        <v>6.5999999046325604</v>
      </c>
      <c r="AA119" s="24">
        <v>6.6999998092651296</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12071.960060000001</v>
      </c>
      <c r="D124" s="24">
        <v>12836.03601</v>
      </c>
      <c r="E124" s="24">
        <v>13523.720299999999</v>
      </c>
      <c r="F124" s="24">
        <v>14178.88236</v>
      </c>
      <c r="G124" s="24">
        <v>14835.355750000001</v>
      </c>
      <c r="H124" s="24">
        <v>15512.53283</v>
      </c>
      <c r="I124" s="24">
        <v>16239.550809999999</v>
      </c>
      <c r="J124" s="24">
        <v>16947.038649999999</v>
      </c>
      <c r="K124" s="24">
        <v>17304.930100000001</v>
      </c>
      <c r="L124" s="24">
        <v>17661.801060000002</v>
      </c>
      <c r="M124" s="24">
        <v>18071.830720000002</v>
      </c>
      <c r="N124" s="24">
        <v>18473.598990000002</v>
      </c>
      <c r="O124" s="24">
        <v>18889.932390000002</v>
      </c>
      <c r="P124" s="24">
        <v>19279.646269999997</v>
      </c>
      <c r="Q124" s="24">
        <v>19731.76713</v>
      </c>
      <c r="R124" s="24">
        <v>20174.56033</v>
      </c>
      <c r="S124" s="24">
        <v>20632.948530000001</v>
      </c>
      <c r="T124" s="24">
        <v>21060.856919999998</v>
      </c>
      <c r="U124" s="24">
        <v>21555.578350000003</v>
      </c>
      <c r="V124" s="24">
        <v>22035.236670000002</v>
      </c>
      <c r="W124" s="24">
        <v>22529.407970000004</v>
      </c>
      <c r="X124" s="24">
        <v>22994.529290000002</v>
      </c>
      <c r="Y124" s="24">
        <v>23523.767929999998</v>
      </c>
      <c r="Z124" s="24">
        <v>24037.358290000004</v>
      </c>
      <c r="AA124" s="24">
        <v>24568.689590000002</v>
      </c>
    </row>
    <row r="125" spans="1:27" collapsed="1" x14ac:dyDescent="0.25">
      <c r="A125" s="28" t="s">
        <v>40</v>
      </c>
      <c r="B125" s="28" t="s">
        <v>77</v>
      </c>
      <c r="C125" s="24">
        <v>514.20000000000005</v>
      </c>
      <c r="D125" s="24">
        <v>585.4</v>
      </c>
      <c r="E125" s="24">
        <v>595.29999999999995</v>
      </c>
      <c r="F125" s="24">
        <v>686</v>
      </c>
      <c r="G125" s="24">
        <v>782.7</v>
      </c>
      <c r="H125" s="24">
        <v>866.9</v>
      </c>
      <c r="I125" s="24">
        <v>945.30000000000007</v>
      </c>
      <c r="J125" s="24">
        <v>1004.4</v>
      </c>
      <c r="K125" s="24">
        <v>1060.3999999999999</v>
      </c>
      <c r="L125" s="24">
        <v>1110.6999999999998</v>
      </c>
      <c r="M125" s="24">
        <v>1327.6999999999998</v>
      </c>
      <c r="N125" s="24">
        <v>1440</v>
      </c>
      <c r="O125" s="24">
        <v>1591.4</v>
      </c>
      <c r="P125" s="24">
        <v>1670</v>
      </c>
      <c r="Q125" s="24">
        <v>1705.1999999999998</v>
      </c>
      <c r="R125" s="24">
        <v>1728.8</v>
      </c>
      <c r="S125" s="24">
        <v>1748.8000000000002</v>
      </c>
      <c r="T125" s="24">
        <v>1771.3</v>
      </c>
      <c r="U125" s="24">
        <v>1798.8999999999999</v>
      </c>
      <c r="V125" s="24">
        <v>1826</v>
      </c>
      <c r="W125" s="24">
        <v>1850.6</v>
      </c>
      <c r="X125" s="24">
        <v>1875.8999999999999</v>
      </c>
      <c r="Y125" s="24">
        <v>1904.8000000000002</v>
      </c>
      <c r="Z125" s="24">
        <v>1932.0000000000002</v>
      </c>
      <c r="AA125" s="24">
        <v>1957.1000000000004</v>
      </c>
    </row>
    <row r="126" spans="1:27" collapsed="1" x14ac:dyDescent="0.25">
      <c r="A126" s="28" t="s">
        <v>40</v>
      </c>
      <c r="B126" s="28" t="s">
        <v>78</v>
      </c>
      <c r="C126" s="24">
        <v>514.20000000000005</v>
      </c>
      <c r="D126" s="24">
        <v>585.4</v>
      </c>
      <c r="E126" s="24">
        <v>595.29999999999995</v>
      </c>
      <c r="F126" s="24">
        <v>686</v>
      </c>
      <c r="G126" s="24">
        <v>782.7</v>
      </c>
      <c r="H126" s="24">
        <v>866.9</v>
      </c>
      <c r="I126" s="24">
        <v>945.30000000000007</v>
      </c>
      <c r="J126" s="24">
        <v>1004.4</v>
      </c>
      <c r="K126" s="24">
        <v>1060.3999999999999</v>
      </c>
      <c r="L126" s="24">
        <v>1110.6999999999998</v>
      </c>
      <c r="M126" s="24">
        <v>1327.6999999999998</v>
      </c>
      <c r="N126" s="24">
        <v>1440</v>
      </c>
      <c r="O126" s="24">
        <v>1591.4</v>
      </c>
      <c r="P126" s="24">
        <v>1670</v>
      </c>
      <c r="Q126" s="24">
        <v>1705.1999999999998</v>
      </c>
      <c r="R126" s="24">
        <v>1728.8</v>
      </c>
      <c r="S126" s="24">
        <v>1748.8000000000002</v>
      </c>
      <c r="T126" s="24">
        <v>1771.3</v>
      </c>
      <c r="U126" s="24">
        <v>1798.8999999999999</v>
      </c>
      <c r="V126" s="24">
        <v>1826</v>
      </c>
      <c r="W126" s="24">
        <v>1850.6</v>
      </c>
      <c r="X126" s="24">
        <v>1875.8999999999999</v>
      </c>
      <c r="Y126" s="24">
        <v>1904.8000000000002</v>
      </c>
      <c r="Z126" s="24">
        <v>1932.0000000000002</v>
      </c>
      <c r="AA126" s="24">
        <v>1957.1000000000004</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3430.8611999999998</v>
      </c>
      <c r="D129" s="24">
        <v>3527.2650000000003</v>
      </c>
      <c r="E129" s="24">
        <v>3614.3141999999998</v>
      </c>
      <c r="F129" s="24">
        <v>3699.3742999999999</v>
      </c>
      <c r="G129" s="24">
        <v>3789.5905000000002</v>
      </c>
      <c r="H129" s="24">
        <v>3891.8215</v>
      </c>
      <c r="I129" s="24">
        <v>4014.3249000000001</v>
      </c>
      <c r="J129" s="24">
        <v>4133.0652</v>
      </c>
      <c r="K129" s="24">
        <v>4245.4668000000001</v>
      </c>
      <c r="L129" s="24">
        <v>4356.5246999999999</v>
      </c>
      <c r="M129" s="24">
        <v>4487.0785999999998</v>
      </c>
      <c r="N129" s="24">
        <v>4613.9454999999998</v>
      </c>
      <c r="O129" s="24">
        <v>4737.3366999999998</v>
      </c>
      <c r="P129" s="24">
        <v>4858.6193999999996</v>
      </c>
      <c r="Q129" s="24">
        <v>5000.9755000000005</v>
      </c>
      <c r="R129" s="24">
        <v>5145.5393000000004</v>
      </c>
      <c r="S129" s="24">
        <v>5282.1841000000004</v>
      </c>
      <c r="T129" s="24">
        <v>5417.1151999999993</v>
      </c>
      <c r="U129" s="24">
        <v>5576.6410999999998</v>
      </c>
      <c r="V129" s="24">
        <v>5731.6152000000002</v>
      </c>
      <c r="W129" s="24">
        <v>5876.7804000000006</v>
      </c>
      <c r="X129" s="24">
        <v>6020.8081999999995</v>
      </c>
      <c r="Y129" s="24">
        <v>6185.6889999999994</v>
      </c>
      <c r="Z129" s="24">
        <v>6344.5852000000004</v>
      </c>
      <c r="AA129" s="24">
        <v>6498.3271000000004</v>
      </c>
    </row>
    <row r="130" spans="1:27" x14ac:dyDescent="0.25">
      <c r="A130" s="28" t="s">
        <v>131</v>
      </c>
      <c r="B130" s="28" t="s">
        <v>77</v>
      </c>
      <c r="C130" s="24">
        <v>201.8</v>
      </c>
      <c r="D130" s="24">
        <v>215.1</v>
      </c>
      <c r="E130" s="24">
        <v>216</v>
      </c>
      <c r="F130" s="24">
        <v>265.70000000000005</v>
      </c>
      <c r="G130" s="24">
        <v>303.3</v>
      </c>
      <c r="H130" s="24">
        <v>339.09999999999997</v>
      </c>
      <c r="I130" s="24">
        <v>366.59999999999997</v>
      </c>
      <c r="J130" s="24">
        <v>391.3</v>
      </c>
      <c r="K130" s="24">
        <v>412.5</v>
      </c>
      <c r="L130" s="24">
        <v>431</v>
      </c>
      <c r="M130" s="24">
        <v>514.9</v>
      </c>
      <c r="N130" s="24">
        <v>565.5</v>
      </c>
      <c r="O130" s="24">
        <v>621.4</v>
      </c>
      <c r="P130" s="24">
        <v>651.40000000000009</v>
      </c>
      <c r="Q130" s="24">
        <v>662.3</v>
      </c>
      <c r="R130" s="24">
        <v>668.2</v>
      </c>
      <c r="S130" s="24">
        <v>672.5</v>
      </c>
      <c r="T130" s="24">
        <v>677.5</v>
      </c>
      <c r="U130" s="24">
        <v>684.80000000000007</v>
      </c>
      <c r="V130" s="24">
        <v>692</v>
      </c>
      <c r="W130" s="24">
        <v>698</v>
      </c>
      <c r="X130" s="24">
        <v>704.30000000000007</v>
      </c>
      <c r="Y130" s="24">
        <v>712.1</v>
      </c>
      <c r="Z130" s="24">
        <v>719.4</v>
      </c>
      <c r="AA130" s="24">
        <v>725.6</v>
      </c>
    </row>
    <row r="131" spans="1:27" x14ac:dyDescent="0.25">
      <c r="A131" s="28" t="s">
        <v>131</v>
      </c>
      <c r="B131" s="28" t="s">
        <v>78</v>
      </c>
      <c r="C131" s="24">
        <v>201.8</v>
      </c>
      <c r="D131" s="24">
        <v>215.1</v>
      </c>
      <c r="E131" s="24">
        <v>216</v>
      </c>
      <c r="F131" s="24">
        <v>265.70000000000005</v>
      </c>
      <c r="G131" s="24">
        <v>303.3</v>
      </c>
      <c r="H131" s="24">
        <v>339.09999999999997</v>
      </c>
      <c r="I131" s="24">
        <v>366.59999999999997</v>
      </c>
      <c r="J131" s="24">
        <v>391.3</v>
      </c>
      <c r="K131" s="24">
        <v>412.5</v>
      </c>
      <c r="L131" s="24">
        <v>431</v>
      </c>
      <c r="M131" s="24">
        <v>514.9</v>
      </c>
      <c r="N131" s="24">
        <v>565.5</v>
      </c>
      <c r="O131" s="24">
        <v>621.4</v>
      </c>
      <c r="P131" s="24">
        <v>651.40000000000009</v>
      </c>
      <c r="Q131" s="24">
        <v>662.3</v>
      </c>
      <c r="R131" s="24">
        <v>668.2</v>
      </c>
      <c r="S131" s="24">
        <v>672.5</v>
      </c>
      <c r="T131" s="24">
        <v>677.5</v>
      </c>
      <c r="U131" s="24">
        <v>684.80000000000007</v>
      </c>
      <c r="V131" s="24">
        <v>692</v>
      </c>
      <c r="W131" s="24">
        <v>698</v>
      </c>
      <c r="X131" s="24">
        <v>704.30000000000007</v>
      </c>
      <c r="Y131" s="24">
        <v>712.1</v>
      </c>
      <c r="Z131" s="24">
        <v>719.4</v>
      </c>
      <c r="AA131" s="24">
        <v>725.6</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3741.7239</v>
      </c>
      <c r="D134" s="24">
        <v>3869.0981000000002</v>
      </c>
      <c r="E134" s="24">
        <v>3973.6734999999999</v>
      </c>
      <c r="F134" s="24">
        <v>4075.8552</v>
      </c>
      <c r="G134" s="24">
        <v>4172.3140999999996</v>
      </c>
      <c r="H134" s="24">
        <v>4278.4142000000002</v>
      </c>
      <c r="I134" s="24">
        <v>4391.7896000000001</v>
      </c>
      <c r="J134" s="24">
        <v>4494.34</v>
      </c>
      <c r="K134" s="24">
        <v>4600.5325999999995</v>
      </c>
      <c r="L134" s="24">
        <v>4727.8011000000006</v>
      </c>
      <c r="M134" s="24">
        <v>4862.3164999999999</v>
      </c>
      <c r="N134" s="24">
        <v>4995.4093000000003</v>
      </c>
      <c r="O134" s="24">
        <v>5135.1277</v>
      </c>
      <c r="P134" s="24">
        <v>5271.4913999999999</v>
      </c>
      <c r="Q134" s="24">
        <v>5416.5843999999997</v>
      </c>
      <c r="R134" s="24">
        <v>5560.3624</v>
      </c>
      <c r="S134" s="24">
        <v>5711.0652999999993</v>
      </c>
      <c r="T134" s="24">
        <v>5858.7106999999996</v>
      </c>
      <c r="U134" s="24">
        <v>6015.5149000000001</v>
      </c>
      <c r="V134" s="24">
        <v>6171.5711000000001</v>
      </c>
      <c r="W134" s="24">
        <v>6334.8513000000003</v>
      </c>
      <c r="X134" s="24">
        <v>6495.4531000000006</v>
      </c>
      <c r="Y134" s="24">
        <v>6665.5415999999996</v>
      </c>
      <c r="Z134" s="24">
        <v>6835.2178999999996</v>
      </c>
      <c r="AA134" s="24">
        <v>7012.4931999999999</v>
      </c>
    </row>
    <row r="135" spans="1:27" x14ac:dyDescent="0.25">
      <c r="A135" s="28" t="s">
        <v>132</v>
      </c>
      <c r="B135" s="28" t="s">
        <v>77</v>
      </c>
      <c r="C135" s="24">
        <v>79.2</v>
      </c>
      <c r="D135" s="24">
        <v>80.100000000000009</v>
      </c>
      <c r="E135" s="24">
        <v>80.3</v>
      </c>
      <c r="F135" s="24">
        <v>92</v>
      </c>
      <c r="G135" s="24">
        <v>113.89999999999999</v>
      </c>
      <c r="H135" s="24">
        <v>128.19999999999999</v>
      </c>
      <c r="I135" s="24">
        <v>144.29999999999998</v>
      </c>
      <c r="J135" s="24">
        <v>154.20000000000002</v>
      </c>
      <c r="K135" s="24">
        <v>164.6</v>
      </c>
      <c r="L135" s="24">
        <v>173.1</v>
      </c>
      <c r="M135" s="24">
        <v>216.9</v>
      </c>
      <c r="N135" s="24">
        <v>231</v>
      </c>
      <c r="O135" s="24">
        <v>257</v>
      </c>
      <c r="P135" s="24">
        <v>270.09999999999997</v>
      </c>
      <c r="Q135" s="24">
        <v>275.5</v>
      </c>
      <c r="R135" s="24">
        <v>278.8</v>
      </c>
      <c r="S135" s="24">
        <v>282.2</v>
      </c>
      <c r="T135" s="24">
        <v>286.3</v>
      </c>
      <c r="U135" s="24">
        <v>291</v>
      </c>
      <c r="V135" s="24">
        <v>294.60000000000002</v>
      </c>
      <c r="W135" s="24">
        <v>297.3</v>
      </c>
      <c r="X135" s="24">
        <v>300.2</v>
      </c>
      <c r="Y135" s="24">
        <v>304.10000000000002</v>
      </c>
      <c r="Z135" s="24">
        <v>307.90000000000003</v>
      </c>
      <c r="AA135" s="24">
        <v>311.20000000000005</v>
      </c>
    </row>
    <row r="136" spans="1:27" x14ac:dyDescent="0.25">
      <c r="A136" s="28" t="s">
        <v>132</v>
      </c>
      <c r="B136" s="28" t="s">
        <v>78</v>
      </c>
      <c r="C136" s="24">
        <v>79.2</v>
      </c>
      <c r="D136" s="24">
        <v>80.100000000000009</v>
      </c>
      <c r="E136" s="24">
        <v>80.3</v>
      </c>
      <c r="F136" s="24">
        <v>92</v>
      </c>
      <c r="G136" s="24">
        <v>113.89999999999999</v>
      </c>
      <c r="H136" s="24">
        <v>128.19999999999999</v>
      </c>
      <c r="I136" s="24">
        <v>144.29999999999998</v>
      </c>
      <c r="J136" s="24">
        <v>154.20000000000002</v>
      </c>
      <c r="K136" s="24">
        <v>164.6</v>
      </c>
      <c r="L136" s="24">
        <v>173.1</v>
      </c>
      <c r="M136" s="24">
        <v>216.9</v>
      </c>
      <c r="N136" s="24">
        <v>231</v>
      </c>
      <c r="O136" s="24">
        <v>257</v>
      </c>
      <c r="P136" s="24">
        <v>270.09999999999997</v>
      </c>
      <c r="Q136" s="24">
        <v>275.5</v>
      </c>
      <c r="R136" s="24">
        <v>278.8</v>
      </c>
      <c r="S136" s="24">
        <v>282.2</v>
      </c>
      <c r="T136" s="24">
        <v>286.3</v>
      </c>
      <c r="U136" s="24">
        <v>291</v>
      </c>
      <c r="V136" s="24">
        <v>294.60000000000002</v>
      </c>
      <c r="W136" s="24">
        <v>297.3</v>
      </c>
      <c r="X136" s="24">
        <v>300.2</v>
      </c>
      <c r="Y136" s="24">
        <v>304.10000000000002</v>
      </c>
      <c r="Z136" s="24">
        <v>307.90000000000003</v>
      </c>
      <c r="AA136" s="24">
        <v>311.20000000000005</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3041.4623000000001</v>
      </c>
      <c r="D139" s="24">
        <v>3518.1756</v>
      </c>
      <c r="E139" s="24">
        <v>3971.6673000000001</v>
      </c>
      <c r="F139" s="24">
        <v>4412.0893999999998</v>
      </c>
      <c r="G139" s="24">
        <v>4853.2750999999998</v>
      </c>
      <c r="H139" s="24">
        <v>5291.2839999999997</v>
      </c>
      <c r="I139" s="24">
        <v>5750.2357999999995</v>
      </c>
      <c r="J139" s="24">
        <v>6186.4026999999996</v>
      </c>
      <c r="K139" s="24">
        <v>6286.9318000000003</v>
      </c>
      <c r="L139" s="24">
        <v>6368.0061999999998</v>
      </c>
      <c r="M139" s="24">
        <v>6473.0149999999994</v>
      </c>
      <c r="N139" s="24">
        <v>6560.8446000000004</v>
      </c>
      <c r="O139" s="24">
        <v>6673.5510000000004</v>
      </c>
      <c r="P139" s="24">
        <v>6766.6424000000006</v>
      </c>
      <c r="Q139" s="24">
        <v>6889.6151999999993</v>
      </c>
      <c r="R139" s="24">
        <v>6988.2174999999997</v>
      </c>
      <c r="S139" s="24">
        <v>7116.9711000000007</v>
      </c>
      <c r="T139" s="24">
        <v>7221.5690000000004</v>
      </c>
      <c r="U139" s="24">
        <v>7356.4660999999996</v>
      </c>
      <c r="V139" s="24">
        <v>7467.3854999999994</v>
      </c>
      <c r="W139" s="24">
        <v>7608.9018000000005</v>
      </c>
      <c r="X139" s="24">
        <v>7726.6890999999996</v>
      </c>
      <c r="Y139" s="24">
        <v>7875.3220000000001</v>
      </c>
      <c r="Z139" s="24">
        <v>8000.5227000000004</v>
      </c>
      <c r="AA139" s="24">
        <v>8154.3054000000002</v>
      </c>
    </row>
    <row r="140" spans="1:27" x14ac:dyDescent="0.25">
      <c r="A140" s="28" t="s">
        <v>133</v>
      </c>
      <c r="B140" s="28" t="s">
        <v>77</v>
      </c>
      <c r="C140" s="24">
        <v>115.8</v>
      </c>
      <c r="D140" s="24">
        <v>132</v>
      </c>
      <c r="E140" s="24">
        <v>134</v>
      </c>
      <c r="F140" s="24">
        <v>154.29999999999998</v>
      </c>
      <c r="G140" s="24">
        <v>181.6</v>
      </c>
      <c r="H140" s="24">
        <v>200.5</v>
      </c>
      <c r="I140" s="24">
        <v>222.3</v>
      </c>
      <c r="J140" s="24">
        <v>237.7</v>
      </c>
      <c r="K140" s="24">
        <v>255.89999999999998</v>
      </c>
      <c r="L140" s="24">
        <v>272.2</v>
      </c>
      <c r="M140" s="24">
        <v>349.4</v>
      </c>
      <c r="N140" s="24">
        <v>389.09999999999997</v>
      </c>
      <c r="O140" s="24">
        <v>448</v>
      </c>
      <c r="P140" s="24">
        <v>474.7</v>
      </c>
      <c r="Q140" s="24">
        <v>488.09999999999997</v>
      </c>
      <c r="R140" s="24">
        <v>497.49999999999994</v>
      </c>
      <c r="S140" s="24">
        <v>505.40000000000003</v>
      </c>
      <c r="T140" s="24">
        <v>513.9</v>
      </c>
      <c r="U140" s="24">
        <v>524.20000000000005</v>
      </c>
      <c r="V140" s="24">
        <v>535</v>
      </c>
      <c r="W140" s="24">
        <v>545.4</v>
      </c>
      <c r="X140" s="24">
        <v>556</v>
      </c>
      <c r="Y140" s="24">
        <v>567.29999999999995</v>
      </c>
      <c r="Z140" s="24">
        <v>577.6</v>
      </c>
      <c r="AA140" s="24">
        <v>587.30000000000007</v>
      </c>
    </row>
    <row r="141" spans="1:27" x14ac:dyDescent="0.25">
      <c r="A141" s="28" t="s">
        <v>133</v>
      </c>
      <c r="B141" s="28" t="s">
        <v>78</v>
      </c>
      <c r="C141" s="24">
        <v>115.8</v>
      </c>
      <c r="D141" s="24">
        <v>132</v>
      </c>
      <c r="E141" s="24">
        <v>134</v>
      </c>
      <c r="F141" s="24">
        <v>154.29999999999998</v>
      </c>
      <c r="G141" s="24">
        <v>181.6</v>
      </c>
      <c r="H141" s="24">
        <v>200.5</v>
      </c>
      <c r="I141" s="24">
        <v>222.3</v>
      </c>
      <c r="J141" s="24">
        <v>237.7</v>
      </c>
      <c r="K141" s="24">
        <v>255.89999999999998</v>
      </c>
      <c r="L141" s="24">
        <v>272.2</v>
      </c>
      <c r="M141" s="24">
        <v>349.4</v>
      </c>
      <c r="N141" s="24">
        <v>389.09999999999997</v>
      </c>
      <c r="O141" s="24">
        <v>448</v>
      </c>
      <c r="P141" s="24">
        <v>474.7</v>
      </c>
      <c r="Q141" s="24">
        <v>488.09999999999997</v>
      </c>
      <c r="R141" s="24">
        <v>497.49999999999994</v>
      </c>
      <c r="S141" s="24">
        <v>505.40000000000003</v>
      </c>
      <c r="T141" s="24">
        <v>513.9</v>
      </c>
      <c r="U141" s="24">
        <v>524.20000000000005</v>
      </c>
      <c r="V141" s="24">
        <v>535</v>
      </c>
      <c r="W141" s="24">
        <v>545.4</v>
      </c>
      <c r="X141" s="24">
        <v>556</v>
      </c>
      <c r="Y141" s="24">
        <v>567.29999999999995</v>
      </c>
      <c r="Z141" s="24">
        <v>577.6</v>
      </c>
      <c r="AA141" s="24">
        <v>587.30000000000007</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1673.4666999999999</v>
      </c>
      <c r="D144" s="24">
        <v>1732.8694</v>
      </c>
      <c r="E144" s="24">
        <v>1772.1977999999999</v>
      </c>
      <c r="F144" s="24">
        <v>1795.6397999999999</v>
      </c>
      <c r="G144" s="24">
        <v>1822.1359</v>
      </c>
      <c r="H144" s="24">
        <v>1849.3843999999999</v>
      </c>
      <c r="I144" s="24">
        <v>1879.1233999999999</v>
      </c>
      <c r="J144" s="24">
        <v>1926.8970999999999</v>
      </c>
      <c r="K144" s="24">
        <v>1963.3836000000001</v>
      </c>
      <c r="L144" s="24">
        <v>1998.2746999999999</v>
      </c>
      <c r="M144" s="24">
        <v>2035.4872</v>
      </c>
      <c r="N144" s="24">
        <v>2084.6970999999999</v>
      </c>
      <c r="O144" s="24">
        <v>2122.6241</v>
      </c>
      <c r="P144" s="24">
        <v>2158.9148</v>
      </c>
      <c r="Q144" s="24">
        <v>2197.7060000000001</v>
      </c>
      <c r="R144" s="24">
        <v>2248.5938000000001</v>
      </c>
      <c r="S144" s="24">
        <v>2288.0675999999999</v>
      </c>
      <c r="T144" s="24">
        <v>2325.98</v>
      </c>
      <c r="U144" s="24">
        <v>2366.3688999999999</v>
      </c>
      <c r="V144" s="24">
        <v>2418.8951999999999</v>
      </c>
      <c r="W144" s="24">
        <v>2460.0783000000001</v>
      </c>
      <c r="X144" s="24">
        <v>2499.7339000000002</v>
      </c>
      <c r="Y144" s="24">
        <v>2542.0456999999997</v>
      </c>
      <c r="Z144" s="24">
        <v>2596.5164</v>
      </c>
      <c r="AA144" s="24">
        <v>2639.7737000000002</v>
      </c>
    </row>
    <row r="145" spans="1:27" x14ac:dyDescent="0.25">
      <c r="A145" s="28" t="s">
        <v>134</v>
      </c>
      <c r="B145" s="28" t="s">
        <v>77</v>
      </c>
      <c r="C145" s="24">
        <v>103.9</v>
      </c>
      <c r="D145" s="24">
        <v>144.69999999999999</v>
      </c>
      <c r="E145" s="24">
        <v>151.6</v>
      </c>
      <c r="F145" s="24">
        <v>158.6</v>
      </c>
      <c r="G145" s="24">
        <v>166.2</v>
      </c>
      <c r="H145" s="24">
        <v>178.89999999999998</v>
      </c>
      <c r="I145" s="24">
        <v>189.39999999999998</v>
      </c>
      <c r="J145" s="24">
        <v>197.29999999999998</v>
      </c>
      <c r="K145" s="24">
        <v>202.1</v>
      </c>
      <c r="L145" s="24">
        <v>207.8</v>
      </c>
      <c r="M145" s="24">
        <v>213.7</v>
      </c>
      <c r="N145" s="24">
        <v>219.9</v>
      </c>
      <c r="O145" s="24">
        <v>227</v>
      </c>
      <c r="P145" s="24">
        <v>234</v>
      </c>
      <c r="Q145" s="24">
        <v>239.2</v>
      </c>
      <c r="R145" s="24">
        <v>244</v>
      </c>
      <c r="S145" s="24">
        <v>248.49999999999997</v>
      </c>
      <c r="T145" s="24">
        <v>253.39999999999998</v>
      </c>
      <c r="U145" s="24">
        <v>258.59999999999997</v>
      </c>
      <c r="V145" s="24">
        <v>263.90000000000003</v>
      </c>
      <c r="W145" s="24">
        <v>269.2</v>
      </c>
      <c r="X145" s="24">
        <v>274.59999999999997</v>
      </c>
      <c r="Y145" s="24">
        <v>280.39999999999998</v>
      </c>
      <c r="Z145" s="24">
        <v>286.2</v>
      </c>
      <c r="AA145" s="24">
        <v>292</v>
      </c>
    </row>
    <row r="146" spans="1:27" x14ac:dyDescent="0.25">
      <c r="A146" s="28" t="s">
        <v>134</v>
      </c>
      <c r="B146" s="28" t="s">
        <v>78</v>
      </c>
      <c r="C146" s="24">
        <v>103.9</v>
      </c>
      <c r="D146" s="24">
        <v>144.69999999999999</v>
      </c>
      <c r="E146" s="24">
        <v>151.6</v>
      </c>
      <c r="F146" s="24">
        <v>158.6</v>
      </c>
      <c r="G146" s="24">
        <v>166.2</v>
      </c>
      <c r="H146" s="24">
        <v>178.89999999999998</v>
      </c>
      <c r="I146" s="24">
        <v>189.39999999999998</v>
      </c>
      <c r="J146" s="24">
        <v>197.29999999999998</v>
      </c>
      <c r="K146" s="24">
        <v>202.1</v>
      </c>
      <c r="L146" s="24">
        <v>207.8</v>
      </c>
      <c r="M146" s="24">
        <v>213.7</v>
      </c>
      <c r="N146" s="24">
        <v>219.9</v>
      </c>
      <c r="O146" s="24">
        <v>227</v>
      </c>
      <c r="P146" s="24">
        <v>234</v>
      </c>
      <c r="Q146" s="24">
        <v>239.2</v>
      </c>
      <c r="R146" s="24">
        <v>244</v>
      </c>
      <c r="S146" s="24">
        <v>248.49999999999997</v>
      </c>
      <c r="T146" s="24">
        <v>253.39999999999998</v>
      </c>
      <c r="U146" s="24">
        <v>258.59999999999997</v>
      </c>
      <c r="V146" s="24">
        <v>263.90000000000003</v>
      </c>
      <c r="W146" s="24">
        <v>269.2</v>
      </c>
      <c r="X146" s="24">
        <v>274.59999999999997</v>
      </c>
      <c r="Y146" s="24">
        <v>280.39999999999998</v>
      </c>
      <c r="Z146" s="24">
        <v>286.2</v>
      </c>
      <c r="AA146" s="24">
        <v>292</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184.44596000000001</v>
      </c>
      <c r="D149" s="24">
        <v>188.62790999999999</v>
      </c>
      <c r="E149" s="24">
        <v>191.86750000000001</v>
      </c>
      <c r="F149" s="24">
        <v>195.92365999999998</v>
      </c>
      <c r="G149" s="24">
        <v>198.04015000000001</v>
      </c>
      <c r="H149" s="24">
        <v>201.62872999999999</v>
      </c>
      <c r="I149" s="24">
        <v>204.07711</v>
      </c>
      <c r="J149" s="24">
        <v>206.33365000000001</v>
      </c>
      <c r="K149" s="24">
        <v>208.61529999999999</v>
      </c>
      <c r="L149" s="24">
        <v>211.19436000000002</v>
      </c>
      <c r="M149" s="24">
        <v>213.93342000000001</v>
      </c>
      <c r="N149" s="24">
        <v>218.70249000000001</v>
      </c>
      <c r="O149" s="24">
        <v>221.29289</v>
      </c>
      <c r="P149" s="24">
        <v>223.97827000000001</v>
      </c>
      <c r="Q149" s="24">
        <v>226.88603000000001</v>
      </c>
      <c r="R149" s="24">
        <v>231.84733</v>
      </c>
      <c r="S149" s="24">
        <v>234.66043000000002</v>
      </c>
      <c r="T149" s="24">
        <v>237.48202000000001</v>
      </c>
      <c r="U149" s="24">
        <v>240.58734999999999</v>
      </c>
      <c r="V149" s="24">
        <v>245.76966999999999</v>
      </c>
      <c r="W149" s="24">
        <v>248.79616999999999</v>
      </c>
      <c r="X149" s="24">
        <v>251.84499</v>
      </c>
      <c r="Y149" s="24">
        <v>255.16963000000001</v>
      </c>
      <c r="Z149" s="24">
        <v>260.51609000000002</v>
      </c>
      <c r="AA149" s="24">
        <v>263.79019</v>
      </c>
    </row>
    <row r="150" spans="1:27" x14ac:dyDescent="0.25">
      <c r="A150" s="28" t="s">
        <v>135</v>
      </c>
      <c r="B150" s="28" t="s">
        <v>77</v>
      </c>
      <c r="C150" s="24">
        <v>13.5</v>
      </c>
      <c r="D150" s="24">
        <v>13.5</v>
      </c>
      <c r="E150" s="24">
        <v>13.4</v>
      </c>
      <c r="F150" s="24">
        <v>15.4</v>
      </c>
      <c r="G150" s="24">
        <v>17.7</v>
      </c>
      <c r="H150" s="24">
        <v>20.2</v>
      </c>
      <c r="I150" s="24">
        <v>22.700000000000003</v>
      </c>
      <c r="J150" s="24">
        <v>23.9</v>
      </c>
      <c r="K150" s="24">
        <v>25.3</v>
      </c>
      <c r="L150" s="24">
        <v>26.6</v>
      </c>
      <c r="M150" s="24">
        <v>32.799999999999997</v>
      </c>
      <c r="N150" s="24">
        <v>34.5</v>
      </c>
      <c r="O150" s="24">
        <v>38</v>
      </c>
      <c r="P150" s="24">
        <v>39.800000000000004</v>
      </c>
      <c r="Q150" s="24">
        <v>40.1</v>
      </c>
      <c r="R150" s="24">
        <v>40.299999999999997</v>
      </c>
      <c r="S150" s="24">
        <v>40.200000000000003</v>
      </c>
      <c r="T150" s="24">
        <v>40.200000000000003</v>
      </c>
      <c r="U150" s="24">
        <v>40.299999999999997</v>
      </c>
      <c r="V150" s="24">
        <v>40.5</v>
      </c>
      <c r="W150" s="24">
        <v>40.700000000000003</v>
      </c>
      <c r="X150" s="24">
        <v>40.799999999999997</v>
      </c>
      <c r="Y150" s="24">
        <v>40.9</v>
      </c>
      <c r="Z150" s="24">
        <v>40.9</v>
      </c>
      <c r="AA150" s="24">
        <v>41</v>
      </c>
    </row>
    <row r="151" spans="1:27" x14ac:dyDescent="0.25">
      <c r="A151" s="28" t="s">
        <v>135</v>
      </c>
      <c r="B151" s="28" t="s">
        <v>78</v>
      </c>
      <c r="C151" s="24">
        <v>13.5</v>
      </c>
      <c r="D151" s="24">
        <v>13.5</v>
      </c>
      <c r="E151" s="24">
        <v>13.4</v>
      </c>
      <c r="F151" s="24">
        <v>15.4</v>
      </c>
      <c r="G151" s="24">
        <v>17.7</v>
      </c>
      <c r="H151" s="24">
        <v>20.2</v>
      </c>
      <c r="I151" s="24">
        <v>22.700000000000003</v>
      </c>
      <c r="J151" s="24">
        <v>23.9</v>
      </c>
      <c r="K151" s="24">
        <v>25.3</v>
      </c>
      <c r="L151" s="24">
        <v>26.6</v>
      </c>
      <c r="M151" s="24">
        <v>32.799999999999997</v>
      </c>
      <c r="N151" s="24">
        <v>34.5</v>
      </c>
      <c r="O151" s="24">
        <v>38</v>
      </c>
      <c r="P151" s="24">
        <v>39.800000000000004</v>
      </c>
      <c r="Q151" s="24">
        <v>40.1</v>
      </c>
      <c r="R151" s="24">
        <v>40.299999999999997</v>
      </c>
      <c r="S151" s="24">
        <v>40.200000000000003</v>
      </c>
      <c r="T151" s="24">
        <v>40.200000000000003</v>
      </c>
      <c r="U151" s="24">
        <v>40.299999999999997</v>
      </c>
      <c r="V151" s="24">
        <v>40.5</v>
      </c>
      <c r="W151" s="24">
        <v>40.700000000000003</v>
      </c>
      <c r="X151" s="24">
        <v>40.799999999999997</v>
      </c>
      <c r="Y151" s="24">
        <v>40.9</v>
      </c>
      <c r="Z151" s="24">
        <v>40.9</v>
      </c>
      <c r="AA151" s="24">
        <v>41</v>
      </c>
    </row>
  </sheetData>
  <sheetProtection algorithmName="SHA-512" hashValue="KM/tA5fDQNH8W8rNi+FOu6WaDrnKawSk5WDLegTlgn5msWVtP8HwAu5X5ogRjmQo5lvPLY3aKm6tKoN1rTRJvQ==" saltValue="Zyx6zWjw6CaTwXcBa8ICNA==" spinCount="100000" sheet="1" objects="1" scenarios="1"/>
  <mergeCells count="6">
    <mergeCell ref="A17:B17"/>
    <mergeCell ref="A31:B31"/>
    <mergeCell ref="A45:B45"/>
    <mergeCell ref="A59:B59"/>
    <mergeCell ref="A73:B73"/>
    <mergeCell ref="A87:B8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720D93C7FF8B49802AE22B2B090644" ma:contentTypeVersion="1" ma:contentTypeDescription="Create a new document." ma:contentTypeScope="" ma:versionID="58baa46aa51e54efcb88e86e45889850">
  <xsd:schema xmlns:xsd="http://www.w3.org/2001/XMLSchema" xmlns:xs="http://www.w3.org/2001/XMLSchema" xmlns:p="http://schemas.microsoft.com/office/2006/metadata/properties" xmlns:ns1="http://schemas.microsoft.com/sharepoint/v3" xmlns:ns2="b82ac699-7e94-47da-a6ed-b75b380e0bd7" xmlns:ns3="f0e6702e-4574-4095-a9ea-76c0d1a77643" targetNamespace="http://schemas.microsoft.com/office/2006/metadata/properties" ma:root="true" ma:fieldsID="90e32c2224926579f0c2cd6121ed01c2" ns1:_="" ns2:_="" ns3:_="">
    <xsd:import namespace="http://schemas.microsoft.com/sharepoint/v3"/>
    <xsd:import namespace="b82ac699-7e94-47da-a6ed-b75b380e0bd7"/>
    <xsd:import namespace="f0e6702e-4574-4095-a9ea-76c0d1a77643"/>
    <xsd:element name="properties">
      <xsd:complexType>
        <xsd:sequence>
          <xsd:element name="documentManagement">
            <xsd:complexType>
              <xsd:all>
                <xsd:element ref="ns2:e968f008490c466f90bc6889d751dcbb" minOccurs="0"/>
                <xsd:element ref="ns3:TaxCatchAll" minOccurs="0"/>
                <xsd:element ref="ns3:TaxCatchAllLabel" minOccurs="0"/>
                <xsd:element ref="ns2:d8b594fe0c2f491d889a1f5ed566becb" minOccurs="0"/>
                <xsd:element ref="ns2:naa700741d9d42d5b10b9434dce76e75" minOccurs="0"/>
                <xsd:element ref="ns2:p46ce59d80f543ed9fd6391417169c9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2ac699-7e94-47da-a6ed-b75b380e0bd7" elementFormDefault="qualified">
    <xsd:import namespace="http://schemas.microsoft.com/office/2006/documentManagement/types"/>
    <xsd:import namespace="http://schemas.microsoft.com/office/infopath/2007/PartnerControls"/>
    <xsd:element name="e968f008490c466f90bc6889d751dcbb" ma:index="8" nillable="true" ma:taxonomy="true" ma:internalName="e968f008490c466f90bc6889d751dcbb" ma:taxonomyFieldName="DocumentCategory" ma:displayName="Category" ma:default="" ma:fieldId="{e968f008-490c-466f-90bc-6889d751dcbb}" ma:sspId="2708887b-f5f3-4706-8e6b-b6ea70c0c9b2" ma:termSetId="69490f1e-aa01-42c5-984b-d59b583e6da5" ma:anchorId="00000000-0000-0000-0000-000000000000" ma:open="false" ma:isKeyword="false">
      <xsd:complexType>
        <xsd:sequence>
          <xsd:element ref="pc:Terms" minOccurs="0" maxOccurs="1"/>
        </xsd:sequence>
      </xsd:complexType>
    </xsd:element>
    <xsd:element name="d8b594fe0c2f491d889a1f5ed566becb" ma:index="12" nillable="true" ma:taxonomy="true" ma:internalName="d8b594fe0c2f491d889a1f5ed566becb" ma:taxonomyFieldName="DocumentRegion" ma:displayName="Region" ma:default="" ma:fieldId="{d8b594fe-0c2f-491d-889a-1f5ed566becb}" ma:sspId="2708887b-f5f3-4706-8e6b-b6ea70c0c9b2" ma:termSetId="2df1f996-0113-4cf7-a169-9078e2c2f3d3" ma:anchorId="00000000-0000-0000-0000-000000000000" ma:open="false" ma:isKeyword="false">
      <xsd:complexType>
        <xsd:sequence>
          <xsd:element ref="pc:Terms" minOccurs="0" maxOccurs="1"/>
        </xsd:sequence>
      </xsd:complexType>
    </xsd:element>
    <xsd:element name="naa700741d9d42d5b10b9434dce76e75" ma:index="14" nillable="true" ma:taxonomy="true" ma:internalName="naa700741d9d42d5b10b9434dce76e75" ma:taxonomyFieldName="DocumentTopic" ma:displayName="Topic" ma:default="" ma:fieldId="{7aa70074-1d9d-42d5-b10b-9434dce76e75}" ma:sspId="2708887b-f5f3-4706-8e6b-b6ea70c0c9b2" ma:termSetId="3e039326-be3a-4be3-8b72-0951cd8155c7" ma:anchorId="00000000-0000-0000-0000-000000000000" ma:open="false" ma:isKeyword="false">
      <xsd:complexType>
        <xsd:sequence>
          <xsd:element ref="pc:Terms" minOccurs="0" maxOccurs="1"/>
        </xsd:sequence>
      </xsd:complexType>
    </xsd:element>
    <xsd:element name="p46ce59d80f543ed9fd6391417169c9e" ma:index="16" nillable="true" ma:taxonomy="true" ma:internalName="p46ce59d80f543ed9fd6391417169c9e" ma:taxonomyFieldName="DocumentSubTopic" ma:displayName="Sub Topic" ma:default="" ma:fieldId="{946ce59d-80f5-43ed-9fd6-391417169c9e}" ma:sspId="2708887b-f5f3-4706-8e6b-b6ea70c0c9b2" ma:termSetId="bba4c48a-ec13-4a7a-b3e4-bd04438276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e6702e-4574-4095-a9ea-76c0d1a77643"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932b2525-0d26-4107-bde1-971f8ba7f2d0}" ma:internalName="TaxCatchAll" ma:showField="CatchAllData" ma:web="f0e6702e-4574-4095-a9ea-76c0d1a7764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32b2525-0d26-4107-bde1-971f8ba7f2d0}" ma:internalName="TaxCatchAllLabel" ma:readOnly="true" ma:showField="CatchAllDataLabel" ma:web="f0e6702e-4574-4095-a9ea-76c0d1a776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8b594fe0c2f491d889a1f5ed566becb xmlns="b82ac699-7e94-47da-a6ed-b75b380e0bd7">
      <Terms xmlns="http://schemas.microsoft.com/office/infopath/2007/PartnerControls"/>
    </d8b594fe0c2f491d889a1f5ed566becb>
    <naa700741d9d42d5b10b9434dce76e75 xmlns="b82ac699-7e94-47da-a6ed-b75b380e0bd7">
      <Terms xmlns="http://schemas.microsoft.com/office/infopath/2007/PartnerControls"/>
    </naa700741d9d42d5b10b9434dce76e75>
    <TaxCatchAll xmlns="f0e6702e-4574-4095-a9ea-76c0d1a77643"/>
    <p46ce59d80f543ed9fd6391417169c9e xmlns="b82ac699-7e94-47da-a6ed-b75b380e0bd7">
      <Terms xmlns="http://schemas.microsoft.com/office/infopath/2007/PartnerControls"/>
    </p46ce59d80f543ed9fd6391417169c9e>
    <PublishingExpirationDate xmlns="http://schemas.microsoft.com/sharepoint/v3" xsi:nil="true"/>
    <e968f008490c466f90bc6889d751dcbb xmlns="b82ac699-7e94-47da-a6ed-b75b380e0bd7">
      <Terms xmlns="http://schemas.microsoft.com/office/infopath/2007/PartnerControls"/>
    </e968f008490c466f90bc6889d751dcbb>
    <PublishingStartDate xmlns="http://schemas.microsoft.com/sharepoint/v3" xsi:nil="true"/>
  </documentManagement>
</p:properties>
</file>

<file path=customXml/itemProps1.xml><?xml version="1.0" encoding="utf-8"?>
<ds:datastoreItem xmlns:ds="http://schemas.openxmlformats.org/officeDocument/2006/customXml" ds:itemID="{3E802287-8CA7-4B04-A763-212F4540E8F6}"/>
</file>

<file path=customXml/itemProps2.xml><?xml version="1.0" encoding="utf-8"?>
<ds:datastoreItem xmlns:ds="http://schemas.openxmlformats.org/officeDocument/2006/customXml" ds:itemID="{D811B15C-8219-4C22-884E-156F34CA8272}"/>
</file>

<file path=customXml/itemProps3.xml><?xml version="1.0" encoding="utf-8"?>
<ds:datastoreItem xmlns:ds="http://schemas.openxmlformats.org/officeDocument/2006/customXml" ds:itemID="{BE5D2B23-E86C-4FCF-98E7-063AB6AE96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vt:lpstr>
      <vt:lpstr>Release notice</vt:lpstr>
      <vt:lpstr>Version notes</vt:lpstr>
      <vt:lpstr>Abbreviations and notes</vt:lpstr>
      <vt:lpstr>---Compare options---</vt:lpstr>
      <vt:lpstr>Competition Benefits</vt:lpstr>
      <vt:lpstr>BaseCase_CF</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Option3C_CF</vt:lpstr>
      <vt:lpstr>Option3C_Generation</vt:lpstr>
      <vt:lpstr>Option3C_Capacity</vt:lpstr>
      <vt:lpstr>Option3C_VOM Cost</vt:lpstr>
      <vt:lpstr>Option3C_FOM Cost</vt:lpstr>
      <vt:lpstr>Option3C_Fuel Cost</vt:lpstr>
      <vt:lpstr>Option3C_Build Cost</vt:lpstr>
      <vt:lpstr>Option3C_REHAB Cost</vt:lpstr>
      <vt:lpstr>Option3C_REZ Tx Cost</vt:lpstr>
      <vt:lpstr>Option3C_USE+DSP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Schaller</dc:creator>
  <cp:lastModifiedBy>Andrea Schaller</cp:lastModifiedBy>
  <dcterms:created xsi:type="dcterms:W3CDTF">2021-07-23T03:23:02Z</dcterms:created>
  <dcterms:modified xsi:type="dcterms:W3CDTF">2021-07-23T03:23:53Z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0x01010040720D93C7FF8B49802AE22B2B090644</vt:lpwstr>
  </property>
</Properties>
</file>