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0.xml" ContentType="application/vnd.openxmlformats-officedocument.spreadsheetml.worksheet+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Y:\TRG00025_HumeLink RIT-T\PACR\Annual workbooks\Draft workbooks\"/>
    </mc:Choice>
  </mc:AlternateContent>
  <xr:revisionPtr revIDLastSave="0" documentId="8_{F1FB0C6B-5538-443C-ADF2-886FD554AAA6}" xr6:coauthVersionLast="45" xr6:coauthVersionMax="45" xr10:uidLastSave="{00000000-0000-0000-0000-000000000000}"/>
  <bookViews>
    <workbookView xWindow="-120" yWindow="-120" windowWidth="29040" windowHeight="15840" xr2:uid="{4FF03446-A856-46E1-BAC5-5AE8EBEC6A4F}"/>
  </bookViews>
  <sheets>
    <sheet name="Cover" sheetId="1" r:id="rId1"/>
    <sheet name="Release notice" sheetId="2" r:id="rId2"/>
    <sheet name="Version notes" sheetId="3" r:id="rId3"/>
    <sheet name="Abbreviations and notes" sheetId="4" r:id="rId4"/>
    <sheet name="---Compare options---" sheetId="7" r:id="rId5"/>
    <sheet name="Competition Benefits" sheetId="8" r:id="rId6"/>
    <sheet name="BaseCase_CF" sheetId="9" r:id="rId7"/>
    <sheet name="BaseCase_Generation" sheetId="10" r:id="rId8"/>
    <sheet name="BaseCase_Capacity" sheetId="11" r:id="rId9"/>
    <sheet name="BaseCase_VOM Cost" sheetId="12" r:id="rId10"/>
    <sheet name="BaseCase_FOM Cost" sheetId="13" r:id="rId11"/>
    <sheet name="BaseCase_Fuel Cost" sheetId="14" r:id="rId12"/>
    <sheet name="BaseCase_Build Cost" sheetId="15" r:id="rId13"/>
    <sheet name="BaseCase_REHAB Cost" sheetId="16" r:id="rId14"/>
    <sheet name="BaseCase_REZ Tx Cost" sheetId="17" r:id="rId15"/>
    <sheet name="BaseCase_USE+DSP Cost" sheetId="18" r:id="rId16"/>
    <sheet name="Option3C_CF" sheetId="19" r:id="rId17"/>
    <sheet name="Option3C_Generation" sheetId="20" r:id="rId18"/>
    <sheet name="Option3C_Capacity" sheetId="21" r:id="rId19"/>
    <sheet name="Option3C_VOM Cost" sheetId="22" r:id="rId20"/>
    <sheet name="Option3C_FOM Cost" sheetId="23" r:id="rId21"/>
    <sheet name="Option3C_Fuel Cost" sheetId="24" r:id="rId22"/>
    <sheet name="Option3C_Build Cost" sheetId="25" r:id="rId23"/>
    <sheet name="Option3C_REHAB Cost" sheetId="26" r:id="rId24"/>
    <sheet name="Option3C_REZ Tx Cost" sheetId="27" r:id="rId25"/>
    <sheet name="Option3C_USE+DSP Cost" sheetId="28" r:id="rId26"/>
  </sheets>
  <externalReferences>
    <externalReference r:id="rId27"/>
    <externalReference r:id="rId28"/>
    <externalReference r:id="rId29"/>
    <externalReference r:id="rId30"/>
  </externalReferences>
  <definedNames>
    <definedName name="_xlnm._FilterDatabase" localSheetId="3" hidden="1">'Abbreviations and notes'!$A$2:$B$22</definedName>
    <definedName name="_xlnm._FilterDatabase" localSheetId="12" hidden="1">'BaseCase_Build Cost'!$A$5:$AA$5</definedName>
    <definedName name="_xlnm._FilterDatabase" localSheetId="8" hidden="1">BaseCase_Capacity!$A$5:$AA$17</definedName>
    <definedName name="_xlnm._FilterDatabase" localSheetId="6" hidden="1">BaseCase_CF!$A$5:$AA$17</definedName>
    <definedName name="_xlnm._FilterDatabase" localSheetId="10" hidden="1">'BaseCase_FOM Cost'!$A$1:$AA$5</definedName>
    <definedName name="_xlnm._FilterDatabase" localSheetId="11" hidden="1">'BaseCase_Fuel Cost'!$A$5:$AA$5</definedName>
    <definedName name="_xlnm._FilterDatabase" localSheetId="7" hidden="1">BaseCase_Generation!$A$5:$AA$17</definedName>
    <definedName name="_xlnm._FilterDatabase" localSheetId="13" hidden="1">'BaseCase_REHAB Cost'!$A$5:$AA$5</definedName>
    <definedName name="_xlnm._FilterDatabase" localSheetId="14" hidden="1">'BaseCase_REZ Tx Cost'!$A$5:$AA$5</definedName>
    <definedName name="_xlnm._FilterDatabase" localSheetId="15" hidden="1">'BaseCase_USE+DSP Cost'!$A$5:$AA$5</definedName>
    <definedName name="_xlnm._FilterDatabase" localSheetId="9" hidden="1">'BaseCase_VOM Cost'!$A$5:$AA$5</definedName>
    <definedName name="_xlnm._FilterDatabase" localSheetId="5" hidden="1">'Competition Benefits'!$A$5:$AA$5</definedName>
    <definedName name="_xlnm._FilterDatabase" localSheetId="22" hidden="1">'Option3C_Build Cost'!$A$5:$AA$5</definedName>
    <definedName name="_xlnm._FilterDatabase" localSheetId="18" hidden="1">Option3C_Capacity!$A$5:$AA$17</definedName>
    <definedName name="_xlnm._FilterDatabase" localSheetId="16" hidden="1">Option3C_CF!$A$5:$AA$17</definedName>
    <definedName name="_xlnm._FilterDatabase" localSheetId="20" hidden="1">'Option3C_FOM Cost'!$A$1:$AA$5</definedName>
    <definedName name="_xlnm._FilterDatabase" localSheetId="21" hidden="1">'Option3C_Fuel Cost'!$A$5:$AA$5</definedName>
    <definedName name="_xlnm._FilterDatabase" localSheetId="17" hidden="1">Option3C_Generation!$A$5:$AA$17</definedName>
    <definedName name="_xlnm._FilterDatabase" localSheetId="23" hidden="1">'Option3C_REHAB Cost'!$A$5:$AA$5</definedName>
    <definedName name="_xlnm._FilterDatabase" localSheetId="24" hidden="1">'Option3C_REZ Tx Cost'!$A$5:$AA$5</definedName>
    <definedName name="_xlnm._FilterDatabase" localSheetId="25" hidden="1">'Option3C_USE+DSP Cost'!$A$5:$AA$5</definedName>
    <definedName name="_xlnm._FilterDatabase" localSheetId="19" hidden="1">'Option3C_VOM Cost'!$A$5:$AA$5</definedName>
    <definedName name="asd">'[2]M27_30_REZ Tx Cost'!$C$9:$W$9</definedName>
    <definedName name="asdf">'[2]M27_30_SyncCon Cost'!$C$5:$W$5</definedName>
    <definedName name="AsGen">[3]Macro!$U$6</definedName>
    <definedName name="BaseCase_NEM_Build" localSheetId="8">#REF!</definedName>
    <definedName name="BaseCase_NEM_Build" localSheetId="7">#REF!</definedName>
    <definedName name="BaseCase_NEM_Build" localSheetId="5">#REF!</definedName>
    <definedName name="BaseCase_NEM_Build" localSheetId="18">#REF!</definedName>
    <definedName name="BaseCase_NEM_Build" localSheetId="17">#REF!</definedName>
    <definedName name="BaseCase_NEM_Build">#REF!</definedName>
    <definedName name="BaseCase_NEM_DSP" localSheetId="8">#REF!</definedName>
    <definedName name="BaseCase_NEM_DSP" localSheetId="7">#REF!</definedName>
    <definedName name="BaseCase_NEM_DSP" localSheetId="5">#REF!</definedName>
    <definedName name="BaseCase_NEM_DSP" localSheetId="18">#REF!</definedName>
    <definedName name="BaseCase_NEM_DSP" localSheetId="17">#REF!</definedName>
    <definedName name="BaseCase_NEM_DSP">#REF!</definedName>
    <definedName name="BaseCase_NEM_DSP1">'[2]BaseCase_USE+DSP Cost'!$C$9:$W$9</definedName>
    <definedName name="BaseCase_NEM_FOM" localSheetId="8">#REF!</definedName>
    <definedName name="BaseCase_NEM_FOM" localSheetId="7">#REF!</definedName>
    <definedName name="BaseCase_NEM_FOM" localSheetId="5">#REF!</definedName>
    <definedName name="BaseCase_NEM_FOM" localSheetId="18">#REF!</definedName>
    <definedName name="BaseCase_NEM_FOM" localSheetId="17">#REF!</definedName>
    <definedName name="BaseCase_NEM_FOM">#REF!</definedName>
    <definedName name="BaseCase_NEM_Fuel" localSheetId="8">#REF!</definedName>
    <definedName name="BaseCase_NEM_Fuel" localSheetId="7">#REF!</definedName>
    <definedName name="BaseCase_NEM_Fuel" localSheetId="5">#REF!</definedName>
    <definedName name="BaseCase_NEM_Fuel" localSheetId="18">#REF!</definedName>
    <definedName name="BaseCase_NEM_Fuel" localSheetId="17">#REF!</definedName>
    <definedName name="BaseCase_NEM_Fuel">#REF!</definedName>
    <definedName name="BaseCase_NEM_REHAB" localSheetId="8">#REF!</definedName>
    <definedName name="BaseCase_NEM_REHAB" localSheetId="7">#REF!</definedName>
    <definedName name="BaseCase_NEM_REHAB" localSheetId="5">#REF!</definedName>
    <definedName name="BaseCase_NEM_REHAB" localSheetId="18">#REF!</definedName>
    <definedName name="BaseCase_NEM_REHAB" localSheetId="17">#REF!</definedName>
    <definedName name="BaseCase_NEM_REHAB">#REF!</definedName>
    <definedName name="BaseCase_NEM_REZ" localSheetId="8">#REF!</definedName>
    <definedName name="BaseCase_NEM_REZ" localSheetId="7">#REF!</definedName>
    <definedName name="BaseCase_NEM_REZ" localSheetId="5">#REF!</definedName>
    <definedName name="BaseCase_NEM_REZ" localSheetId="18">#REF!</definedName>
    <definedName name="BaseCase_NEM_REZ" localSheetId="17">#REF!</definedName>
    <definedName name="BaseCase_NEM_REZ">#REF!</definedName>
    <definedName name="BaseCase_NEM_SyncCon" localSheetId="8">#REF!</definedName>
    <definedName name="BaseCase_NEM_SyncCon" localSheetId="7">#REF!</definedName>
    <definedName name="BaseCase_NEM_SyncCon" localSheetId="5">#REF!</definedName>
    <definedName name="BaseCase_NEM_SyncCon" localSheetId="18">#REF!</definedName>
    <definedName name="BaseCase_NEM_SyncCon" localSheetId="17">#REF!</definedName>
    <definedName name="BaseCase_NEM_SyncCon">#REF!</definedName>
    <definedName name="BaseCase_NEM_VOM" localSheetId="8">#REF!</definedName>
    <definedName name="BaseCase_NEM_VOM" localSheetId="7">#REF!</definedName>
    <definedName name="BaseCase_NEM_VOM" localSheetId="5">#REF!</definedName>
    <definedName name="BaseCase_NEM_VOM" localSheetId="18">#REF!</definedName>
    <definedName name="BaseCase_NEM_VOM" localSheetId="17">#REF!</definedName>
    <definedName name="BaseCase_NEM_VOM">#REF!</definedName>
    <definedName name="CaseNames">[3]Macro!$D$3:$D$16</definedName>
    <definedName name="CIQWBGuid" hidden="1">"32a91085-3057-4656-87d2-f3c7894ddc12"</definedName>
    <definedName name="CompareCases1">[3]Macro!$B$18:$B$25</definedName>
    <definedName name="d">'[2]BaseCase_REZ Tx Cost'!$C$9:$W$9</definedName>
    <definedName name="DurationSkip">[3]Macro!$B$34</definedName>
    <definedName name="e">'[4]BaseCase_USE+DSP Cost'!$C$9:$W$9</definedName>
    <definedName name="EndYear">[3]Macro!$B$28</definedName>
    <definedName name="Existing">[3]Macro!$Z$9</definedName>
    <definedName name="f">'[2]BaseCase_SyncCon Cost'!$C$5:$W$5</definedName>
    <definedName name="fg" localSheetId="5">#REF!</definedName>
    <definedName name="fg">#REF!</definedName>
    <definedName name="FilesToCopy">[3]Macro!$B$47:$B$67</definedName>
    <definedName name="Folders">[3]Macro!$B$3:$B$16</definedName>
    <definedName name="Inflation">[3]Macro!$B$29</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42419.6529050926</definedName>
    <definedName name="IQ_NAMES_REVISION_DATE__1" hidden="1">42118.6535879629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M27_30_NEM_Build" localSheetId="8">#REF!</definedName>
    <definedName name="M27_30_NEM_Build" localSheetId="7">#REF!</definedName>
    <definedName name="M27_30_NEM_Build" localSheetId="5">#REF!</definedName>
    <definedName name="M27_30_NEM_Build" localSheetId="18">#REF!</definedName>
    <definedName name="M27_30_NEM_Build" localSheetId="17">#REF!</definedName>
    <definedName name="M27_30_NEM_Build">#REF!</definedName>
    <definedName name="M27_30_NEM_DSP" localSheetId="8">#REF!</definedName>
    <definedName name="M27_30_NEM_DSP" localSheetId="7">#REF!</definedName>
    <definedName name="M27_30_NEM_DSP" localSheetId="5">#REF!</definedName>
    <definedName name="M27_30_NEM_DSP" localSheetId="18">#REF!</definedName>
    <definedName name="M27_30_NEM_DSP" localSheetId="17">#REF!</definedName>
    <definedName name="M27_30_NEM_DSP">#REF!</definedName>
    <definedName name="M27_30_NEM_FOM" localSheetId="8">#REF!</definedName>
    <definedName name="M27_30_NEM_FOM" localSheetId="7">#REF!</definedName>
    <definedName name="M27_30_NEM_FOM" localSheetId="5">#REF!</definedName>
    <definedName name="M27_30_NEM_FOM" localSheetId="18">#REF!</definedName>
    <definedName name="M27_30_NEM_FOM" localSheetId="17">#REF!</definedName>
    <definedName name="M27_30_NEM_FOM">#REF!</definedName>
    <definedName name="M27_30_NEM_Fuel" localSheetId="8">#REF!</definedName>
    <definedName name="M27_30_NEM_Fuel" localSheetId="7">#REF!</definedName>
    <definedName name="M27_30_NEM_Fuel" localSheetId="5">#REF!</definedName>
    <definedName name="M27_30_NEM_Fuel" localSheetId="18">#REF!</definedName>
    <definedName name="M27_30_NEM_Fuel" localSheetId="17">#REF!</definedName>
    <definedName name="M27_30_NEM_Fuel">#REF!</definedName>
    <definedName name="M27_30_NEM_REHAB" localSheetId="8">#REF!</definedName>
    <definedName name="M27_30_NEM_REHAB" localSheetId="7">#REF!</definedName>
    <definedName name="M27_30_NEM_REHAB" localSheetId="5">#REF!</definedName>
    <definedName name="M27_30_NEM_REHAB" localSheetId="18">#REF!</definedName>
    <definedName name="M27_30_NEM_REHAB" localSheetId="17">#REF!</definedName>
    <definedName name="M27_30_NEM_REHAB">#REF!</definedName>
    <definedName name="M27_30_NEM_REZ" localSheetId="8">#REF!</definedName>
    <definedName name="M27_30_NEM_REZ" localSheetId="6">#REF!</definedName>
    <definedName name="M27_30_NEM_REZ" localSheetId="7">#REF!</definedName>
    <definedName name="M27_30_NEM_REZ" localSheetId="5">#REF!</definedName>
    <definedName name="M27_30_NEM_REZ" localSheetId="18">#REF!</definedName>
    <definedName name="M27_30_NEM_REZ" localSheetId="16">#REF!</definedName>
    <definedName name="M27_30_NEM_REZ" localSheetId="17">#REF!</definedName>
    <definedName name="M27_30_NEM_REZ">#REF!</definedName>
    <definedName name="M27_30_NEM_SyncCon" localSheetId="8">#REF!</definedName>
    <definedName name="M27_30_NEM_SyncCon" localSheetId="7">#REF!</definedName>
    <definedName name="M27_30_NEM_SyncCon" localSheetId="5">#REF!</definedName>
    <definedName name="M27_30_NEM_SyncCon" localSheetId="18">#REF!</definedName>
    <definedName name="M27_30_NEM_SyncCon" localSheetId="17">#REF!</definedName>
    <definedName name="M27_30_NEM_SyncCon">#REF!</definedName>
    <definedName name="M27_30_NEM_VOM" localSheetId="8">#REF!</definedName>
    <definedName name="M27_30_NEM_VOM" localSheetId="7">#REF!</definedName>
    <definedName name="M27_30_NEM_VOM" localSheetId="5">#REF!</definedName>
    <definedName name="M27_30_NEM_VOM" localSheetId="18">#REF!</definedName>
    <definedName name="M27_30_NEM_VOM" localSheetId="17">#REF!</definedName>
    <definedName name="M27_30_NEM_VOM">#REF!</definedName>
    <definedName name="NE">[3]Macro!$AA$9</definedName>
    <definedName name="NEM_Links">[3]Macro!$G$5:$G$14</definedName>
    <definedName name="NEMNodes">[3]Macro!$K$5:$K$10</definedName>
    <definedName name="NEMorSWIS">[3]Macro!$B$31</definedName>
    <definedName name="NEMRegions">[3]Macro!$J$5:$J$10</definedName>
    <definedName name="NEMREZs">[3]Macro!$L$5:$L$39</definedName>
    <definedName name="NodeDisplay">[3]Macro!$K$3</definedName>
    <definedName name="NPVasof">[3]Macro!$B$33</definedName>
    <definedName name="REZDisplay">[3]Macro!$L$3</definedName>
    <definedName name="RooftopPV">[3]Macro!$W$4</definedName>
    <definedName name="SentOut">[3]Macro!$U$7</definedName>
    <definedName name="sfdg">'[2]M27_30_USE+DSP Cost'!$C$9:$W$9</definedName>
    <definedName name="StartYear" localSheetId="5">#REF!</definedName>
    <definedName name="StartYear">#REF!</definedName>
    <definedName name="StartYear1">'[2]!!DELETE ME!! - Data checks'!$A$5</definedName>
    <definedName name="TimePerYear">[3]Macro!$B$36</definedName>
    <definedName name="Timestep">[3]Macro!$B$30</definedName>
    <definedName name="Tol">[3]Macro!$B$32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63" i="7" l="1"/>
  <c r="AF63" i="7"/>
  <c r="AE63" i="7"/>
  <c r="AD63" i="7"/>
  <c r="AC63" i="7"/>
  <c r="AB63" i="7"/>
  <c r="AA63" i="7"/>
  <c r="Z63" i="7"/>
  <c r="Y63" i="7"/>
  <c r="X63" i="7"/>
  <c r="W63" i="7"/>
  <c r="V63" i="7"/>
  <c r="U63" i="7"/>
  <c r="T63" i="7"/>
  <c r="S63" i="7"/>
  <c r="R63" i="7"/>
  <c r="Q63" i="7"/>
  <c r="P63" i="7"/>
  <c r="O63" i="7"/>
  <c r="N63" i="7"/>
  <c r="M63" i="7"/>
  <c r="L63" i="7"/>
  <c r="K63" i="7"/>
  <c r="J63" i="7"/>
  <c r="I63" i="7"/>
  <c r="A60" i="7"/>
  <c r="AG42" i="7"/>
  <c r="AF42" i="7"/>
  <c r="AE42" i="7"/>
  <c r="AD42" i="7"/>
  <c r="AC42" i="7"/>
  <c r="AB42" i="7"/>
  <c r="AA42" i="7"/>
  <c r="Z42" i="7"/>
  <c r="Y42" i="7"/>
  <c r="X42" i="7"/>
  <c r="W42" i="7"/>
  <c r="V42" i="7"/>
  <c r="U42" i="7"/>
  <c r="T42" i="7"/>
  <c r="S42" i="7"/>
  <c r="R42" i="7"/>
  <c r="Q42" i="7"/>
  <c r="P42" i="7"/>
  <c r="O42" i="7"/>
  <c r="N42" i="7"/>
  <c r="M42" i="7"/>
  <c r="L42" i="7"/>
  <c r="K42" i="7"/>
  <c r="J42" i="7"/>
  <c r="I42" i="7"/>
  <c r="A39" i="7"/>
  <c r="AG25" i="7"/>
  <c r="AF25" i="7"/>
  <c r="AE25" i="7"/>
  <c r="AD25" i="7"/>
  <c r="AC25" i="7"/>
  <c r="AB25" i="7"/>
  <c r="AA25" i="7"/>
  <c r="Z25" i="7"/>
  <c r="Y25" i="7"/>
  <c r="X25" i="7"/>
  <c r="W25" i="7"/>
  <c r="V25" i="7"/>
  <c r="U25" i="7"/>
  <c r="T25" i="7"/>
  <c r="S25" i="7"/>
  <c r="R25" i="7"/>
  <c r="Q25" i="7"/>
  <c r="P25" i="7"/>
  <c r="O25" i="7"/>
  <c r="N25" i="7"/>
  <c r="M25" i="7"/>
  <c r="L25" i="7"/>
  <c r="K25" i="7"/>
  <c r="J25" i="7"/>
  <c r="I25" i="7"/>
  <c r="AG24" i="7"/>
  <c r="AG26" i="7" s="1"/>
  <c r="AF24" i="7"/>
  <c r="AE24" i="7"/>
  <c r="AE26" i="7" s="1"/>
  <c r="AD24" i="7"/>
  <c r="AC24" i="7"/>
  <c r="AC26" i="7" s="1"/>
  <c r="AB24" i="7"/>
  <c r="AA24" i="7"/>
  <c r="AA26" i="7" s="1"/>
  <c r="Z24" i="7"/>
  <c r="Y24" i="7"/>
  <c r="Y26" i="7" s="1"/>
  <c r="X24" i="7"/>
  <c r="W24" i="7"/>
  <c r="W26" i="7" s="1"/>
  <c r="V24" i="7"/>
  <c r="U24" i="7"/>
  <c r="U26" i="7" s="1"/>
  <c r="T24" i="7"/>
  <c r="S24" i="7"/>
  <c r="S26" i="7" s="1"/>
  <c r="R24" i="7"/>
  <c r="Q24" i="7"/>
  <c r="Q26" i="7" s="1"/>
  <c r="P24" i="7"/>
  <c r="O24" i="7"/>
  <c r="O26" i="7" s="1"/>
  <c r="N24" i="7"/>
  <c r="M24" i="7"/>
  <c r="M26" i="7" s="1"/>
  <c r="L24" i="7"/>
  <c r="K24" i="7"/>
  <c r="K26" i="7" s="1"/>
  <c r="J24" i="7"/>
  <c r="I24" i="7"/>
  <c r="I26" i="7" s="1"/>
  <c r="E13" i="7"/>
  <c r="E11" i="7"/>
  <c r="E10" i="7"/>
  <c r="E9" i="7"/>
  <c r="E8" i="7"/>
  <c r="A3" i="7"/>
  <c r="J1" i="7"/>
  <c r="I78" i="7"/>
  <c r="I69" i="7"/>
  <c r="I57" i="7"/>
  <c r="I77" i="7"/>
  <c r="I68" i="7"/>
  <c r="I56" i="7"/>
  <c r="I47" i="7"/>
  <c r="I76" i="7"/>
  <c r="I55" i="7"/>
  <c r="I46" i="7"/>
  <c r="I74" i="7"/>
  <c r="I66" i="7"/>
  <c r="I53" i="7"/>
  <c r="I45" i="7"/>
  <c r="I73" i="7"/>
  <c r="I65" i="7"/>
  <c r="I72" i="7"/>
  <c r="I64" i="7"/>
  <c r="I51" i="7"/>
  <c r="I71" i="7"/>
  <c r="I50" i="7"/>
  <c r="I70" i="7"/>
  <c r="I49" i="7"/>
  <c r="J48" i="7"/>
  <c r="J44" i="7"/>
  <c r="I48" i="7"/>
  <c r="I44" i="7"/>
  <c r="I12" i="7"/>
  <c r="I52" i="7"/>
  <c r="I43" i="7"/>
  <c r="J78" i="7"/>
  <c r="I13" i="7"/>
  <c r="J26" i="7" l="1"/>
  <c r="R26" i="7"/>
  <c r="P26" i="7"/>
  <c r="X26" i="7"/>
  <c r="AF26" i="7"/>
  <c r="Z26" i="7"/>
  <c r="L26" i="7"/>
  <c r="T26" i="7"/>
  <c r="AB26" i="7"/>
  <c r="N26" i="7"/>
  <c r="V26" i="7"/>
  <c r="AD26" i="7"/>
  <c r="K1" i="7"/>
  <c r="I7" i="7"/>
  <c r="I8" i="7"/>
  <c r="I10" i="7"/>
  <c r="I67" i="7"/>
  <c r="I11" i="7"/>
  <c r="I9" i="7"/>
  <c r="J65" i="7"/>
  <c r="J56" i="7"/>
  <c r="J46" i="7"/>
  <c r="J72" i="7"/>
  <c r="J7" i="7"/>
  <c r="J47" i="7"/>
  <c r="J74" i="7"/>
  <c r="J64" i="7"/>
  <c r="J9" i="7"/>
  <c r="J69" i="7"/>
  <c r="J66" i="7"/>
  <c r="J71" i="7"/>
  <c r="J49" i="7"/>
  <c r="J51" i="7"/>
  <c r="J43" i="7"/>
  <c r="J52" i="7"/>
  <c r="J8" i="7"/>
  <c r="J12" i="7"/>
  <c r="J77" i="7"/>
  <c r="J53" i="7"/>
  <c r="J50" i="7"/>
  <c r="J10" i="7"/>
  <c r="J68" i="7"/>
  <c r="J45" i="7"/>
  <c r="J70" i="7"/>
  <c r="J11" i="7"/>
  <c r="J57" i="7"/>
  <c r="J76" i="7"/>
  <c r="J73" i="7"/>
  <c r="J13" i="7"/>
  <c r="J67" i="7"/>
  <c r="J55" i="7"/>
  <c r="I14" i="7" l="1"/>
  <c r="J14" i="7"/>
  <c r="L1" i="7"/>
  <c r="K13" i="7"/>
  <c r="K76" i="7"/>
  <c r="K52" i="7"/>
  <c r="K78" i="7"/>
  <c r="K56" i="7"/>
  <c r="K69" i="7"/>
  <c r="K57" i="7"/>
  <c r="K48" i="7"/>
  <c r="K47" i="7"/>
  <c r="K11" i="7"/>
  <c r="K67" i="7"/>
  <c r="K44" i="7"/>
  <c r="K43" i="7"/>
  <c r="K46" i="7"/>
  <c r="K70" i="7"/>
  <c r="K10" i="7"/>
  <c r="K74" i="7"/>
  <c r="K72" i="7"/>
  <c r="K12" i="7"/>
  <c r="K66" i="7"/>
  <c r="K64" i="7"/>
  <c r="K77" i="7"/>
  <c r="K8" i="7"/>
  <c r="K53" i="7"/>
  <c r="K51" i="7"/>
  <c r="K68" i="7"/>
  <c r="K73" i="7"/>
  <c r="K9" i="7"/>
  <c r="K45" i="7"/>
  <c r="K71" i="7"/>
  <c r="K55" i="7"/>
  <c r="K7" i="7"/>
  <c r="K65" i="7"/>
  <c r="K49" i="7"/>
  <c r="K50" i="7"/>
  <c r="K14" i="7" l="1"/>
  <c r="M1" i="7"/>
  <c r="L74" i="7"/>
  <c r="L51" i="7"/>
  <c r="L77" i="7"/>
  <c r="L43" i="7"/>
  <c r="L45" i="7"/>
  <c r="L48" i="7"/>
  <c r="L7" i="7"/>
  <c r="L66" i="7"/>
  <c r="L71" i="7"/>
  <c r="L68" i="7"/>
  <c r="L46" i="7"/>
  <c r="L9" i="7"/>
  <c r="L73" i="7"/>
  <c r="L50" i="7"/>
  <c r="L56" i="7"/>
  <c r="L8" i="7"/>
  <c r="L65" i="7"/>
  <c r="L70" i="7"/>
  <c r="L47" i="7"/>
  <c r="L64" i="7"/>
  <c r="L12" i="7"/>
  <c r="L52" i="7"/>
  <c r="L78" i="7"/>
  <c r="L76" i="7"/>
  <c r="L49" i="7"/>
  <c r="L55" i="7"/>
  <c r="L10" i="7"/>
  <c r="L44" i="7"/>
  <c r="L69" i="7"/>
  <c r="L67" i="7"/>
  <c r="L53" i="7"/>
  <c r="L11" i="7"/>
  <c r="L72" i="7"/>
  <c r="L57" i="7"/>
  <c r="L13" i="7"/>
  <c r="L14" i="7" l="1"/>
  <c r="N1" i="7"/>
  <c r="M13" i="7"/>
  <c r="M73" i="7"/>
  <c r="M49" i="7"/>
  <c r="M76" i="7"/>
  <c r="M74" i="7"/>
  <c r="M11" i="7"/>
  <c r="M65" i="7"/>
  <c r="M78" i="7"/>
  <c r="M67" i="7"/>
  <c r="M52" i="7"/>
  <c r="M10" i="7"/>
  <c r="M72" i="7"/>
  <c r="M69" i="7"/>
  <c r="M55" i="7"/>
  <c r="M66" i="7"/>
  <c r="M53" i="7"/>
  <c r="M12" i="7"/>
  <c r="M64" i="7"/>
  <c r="M57" i="7"/>
  <c r="M46" i="7"/>
  <c r="M45" i="7"/>
  <c r="M56" i="7"/>
  <c r="M8" i="7"/>
  <c r="M51" i="7"/>
  <c r="M77" i="7"/>
  <c r="M48" i="7"/>
  <c r="M50" i="7"/>
  <c r="M9" i="7"/>
  <c r="M71" i="7"/>
  <c r="M68" i="7"/>
  <c r="M44" i="7"/>
  <c r="M7" i="7"/>
  <c r="M70" i="7"/>
  <c r="M47" i="7"/>
  <c r="M43" i="7"/>
  <c r="M14" i="7" l="1"/>
  <c r="O1" i="7"/>
  <c r="N7" i="7"/>
  <c r="N72" i="7"/>
  <c r="N57" i="7"/>
  <c r="N46" i="7"/>
  <c r="N64" i="7"/>
  <c r="N48" i="7"/>
  <c r="N74" i="7"/>
  <c r="N51" i="7"/>
  <c r="N47" i="7"/>
  <c r="N9" i="7"/>
  <c r="N71" i="7"/>
  <c r="N77" i="7"/>
  <c r="N66" i="7"/>
  <c r="N73" i="7"/>
  <c r="N78" i="7"/>
  <c r="N8" i="7"/>
  <c r="N50" i="7"/>
  <c r="N68" i="7"/>
  <c r="N53" i="7"/>
  <c r="N65" i="7"/>
  <c r="N12" i="7"/>
  <c r="N70" i="7"/>
  <c r="N56" i="7"/>
  <c r="N45" i="7"/>
  <c r="N44" i="7"/>
  <c r="N67" i="7"/>
  <c r="N10" i="7"/>
  <c r="N49" i="7"/>
  <c r="N76" i="7"/>
  <c r="N43" i="7"/>
  <c r="N11" i="7"/>
  <c r="N13" i="7"/>
  <c r="N69" i="7"/>
  <c r="N55" i="7"/>
  <c r="N52" i="7"/>
  <c r="N14" i="7" l="1"/>
  <c r="P1" i="7"/>
  <c r="O13" i="7"/>
  <c r="O71" i="7"/>
  <c r="O68" i="7"/>
  <c r="O53" i="7"/>
  <c r="O46" i="7"/>
  <c r="O50" i="7"/>
  <c r="O77" i="7"/>
  <c r="O11" i="7"/>
  <c r="O70" i="7"/>
  <c r="O56" i="7"/>
  <c r="O45" i="7"/>
  <c r="O64" i="7"/>
  <c r="O10" i="7"/>
  <c r="O49" i="7"/>
  <c r="O47" i="7"/>
  <c r="O73" i="7"/>
  <c r="O51" i="7"/>
  <c r="O55" i="7"/>
  <c r="O12" i="7"/>
  <c r="O78" i="7"/>
  <c r="O76" i="7"/>
  <c r="O65" i="7"/>
  <c r="O8" i="7"/>
  <c r="O69" i="7"/>
  <c r="O67" i="7"/>
  <c r="O52" i="7"/>
  <c r="O43" i="7"/>
  <c r="O66" i="7"/>
  <c r="O9" i="7"/>
  <c r="O57" i="7"/>
  <c r="O44" i="7"/>
  <c r="O7" i="7"/>
  <c r="O48" i="7"/>
  <c r="O74" i="7"/>
  <c r="O72" i="7"/>
  <c r="O14" i="7" l="1"/>
  <c r="Q1" i="7"/>
  <c r="P7" i="7"/>
  <c r="P70" i="7"/>
  <c r="P47" i="7"/>
  <c r="P65" i="7"/>
  <c r="P71" i="7"/>
  <c r="P73" i="7"/>
  <c r="P78" i="7"/>
  <c r="P76" i="7"/>
  <c r="P52" i="7"/>
  <c r="P45" i="7"/>
  <c r="P46" i="7"/>
  <c r="P49" i="7"/>
  <c r="P9" i="7"/>
  <c r="P69" i="7"/>
  <c r="P67" i="7"/>
  <c r="P44" i="7"/>
  <c r="P43" i="7"/>
  <c r="P64" i="7"/>
  <c r="P53" i="7"/>
  <c r="P8" i="7"/>
  <c r="P57" i="7"/>
  <c r="P55" i="7"/>
  <c r="P72" i="7"/>
  <c r="P51" i="7"/>
  <c r="P12" i="7"/>
  <c r="P48" i="7"/>
  <c r="P50" i="7"/>
  <c r="P10" i="7"/>
  <c r="P77" i="7"/>
  <c r="P74" i="7"/>
  <c r="P11" i="7"/>
  <c r="P68" i="7"/>
  <c r="P66" i="7"/>
  <c r="P13" i="7"/>
  <c r="P56" i="7"/>
  <c r="P14" i="7" l="1"/>
  <c r="R1" i="7"/>
  <c r="Q13" i="7"/>
  <c r="Q11" i="7"/>
  <c r="Q69" i="7"/>
  <c r="Q55" i="7"/>
  <c r="Q72" i="7"/>
  <c r="Q43" i="7"/>
  <c r="Q70" i="7"/>
  <c r="Q66" i="7"/>
  <c r="Q53" i="7"/>
  <c r="Q73" i="7"/>
  <c r="Q65" i="7"/>
  <c r="Q10" i="7"/>
  <c r="Q57" i="7"/>
  <c r="Q46" i="7"/>
  <c r="Q64" i="7"/>
  <c r="Q68" i="7"/>
  <c r="Q44" i="7"/>
  <c r="Q7" i="7"/>
  <c r="Q12" i="7"/>
  <c r="Q77" i="7"/>
  <c r="Q74" i="7"/>
  <c r="Q51" i="7"/>
  <c r="Q48" i="7"/>
  <c r="Q8" i="7"/>
  <c r="Q71" i="7"/>
  <c r="Q76" i="7"/>
  <c r="Q67" i="7"/>
  <c r="Q49" i="7"/>
  <c r="Q9" i="7"/>
  <c r="Q56" i="7"/>
  <c r="Q50" i="7"/>
  <c r="Q78" i="7"/>
  <c r="Q47" i="7"/>
  <c r="Q45" i="7"/>
  <c r="Q52" i="7"/>
  <c r="Q14" i="7" l="1"/>
  <c r="S1" i="7"/>
  <c r="R9" i="7"/>
  <c r="R77" i="7"/>
  <c r="R53" i="7"/>
  <c r="R50" i="7"/>
  <c r="R43" i="7"/>
  <c r="R8" i="7"/>
  <c r="R68" i="7"/>
  <c r="R45" i="7"/>
  <c r="R70" i="7"/>
  <c r="R44" i="7"/>
  <c r="R12" i="7"/>
  <c r="R76" i="7"/>
  <c r="R73" i="7"/>
  <c r="R49" i="7"/>
  <c r="R48" i="7"/>
  <c r="R67" i="7"/>
  <c r="R65" i="7"/>
  <c r="R47" i="7"/>
  <c r="R7" i="7"/>
  <c r="R55" i="7"/>
  <c r="R52" i="7"/>
  <c r="R78" i="7"/>
  <c r="R57" i="7"/>
  <c r="R10" i="7"/>
  <c r="R46" i="7"/>
  <c r="R72" i="7"/>
  <c r="R69" i="7"/>
  <c r="R11" i="7"/>
  <c r="R74" i="7"/>
  <c r="R64" i="7"/>
  <c r="R56" i="7"/>
  <c r="R13" i="7"/>
  <c r="R66" i="7"/>
  <c r="R71" i="7"/>
  <c r="R51" i="7"/>
  <c r="R14" i="7" l="1"/>
  <c r="T1" i="7"/>
  <c r="S13" i="7"/>
  <c r="S76" i="7"/>
  <c r="S52" i="7"/>
  <c r="S78" i="7"/>
  <c r="S50" i="7"/>
  <c r="S11" i="7"/>
  <c r="S67" i="7"/>
  <c r="S44" i="7"/>
  <c r="S69" i="7"/>
  <c r="S43" i="7"/>
  <c r="S10" i="7"/>
  <c r="S74" i="7"/>
  <c r="S72" i="7"/>
  <c r="S57" i="7"/>
  <c r="S77" i="7"/>
  <c r="S66" i="7"/>
  <c r="S64" i="7"/>
  <c r="S48" i="7"/>
  <c r="S68" i="7"/>
  <c r="S7" i="7"/>
  <c r="S53" i="7"/>
  <c r="S51" i="7"/>
  <c r="S55" i="7"/>
  <c r="S47" i="7"/>
  <c r="S12" i="7"/>
  <c r="S45" i="7"/>
  <c r="S71" i="7"/>
  <c r="S8" i="7"/>
  <c r="S73" i="7"/>
  <c r="S70" i="7"/>
  <c r="S56" i="7"/>
  <c r="S9" i="7"/>
  <c r="S65" i="7"/>
  <c r="S49" i="7"/>
  <c r="S46" i="7"/>
  <c r="S14" i="7" l="1"/>
  <c r="U1" i="7"/>
  <c r="T12" i="7"/>
  <c r="T73" i="7"/>
  <c r="T50" i="7"/>
  <c r="T56" i="7"/>
  <c r="T76" i="7"/>
  <c r="T7" i="7"/>
  <c r="T67" i="7"/>
  <c r="T10" i="7"/>
  <c r="T46" i="7"/>
  <c r="T65" i="7"/>
  <c r="T70" i="7"/>
  <c r="T47" i="7"/>
  <c r="T55" i="7"/>
  <c r="T52" i="7"/>
  <c r="T78" i="7"/>
  <c r="T53" i="7"/>
  <c r="T44" i="7"/>
  <c r="T69" i="7"/>
  <c r="T11" i="7"/>
  <c r="T72" i="7"/>
  <c r="T57" i="7"/>
  <c r="T45" i="7"/>
  <c r="T9" i="7"/>
  <c r="T77" i="7"/>
  <c r="T8" i="7"/>
  <c r="T68" i="7"/>
  <c r="T13" i="7"/>
  <c r="T64" i="7"/>
  <c r="T48" i="7"/>
  <c r="T43" i="7"/>
  <c r="T74" i="7"/>
  <c r="T51" i="7"/>
  <c r="T49" i="7"/>
  <c r="T66" i="7"/>
  <c r="T71" i="7"/>
  <c r="T14" i="7" l="1"/>
  <c r="V1" i="7"/>
  <c r="U57" i="7"/>
  <c r="U68" i="7"/>
  <c r="U10" i="7"/>
  <c r="U45" i="7"/>
  <c r="U7" i="7"/>
  <c r="U50" i="7"/>
  <c r="U56" i="7"/>
  <c r="U43" i="7"/>
  <c r="U73" i="7"/>
  <c r="U49" i="7"/>
  <c r="U53" i="7"/>
  <c r="U65" i="7"/>
  <c r="U78" i="7"/>
  <c r="U66" i="7"/>
  <c r="U72" i="7"/>
  <c r="U55" i="7"/>
  <c r="U44" i="7"/>
  <c r="U64" i="7"/>
  <c r="U77" i="7"/>
  <c r="U48" i="7"/>
  <c r="U71" i="7"/>
  <c r="U12" i="7"/>
  <c r="U70" i="7"/>
  <c r="U47" i="7"/>
  <c r="U74" i="7"/>
  <c r="U13" i="7"/>
  <c r="U76" i="7"/>
  <c r="U8" i="7"/>
  <c r="U67" i="7"/>
  <c r="U9" i="7"/>
  <c r="U69" i="7"/>
  <c r="U11" i="7"/>
  <c r="U46" i="7"/>
  <c r="U51" i="7"/>
  <c r="U52" i="7"/>
  <c r="U14" i="7" l="1"/>
  <c r="W1" i="7"/>
  <c r="V8" i="7"/>
  <c r="V71" i="7"/>
  <c r="V77" i="7"/>
  <c r="V66" i="7"/>
  <c r="V47" i="7"/>
  <c r="V53" i="7"/>
  <c r="V52" i="7"/>
  <c r="V67" i="7"/>
  <c r="V69" i="7"/>
  <c r="V11" i="7"/>
  <c r="V64" i="7"/>
  <c r="V13" i="7"/>
  <c r="V50" i="7"/>
  <c r="V68" i="7"/>
  <c r="V73" i="7"/>
  <c r="V78" i="7"/>
  <c r="V55" i="7"/>
  <c r="V72" i="7"/>
  <c r="V44" i="7"/>
  <c r="V74" i="7"/>
  <c r="V12" i="7"/>
  <c r="V70" i="7"/>
  <c r="V56" i="7"/>
  <c r="V45" i="7"/>
  <c r="V10" i="7"/>
  <c r="V46" i="7"/>
  <c r="V48" i="7"/>
  <c r="V7" i="7"/>
  <c r="V49" i="7"/>
  <c r="V76" i="7"/>
  <c r="V43" i="7"/>
  <c r="V51" i="7"/>
  <c r="V65" i="7"/>
  <c r="V57" i="7"/>
  <c r="V9" i="7"/>
  <c r="V14" i="7" l="1"/>
  <c r="X1" i="7"/>
  <c r="W9" i="7"/>
  <c r="W71" i="7"/>
  <c r="W68" i="7"/>
  <c r="W53" i="7"/>
  <c r="W64" i="7"/>
  <c r="W74" i="7"/>
  <c r="W77" i="7"/>
  <c r="W70" i="7"/>
  <c r="W56" i="7"/>
  <c r="W45" i="7"/>
  <c r="W50" i="7"/>
  <c r="W43" i="7"/>
  <c r="W8" i="7"/>
  <c r="W7" i="7"/>
  <c r="W49" i="7"/>
  <c r="W47" i="7"/>
  <c r="W73" i="7"/>
  <c r="W48" i="7"/>
  <c r="W66" i="7"/>
  <c r="W10" i="7"/>
  <c r="W78" i="7"/>
  <c r="W76" i="7"/>
  <c r="W65" i="7"/>
  <c r="W46" i="7"/>
  <c r="W72" i="7"/>
  <c r="W51" i="7"/>
  <c r="W12" i="7"/>
  <c r="W69" i="7"/>
  <c r="W67" i="7"/>
  <c r="W52" i="7"/>
  <c r="W13" i="7"/>
  <c r="W57" i="7"/>
  <c r="W55" i="7"/>
  <c r="W44" i="7"/>
  <c r="W11" i="7"/>
  <c r="W14" i="7" l="1"/>
  <c r="Y1" i="7"/>
  <c r="X67" i="7"/>
  <c r="X49" i="7"/>
  <c r="X7" i="7"/>
  <c r="X48" i="7"/>
  <c r="X46" i="7"/>
  <c r="X74" i="7"/>
  <c r="X8" i="7"/>
  <c r="X68" i="7"/>
  <c r="X66" i="7"/>
  <c r="X43" i="7"/>
  <c r="X70" i="7"/>
  <c r="X47" i="7"/>
  <c r="X50" i="7"/>
  <c r="X78" i="7"/>
  <c r="X52" i="7"/>
  <c r="X12" i="7"/>
  <c r="X71" i="7"/>
  <c r="X57" i="7"/>
  <c r="X55" i="7"/>
  <c r="X64" i="7"/>
  <c r="X77" i="7"/>
  <c r="X9" i="7"/>
  <c r="X56" i="7"/>
  <c r="X73" i="7"/>
  <c r="X45" i="7"/>
  <c r="X11" i="7"/>
  <c r="X65" i="7"/>
  <c r="X13" i="7"/>
  <c r="X76" i="7"/>
  <c r="X69" i="7"/>
  <c r="X44" i="7"/>
  <c r="X10" i="7"/>
  <c r="X72" i="7"/>
  <c r="X53" i="7"/>
  <c r="X51" i="7"/>
  <c r="X14" i="7" l="1"/>
  <c r="Z1" i="7"/>
  <c r="Y57" i="7"/>
  <c r="Y51" i="7"/>
  <c r="Y48" i="7"/>
  <c r="Y53" i="7"/>
  <c r="Y12" i="7"/>
  <c r="Y68" i="7"/>
  <c r="Y43" i="7"/>
  <c r="Y71" i="7"/>
  <c r="Y47" i="7"/>
  <c r="Y45" i="7"/>
  <c r="Y50" i="7"/>
  <c r="Y78" i="7"/>
  <c r="Y67" i="7"/>
  <c r="Y52" i="7"/>
  <c r="Y69" i="7"/>
  <c r="Y55" i="7"/>
  <c r="Y49" i="7"/>
  <c r="Y46" i="7"/>
  <c r="Y44" i="7"/>
  <c r="Y9" i="7"/>
  <c r="Y70" i="7"/>
  <c r="Y8" i="7"/>
  <c r="Y7" i="7"/>
  <c r="Y76" i="7"/>
  <c r="Y73" i="7"/>
  <c r="Y10" i="7"/>
  <c r="Y65" i="7"/>
  <c r="Y13" i="7"/>
  <c r="Y72" i="7"/>
  <c r="Y11" i="7"/>
  <c r="Y64" i="7"/>
  <c r="Y77" i="7"/>
  <c r="Y74" i="7"/>
  <c r="Y66" i="7"/>
  <c r="Y56" i="7"/>
  <c r="Y14" i="7" l="1"/>
  <c r="AA1" i="7"/>
  <c r="Z47" i="7"/>
  <c r="Z67" i="7"/>
  <c r="Z78" i="7"/>
  <c r="Z8" i="7"/>
  <c r="Z55" i="7"/>
  <c r="Z52" i="7"/>
  <c r="Z69" i="7"/>
  <c r="Z9" i="7"/>
  <c r="Z46" i="7"/>
  <c r="Z72" i="7"/>
  <c r="Z44" i="7"/>
  <c r="Z13" i="7"/>
  <c r="Z50" i="7"/>
  <c r="Z10" i="7"/>
  <c r="Z70" i="7"/>
  <c r="Z76" i="7"/>
  <c r="Z73" i="7"/>
  <c r="Z51" i="7"/>
  <c r="Z12" i="7"/>
  <c r="Z74" i="7"/>
  <c r="Z64" i="7"/>
  <c r="Z43" i="7"/>
  <c r="Z11" i="7"/>
  <c r="Z77" i="7"/>
  <c r="Z66" i="7"/>
  <c r="Z71" i="7"/>
  <c r="Z48" i="7"/>
  <c r="Z68" i="7"/>
  <c r="Z53" i="7"/>
  <c r="Z57" i="7"/>
  <c r="Z56" i="7"/>
  <c r="Z45" i="7"/>
  <c r="Z7" i="7"/>
  <c r="Z49" i="7"/>
  <c r="Z65" i="7"/>
  <c r="Z14" i="7" l="1"/>
  <c r="AB1" i="7"/>
  <c r="AA76" i="7"/>
  <c r="AA52" i="7"/>
  <c r="AA78" i="7"/>
  <c r="AA47" i="7"/>
  <c r="AA7" i="7"/>
  <c r="AA67" i="7"/>
  <c r="AA44" i="7"/>
  <c r="AA69" i="7"/>
  <c r="AA43" i="7"/>
  <c r="AA11" i="7"/>
  <c r="AA74" i="7"/>
  <c r="AA72" i="7"/>
  <c r="AA57" i="7"/>
  <c r="AA55" i="7"/>
  <c r="AA12" i="7"/>
  <c r="AA66" i="7"/>
  <c r="AA64" i="7"/>
  <c r="AA48" i="7"/>
  <c r="AA46" i="7"/>
  <c r="AA10" i="7"/>
  <c r="AA53" i="7"/>
  <c r="AA51" i="7"/>
  <c r="AA56" i="7"/>
  <c r="AA13" i="7"/>
  <c r="AA45" i="7"/>
  <c r="AA71" i="7"/>
  <c r="AA50" i="7"/>
  <c r="AA9" i="7"/>
  <c r="AA73" i="7"/>
  <c r="AA70" i="7"/>
  <c r="AA77" i="7"/>
  <c r="AA8" i="7"/>
  <c r="AA65" i="7"/>
  <c r="AA49" i="7"/>
  <c r="AA68" i="7"/>
  <c r="AA14" i="7" l="1"/>
  <c r="AC1" i="7"/>
  <c r="AB8" i="7"/>
  <c r="AB74" i="7"/>
  <c r="AB51" i="7"/>
  <c r="AB48" i="7"/>
  <c r="AB46" i="7"/>
  <c r="AB9" i="7"/>
  <c r="AB66" i="7"/>
  <c r="AB43" i="7"/>
  <c r="AB77" i="7"/>
  <c r="AB13" i="7"/>
  <c r="AB73" i="7"/>
  <c r="AB71" i="7"/>
  <c r="AB68" i="7"/>
  <c r="AB76" i="7"/>
  <c r="AB10" i="7"/>
  <c r="AB65" i="7"/>
  <c r="AB50" i="7"/>
  <c r="AB56" i="7"/>
  <c r="AB67" i="7"/>
  <c r="AB12" i="7"/>
  <c r="AB52" i="7"/>
  <c r="AB70" i="7"/>
  <c r="AB47" i="7"/>
  <c r="AB45" i="7"/>
  <c r="AB11" i="7"/>
  <c r="AB44" i="7"/>
  <c r="AB78" i="7"/>
  <c r="AB49" i="7"/>
  <c r="AB72" i="7"/>
  <c r="AB69" i="7"/>
  <c r="AB53" i="7"/>
  <c r="AB7" i="7"/>
  <c r="AB64" i="7"/>
  <c r="AB57" i="7"/>
  <c r="AB55" i="7"/>
  <c r="AB14" i="7" l="1"/>
  <c r="AD1" i="7"/>
  <c r="AC73" i="7"/>
  <c r="AC70" i="7"/>
  <c r="AC47" i="7"/>
  <c r="AC48" i="7"/>
  <c r="AC49" i="7"/>
  <c r="AC7" i="7"/>
  <c r="AC76" i="7"/>
  <c r="AC11" i="7"/>
  <c r="AC72" i="7"/>
  <c r="AC78" i="7"/>
  <c r="AC67" i="7"/>
  <c r="AC53" i="7"/>
  <c r="AC12" i="7"/>
  <c r="AC64" i="7"/>
  <c r="AC69" i="7"/>
  <c r="AC55" i="7"/>
  <c r="AC43" i="7"/>
  <c r="AC10" i="7"/>
  <c r="AC51" i="7"/>
  <c r="AC57" i="7"/>
  <c r="AC46" i="7"/>
  <c r="AC52" i="7"/>
  <c r="AC77" i="7"/>
  <c r="AC13" i="7"/>
  <c r="AC44" i="7"/>
  <c r="AC9" i="7"/>
  <c r="AC71" i="7"/>
  <c r="AC68" i="7"/>
  <c r="AC74" i="7"/>
  <c r="AC8" i="7"/>
  <c r="AC50" i="7"/>
  <c r="AC56" i="7"/>
  <c r="AC66" i="7"/>
  <c r="AC65" i="7"/>
  <c r="AC45" i="7"/>
  <c r="AC14" i="7" l="1"/>
  <c r="AE1" i="7"/>
  <c r="AD8" i="7"/>
  <c r="AD72" i="7"/>
  <c r="AD57" i="7"/>
  <c r="AD46" i="7"/>
  <c r="AD73" i="7"/>
  <c r="AD9" i="7"/>
  <c r="AD64" i="7"/>
  <c r="AD48" i="7"/>
  <c r="AD74" i="7"/>
  <c r="AD52" i="7"/>
  <c r="AD47" i="7"/>
  <c r="AD13" i="7"/>
  <c r="AD71" i="7"/>
  <c r="AD77" i="7"/>
  <c r="AD66" i="7"/>
  <c r="AD43" i="7"/>
  <c r="AD76" i="7"/>
  <c r="AD10" i="7"/>
  <c r="AD50" i="7"/>
  <c r="AD68" i="7"/>
  <c r="AD53" i="7"/>
  <c r="AD65" i="7"/>
  <c r="AD49" i="7"/>
  <c r="AD12" i="7"/>
  <c r="AD70" i="7"/>
  <c r="AD56" i="7"/>
  <c r="AD45" i="7"/>
  <c r="AD44" i="7"/>
  <c r="AD11" i="7"/>
  <c r="AD7" i="7"/>
  <c r="AD78" i="7"/>
  <c r="AD67" i="7"/>
  <c r="AD69" i="7"/>
  <c r="AD55" i="7"/>
  <c r="AD51" i="7"/>
  <c r="AD14" i="7" l="1"/>
  <c r="AF1" i="7"/>
  <c r="AE7" i="7"/>
  <c r="AE71" i="7"/>
  <c r="AE68" i="7"/>
  <c r="AE53" i="7"/>
  <c r="AE43" i="7"/>
  <c r="AE70" i="7"/>
  <c r="AE45" i="7"/>
  <c r="AE51" i="7"/>
  <c r="AE56" i="7"/>
  <c r="AE11" i="7"/>
  <c r="AE49" i="7"/>
  <c r="AE47" i="7"/>
  <c r="AE73" i="7"/>
  <c r="AE12" i="7"/>
  <c r="AE78" i="7"/>
  <c r="AE76" i="7"/>
  <c r="AE65" i="7"/>
  <c r="AE72" i="7"/>
  <c r="AE10" i="7"/>
  <c r="AE69" i="7"/>
  <c r="AE67" i="7"/>
  <c r="AE52" i="7"/>
  <c r="AE50" i="7"/>
  <c r="AE64" i="7"/>
  <c r="AE13" i="7"/>
  <c r="AE57" i="7"/>
  <c r="AE55" i="7"/>
  <c r="AE44" i="7"/>
  <c r="AE9" i="7"/>
  <c r="AE48" i="7"/>
  <c r="AE74" i="7"/>
  <c r="AE8" i="7"/>
  <c r="AE77" i="7"/>
  <c r="AE66" i="7"/>
  <c r="AE46" i="7"/>
  <c r="AE14" i="7" l="1"/>
  <c r="AG1" i="7"/>
  <c r="AF76" i="7"/>
  <c r="AF57" i="7"/>
  <c r="AF12" i="7"/>
  <c r="AF48" i="7"/>
  <c r="AF46" i="7"/>
  <c r="AF72" i="7"/>
  <c r="AF50" i="7"/>
  <c r="AF11" i="7"/>
  <c r="AF77" i="7"/>
  <c r="AF74" i="7"/>
  <c r="AF64" i="7"/>
  <c r="AF7" i="7"/>
  <c r="AF68" i="7"/>
  <c r="AF66" i="7"/>
  <c r="AF69" i="7"/>
  <c r="AF52" i="7"/>
  <c r="AF10" i="7"/>
  <c r="AF51" i="7"/>
  <c r="AF55" i="7"/>
  <c r="AF45" i="7"/>
  <c r="AF56" i="7"/>
  <c r="AF53" i="7"/>
  <c r="AF43" i="7"/>
  <c r="AF8" i="7"/>
  <c r="AF70" i="7"/>
  <c r="AF47" i="7"/>
  <c r="AF73" i="7"/>
  <c r="AF49" i="7"/>
  <c r="AF9" i="7"/>
  <c r="AF78" i="7"/>
  <c r="AF65" i="7"/>
  <c r="AF13" i="7"/>
  <c r="AF67" i="7"/>
  <c r="AF71" i="7"/>
  <c r="AF44" i="7"/>
  <c r="AF14" i="7" l="1"/>
  <c r="AG56" i="7"/>
  <c r="AG11" i="7"/>
  <c r="AG47" i="7"/>
  <c r="AG45" i="7"/>
  <c r="AG50" i="7"/>
  <c r="AG78" i="7"/>
  <c r="AG67" i="7"/>
  <c r="AG48" i="7"/>
  <c r="AG69" i="7"/>
  <c r="AG72" i="7"/>
  <c r="AG8" i="7"/>
  <c r="AG46" i="7"/>
  <c r="AG70" i="7"/>
  <c r="AG77" i="7"/>
  <c r="AG51" i="7"/>
  <c r="AG68" i="7"/>
  <c r="AG43" i="7"/>
  <c r="AG53" i="7"/>
  <c r="AG12" i="7"/>
  <c r="AG76" i="7"/>
  <c r="AG73" i="7"/>
  <c r="AG44" i="7"/>
  <c r="AG13" i="7"/>
  <c r="AG65" i="7"/>
  <c r="AG9" i="7"/>
  <c r="AG55" i="7"/>
  <c r="AG52" i="7"/>
  <c r="AG57" i="7"/>
  <c r="AG64" i="7"/>
  <c r="AG10" i="7"/>
  <c r="AG74" i="7"/>
  <c r="AG49" i="7"/>
  <c r="AG66" i="7"/>
  <c r="AG7" i="7"/>
  <c r="AG71" i="7"/>
  <c r="AG14" i="7" l="1"/>
</calcChain>
</file>

<file path=xl/sharedStrings.xml><?xml version="1.0" encoding="utf-8"?>
<sst xmlns="http://schemas.openxmlformats.org/spreadsheetml/2006/main" count="9159" uniqueCount="167">
  <si>
    <t xml:space="preserve"> </t>
  </si>
  <si>
    <t>Notice</t>
  </si>
  <si>
    <t xml:space="preserve">Ernst &amp; Young ("EY") was engaged on the instructions of NSW Electricity Networks Operations Pty Limited as trustee for NSW Electricity Networks Operations Trust ("TransGrid" or “Client”) to undertake market modelling of system costs and benefits to support the Reinforcing the New South Wales Southern Shared Network (HumeLink) Regulatory Investment Test for Transmission (RIT-T) relating to various network upgrade options to provide additional transfer capacity to the state’s demand centres.
</t>
  </si>
  <si>
    <r>
      <t>The results of Ernst &amp; Young’s work, including the assumptions and qualifications made in preparing the workbook dated</t>
    </r>
    <r>
      <rPr>
        <sz val="11"/>
        <rFont val="Calibri"/>
        <family val="2"/>
        <scheme val="minor"/>
      </rPr>
      <t xml:space="preserve"> 29 July 2021</t>
    </r>
    <r>
      <rPr>
        <sz val="11"/>
        <color theme="1"/>
        <rFont val="Calibri"/>
        <family val="2"/>
        <scheme val="minor"/>
      </rPr>
      <t xml:space="preserve"> (“Workbook”), are set out in Ernst &amp; Young's report dated </t>
    </r>
    <r>
      <rPr>
        <sz val="11"/>
        <rFont val="Calibri"/>
        <family val="2"/>
        <scheme val="minor"/>
      </rPr>
      <t xml:space="preserve">29 July 2021 </t>
    </r>
    <r>
      <rPr>
        <sz val="11"/>
        <color theme="1"/>
        <rFont val="Calibri"/>
        <family val="2"/>
        <scheme val="minor"/>
      </rPr>
      <t xml:space="preserve">("Report"). The Workbook and Report should be read in their entirety including this notice, the applicable scope of the work and any limitations. A reference to the Workbook includes any part of the Workbook. No further work has been undertaken by Ernst &amp; Young since the date of the Workbook to update it.
</t>
    </r>
  </si>
  <si>
    <t xml:space="preserve">EY has prepared the Workbook under the directions of the Client. EY has not been engaged to act, and has not acted, as advisor to any other party. Accordingly, EY makes no representations as to the appropriateness, accuracy or completeness of the Workbook for any other party's purposes.
</t>
  </si>
  <si>
    <t xml:space="preserve">No reliance may be placed upon the Workbook or any of its contents by any party other than the Client (“Third Parties”). Any Third Party receiving a copy of the Workbook must make and rely on their own enquiries in relation to the issues to which the Workbook relates, the contents of the Workbook and all matters arising from or relating to or in any way connected with the Workbook or its contents.
</t>
  </si>
  <si>
    <t xml:space="preserve">EY disclaims all responsibility to any Third Parties for any loss or liability that the Third Parties may suffer or incur arising from or relating to or in any way connected with the contents of the Workbook, the provision of the Workbook to the Third Parties or the reliance upon the Workbook by the Third Parties.
</t>
  </si>
  <si>
    <t xml:space="preserve">No claim or demand or any actions or proceedings may be brought against EY arising from or connected with the contents of the Workbook or the provision of the Workbook to the Third Parties. EY will be released and forever discharged from any such claims, demands, actions or proceedings.
</t>
  </si>
  <si>
    <t xml:space="preserve">Our work commenced on 19 January 2021 and was completed on 5 July 2021. Therefore, our Workbook does not take account of events or circumstances arising after 5 July 2021 and we have no responsibility to update the Workbook for such events or circumstances.
</t>
  </si>
  <si>
    <t xml:space="preserve">In preparing this Workbook we have considered and relied upon information from a range of sources believed to be reliable and accurate. We do not imply, and it should not be construed, that we have verified any of the information provided to us, or that our enquiries could have identified any matter that a more extensive examination might disclose.
</t>
  </si>
  <si>
    <t xml:space="preserve">The work performed as part of our scope considers information provided to us and a number of combinations of input assumptions relating to future conditions, which may not necessarily represent actual or most likely future conditions. Additionally, modelling work performed as part of our scope inherently requires assumptions about future behaviours and market interactions, which may result in forecasts that deviate from future conditions. There will usually be differences between estimated and actual results, because events and circumstances frequently do not occur as expected, and those differences may be material. We take no responsibility that the projected outcomes will be achieved, if any.
</t>
  </si>
  <si>
    <t xml:space="preserve">We highlight that our analysis and Workbook do not constitute investment advice or a recommendation to you on a future course of action. We provide no assurance that the scenarios we have modelled will be accepted by any relevant authority or third party.
</t>
  </si>
  <si>
    <t xml:space="preserve">The modelling outputs included in the attached sheets are based on the assumptions stated and on information provided by the Client and other information sources used during the course of the engagement. The outputs are contingent on the collection of assumptions as agreed with the Client, and no consideration has been given to other market events, announcements or other changing circumstances. Neither EY nor any partner, director or employee thereof undertakes responsibility in any way whatsoever to any person in respect of errors in this Workbook arising from incorrect information provided by the Client or other information sources used.
</t>
  </si>
  <si>
    <t xml:space="preserve">EY has consented to the Workbook being published electronically on the Client’s website alongside the Report and Addendum for informational purposes only. EY has not consented to distribution or disclosure beyond this. The material contained in the Workbook, including the EY logo, is copyright. The copyright in the material contained in the Workbook itself, excluding EY logo, vests in the Client. The Workbook, including the EY logo, cannot be altered without prior written permission from EY.
</t>
  </si>
  <si>
    <t>EY’s liability is limited by a scheme approved under Professional Standards Legislation.</t>
  </si>
  <si>
    <t>Change log</t>
  </si>
  <si>
    <t>Humelink Market Modelling Result Workbooks supporting the Addendum to the PACR, Fast Change Scenario (FastOC3).</t>
  </si>
  <si>
    <t>Acronyms</t>
  </si>
  <si>
    <t>AEMO</t>
  </si>
  <si>
    <t>Australian Energy Market Operator</t>
  </si>
  <si>
    <t>CCGT</t>
  </si>
  <si>
    <t>Closed cycle gas turbine</t>
  </si>
  <si>
    <t>Diesel</t>
  </si>
  <si>
    <t>Diesel generator</t>
  </si>
  <si>
    <t>Distributed PV</t>
  </si>
  <si>
    <t>PV non-scheduled generators (PVNSG) and Rooftop PV</t>
  </si>
  <si>
    <t>DSP</t>
  </si>
  <si>
    <t>Demand-side participation</t>
  </si>
  <si>
    <t>ESOO</t>
  </si>
  <si>
    <t>Electricity Statement Of Opportunities</t>
  </si>
  <si>
    <t>FOM</t>
  </si>
  <si>
    <t>Fixed operations and maintenance</t>
  </si>
  <si>
    <t>Gas - Steam</t>
  </si>
  <si>
    <t>Gas-powered steam turbine</t>
  </si>
  <si>
    <t>GWh</t>
  </si>
  <si>
    <t>Gigawatt-hours</t>
  </si>
  <si>
    <t>LS Battery</t>
  </si>
  <si>
    <t>Explicitly modelled existing and new entrant (8 hour or less) battery storage</t>
  </si>
  <si>
    <t>MW</t>
  </si>
  <si>
    <t>Megawatts</t>
  </si>
  <si>
    <t>NEM</t>
  </si>
  <si>
    <t>National Electricity Market</t>
  </si>
  <si>
    <t>OCGT</t>
  </si>
  <si>
    <t>Open cycle gas turbine</t>
  </si>
  <si>
    <t>PACR</t>
  </si>
  <si>
    <t>Project Assessment Conclusions Report</t>
  </si>
  <si>
    <t>PV</t>
  </si>
  <si>
    <t>Photovoltaic</t>
  </si>
  <si>
    <t>PVNSG</t>
  </si>
  <si>
    <t>PV non-scheduled generators</t>
  </si>
  <si>
    <t>Rehab</t>
  </si>
  <si>
    <t>Rehabilitation (after closing an existing generator)</t>
  </si>
  <si>
    <t>USE</t>
  </si>
  <si>
    <t>Unserved energy</t>
  </si>
  <si>
    <t>VOM</t>
  </si>
  <si>
    <t>Variable operations and maintenance</t>
  </si>
  <si>
    <t>VPP</t>
  </si>
  <si>
    <t>Virtual power plants</t>
  </si>
  <si>
    <t>Notes</t>
  </si>
  <si>
    <t>1. Base Case simulations do not include HumeLink.</t>
  </si>
  <si>
    <t>2. Tumut 3 generation is included in Hydro, whereas Tumut 3 pump is included in Pumped Hydro Pump.</t>
  </si>
  <si>
    <t>3. REZ expansion costs only capture intra-regional network augmentations. These costs do not include the cost of interconnectors.</t>
  </si>
  <si>
    <t>4. New entrant capacity and retiring capacity for allowable generators are made at the beginning of each financial year, on 1 July.</t>
  </si>
  <si>
    <t>5. Other non-scheduled generation is handled on the demand side as per AEMO's 2020 ESOO.</t>
  </si>
  <si>
    <t>Black Coal</t>
  </si>
  <si>
    <t>Option3C</t>
  </si>
  <si>
    <t>Hydro</t>
  </si>
  <si>
    <t>OCGT / Diesel</t>
  </si>
  <si>
    <t>USE &amp; DSP</t>
  </si>
  <si>
    <t>Solar PV</t>
  </si>
  <si>
    <t>Wind</t>
  </si>
  <si>
    <t>LS Battery pump</t>
  </si>
  <si>
    <t>Brown Coal</t>
  </si>
  <si>
    <t>Pumped Hydro Pump</t>
  </si>
  <si>
    <t>Pumped Hydro</t>
  </si>
  <si>
    <t>Transmission</t>
  </si>
  <si>
    <t>VPP pump</t>
  </si>
  <si>
    <t>Behind the meter battery</t>
  </si>
  <si>
    <t>Behind the meter battery pump</t>
  </si>
  <si>
    <t>2021-22</t>
  </si>
  <si>
    <t>Fuel</t>
  </si>
  <si>
    <t>REHAB</t>
  </si>
  <si>
    <t>Compare</t>
  </si>
  <si>
    <t>to</t>
  </si>
  <si>
    <t>BaseCase</t>
  </si>
  <si>
    <t>Select region</t>
  </si>
  <si>
    <t>Real June 2019 dollars ($m) discounted to June 2021</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</si>
  <si>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</si>
  <si>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</si>
  <si>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</si>
  <si>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</si>
  <si>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</si>
  <si>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</si>
  <si>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</si>
  <si>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</si>
  <si>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</si>
  <si>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</si>
  <si>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</si>
  <si>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</si>
  <si>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</si>
  <si>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</si>
  <si>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</si>
  <si>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</si>
  <si>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</si>
  <si>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</si>
  <si>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</si>
  <si>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</si>
  <si>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</si>
  <si>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</si>
  <si>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</si>
  <si>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</si>
  <si>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Build</t>
  </si>
  <si>
    <t>CAPEX</t>
  </si>
  <si>
    <t>REZ Tx</t>
  </si>
  <si>
    <t>REZ</t>
  </si>
  <si>
    <t>USE+DSP</t>
  </si>
  <si>
    <t>Total cumulative market benefits</t>
  </si>
  <si>
    <t>NEM competition benefits</t>
  </si>
  <si>
    <t>Competition cost savings</t>
  </si>
  <si>
    <t>Savings due to demand response</t>
  </si>
  <si>
    <t>Total cumulative competition benefits</t>
  </si>
  <si>
    <t>Capacity difference (MW)</t>
  </si>
  <si>
    <t>Pumped Hydro pump</t>
  </si>
  <si>
    <t>Generation difference (GWh)*</t>
  </si>
  <si>
    <t>*Generation shown is as-generated whereas demand met is sent-out. The difference in as-generated generation between HumeLink Option 3C and the Base Case is due to different auxiliaries and losses.</t>
  </si>
  <si>
    <t>Competition benefits ($000s) - HumeLink Option 3C, Fast Change Scenario</t>
  </si>
  <si>
    <t>Real June 2019 dollars discounted to June 2021</t>
  </si>
  <si>
    <t>Annual capacity factor by technology - Base Case,  Fast Change Scenario</t>
  </si>
  <si>
    <t>Explicitly modelled generation</t>
  </si>
  <si>
    <t>Region</t>
  </si>
  <si>
    <t>Technology</t>
  </si>
  <si>
    <t>NSW1</t>
  </si>
  <si>
    <t>QLD1</t>
  </si>
  <si>
    <t>VIC1</t>
  </si>
  <si>
    <t>SA1</t>
  </si>
  <si>
    <t>TAS1</t>
  </si>
  <si>
    <t>Explicitly modelled pumping</t>
  </si>
  <si>
    <t>Non-controllable capacity</t>
  </si>
  <si>
    <t>Annual as-generated generation by technology (GWh) - Base Case, Fast Change Scenario</t>
  </si>
  <si>
    <t>Total excluding storage</t>
  </si>
  <si>
    <t>Installed capacity by technology (MW) - Base Case, Fast Change Scenario</t>
  </si>
  <si>
    <t>Capacity calculated on 1 July. In early study years some wind and solar projects enter later in the financial year and are therefore reflected in the following financial year's capacity.</t>
  </si>
  <si>
    <t>VOM cost by technology ($000s) - Base Case, Fast Change Scenario</t>
  </si>
  <si>
    <t>FOM cost by technology ($000s) - Base Case, Fast Change Scenario</t>
  </si>
  <si>
    <t>Real June 2019 dollars discounted to June 2020. For new entrant capacity, the FOM is incurred annually in modelling. For existing capacity, FOM is considered to be a sunk cost, since the fixed retirement dates are assumed to be the same in the Base Case and the case with HumeLink. As such, early retirements are presented as an annual FOM saving, or negative cost, that continues until the assumed fixed date retirement.</t>
  </si>
  <si>
    <t>Fuel cost by technology ($000s) - Base Case, Fast Change Scenario</t>
  </si>
  <si>
    <t>New generation build cost (CAPEX) by technology ($000s) - Base Case, Fast Change Scenario</t>
  </si>
  <si>
    <t>CAPEX (Install)</t>
  </si>
  <si>
    <t>Real June 2019 dollars discounted to June 2021. The total capital costs are annualised for modelling purposes.</t>
  </si>
  <si>
    <t>Rehabilition cost by technology ($000s) - Base Case, Fast Change Scenario</t>
  </si>
  <si>
    <t>REZ transmission expansion cost by region ($000s) - Base Case, Fast Change Scenario</t>
  </si>
  <si>
    <t>REZ Expansion</t>
  </si>
  <si>
    <t>Real June 2019 dollars discounted to June 2021. As with the total capital costs, the REZ transmission expansion costs are annualised for modelling purposes.</t>
  </si>
  <si>
    <t>Total</t>
  </si>
  <si>
    <t>USE &amp; DSP cost by region ($000s) - Base Case, Fast Change Scenario</t>
  </si>
  <si>
    <t>Annual capacity factor by technology - HumeLink Option 3C,  Fast Change Scenario</t>
  </si>
  <si>
    <t>Annual as-generated generation by technology (GWh) - HumeLink Option 3C, Fast Change Scenario</t>
  </si>
  <si>
    <t>Installed capacity by technology (MW) - HumeLink Option 3C, Fast Change Scenario</t>
  </si>
  <si>
    <t>VOM cost by technology ($000s) - HumeLink Option 3C, Fast Change Scenario</t>
  </si>
  <si>
    <t>FOM cost by technology ($000s) - HumeLink Option 3C, Fast Change Scenario</t>
  </si>
  <si>
    <t>Real June 2019 dollars discounted to June 2021. For new entrant capacity, the FOM is incurred annually in modelling. For existing capacity, FOM is considered to be a sunk cost, since the fixed retirement dates are assumed to be the same in the Base Case and the case with HumeLink. As such, early retirements are presented as an annual FOM saving, or negative cost, that continues until the assumed fixed date retirement.</t>
  </si>
  <si>
    <t>Fuel cost by technology ($000s) - HumeLink Option 3C, Fast Change Scenario</t>
  </si>
  <si>
    <t>New generation build cost (CAPEX) by technology ($000s) - HumeLink Option 3C, Fast Change Scenario</t>
  </si>
  <si>
    <t>Rehabilition cost by technology ($000s) - HumeLink Option 3C, Fast Change Scenario</t>
  </si>
  <si>
    <t>REZ transmission expansion cost by region ($000s) - HumeLink Option 3C, Fast Change Scenario</t>
  </si>
  <si>
    <t>USE &amp; DSP cost by region ($000s) - HumeLink Option 3C, Fast Change Scenario</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</si>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</sst>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6" formatCode="&quot;$&quot;#,##0"/>
  </numFmts>
  <fonts count="18" x14ac:knownFonts="1">
    <font>
      <sz val="11"/>
      <color theme="1"/>
      <name val="Calibri"/>
      <family val="2"/>
      <scheme val="minor"/>
    </font>
    <font>
      <sz val="11"/>
      <color theme="1"/>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i/>
      <sz val="11"/>
      <color theme="1"/>
      <name val="Calibri"/>
      <family val="2"/>
      <scheme val="minor"/>
    </font>
    <font>
      <sz val="11"/>
      <name val="Calibri"/>
      <family val="2"/>
      <scheme val="minor"/>
    </font>
    <font>
      <sz val="18"/>
      <color rgb="FFFFE600"/>
      <name val="Arial"/>
      <family val="2"/>
    </font>
    <font>
      <sz val="18"/>
      <color rgb="FFFFD200"/>
      <name val="Arial"/>
      <family val="2"/>
    </font>
    <font>
      <b/>
      <sz val="18"/>
      <color rgb="FF3F3F3F"/>
      <name val="Arial"/>
      <family val="2"/>
    </font>
    <font>
      <sz val="18"/>
      <color rgb="FFFFE600"/>
      <name val="EYInterstate"/>
    </font>
    <font>
      <sz val="18"/>
      <color rgb="FFFFD200"/>
      <name val="EYInterstate"/>
    </font>
    <font>
      <i/>
      <sz val="11"/>
      <color theme="1"/>
      <name val="Calibri"/>
      <family val="2"/>
      <scheme val="minor"/>
    </font>
    <font>
      <b/>
      <sz val="11"/>
      <name val="Calibri"/>
      <family val="2"/>
      <scheme val="minor"/>
    </font>
    <font>
      <b/>
      <sz val="12"/>
      <color rgb="FFFFE600"/>
      <name val="Arial"/>
      <family val="2"/>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theme="0" tint="-0.499984740745262"/>
        <bgColor indexed="64"/>
      </patternFill>
    </fill>
    <fill>
      <patternFill patternType="solid">
        <fgColor theme="0"/>
        <bgColor indexed="64"/>
      </patternFill>
    </fill>
    <fill>
      <patternFill patternType="solid">
        <fgColor rgb="FFFFFFFF"/>
        <bgColor indexed="64"/>
      </patternFill>
    </fill>
    <fill>
      <patternFill patternType="solid">
        <fgColor rgb="FF747480"/>
        <bgColor indexed="64"/>
      </patternFill>
    </fill>
    <fill>
      <patternFill patternType="solid">
        <fgColor rgb="FFC4C4CD"/>
        <bgColor indexed="64"/>
      </patternFill>
    </fill>
    <fill>
      <patternFill patternType="solid">
        <fgColor rgb="FFFFE600"/>
        <bgColor indexed="64"/>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
    <xf numFmtId="0" fontId="0" fillId="0" borderId="0"/>
    <xf numFmtId="9" fontId="1" fillId="0" borderId="0" applyFont="0" applyFill="0" applyBorder="0" applyAlignment="0" applyProtection="0"/>
    <xf numFmtId="0" fontId="2" fillId="2" borderId="1" applyNumberFormat="0" applyAlignment="0" applyProtection="0"/>
    <xf numFmtId="0" fontId="3" fillId="3" borderId="2" applyNumberFormat="0" applyAlignment="0" applyProtection="0"/>
    <xf numFmtId="0" fontId="7" fillId="0" borderId="0"/>
  </cellStyleXfs>
  <cellXfs count="36">
    <xf numFmtId="0" fontId="0" fillId="0" borderId="0" xfId="0"/>
    <xf numFmtId="0" fontId="7" fillId="0" borderId="0" xfId="4"/>
    <xf numFmtId="0" fontId="8" fillId="0" borderId="0" xfId="0" applyFont="1"/>
    <xf numFmtId="14" fontId="0" fillId="0" borderId="0" xfId="0" applyNumberFormat="1"/>
    <xf numFmtId="164" fontId="0" fillId="0" borderId="0" xfId="0" applyNumberFormat="1" applyAlignment="1">
      <alignment wrapText="1"/>
    </xf>
    <xf numFmtId="164" fontId="0" fillId="0" borderId="0" xfId="0" applyNumberFormat="1"/>
    <xf numFmtId="14" fontId="9" fillId="0" borderId="0" xfId="0" applyNumberFormat="1" applyFont="1"/>
    <xf numFmtId="0" fontId="0" fillId="0" borderId="0" xfId="0" applyAlignment="1">
      <alignment horizontal="left"/>
    </xf>
    <xf numFmtId="0" fontId="2" fillId="2" borderId="1" xfId="2"/>
    <xf numFmtId="0" fontId="10" fillId="4" borderId="0" xfId="0" applyFont="1" applyFill="1"/>
    <xf numFmtId="0" fontId="11" fillId="4" borderId="0" xfId="0" applyFont="1" applyFill="1"/>
    <xf numFmtId="0" fontId="12" fillId="3" borderId="2" xfId="3" applyFont="1"/>
    <xf numFmtId="0" fontId="0" fillId="5" borderId="0" xfId="0" applyFill="1"/>
    <xf numFmtId="0" fontId="6" fillId="5" borderId="0" xfId="0" applyFont="1" applyFill="1"/>
    <xf numFmtId="0" fontId="13" fillId="4" borderId="0" xfId="0" applyFont="1" applyFill="1"/>
    <xf numFmtId="0" fontId="14" fillId="4" borderId="0" xfId="0" applyFont="1" applyFill="1"/>
    <xf numFmtId="0" fontId="5" fillId="5" borderId="0" xfId="0" applyFont="1" applyFill="1"/>
    <xf numFmtId="0" fontId="15" fillId="6" borderId="0" xfId="0" applyFont="1" applyFill="1"/>
    <xf numFmtId="0" fontId="4" fillId="7" borderId="0" xfId="0" applyFont="1" applyFill="1"/>
    <xf numFmtId="166" fontId="0" fillId="5" borderId="0" xfId="0" applyNumberFormat="1" applyFill="1"/>
    <xf numFmtId="166" fontId="5" fillId="8" borderId="0" xfId="0" applyNumberFormat="1" applyFont="1" applyFill="1"/>
    <xf numFmtId="166" fontId="0" fillId="8" borderId="0" xfId="0" applyNumberFormat="1" applyFill="1"/>
    <xf numFmtId="0" fontId="16" fillId="9" borderId="0" xfId="0" applyFont="1" applyFill="1"/>
    <xf numFmtId="166" fontId="16" fillId="9" borderId="0" xfId="0" applyNumberFormat="1" applyFont="1" applyFill="1"/>
    <xf numFmtId="3" fontId="0" fillId="8" borderId="0" xfId="0" applyNumberFormat="1" applyFill="1"/>
    <xf numFmtId="0" fontId="15" fillId="5" borderId="0" xfId="0" applyFont="1" applyFill="1"/>
    <xf numFmtId="0" fontId="17" fillId="7" borderId="0" xfId="0" applyFont="1" applyFill="1" applyAlignment="1">
      <alignment vertical="center"/>
    </xf>
    <xf numFmtId="0" fontId="0" fillId="6" borderId="0" xfId="0" applyFill="1"/>
    <xf numFmtId="0" fontId="0" fillId="8" borderId="0" xfId="0" applyFill="1"/>
    <xf numFmtId="0" fontId="16" fillId="9" borderId="0" xfId="0" applyFont="1" applyFill="1" applyAlignment="1">
      <alignment horizontal="left"/>
    </xf>
    <xf numFmtId="3" fontId="0" fillId="9" borderId="0" xfId="0" applyNumberFormat="1" applyFill="1"/>
    <xf numFmtId="9" fontId="0" fillId="8" borderId="0" xfId="0" applyNumberFormat="1" applyFill="1"/>
    <xf numFmtId="9" fontId="0" fillId="8" borderId="0" xfId="1" applyFont="1" applyFill="1"/>
    <xf numFmtId="0" fontId="16" fillId="9" borderId="0" xfId="0" applyFont="1" applyFill="1" applyAlignment="1">
      <alignment horizontal="center"/>
    </xf>
    <xf numFmtId="4" fontId="0" fillId="8" borderId="0" xfId="0" applyNumberFormat="1" applyFill="1"/>
    <xf numFmtId="0" fontId="15" fillId="6" borderId="0" xfId="0" applyFont="1" applyFill="1" applyAlignment="1">
      <alignment horizontal="left" wrapText="1"/>
    </xf>
  </cellXfs>
  <cellStyles count="5">
    <cellStyle name="Input" xfId="2" builtinId="20"/>
    <cellStyle name="Normal" xfId="0" builtinId="0"/>
    <cellStyle name="Normal 2" xfId="4" xr:uid="{9B6DFCF3-8FDB-44D1-95CA-F7811EB38508}"/>
    <cellStyle name="Output" xfId="3" builtinId="21"/>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options---'!$H$7</c:f>
              <c:strCache>
                <c:ptCount val="1"/>
                <c:pt idx="0">
                  <c:v>CAPEX</c:v>
                </c:pt>
              </c:strCache>
            </c:strRef>
          </c:tx>
          <c:spPr>
            <a:solidFill>
              <a:srgbClr val="FF6D00"/>
            </a:solidFill>
            <a:ln w="25400">
              <a:noFill/>
              <a:prstDash val="solid"/>
            </a:ln>
            <a:effectLst/>
            <a:extLst>
              <a:ext uri="{91240B29-F687-4F45-9708-019B960494DF}">
                <a14:hiddenLine xmlns:a14="http://schemas.microsoft.com/office/drawing/2010/main" w="25400">
                  <a:solidFill>
                    <a:srgbClr val="FF6D00"/>
                  </a:solidFill>
                  <a:prstDash val="solid"/>
                </a14:hiddenLine>
              </a:ext>
            </a:extLst>
          </c:spPr>
          <c:invertIfNegative val="0"/>
          <c:cat>
            <c:strRef>
              <c:f>'---Compare options---'!$I$6:$AG$6</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options---'!$I$7:$AG$7</c:f>
              <c:numCache>
                <c:formatCode>"$"#,##0</c:formatCode>
                <c:ptCount val="25"/>
                <c:pt idx="0">
                  <c:v>-7.1138856339644152E-3</c:v>
                </c:pt>
                <c:pt idx="1">
                  <c:v>-2.234319553183424E-2</c:v>
                </c:pt>
                <c:pt idx="2">
                  <c:v>59.428400095447586</c:v>
                </c:pt>
                <c:pt idx="3">
                  <c:v>61.697230633664795</c:v>
                </c:pt>
                <c:pt idx="4">
                  <c:v>-3.135043861405542</c:v>
                </c:pt>
                <c:pt idx="5">
                  <c:v>60.519607337668219</c:v>
                </c:pt>
                <c:pt idx="6">
                  <c:v>111.20370502888625</c:v>
                </c:pt>
                <c:pt idx="7">
                  <c:v>-120.40240302774237</c:v>
                </c:pt>
                <c:pt idx="8">
                  <c:v>-336.19843343859463</c:v>
                </c:pt>
                <c:pt idx="9">
                  <c:v>434.56028711911074</c:v>
                </c:pt>
                <c:pt idx="10">
                  <c:v>462.60168519423826</c:v>
                </c:pt>
                <c:pt idx="11">
                  <c:v>946.25511865761007</c:v>
                </c:pt>
                <c:pt idx="12">
                  <c:v>812.86487524270888</c:v>
                </c:pt>
                <c:pt idx="13">
                  <c:v>912.78963644936107</c:v>
                </c:pt>
                <c:pt idx="14">
                  <c:v>816.2094138715978</c:v>
                </c:pt>
                <c:pt idx="15">
                  <c:v>887.44891977878672</c:v>
                </c:pt>
                <c:pt idx="16">
                  <c:v>1423.7196909179834</c:v>
                </c:pt>
                <c:pt idx="17">
                  <c:v>1345.3650424651048</c:v>
                </c:pt>
                <c:pt idx="18">
                  <c:v>1444.3501781441796</c:v>
                </c:pt>
                <c:pt idx="19">
                  <c:v>1378.2696707330701</c:v>
                </c:pt>
                <c:pt idx="20">
                  <c:v>1300.9006453960462</c:v>
                </c:pt>
                <c:pt idx="21">
                  <c:v>1229.047399134299</c:v>
                </c:pt>
                <c:pt idx="22">
                  <c:v>1193.3347083270362</c:v>
                </c:pt>
                <c:pt idx="23">
                  <c:v>1186.6994246491156</c:v>
                </c:pt>
                <c:pt idx="24">
                  <c:v>1172.6557988352879</c:v>
                </c:pt>
              </c:numCache>
            </c:numRef>
          </c:val>
          <c:extLst>
            <c:ext xmlns:c16="http://schemas.microsoft.com/office/drawing/2014/chart" uri="{C3380CC4-5D6E-409C-BE32-E72D297353CC}">
              <c16:uniqueId val="{00000000-E9CA-425C-8C3D-4DFF03A912BA}"/>
            </c:ext>
          </c:extLst>
        </c:ser>
        <c:ser>
          <c:idx val="1"/>
          <c:order val="1"/>
          <c:tx>
            <c:strRef>
              <c:f>'---Compare options---'!$H$8</c:f>
              <c:strCache>
                <c:ptCount val="1"/>
                <c:pt idx="0">
                  <c:v>FOM</c:v>
                </c:pt>
              </c:strCache>
            </c:strRef>
          </c:tx>
          <c:spPr>
            <a:solidFill>
              <a:srgbClr val="188CE5"/>
            </a:solidFill>
            <a:ln w="25400">
              <a:noFill/>
              <a:prstDash val="solid"/>
            </a:ln>
            <a:effectLst/>
            <a:extLst>
              <a:ext uri="{91240B29-F687-4F45-9708-019B960494DF}">
                <a14:hiddenLine xmlns:a14="http://schemas.microsoft.com/office/drawing/2010/main" w="25400">
                  <a:solidFill>
                    <a:srgbClr val="188CE5"/>
                  </a:solidFill>
                  <a:prstDash val="solid"/>
                </a14:hiddenLine>
              </a:ext>
            </a:extLst>
          </c:spPr>
          <c:invertIfNegative val="0"/>
          <c:cat>
            <c:strRef>
              <c:f>'---Compare options---'!$I$6:$AG$6</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options---'!$I$8:$AG$8</c:f>
              <c:numCache>
                <c:formatCode>"$"#,##0</c:formatCode>
                <c:ptCount val="25"/>
                <c:pt idx="0">
                  <c:v>-5.7415008805594421E-4</c:v>
                </c:pt>
                <c:pt idx="1">
                  <c:v>-4.8665809624527587E-3</c:v>
                </c:pt>
                <c:pt idx="2">
                  <c:v>29.95730011904238</c:v>
                </c:pt>
                <c:pt idx="3">
                  <c:v>34.177425327235234</c:v>
                </c:pt>
                <c:pt idx="4">
                  <c:v>-32.265699434089491</c:v>
                </c:pt>
                <c:pt idx="5">
                  <c:v>137.77866615019923</c:v>
                </c:pt>
                <c:pt idx="6">
                  <c:v>211.36650111045998</c:v>
                </c:pt>
                <c:pt idx="7">
                  <c:v>77.611148404997721</c:v>
                </c:pt>
                <c:pt idx="8">
                  <c:v>-49.01758129001297</c:v>
                </c:pt>
                <c:pt idx="9">
                  <c:v>35.577616565103469</c:v>
                </c:pt>
                <c:pt idx="10">
                  <c:v>33.291992932203939</c:v>
                </c:pt>
                <c:pt idx="11">
                  <c:v>104.93651183089295</c:v>
                </c:pt>
                <c:pt idx="12">
                  <c:v>88.907619133034501</c:v>
                </c:pt>
                <c:pt idx="13">
                  <c:v>106.51625644500628</c:v>
                </c:pt>
                <c:pt idx="14">
                  <c:v>126.14526905798095</c:v>
                </c:pt>
                <c:pt idx="15">
                  <c:v>107.43441359093615</c:v>
                </c:pt>
                <c:pt idx="16">
                  <c:v>176.90503873199555</c:v>
                </c:pt>
                <c:pt idx="17">
                  <c:v>176.232611315848</c:v>
                </c:pt>
                <c:pt idx="18">
                  <c:v>193.71909811135117</c:v>
                </c:pt>
                <c:pt idx="19">
                  <c:v>174.64916590821932</c:v>
                </c:pt>
                <c:pt idx="20">
                  <c:v>171.43167049901118</c:v>
                </c:pt>
                <c:pt idx="21">
                  <c:v>157.64120187810252</c:v>
                </c:pt>
                <c:pt idx="22">
                  <c:v>157.75013317707527</c:v>
                </c:pt>
                <c:pt idx="23">
                  <c:v>156.64875494921014</c:v>
                </c:pt>
                <c:pt idx="24">
                  <c:v>160.95988661237905</c:v>
                </c:pt>
              </c:numCache>
            </c:numRef>
          </c:val>
          <c:extLst>
            <c:ext xmlns:c16="http://schemas.microsoft.com/office/drawing/2014/chart" uri="{C3380CC4-5D6E-409C-BE32-E72D297353CC}">
              <c16:uniqueId val="{00000001-E9CA-425C-8C3D-4DFF03A912BA}"/>
            </c:ext>
          </c:extLst>
        </c:ser>
        <c:ser>
          <c:idx val="2"/>
          <c:order val="2"/>
          <c:tx>
            <c:strRef>
              <c:f>'---Compare options---'!$H$9</c:f>
              <c:strCache>
                <c:ptCount val="1"/>
                <c:pt idx="0">
                  <c:v>Fuel</c:v>
                </c:pt>
              </c:strCache>
            </c:strRef>
          </c:tx>
          <c:spPr>
            <a:solidFill>
              <a:srgbClr val="2DB757"/>
            </a:solidFill>
            <a:ln w="25400">
              <a:noFill/>
              <a:prstDash val="solid"/>
            </a:ln>
            <a:effectLst/>
            <a:extLst>
              <a:ext uri="{91240B29-F687-4F45-9708-019B960494DF}">
                <a14:hiddenLine xmlns:a14="http://schemas.microsoft.com/office/drawing/2010/main" w="25400">
                  <a:solidFill>
                    <a:srgbClr val="2DB757"/>
                  </a:solidFill>
                  <a:prstDash val="solid"/>
                </a14:hiddenLine>
              </a:ext>
            </a:extLst>
          </c:spPr>
          <c:invertIfNegative val="0"/>
          <c:cat>
            <c:strRef>
              <c:f>'---Compare options---'!$I$6:$AG$6</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options---'!$I$9:$AG$9</c:f>
              <c:numCache>
                <c:formatCode>"$"#,##0</c:formatCode>
                <c:ptCount val="25"/>
                <c:pt idx="0">
                  <c:v>-4.8533823934849354E-2</c:v>
                </c:pt>
                <c:pt idx="1">
                  <c:v>-0.14552624780451878</c:v>
                </c:pt>
                <c:pt idx="2">
                  <c:v>-2.1629905563388023</c:v>
                </c:pt>
                <c:pt idx="3">
                  <c:v>-4.2463012081051712</c:v>
                </c:pt>
                <c:pt idx="4">
                  <c:v>-0.86144977183337312</c:v>
                </c:pt>
                <c:pt idx="5">
                  <c:v>21.455010224719299</c:v>
                </c:pt>
                <c:pt idx="6">
                  <c:v>52.862494054759154</c:v>
                </c:pt>
                <c:pt idx="7">
                  <c:v>104.59374531388585</c:v>
                </c:pt>
                <c:pt idx="8">
                  <c:v>148.89870498036009</c:v>
                </c:pt>
                <c:pt idx="9">
                  <c:v>182.83505229946027</c:v>
                </c:pt>
                <c:pt idx="10">
                  <c:v>195.23243519363169</c:v>
                </c:pt>
                <c:pt idx="11">
                  <c:v>202.22240678055167</c:v>
                </c:pt>
                <c:pt idx="12">
                  <c:v>214.81010055134564</c:v>
                </c:pt>
                <c:pt idx="13">
                  <c:v>220.51824544443565</c:v>
                </c:pt>
                <c:pt idx="14">
                  <c:v>230.44763929865371</c:v>
                </c:pt>
                <c:pt idx="15">
                  <c:v>254.0098802108248</c:v>
                </c:pt>
                <c:pt idx="16">
                  <c:v>266.91903036045801</c:v>
                </c:pt>
                <c:pt idx="17">
                  <c:v>275.95951030840496</c:v>
                </c:pt>
                <c:pt idx="18">
                  <c:v>282.67664445041095</c:v>
                </c:pt>
                <c:pt idx="19">
                  <c:v>288.63268444181887</c:v>
                </c:pt>
                <c:pt idx="20">
                  <c:v>305.00181237461982</c:v>
                </c:pt>
                <c:pt idx="21">
                  <c:v>360.54309573568878</c:v>
                </c:pt>
                <c:pt idx="22">
                  <c:v>409.89094953479582</c:v>
                </c:pt>
                <c:pt idx="23">
                  <c:v>464.54368090315887</c:v>
                </c:pt>
                <c:pt idx="24">
                  <c:v>513.07056235792788</c:v>
                </c:pt>
              </c:numCache>
            </c:numRef>
          </c:val>
          <c:extLst>
            <c:ext xmlns:c16="http://schemas.microsoft.com/office/drawing/2014/chart" uri="{C3380CC4-5D6E-409C-BE32-E72D297353CC}">
              <c16:uniqueId val="{00000002-E9CA-425C-8C3D-4DFF03A912BA}"/>
            </c:ext>
          </c:extLst>
        </c:ser>
        <c:ser>
          <c:idx val="3"/>
          <c:order val="3"/>
          <c:tx>
            <c:strRef>
              <c:f>'---Compare options---'!$H$10</c:f>
              <c:strCache>
                <c:ptCount val="1"/>
                <c:pt idx="0">
                  <c:v>VOM</c:v>
                </c:pt>
              </c:strCache>
            </c:strRef>
          </c:tx>
          <c:spPr>
            <a:solidFill>
              <a:srgbClr val="3D108A"/>
            </a:solidFill>
            <a:ln w="25400">
              <a:noFill/>
              <a:prstDash val="solid"/>
            </a:ln>
            <a:effectLst/>
            <a:extLst>
              <a:ext uri="{91240B29-F687-4F45-9708-019B960494DF}">
                <a14:hiddenLine xmlns:a14="http://schemas.microsoft.com/office/drawing/2010/main" w="25400">
                  <a:solidFill>
                    <a:srgbClr val="3D108A"/>
                  </a:solidFill>
                  <a:prstDash val="solid"/>
                </a14:hiddenLine>
              </a:ext>
            </a:extLst>
          </c:spPr>
          <c:invertIfNegative val="0"/>
          <c:cat>
            <c:strRef>
              <c:f>'---Compare options---'!$I$6:$AG$6</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options---'!$I$10:$AG$10</c:f>
              <c:numCache>
                <c:formatCode>"$"#,##0</c:formatCode>
                <c:ptCount val="25"/>
                <c:pt idx="0">
                  <c:v>8.6996000465005639E-3</c:v>
                </c:pt>
                <c:pt idx="1">
                  <c:v>2.3685460570384748E-2</c:v>
                </c:pt>
                <c:pt idx="2">
                  <c:v>0.56325714733975474</c:v>
                </c:pt>
                <c:pt idx="3">
                  <c:v>1.109986085706856</c:v>
                </c:pt>
                <c:pt idx="4">
                  <c:v>1.5304776223581282</c:v>
                </c:pt>
                <c:pt idx="5">
                  <c:v>-0.30392887610854835</c:v>
                </c:pt>
                <c:pt idx="6">
                  <c:v>-3.9913087179666622</c:v>
                </c:pt>
                <c:pt idx="7">
                  <c:v>-16.47759401184792</c:v>
                </c:pt>
                <c:pt idx="8">
                  <c:v>-24.805295549997709</c:v>
                </c:pt>
                <c:pt idx="9">
                  <c:v>-39.163141533260003</c:v>
                </c:pt>
                <c:pt idx="10">
                  <c:v>-47.647075640491792</c:v>
                </c:pt>
                <c:pt idx="11">
                  <c:v>-60.561465423800634</c:v>
                </c:pt>
                <c:pt idx="12">
                  <c:v>-70.649050847507141</c:v>
                </c:pt>
                <c:pt idx="13">
                  <c:v>-80.938555021265117</c:v>
                </c:pt>
                <c:pt idx="14">
                  <c:v>-92.091055466301214</c:v>
                </c:pt>
                <c:pt idx="15">
                  <c:v>-99.265248206221258</c:v>
                </c:pt>
                <c:pt idx="16">
                  <c:v>-107.92007726454781</c:v>
                </c:pt>
                <c:pt idx="17">
                  <c:v>-115.44121692681944</c:v>
                </c:pt>
                <c:pt idx="18">
                  <c:v>-124.73117073750475</c:v>
                </c:pt>
                <c:pt idx="19">
                  <c:v>-132.70193403015526</c:v>
                </c:pt>
                <c:pt idx="20">
                  <c:v>-138.38384995492021</c:v>
                </c:pt>
                <c:pt idx="21">
                  <c:v>-142.24816979391949</c:v>
                </c:pt>
                <c:pt idx="22">
                  <c:v>-145.63108148417575</c:v>
                </c:pt>
                <c:pt idx="23">
                  <c:v>-148.75829087901872</c:v>
                </c:pt>
                <c:pt idx="24">
                  <c:v>-151.68458298623932</c:v>
                </c:pt>
              </c:numCache>
            </c:numRef>
          </c:val>
          <c:extLst>
            <c:ext xmlns:c16="http://schemas.microsoft.com/office/drawing/2014/chart" uri="{C3380CC4-5D6E-409C-BE32-E72D297353CC}">
              <c16:uniqueId val="{00000003-E9CA-425C-8C3D-4DFF03A912BA}"/>
            </c:ext>
          </c:extLst>
        </c:ser>
        <c:ser>
          <c:idx val="4"/>
          <c:order val="4"/>
          <c:tx>
            <c:strRef>
              <c:f>'---Compare options---'!$H$11</c:f>
              <c:strCache>
                <c:ptCount val="1"/>
                <c:pt idx="0">
                  <c:v>REHAB</c:v>
                </c:pt>
              </c:strCache>
            </c:strRef>
          </c:tx>
          <c:spPr>
            <a:solidFill>
              <a:srgbClr val="27ACAA"/>
            </a:solidFill>
            <a:ln w="25400">
              <a:noFill/>
              <a:prstDash val="solid"/>
            </a:ln>
            <a:effectLst/>
            <a:extLst>
              <a:ext uri="{91240B29-F687-4F45-9708-019B960494DF}">
                <a14:hiddenLine xmlns:a14="http://schemas.microsoft.com/office/drawing/2010/main" w="25400">
                  <a:solidFill>
                    <a:srgbClr val="750E5C"/>
                  </a:solidFill>
                  <a:prstDash val="solid"/>
                </a14:hiddenLine>
              </a:ext>
            </a:extLst>
          </c:spPr>
          <c:invertIfNegative val="0"/>
          <c:cat>
            <c:strRef>
              <c:f>'---Compare options---'!$I$6:$AG$6</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options---'!$I$11:$AG$11</c:f>
              <c:numCache>
                <c:formatCode>"$"#,##0</c:formatCode>
                <c:ptCount val="25"/>
                <c:pt idx="0">
                  <c:v>0</c:v>
                </c:pt>
                <c:pt idx="1">
                  <c:v>0</c:v>
                </c:pt>
                <c:pt idx="2">
                  <c:v>0</c:v>
                </c:pt>
                <c:pt idx="3">
                  <c:v>-0.64786746063170719</c:v>
                </c:pt>
                <c:pt idx="4">
                  <c:v>2.6773582736140087</c:v>
                </c:pt>
                <c:pt idx="5">
                  <c:v>-22.526336765786763</c:v>
                </c:pt>
                <c:pt idx="6">
                  <c:v>-31.51983242720949</c:v>
                </c:pt>
                <c:pt idx="7">
                  <c:v>-28.084511593098814</c:v>
                </c:pt>
                <c:pt idx="8">
                  <c:v>-19.362639090283302</c:v>
                </c:pt>
                <c:pt idx="9">
                  <c:v>-19.345370825788414</c:v>
                </c:pt>
                <c:pt idx="10">
                  <c:v>-16.856736417832302</c:v>
                </c:pt>
                <c:pt idx="11">
                  <c:v>-16.856736424817331</c:v>
                </c:pt>
                <c:pt idx="12">
                  <c:v>-16.856736429850308</c:v>
                </c:pt>
                <c:pt idx="13">
                  <c:v>-16.856736424996331</c:v>
                </c:pt>
                <c:pt idx="14">
                  <c:v>-16.85673642673099</c:v>
                </c:pt>
                <c:pt idx="15">
                  <c:v>-16.85673642673099</c:v>
                </c:pt>
                <c:pt idx="16">
                  <c:v>-16.85673642673099</c:v>
                </c:pt>
                <c:pt idx="17">
                  <c:v>-18.829959919496019</c:v>
                </c:pt>
                <c:pt idx="18">
                  <c:v>-18.829959919496019</c:v>
                </c:pt>
                <c:pt idx="19">
                  <c:v>-18.829959919496019</c:v>
                </c:pt>
                <c:pt idx="20">
                  <c:v>-18.829959919496019</c:v>
                </c:pt>
                <c:pt idx="21">
                  <c:v>-18.829959919496019</c:v>
                </c:pt>
                <c:pt idx="22">
                  <c:v>-18.829959888550757</c:v>
                </c:pt>
                <c:pt idx="23">
                  <c:v>-18.82996018190331</c:v>
                </c:pt>
                <c:pt idx="24">
                  <c:v>-20.629750031778507</c:v>
                </c:pt>
              </c:numCache>
            </c:numRef>
          </c:val>
          <c:extLst>
            <c:ext xmlns:c16="http://schemas.microsoft.com/office/drawing/2014/chart" uri="{C3380CC4-5D6E-409C-BE32-E72D297353CC}">
              <c16:uniqueId val="{00000004-E9CA-425C-8C3D-4DFF03A912BA}"/>
            </c:ext>
          </c:extLst>
        </c:ser>
        <c:ser>
          <c:idx val="5"/>
          <c:order val="5"/>
          <c:tx>
            <c:strRef>
              <c:f>'---Compare options---'!$H$12</c:f>
              <c:strCache>
                <c:ptCount val="1"/>
                <c:pt idx="0">
                  <c:v>REZ</c:v>
                </c:pt>
              </c:strCache>
            </c:strRef>
          </c:tx>
          <c:spPr>
            <a:solidFill>
              <a:srgbClr val="750E5C"/>
            </a:solidFill>
            <a:ln w="25400">
              <a:noFill/>
              <a:prstDash val="solid"/>
            </a:ln>
            <a:effectLst/>
            <a:extLst>
              <a:ext uri="{91240B29-F687-4F45-9708-019B960494DF}">
                <a14:hiddenLine xmlns:a14="http://schemas.microsoft.com/office/drawing/2010/main" w="25400">
                  <a:solidFill>
                    <a:srgbClr val="FF4136"/>
                  </a:solidFill>
                  <a:prstDash val="solid"/>
                </a14:hiddenLine>
              </a:ext>
            </a:extLst>
          </c:spPr>
          <c:invertIfNegative val="0"/>
          <c:cat>
            <c:strRef>
              <c:f>'---Compare options---'!$I$6:$AG$6</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options---'!$I$12:$AG$12</c:f>
              <c:numCache>
                <c:formatCode>"$"#,##0</c:formatCode>
                <c:ptCount val="25"/>
                <c:pt idx="0">
                  <c:v>-1.7342074208246116E-4</c:v>
                </c:pt>
                <c:pt idx="1">
                  <c:v>-8.6139431406102038E-4</c:v>
                </c:pt>
                <c:pt idx="2">
                  <c:v>-9.7513440787031695E-4</c:v>
                </c:pt>
                <c:pt idx="3">
                  <c:v>-1.0762372869204311E-3</c:v>
                </c:pt>
                <c:pt idx="4">
                  <c:v>-1.2074808282351033E-3</c:v>
                </c:pt>
                <c:pt idx="5">
                  <c:v>-1.3675921428285272E-3</c:v>
                </c:pt>
                <c:pt idx="6">
                  <c:v>-1.3907348969682176E-3</c:v>
                </c:pt>
                <c:pt idx="7">
                  <c:v>-2.2726323430980601E-3</c:v>
                </c:pt>
                <c:pt idx="8">
                  <c:v>127.03156132019016</c:v>
                </c:pt>
                <c:pt idx="9">
                  <c:v>127.03156298577062</c:v>
                </c:pt>
                <c:pt idx="10">
                  <c:v>127.03150992502565</c:v>
                </c:pt>
                <c:pt idx="11">
                  <c:v>127.03129184965216</c:v>
                </c:pt>
                <c:pt idx="12">
                  <c:v>127.03126680980407</c:v>
                </c:pt>
                <c:pt idx="13">
                  <c:v>122.72849074171037</c:v>
                </c:pt>
                <c:pt idx="14">
                  <c:v>326.40488884211686</c:v>
                </c:pt>
                <c:pt idx="15">
                  <c:v>335.291245844728</c:v>
                </c:pt>
                <c:pt idx="16">
                  <c:v>506.08813332309194</c:v>
                </c:pt>
                <c:pt idx="17">
                  <c:v>499.85132676314879</c:v>
                </c:pt>
                <c:pt idx="18">
                  <c:v>491.56753965437559</c:v>
                </c:pt>
                <c:pt idx="19">
                  <c:v>489.36517952624132</c:v>
                </c:pt>
                <c:pt idx="20">
                  <c:v>474.01544763556171</c:v>
                </c:pt>
                <c:pt idx="21">
                  <c:v>466.90988224720138</c:v>
                </c:pt>
                <c:pt idx="22">
                  <c:v>445.64034745234983</c:v>
                </c:pt>
                <c:pt idx="23">
                  <c:v>449.2960497115165</c:v>
                </c:pt>
                <c:pt idx="24">
                  <c:v>446.85661060782684</c:v>
                </c:pt>
              </c:numCache>
            </c:numRef>
          </c:val>
          <c:extLst>
            <c:ext xmlns:c16="http://schemas.microsoft.com/office/drawing/2014/chart" uri="{C3380CC4-5D6E-409C-BE32-E72D297353CC}">
              <c16:uniqueId val="{00000005-E9CA-425C-8C3D-4DFF03A912BA}"/>
            </c:ext>
          </c:extLst>
        </c:ser>
        <c:ser>
          <c:idx val="6"/>
          <c:order val="6"/>
          <c:tx>
            <c:strRef>
              <c:f>'---Compare options---'!$H$13</c:f>
              <c:strCache>
                <c:ptCount val="1"/>
                <c:pt idx="0">
                  <c:v>USE+DSP</c:v>
                </c:pt>
              </c:strCache>
            </c:strRef>
          </c:tx>
          <c:spPr>
            <a:solidFill>
              <a:srgbClr val="FF4136"/>
            </a:solidFill>
            <a:ln>
              <a:noFill/>
              <a:prstDash val="solid"/>
            </a:ln>
            <a:effectLst/>
            <a:extLst>
              <a:ext uri="{91240B29-F687-4F45-9708-019B960494DF}">
                <a14:hiddenLine xmlns:a14="http://schemas.microsoft.com/office/drawing/2010/main">
                  <a:solidFill>
                    <a:srgbClr val="27ACAA"/>
                  </a:solidFill>
                  <a:prstDash val="solid"/>
                </a14:hiddenLine>
              </a:ext>
            </a:extLst>
          </c:spPr>
          <c:invertIfNegative val="0"/>
          <c:cat>
            <c:strRef>
              <c:f>'---Compare options---'!$I$6:$AG$6</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options---'!$I$13:$AG$13</c:f>
              <c:numCache>
                <c:formatCode>"$"#,##0</c:formatCode>
                <c:ptCount val="25"/>
                <c:pt idx="0">
                  <c:v>-5.3804028549999923E-4</c:v>
                </c:pt>
                <c:pt idx="1">
                  <c:v>-1.0176282754002094E-3</c:v>
                </c:pt>
                <c:pt idx="2">
                  <c:v>-3.0753379154917968</c:v>
                </c:pt>
                <c:pt idx="3">
                  <c:v>-2.1440203153742878</c:v>
                </c:pt>
                <c:pt idx="4">
                  <c:v>-3.8876444756937669</c:v>
                </c:pt>
                <c:pt idx="5">
                  <c:v>3.9637727072552194</c:v>
                </c:pt>
                <c:pt idx="6">
                  <c:v>7.1675485632462195</c:v>
                </c:pt>
                <c:pt idx="7">
                  <c:v>5.1962109751697252</c:v>
                </c:pt>
                <c:pt idx="8">
                  <c:v>13.114470162519726</c:v>
                </c:pt>
                <c:pt idx="9">
                  <c:v>20.955256055418324</c:v>
                </c:pt>
                <c:pt idx="10">
                  <c:v>21.043171232597825</c:v>
                </c:pt>
                <c:pt idx="11">
                  <c:v>21.382309380892526</c:v>
                </c:pt>
                <c:pt idx="12">
                  <c:v>25.292942553989526</c:v>
                </c:pt>
                <c:pt idx="13">
                  <c:v>25.206838640575526</c:v>
                </c:pt>
                <c:pt idx="14">
                  <c:v>34.343829239751031</c:v>
                </c:pt>
                <c:pt idx="15">
                  <c:v>35.135611663787536</c:v>
                </c:pt>
                <c:pt idx="16">
                  <c:v>38.355990198601148</c:v>
                </c:pt>
                <c:pt idx="17">
                  <c:v>38.197263277837351</c:v>
                </c:pt>
                <c:pt idx="18">
                  <c:v>42.794417287118854</c:v>
                </c:pt>
                <c:pt idx="19">
                  <c:v>43.789606267905853</c:v>
                </c:pt>
                <c:pt idx="20">
                  <c:v>37.468181537921552</c:v>
                </c:pt>
                <c:pt idx="21">
                  <c:v>39.013808772879052</c:v>
                </c:pt>
                <c:pt idx="22">
                  <c:v>37.826457838054552</c:v>
                </c:pt>
                <c:pt idx="23">
                  <c:v>29.666713278459049</c:v>
                </c:pt>
                <c:pt idx="24">
                  <c:v>33.248461349236749</c:v>
                </c:pt>
              </c:numCache>
            </c:numRef>
          </c:val>
          <c:extLst>
            <c:ext xmlns:c16="http://schemas.microsoft.com/office/drawing/2014/chart" uri="{C3380CC4-5D6E-409C-BE32-E72D297353CC}">
              <c16:uniqueId val="{00000006-E9CA-425C-8C3D-4DFF03A912BA}"/>
            </c:ext>
          </c:extLst>
        </c:ser>
        <c:dLbls>
          <c:showLegendKey val="0"/>
          <c:showVal val="0"/>
          <c:showCatName val="0"/>
          <c:showSerName val="0"/>
          <c:showPercent val="0"/>
          <c:showBubbleSize val="0"/>
        </c:dLbls>
        <c:gapWidth val="150"/>
        <c:overlap val="100"/>
        <c:axId val="1837395552"/>
        <c:axId val="1837396096"/>
      </c:barChart>
      <c:catAx>
        <c:axId val="1837395552"/>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37396096"/>
        <c:crosses val="autoZero"/>
        <c:auto val="1"/>
        <c:lblAlgn val="ctr"/>
        <c:lblOffset val="100"/>
        <c:noMultiLvlLbl val="0"/>
      </c:catAx>
      <c:valAx>
        <c:axId val="1837396096"/>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050" b="0" i="0" u="none" strike="noStrike" kern="1200" baseline="0">
                    <a:solidFill>
                      <a:srgbClr val="000000"/>
                    </a:solidFill>
                    <a:latin typeface="Arial Narrow"/>
                    <a:ea typeface="Arial Narrow"/>
                    <a:cs typeface="Arial Narrow"/>
                  </a:defRPr>
                </a:pPr>
                <a:r>
                  <a:rPr lang="en-AU" sz="1050"/>
                  <a:t>Cumulative gross market benefits</a:t>
                </a:r>
                <a:r>
                  <a:rPr lang="en-AU" sz="1050" baseline="0"/>
                  <a:t> ($m)</a:t>
                </a:r>
                <a:endParaRPr lang="en-AU" sz="1050"/>
              </a:p>
            </c:rich>
          </c:tx>
          <c:overlay val="0"/>
          <c:spPr>
            <a:noFill/>
            <a:ln>
              <a:noFill/>
            </a:ln>
            <a:effectLst/>
          </c:spPr>
          <c:txPr>
            <a:bodyPr rot="-5400000" spcFirstLastPara="1" vertOverflow="ellipsis" vert="horz" wrap="square" anchor="ctr" anchorCtr="1"/>
            <a:lstStyle/>
            <a:p>
              <a:pPr>
                <a:defRPr sz="1050" b="0" i="0" u="none" strike="noStrike" kern="1200" baseline="0">
                  <a:solidFill>
                    <a:srgbClr val="000000"/>
                  </a:solidFill>
                  <a:latin typeface="Arial Narrow"/>
                  <a:ea typeface="Arial Narrow"/>
                  <a:cs typeface="Arial Narrow"/>
                </a:defRPr>
              </a:pPr>
              <a:endParaRPr lang="en-US"/>
            </a:p>
          </c:txPr>
        </c:title>
        <c:numFmt formatCode="#,##0" sourceLinked="0"/>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37395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options---'!$H$64</c:f>
              <c:strCache>
                <c:ptCount val="1"/>
                <c:pt idx="0">
                  <c:v>Black Coal</c:v>
                </c:pt>
              </c:strCache>
            </c:strRef>
          </c:tx>
          <c:spPr>
            <a:solidFill>
              <a:srgbClr val="351C21"/>
            </a:solidFill>
            <a:ln w="25400">
              <a:noFill/>
              <a:prstDash val="solid"/>
            </a:ln>
            <a:effectLst/>
            <a:extLst>
              <a:ext uri="{91240B29-F687-4F45-9708-019B960494DF}">
                <a14:hiddenLine xmlns:a14="http://schemas.microsoft.com/office/drawing/2010/main" w="25400">
                  <a:solidFill>
                    <a:srgbClr val="351C21"/>
                  </a:solidFill>
                  <a:prstDash val="solid"/>
                </a14:hiddenLine>
              </a:ext>
            </a:extLst>
          </c:spPr>
          <c:invertIfNegative val="0"/>
          <c:cat>
            <c:strRef>
              <c:f>'---Compare options---'!$I$63:$AG$63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options---'!$I$64:$AG$64</c:f>
              <c:numCache>
                <c:formatCode>#,##0</c:formatCode>
                <c:ptCount val="25"/>
                <c:pt idx="0">
                  <c:v>-2.1245299999718554</c:v>
                </c:pt>
                <c:pt idx="1">
                  <c:v>1.4193600000144215</c:v>
                </c:pt>
                <c:pt idx="2">
                  <c:v>46.970100000005914</c:v>
                </c:pt>
                <c:pt idx="3">
                  <c:v>57.754500000010012</c:v>
                </c:pt>
                <c:pt idx="4">
                  <c:v>-281.12018194698612</c:v>
                </c:pt>
                <c:pt idx="5">
                  <c:v>-874.35690562402306</c:v>
                </c:pt>
                <c:pt idx="6">
                  <c:v>-499.79244851897238</c:v>
                </c:pt>
                <c:pt idx="7">
                  <c:v>-2144.1218821470247</c:v>
                </c:pt>
                <c:pt idx="8">
                  <c:v>-1663.204103659009</c:v>
                </c:pt>
                <c:pt idx="9">
                  <c:v>-1469.9821411320154</c:v>
                </c:pt>
                <c:pt idx="10">
                  <c:v>-951.62154376000399</c:v>
                </c:pt>
                <c:pt idx="11">
                  <c:v>-200.21902116001002</c:v>
                </c:pt>
                <c:pt idx="12">
                  <c:v>-327.35357692999241</c:v>
                </c:pt>
                <c:pt idx="13">
                  <c:v>-100.58131300702371</c:v>
                </c:pt>
                <c:pt idx="14">
                  <c:v>597.71250000000873</c:v>
                </c:pt>
                <c:pt idx="15">
                  <c:v>113.7587999999887</c:v>
                </c:pt>
                <c:pt idx="16">
                  <c:v>976.72050000001036</c:v>
                </c:pt>
                <c:pt idx="17">
                  <c:v>948.58079999999609</c:v>
                </c:pt>
                <c:pt idx="18">
                  <c:v>1351.2072999999982</c:v>
                </c:pt>
                <c:pt idx="19">
                  <c:v>150.48869999999806</c:v>
                </c:pt>
                <c:pt idx="20">
                  <c:v>636.69939999998678</c:v>
                </c:pt>
                <c:pt idx="21">
                  <c:v>226.05889999999999</c:v>
                </c:pt>
                <c:pt idx="22">
                  <c:v>-93.45299999999952</c:v>
                </c:pt>
                <c:pt idx="23">
                  <c:v>-223.82560000000012</c:v>
                </c:pt>
                <c:pt idx="24">
                  <c:v>-43.559499999999389</c:v>
                </c:pt>
              </c:numCache>
            </c:numRef>
          </c:val>
          <c:extLst>
            <c:ext xmlns:c16="http://schemas.microsoft.com/office/drawing/2014/chart" uri="{C3380CC4-5D6E-409C-BE32-E72D297353CC}">
              <c16:uniqueId val="{00000000-2A7D-4D76-8480-F5D90FC4439C}"/>
            </c:ext>
          </c:extLst>
        </c:ser>
        <c:ser>
          <c:idx val="1"/>
          <c:order val="1"/>
          <c:tx>
            <c:strRef>
              <c:f>'---Compare options---'!$H$65</c:f>
              <c:strCache>
                <c:ptCount val="1"/>
                <c:pt idx="0">
                  <c:v>Brown Coal</c:v>
                </c:pt>
              </c:strCache>
            </c:strRef>
          </c:tx>
          <c:spPr>
            <a:solidFill>
              <a:srgbClr val="BC2F00"/>
            </a:solidFill>
            <a:ln w="25400">
              <a:noFill/>
              <a:prstDash val="solid"/>
            </a:ln>
            <a:effectLst/>
            <a:extLst>
              <a:ext uri="{91240B29-F687-4F45-9708-019B960494DF}">
                <a14:hiddenLine xmlns:a14="http://schemas.microsoft.com/office/drawing/2010/main" w="25400">
                  <a:solidFill>
                    <a:srgbClr val="BC2F00"/>
                  </a:solidFill>
                  <a:prstDash val="solid"/>
                </a14:hiddenLine>
              </a:ext>
            </a:extLst>
          </c:spPr>
          <c:invertIfNegative val="0"/>
          <c:cat>
            <c:strRef>
              <c:f>'---Compare options---'!$I$63:$AG$63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options---'!$I$65:$AG$65</c:f>
              <c:numCache>
                <c:formatCode>#,##0</c:formatCode>
                <c:ptCount val="25"/>
                <c:pt idx="0">
                  <c:v>-0.66999999998733983</c:v>
                </c:pt>
                <c:pt idx="1">
                  <c:v>-5.8594000000121014</c:v>
                </c:pt>
                <c:pt idx="2">
                  <c:v>-21.892999999996391</c:v>
                </c:pt>
                <c:pt idx="3">
                  <c:v>-34.486983760998555</c:v>
                </c:pt>
                <c:pt idx="4">
                  <c:v>261.64114928750496</c:v>
                </c:pt>
                <c:pt idx="5">
                  <c:v>407.72701778999908</c:v>
                </c:pt>
                <c:pt idx="6">
                  <c:v>383.28757146900534</c:v>
                </c:pt>
                <c:pt idx="7">
                  <c:v>1202.4581999999973</c:v>
                </c:pt>
                <c:pt idx="8">
                  <c:v>524.0464000000029</c:v>
                </c:pt>
                <c:pt idx="9">
                  <c:v>803.8143999999993</c:v>
                </c:pt>
                <c:pt idx="10">
                  <c:v>560.75159999999596</c:v>
                </c:pt>
                <c:pt idx="11">
                  <c:v>569.7902000000031</c:v>
                </c:pt>
                <c:pt idx="12">
                  <c:v>553.3389999999963</c:v>
                </c:pt>
                <c:pt idx="13">
                  <c:v>639.43750000000364</c:v>
                </c:pt>
                <c:pt idx="14">
                  <c:v>733.22669999999925</c:v>
                </c:pt>
                <c:pt idx="15">
                  <c:v>576.39619999999923</c:v>
                </c:pt>
                <c:pt idx="16">
                  <c:v>926.79919999999765</c:v>
                </c:pt>
                <c:pt idx="17">
                  <c:v>352.26109999999971</c:v>
                </c:pt>
                <c:pt idx="18">
                  <c:v>381.12302999999156</c:v>
                </c:pt>
                <c:pt idx="19">
                  <c:v>797.7664999999979</c:v>
                </c:pt>
                <c:pt idx="20">
                  <c:v>124.08179999999993</c:v>
                </c:pt>
                <c:pt idx="21">
                  <c:v>100.06889999999476</c:v>
                </c:pt>
                <c:pt idx="22">
                  <c:v>437.71409999999378</c:v>
                </c:pt>
                <c:pt idx="23">
                  <c:v>111.7192699999905</c:v>
                </c:pt>
                <c:pt idx="24">
                  <c:v>-1643.7743000000009</c:v>
                </c:pt>
              </c:numCache>
            </c:numRef>
          </c:val>
          <c:extLst>
            <c:ext xmlns:c16="http://schemas.microsoft.com/office/drawing/2014/chart" uri="{C3380CC4-5D6E-409C-BE32-E72D297353CC}">
              <c16:uniqueId val="{00000001-2A7D-4D76-8480-F5D90FC4439C}"/>
            </c:ext>
          </c:extLst>
        </c:ser>
        <c:ser>
          <c:idx val="2"/>
          <c:order val="2"/>
          <c:tx>
            <c:strRef>
              <c:f>'---Compare options---'!$H$66</c:f>
              <c:strCache>
                <c:ptCount val="1"/>
                <c:pt idx="0">
                  <c:v>CCGT</c:v>
                </c:pt>
              </c:strCache>
            </c:strRef>
          </c:tx>
          <c:spPr>
            <a:solidFill>
              <a:srgbClr val="750E5C"/>
            </a:solidFill>
            <a:ln w="25400">
              <a:noFill/>
              <a:prstDash val="solid"/>
            </a:ln>
            <a:effectLst/>
            <a:extLst>
              <a:ext uri="{91240B29-F687-4F45-9708-019B960494DF}">
                <a14:hiddenLine xmlns:a14="http://schemas.microsoft.com/office/drawing/2010/main" w="25400">
                  <a:solidFill>
                    <a:srgbClr val="750E5C"/>
                  </a:solidFill>
                  <a:prstDash val="solid"/>
                </a14:hiddenLine>
              </a:ext>
            </a:extLst>
          </c:spPr>
          <c:invertIfNegative val="0"/>
          <c:cat>
            <c:strRef>
              <c:f>'---Compare options---'!$I$63:$AG$63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options---'!$I$66:$AG$66</c:f>
              <c:numCache>
                <c:formatCode>#,##0</c:formatCode>
                <c:ptCount val="25"/>
                <c:pt idx="0">
                  <c:v>2.5487077838988625E-2</c:v>
                </c:pt>
                <c:pt idx="1">
                  <c:v>1.9866242901116493E-3</c:v>
                </c:pt>
                <c:pt idx="2">
                  <c:v>0.12176991614114741</c:v>
                </c:pt>
                <c:pt idx="3">
                  <c:v>2.7153706198532745E-3</c:v>
                </c:pt>
                <c:pt idx="4">
                  <c:v>2.7264923498933058E-3</c:v>
                </c:pt>
                <c:pt idx="5">
                  <c:v>6.7001237700703768</c:v>
                </c:pt>
                <c:pt idx="6">
                  <c:v>-47.555561427539715</c:v>
                </c:pt>
                <c:pt idx="7">
                  <c:v>28.789347702851273</c:v>
                </c:pt>
                <c:pt idx="8">
                  <c:v>-36.303058929120425</c:v>
                </c:pt>
                <c:pt idx="9">
                  <c:v>-50.759494616050233</c:v>
                </c:pt>
                <c:pt idx="10">
                  <c:v>3.1824494903958112E-3</c:v>
                </c:pt>
                <c:pt idx="11">
                  <c:v>-69.517056748999948</c:v>
                </c:pt>
                <c:pt idx="12">
                  <c:v>-216.299509317299</c:v>
                </c:pt>
                <c:pt idx="13">
                  <c:v>-90.396317745799024</c:v>
                </c:pt>
                <c:pt idx="14">
                  <c:v>-152.98108933800177</c:v>
                </c:pt>
                <c:pt idx="15">
                  <c:v>-376.41050420710144</c:v>
                </c:pt>
                <c:pt idx="16">
                  <c:v>16.92265143350096</c:v>
                </c:pt>
                <c:pt idx="17">
                  <c:v>113.04103879010063</c:v>
                </c:pt>
                <c:pt idx="18">
                  <c:v>205.45959040709931</c:v>
                </c:pt>
                <c:pt idx="19">
                  <c:v>153.43346774919974</c:v>
                </c:pt>
                <c:pt idx="20">
                  <c:v>-0.36573326989037014</c:v>
                </c:pt>
                <c:pt idx="21">
                  <c:v>17.47040684249896</c:v>
                </c:pt>
                <c:pt idx="22">
                  <c:v>-171.56192213669965</c:v>
                </c:pt>
                <c:pt idx="23">
                  <c:v>-115.44882561539907</c:v>
                </c:pt>
                <c:pt idx="24">
                  <c:v>2.6945865130999209</c:v>
                </c:pt>
              </c:numCache>
            </c:numRef>
          </c:val>
          <c:extLst>
            <c:ext xmlns:c16="http://schemas.microsoft.com/office/drawing/2014/chart" uri="{C3380CC4-5D6E-409C-BE32-E72D297353CC}">
              <c16:uniqueId val="{00000002-2A7D-4D76-8480-F5D90FC4439C}"/>
            </c:ext>
          </c:extLst>
        </c:ser>
        <c:ser>
          <c:idx val="3"/>
          <c:order val="3"/>
          <c:tx>
            <c:strRef>
              <c:f>'---Compare options---'!$H$67</c:f>
              <c:strCache>
                <c:ptCount val="1"/>
                <c:pt idx="0">
                  <c:v>Gas - Steam</c:v>
                </c:pt>
              </c:strCache>
            </c:strRef>
          </c:tx>
          <c:spPr>
            <a:solidFill>
              <a:srgbClr val="8CE8AD"/>
            </a:solidFill>
            <a:ln w="25400">
              <a:noFill/>
              <a:prstDash val="solid"/>
            </a:ln>
            <a:effectLst/>
            <a:extLst>
              <a:ext uri="{91240B29-F687-4F45-9708-019B960494DF}">
                <a14:hiddenLine xmlns:a14="http://schemas.microsoft.com/office/drawing/2010/main" w="25400">
                  <a:solidFill>
                    <a:srgbClr val="8CE8AD"/>
                  </a:solidFill>
                  <a:prstDash val="solid"/>
                </a14:hiddenLine>
              </a:ext>
            </a:extLst>
          </c:spPr>
          <c:invertIfNegative val="0"/>
          <c:cat>
            <c:strRef>
              <c:f>'---Compare options---'!$I$63:$AG$63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options---'!$I$67:$AG$67</c:f>
              <c:numCache>
                <c:formatCode>#,##0</c:formatCode>
                <c:ptCount val="25"/>
                <c:pt idx="0">
                  <c:v>5.6100000085734791E-4</c:v>
                </c:pt>
                <c:pt idx="1">
                  <c:v>2.4500000017724233E-4</c:v>
                </c:pt>
                <c:pt idx="2">
                  <c:v>0.13710199999900397</c:v>
                </c:pt>
                <c:pt idx="3">
                  <c:v>-0.13121799999998984</c:v>
                </c:pt>
                <c:pt idx="4">
                  <c:v>-0.98972499999987917</c:v>
                </c:pt>
                <c:pt idx="5">
                  <c:v>-15.596486999999883</c:v>
                </c:pt>
                <c:pt idx="6">
                  <c:v>-21.048343000000017</c:v>
                </c:pt>
                <c:pt idx="7">
                  <c:v>-59.05954399999996</c:v>
                </c:pt>
                <c:pt idx="8">
                  <c:v>-62.048013999999995</c:v>
                </c:pt>
                <c:pt idx="9">
                  <c:v>-44.994353999999902</c:v>
                </c:pt>
                <c:pt idx="10">
                  <c:v>-6.099306999999996</c:v>
                </c:pt>
                <c:pt idx="11">
                  <c:v>-6.1871089999998929</c:v>
                </c:pt>
                <c:pt idx="12">
                  <c:v>-6.8092339999997904</c:v>
                </c:pt>
                <c:pt idx="13">
                  <c:v>-20.995326000000006</c:v>
                </c:pt>
                <c:pt idx="14">
                  <c:v>-22.28798000000009</c:v>
                </c:pt>
                <c:pt idx="15">
                  <c:v>0.41521999999999082</c:v>
                </c:pt>
                <c:pt idx="16">
                  <c:v>25.233010000000007</c:v>
                </c:pt>
                <c:pt idx="17">
                  <c:v>-5.2426600000000008</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3-2A7D-4D76-8480-F5D90FC4439C}"/>
            </c:ext>
          </c:extLst>
        </c:ser>
        <c:ser>
          <c:idx val="4"/>
          <c:order val="4"/>
          <c:tx>
            <c:strRef>
              <c:f>'---Compare options---'!$H$68</c:f>
              <c:strCache>
                <c:ptCount val="1"/>
                <c:pt idx="0">
                  <c:v>OCGT / Diesel</c:v>
                </c:pt>
              </c:strCache>
            </c:strRef>
          </c:tx>
          <c:spPr>
            <a:solidFill>
              <a:srgbClr val="C981B2"/>
            </a:solidFill>
            <a:ln w="25400">
              <a:noFill/>
              <a:prstDash val="solid"/>
            </a:ln>
            <a:effectLst/>
            <a:extLst>
              <a:ext uri="{91240B29-F687-4F45-9708-019B960494DF}">
                <a14:hiddenLine xmlns:a14="http://schemas.microsoft.com/office/drawing/2010/main" w="25400">
                  <a:solidFill>
                    <a:srgbClr val="C981B2"/>
                  </a:solidFill>
                  <a:prstDash val="solid"/>
                </a14:hiddenLine>
              </a:ext>
            </a:extLst>
          </c:spPr>
          <c:invertIfNegative val="0"/>
          <c:cat>
            <c:strRef>
              <c:f>'---Compare options---'!$I$63:$AG$63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options---'!$I$68:$AG$68</c:f>
              <c:numCache>
                <c:formatCode>#,##0</c:formatCode>
                <c:ptCount val="25"/>
                <c:pt idx="0">
                  <c:v>3.1609089200159701E-3</c:v>
                </c:pt>
                <c:pt idx="1">
                  <c:v>2.7251310140172791E-3</c:v>
                </c:pt>
                <c:pt idx="2">
                  <c:v>0.21140826604597862</c:v>
                </c:pt>
                <c:pt idx="3">
                  <c:v>0.35847751177200138</c:v>
                </c:pt>
                <c:pt idx="4">
                  <c:v>-5.5926984546900158</c:v>
                </c:pt>
                <c:pt idx="5">
                  <c:v>-12.99356058044998</c:v>
                </c:pt>
                <c:pt idx="6">
                  <c:v>-30.72475256519202</c:v>
                </c:pt>
                <c:pt idx="7">
                  <c:v>-33.566481918544014</c:v>
                </c:pt>
                <c:pt idx="8">
                  <c:v>-67.860389113804899</c:v>
                </c:pt>
                <c:pt idx="9">
                  <c:v>-50.551949913726091</c:v>
                </c:pt>
                <c:pt idx="10">
                  <c:v>-10.948208095788008</c:v>
                </c:pt>
                <c:pt idx="11">
                  <c:v>-44.783853627422999</c:v>
                </c:pt>
                <c:pt idx="12">
                  <c:v>-42.900359740273998</c:v>
                </c:pt>
                <c:pt idx="13">
                  <c:v>-23.68340678662598</c:v>
                </c:pt>
                <c:pt idx="14">
                  <c:v>-181.44695506334995</c:v>
                </c:pt>
                <c:pt idx="15">
                  <c:v>-226.97077824271</c:v>
                </c:pt>
                <c:pt idx="16">
                  <c:v>-456.90642630164007</c:v>
                </c:pt>
                <c:pt idx="17">
                  <c:v>-406.42445525238895</c:v>
                </c:pt>
                <c:pt idx="18">
                  <c:v>-496.45739784535897</c:v>
                </c:pt>
                <c:pt idx="19">
                  <c:v>-238.05416470614023</c:v>
                </c:pt>
                <c:pt idx="20">
                  <c:v>-526.46550055987109</c:v>
                </c:pt>
                <c:pt idx="21">
                  <c:v>-1328.1117854353913</c:v>
                </c:pt>
                <c:pt idx="22">
                  <c:v>-1076.615669941059</c:v>
                </c:pt>
                <c:pt idx="23">
                  <c:v>-1313.1482384976293</c:v>
                </c:pt>
                <c:pt idx="24">
                  <c:v>-1210.1720326632085</c:v>
                </c:pt>
              </c:numCache>
            </c:numRef>
          </c:val>
          <c:extLst>
            <c:ext xmlns:c16="http://schemas.microsoft.com/office/drawing/2014/chart" uri="{C3380CC4-5D6E-409C-BE32-E72D297353CC}">
              <c16:uniqueId val="{00000004-2A7D-4D76-8480-F5D90FC4439C}"/>
            </c:ext>
          </c:extLst>
        </c:ser>
        <c:ser>
          <c:idx val="5"/>
          <c:order val="5"/>
          <c:tx>
            <c:strRef>
              <c:f>'---Compare options---'!$H$69</c:f>
              <c:strCache>
                <c:ptCount val="1"/>
                <c:pt idx="0">
                  <c:v>Hydro</c:v>
                </c:pt>
              </c:strCache>
            </c:strRef>
          </c:tx>
          <c:spPr>
            <a:solidFill>
              <a:srgbClr val="188CE5"/>
            </a:solidFill>
            <a:ln w="25400">
              <a:noFill/>
              <a:prstDash val="solid"/>
            </a:ln>
            <a:effectLst/>
            <a:extLst>
              <a:ext uri="{91240B29-F687-4F45-9708-019B960494DF}">
                <a14:hiddenLine xmlns:a14="http://schemas.microsoft.com/office/drawing/2010/main" w="25400">
                  <a:solidFill>
                    <a:srgbClr val="188CE5"/>
                  </a:solidFill>
                  <a:prstDash val="solid"/>
                </a14:hiddenLine>
              </a:ext>
            </a:extLst>
          </c:spPr>
          <c:invertIfNegative val="0"/>
          <c:cat>
            <c:strRef>
              <c:f>'---Compare options---'!$I$63:$AG$63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options---'!$I$69:$AG$69</c:f>
              <c:numCache>
                <c:formatCode>#,##0</c:formatCode>
                <c:ptCount val="25"/>
                <c:pt idx="0">
                  <c:v>-9.1274999995221151E-3</c:v>
                </c:pt>
                <c:pt idx="1">
                  <c:v>-0.21199750000232598</c:v>
                </c:pt>
                <c:pt idx="2">
                  <c:v>14.576005000002624</c:v>
                </c:pt>
                <c:pt idx="3">
                  <c:v>11.871736999997665</c:v>
                </c:pt>
                <c:pt idx="4">
                  <c:v>-3.1104559999985213</c:v>
                </c:pt>
                <c:pt idx="5">
                  <c:v>27.43512199998986</c:v>
                </c:pt>
                <c:pt idx="6">
                  <c:v>39.922254999999495</c:v>
                </c:pt>
                <c:pt idx="7">
                  <c:v>295.47992299999896</c:v>
                </c:pt>
                <c:pt idx="8">
                  <c:v>97.176903000003222</c:v>
                </c:pt>
                <c:pt idx="9">
                  <c:v>277.71430450000298</c:v>
                </c:pt>
                <c:pt idx="10">
                  <c:v>140.92434499999945</c:v>
                </c:pt>
                <c:pt idx="11">
                  <c:v>255.53424800000175</c:v>
                </c:pt>
                <c:pt idx="12">
                  <c:v>207.5006450000019</c:v>
                </c:pt>
                <c:pt idx="13">
                  <c:v>181.7382110000035</c:v>
                </c:pt>
                <c:pt idx="14">
                  <c:v>248.12014600000111</c:v>
                </c:pt>
                <c:pt idx="15">
                  <c:v>190.15440599999602</c:v>
                </c:pt>
                <c:pt idx="16">
                  <c:v>194.0292100000006</c:v>
                </c:pt>
                <c:pt idx="17">
                  <c:v>136.78516900000068</c:v>
                </c:pt>
                <c:pt idx="18">
                  <c:v>187.00587100000121</c:v>
                </c:pt>
                <c:pt idx="19">
                  <c:v>176.65964000000531</c:v>
                </c:pt>
                <c:pt idx="20">
                  <c:v>103.73838599999908</c:v>
                </c:pt>
                <c:pt idx="21">
                  <c:v>171.72050999999556</c:v>
                </c:pt>
                <c:pt idx="22">
                  <c:v>98.810760000002119</c:v>
                </c:pt>
                <c:pt idx="23">
                  <c:v>47.239123000003019</c:v>
                </c:pt>
                <c:pt idx="24">
                  <c:v>144.26987999999801</c:v>
                </c:pt>
              </c:numCache>
            </c:numRef>
          </c:val>
          <c:extLst>
            <c:ext xmlns:c16="http://schemas.microsoft.com/office/drawing/2014/chart" uri="{C3380CC4-5D6E-409C-BE32-E72D297353CC}">
              <c16:uniqueId val="{00000005-2A7D-4D76-8480-F5D90FC4439C}"/>
            </c:ext>
          </c:extLst>
        </c:ser>
        <c:ser>
          <c:idx val="6"/>
          <c:order val="6"/>
          <c:tx>
            <c:strRef>
              <c:f>'---Compare options---'!$H$70</c:f>
              <c:strCache>
                <c:ptCount val="1"/>
                <c:pt idx="0">
                  <c:v>Wind</c:v>
                </c:pt>
              </c:strCache>
            </c:strRef>
          </c:tx>
          <c:spPr>
            <a:solidFill>
              <a:srgbClr val="168736"/>
            </a:solidFill>
            <a:ln w="25400">
              <a:noFill/>
              <a:prstDash val="solid"/>
            </a:ln>
            <a:effectLst/>
            <a:extLst>
              <a:ext uri="{91240B29-F687-4F45-9708-019B960494DF}">
                <a14:hiddenLine xmlns:a14="http://schemas.microsoft.com/office/drawing/2010/main" w="25400">
                  <a:solidFill>
                    <a:srgbClr val="168736"/>
                  </a:solidFill>
                  <a:prstDash val="solid"/>
                </a14:hiddenLine>
              </a:ext>
            </a:extLst>
          </c:spPr>
          <c:invertIfNegative val="0"/>
          <c:cat>
            <c:strRef>
              <c:f>'---Compare options---'!$I$63:$AG$63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options---'!$I$70:$AG$70</c:f>
              <c:numCache>
                <c:formatCode>#,##0</c:formatCode>
                <c:ptCount val="25"/>
                <c:pt idx="0">
                  <c:v>3.781500001787208E-2</c:v>
                </c:pt>
                <c:pt idx="1">
                  <c:v>9.8095713721704669E-2</c:v>
                </c:pt>
                <c:pt idx="2">
                  <c:v>-354.26890988035302</c:v>
                </c:pt>
                <c:pt idx="3">
                  <c:v>-345.63175092879101</c:v>
                </c:pt>
                <c:pt idx="4">
                  <c:v>-218.72544329320954</c:v>
                </c:pt>
                <c:pt idx="5">
                  <c:v>-539.00196177620819</c:v>
                </c:pt>
                <c:pt idx="6">
                  <c:v>-975.31334143544518</c:v>
                </c:pt>
                <c:pt idx="7">
                  <c:v>-166.95233058745362</c:v>
                </c:pt>
                <c:pt idx="8">
                  <c:v>1586.2011586995941</c:v>
                </c:pt>
                <c:pt idx="9">
                  <c:v>974.88242260239349</c:v>
                </c:pt>
                <c:pt idx="10">
                  <c:v>525.410823569473</c:v>
                </c:pt>
                <c:pt idx="11">
                  <c:v>-14.991538112721173</c:v>
                </c:pt>
                <c:pt idx="12">
                  <c:v>84.287747453723568</c:v>
                </c:pt>
                <c:pt idx="13">
                  <c:v>-132.63282557658385</c:v>
                </c:pt>
                <c:pt idx="14">
                  <c:v>-473.85921054148639</c:v>
                </c:pt>
                <c:pt idx="15">
                  <c:v>-351.53490409174992</c:v>
                </c:pt>
                <c:pt idx="16">
                  <c:v>-1266.7371331610047</c:v>
                </c:pt>
                <c:pt idx="17">
                  <c:v>-657.29004977125442</c:v>
                </c:pt>
                <c:pt idx="18">
                  <c:v>-884.28928044895292</c:v>
                </c:pt>
                <c:pt idx="19">
                  <c:v>-855.13785879776697</c:v>
                </c:pt>
                <c:pt idx="20">
                  <c:v>-490.35284327785484</c:v>
                </c:pt>
                <c:pt idx="21">
                  <c:v>-373.31847889945493</c:v>
                </c:pt>
                <c:pt idx="22">
                  <c:v>498.67321468843147</c:v>
                </c:pt>
                <c:pt idx="23">
                  <c:v>1003.7743103326793</c:v>
                </c:pt>
                <c:pt idx="24">
                  <c:v>2385.0221594108589</c:v>
                </c:pt>
              </c:numCache>
            </c:numRef>
          </c:val>
          <c:extLst>
            <c:ext xmlns:c16="http://schemas.microsoft.com/office/drawing/2014/chart" uri="{C3380CC4-5D6E-409C-BE32-E72D297353CC}">
              <c16:uniqueId val="{00000006-2A7D-4D76-8480-F5D90FC4439C}"/>
            </c:ext>
          </c:extLst>
        </c:ser>
        <c:ser>
          <c:idx val="7"/>
          <c:order val="7"/>
          <c:tx>
            <c:strRef>
              <c:f>'---Compare options---'!$H$71</c:f>
              <c:strCache>
                <c:ptCount val="1"/>
                <c:pt idx="0">
                  <c:v>Solar PV</c:v>
                </c:pt>
              </c:strCache>
            </c:strRef>
          </c:tx>
          <c:spPr>
            <a:solidFill>
              <a:srgbClr val="FFB46A"/>
            </a:solidFill>
            <a:ln w="25400">
              <a:noFill/>
              <a:prstDash val="solid"/>
            </a:ln>
            <a:effectLst/>
            <a:extLst>
              <a:ext uri="{91240B29-F687-4F45-9708-019B960494DF}">
                <a14:hiddenLine xmlns:a14="http://schemas.microsoft.com/office/drawing/2010/main" w="25400">
                  <a:solidFill>
                    <a:srgbClr val="FFB46A"/>
                  </a:solidFill>
                  <a:prstDash val="solid"/>
                </a14:hiddenLine>
              </a:ext>
            </a:extLst>
          </c:spPr>
          <c:invertIfNegative val="0"/>
          <c:cat>
            <c:strRef>
              <c:f>'---Compare options---'!$I$63:$AG$63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options---'!$I$71:$AG$71</c:f>
              <c:numCache>
                <c:formatCode>#,##0</c:formatCode>
                <c:ptCount val="25"/>
                <c:pt idx="0">
                  <c:v>1.872507361586031</c:v>
                </c:pt>
                <c:pt idx="1">
                  <c:v>1.336119332259841</c:v>
                </c:pt>
                <c:pt idx="2">
                  <c:v>333.73173451985349</c:v>
                </c:pt>
                <c:pt idx="3">
                  <c:v>323.73029970165589</c:v>
                </c:pt>
                <c:pt idx="4">
                  <c:v>319.53083153598345</c:v>
                </c:pt>
                <c:pt idx="5">
                  <c:v>1029.7831776265448</c:v>
                </c:pt>
                <c:pt idx="6">
                  <c:v>1515.5687787123316</c:v>
                </c:pt>
                <c:pt idx="7">
                  <c:v>1287.3550201589169</c:v>
                </c:pt>
                <c:pt idx="8">
                  <c:v>50.413146416132804</c:v>
                </c:pt>
                <c:pt idx="9">
                  <c:v>-350.97815882332361</c:v>
                </c:pt>
                <c:pt idx="10">
                  <c:v>-432.04982870574895</c:v>
                </c:pt>
                <c:pt idx="11">
                  <c:v>-655.30086741436389</c:v>
                </c:pt>
                <c:pt idx="12">
                  <c:v>-409.33275639078056</c:v>
                </c:pt>
                <c:pt idx="13">
                  <c:v>-494.82759810046991</c:v>
                </c:pt>
                <c:pt idx="14">
                  <c:v>-869.48325772909448</c:v>
                </c:pt>
                <c:pt idx="15">
                  <c:v>11.477365970538813</c:v>
                </c:pt>
                <c:pt idx="16">
                  <c:v>-618.82717426493036</c:v>
                </c:pt>
                <c:pt idx="17">
                  <c:v>-819.03167884070717</c:v>
                </c:pt>
                <c:pt idx="18">
                  <c:v>-996.32809504401666</c:v>
                </c:pt>
                <c:pt idx="19">
                  <c:v>-243.63431216013123</c:v>
                </c:pt>
                <c:pt idx="20">
                  <c:v>-0.34966290061129257</c:v>
                </c:pt>
                <c:pt idx="21">
                  <c:v>1264.5203741022051</c:v>
                </c:pt>
                <c:pt idx="22">
                  <c:v>410.01692297089903</c:v>
                </c:pt>
                <c:pt idx="23">
                  <c:v>391.93020008121675</c:v>
                </c:pt>
                <c:pt idx="24">
                  <c:v>358.82029226984014</c:v>
                </c:pt>
              </c:numCache>
            </c:numRef>
          </c:val>
          <c:extLst>
            <c:ext xmlns:c16="http://schemas.microsoft.com/office/drawing/2014/chart" uri="{C3380CC4-5D6E-409C-BE32-E72D297353CC}">
              <c16:uniqueId val="{00000007-2A7D-4D76-8480-F5D90FC4439C}"/>
            </c:ext>
          </c:extLst>
        </c:ser>
        <c:dLbls>
          <c:showLegendKey val="0"/>
          <c:showVal val="0"/>
          <c:showCatName val="0"/>
          <c:showSerName val="0"/>
          <c:showPercent val="0"/>
          <c:showBubbleSize val="0"/>
        </c:dLbls>
        <c:gapWidth val="150"/>
        <c:overlap val="100"/>
        <c:axId val="1534325776"/>
        <c:axId val="1738317216"/>
      </c:barChart>
      <c:lineChart>
        <c:grouping val="standard"/>
        <c:varyColors val="0"/>
        <c:ser>
          <c:idx val="8"/>
          <c:order val="8"/>
          <c:tx>
            <c:strRef>
              <c:f>'---Compare options---'!$H$72</c:f>
              <c:strCache>
                <c:ptCount val="1"/>
                <c:pt idx="0">
                  <c:v>LS Battery</c:v>
                </c:pt>
              </c:strCache>
            </c:strRef>
          </c:tx>
          <c:spPr>
            <a:ln w="28575" cap="rnd">
              <a:solidFill>
                <a:srgbClr val="724BC3"/>
              </a:solidFill>
              <a:prstDash val="sysDot"/>
              <a:round/>
            </a:ln>
            <a:effectLst/>
          </c:spPr>
          <c:marker>
            <c:symbol val="none"/>
          </c:marker>
          <c:cat>
            <c:strRef>
              <c:f>'---Compare options---'!$I$63:$AG$63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options---'!$I$72:$AG$72</c:f>
              <c:numCache>
                <c:formatCode>#,##0</c:formatCode>
                <c:ptCount val="25"/>
                <c:pt idx="0">
                  <c:v>-9.6770657800021809E-2</c:v>
                </c:pt>
                <c:pt idx="1">
                  <c:v>6.0266932799692086E-2</c:v>
                </c:pt>
                <c:pt idx="2">
                  <c:v>1.2261364626000955</c:v>
                </c:pt>
                <c:pt idx="3">
                  <c:v>1.4830896525999719</c:v>
                </c:pt>
                <c:pt idx="4">
                  <c:v>-0.35969226639991803</c:v>
                </c:pt>
                <c:pt idx="5">
                  <c:v>-1.7925387184987471</c:v>
                </c:pt>
                <c:pt idx="6">
                  <c:v>0.55614486549990261</c:v>
                </c:pt>
                <c:pt idx="7">
                  <c:v>36.722792291699875</c:v>
                </c:pt>
                <c:pt idx="8">
                  <c:v>8.5714041021992671</c:v>
                </c:pt>
                <c:pt idx="9">
                  <c:v>-1567.8803493034013</c:v>
                </c:pt>
                <c:pt idx="10">
                  <c:v>-1505.3566565693995</c:v>
                </c:pt>
                <c:pt idx="11">
                  <c:v>-2310.1654043880976</c:v>
                </c:pt>
                <c:pt idx="12">
                  <c:v>-2037.0694697884994</c:v>
                </c:pt>
                <c:pt idx="13">
                  <c:v>-2068.6867379406995</c:v>
                </c:pt>
                <c:pt idx="14">
                  <c:v>-1159.7965466516989</c:v>
                </c:pt>
                <c:pt idx="15">
                  <c:v>-1068.8774995476988</c:v>
                </c:pt>
                <c:pt idx="16">
                  <c:v>-1140.478775953402</c:v>
                </c:pt>
                <c:pt idx="17">
                  <c:v>-1151.5371147394003</c:v>
                </c:pt>
                <c:pt idx="18">
                  <c:v>-1207.0475267682009</c:v>
                </c:pt>
                <c:pt idx="19">
                  <c:v>-1164.3713023655991</c:v>
                </c:pt>
                <c:pt idx="20">
                  <c:v>-174.93194565641079</c:v>
                </c:pt>
                <c:pt idx="21">
                  <c:v>148.31688099470011</c:v>
                </c:pt>
                <c:pt idx="22">
                  <c:v>193.80876512279883</c:v>
                </c:pt>
                <c:pt idx="23">
                  <c:v>377.77360963300089</c:v>
                </c:pt>
                <c:pt idx="24">
                  <c:v>373.04120964559024</c:v>
                </c:pt>
              </c:numCache>
            </c:numRef>
          </c:val>
          <c:smooth val="0"/>
          <c:extLst>
            <c:ext xmlns:c16="http://schemas.microsoft.com/office/drawing/2014/chart" uri="{C3380CC4-5D6E-409C-BE32-E72D297353CC}">
              <c16:uniqueId val="{00000008-2A7D-4D76-8480-F5D90FC4439C}"/>
            </c:ext>
          </c:extLst>
        </c:ser>
        <c:ser>
          <c:idx val="9"/>
          <c:order val="9"/>
          <c:tx>
            <c:strRef>
              <c:f>'---Compare options---'!$H$73</c:f>
              <c:strCache>
                <c:ptCount val="1"/>
                <c:pt idx="0">
                  <c:v>Pumped Hydro</c:v>
                </c:pt>
              </c:strCache>
            </c:strRef>
          </c:tx>
          <c:spPr>
            <a:ln w="28575" cap="rnd">
              <a:solidFill>
                <a:srgbClr val="87D3F2"/>
              </a:solidFill>
              <a:prstDash val="sysDot"/>
              <a:round/>
            </a:ln>
            <a:effectLst/>
          </c:spPr>
          <c:marker>
            <c:symbol val="none"/>
          </c:marker>
          <c:cat>
            <c:strRef>
              <c:f>'---Compare options---'!$I$63:$AG$63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options---'!$I$73:$AG$73</c:f>
              <c:numCache>
                <c:formatCode>#,##0</c:formatCode>
                <c:ptCount val="25"/>
                <c:pt idx="0">
                  <c:v>-1.3892900000001873E-2</c:v>
                </c:pt>
                <c:pt idx="1">
                  <c:v>-2.9509999999874026E-2</c:v>
                </c:pt>
                <c:pt idx="2">
                  <c:v>8.8644849999999451</c:v>
                </c:pt>
                <c:pt idx="3">
                  <c:v>7.6189237342990168</c:v>
                </c:pt>
                <c:pt idx="4">
                  <c:v>-2.1488248416003444</c:v>
                </c:pt>
                <c:pt idx="5">
                  <c:v>366.48347687429941</c:v>
                </c:pt>
                <c:pt idx="6">
                  <c:v>506.15589550310096</c:v>
                </c:pt>
                <c:pt idx="7">
                  <c:v>1288.0682031006004</c:v>
                </c:pt>
                <c:pt idx="8">
                  <c:v>777.60609573369766</c:v>
                </c:pt>
                <c:pt idx="9">
                  <c:v>1493.248930792699</c:v>
                </c:pt>
                <c:pt idx="10">
                  <c:v>888.78321444539688</c:v>
                </c:pt>
                <c:pt idx="11">
                  <c:v>1451.0930151029006</c:v>
                </c:pt>
                <c:pt idx="12">
                  <c:v>1281.2084040212003</c:v>
                </c:pt>
                <c:pt idx="13">
                  <c:v>1278.5998300585979</c:v>
                </c:pt>
                <c:pt idx="14">
                  <c:v>944.21593896329068</c:v>
                </c:pt>
                <c:pt idx="15">
                  <c:v>1259.1399720685004</c:v>
                </c:pt>
                <c:pt idx="16">
                  <c:v>1317.061926087501</c:v>
                </c:pt>
                <c:pt idx="17">
                  <c:v>1174.510849694494</c:v>
                </c:pt>
                <c:pt idx="18">
                  <c:v>1166.4282708189985</c:v>
                </c:pt>
                <c:pt idx="19">
                  <c:v>1007.6706376150014</c:v>
                </c:pt>
                <c:pt idx="20">
                  <c:v>605.07286778699927</c:v>
                </c:pt>
                <c:pt idx="21">
                  <c:v>887.94612550099737</c:v>
                </c:pt>
                <c:pt idx="22">
                  <c:v>1117.7934440310073</c:v>
                </c:pt>
                <c:pt idx="23">
                  <c:v>1332.3720360570042</c:v>
                </c:pt>
                <c:pt idx="24">
                  <c:v>958.63940422298765</c:v>
                </c:pt>
              </c:numCache>
            </c:numRef>
          </c:val>
          <c:smooth val="0"/>
          <c:extLst>
            <c:ext xmlns:c16="http://schemas.microsoft.com/office/drawing/2014/chart" uri="{C3380CC4-5D6E-409C-BE32-E72D297353CC}">
              <c16:uniqueId val="{00000009-2A7D-4D76-8480-F5D90FC4439C}"/>
            </c:ext>
          </c:extLst>
        </c:ser>
        <c:dLbls>
          <c:showLegendKey val="0"/>
          <c:showVal val="0"/>
          <c:showCatName val="0"/>
          <c:showSerName val="0"/>
          <c:showPercent val="0"/>
          <c:showBubbleSize val="0"/>
        </c:dLbls>
        <c:marker val="1"/>
        <c:smooth val="0"/>
        <c:axId val="1534325776"/>
        <c:axId val="1738317216"/>
      </c:lineChart>
      <c:catAx>
        <c:axId val="1534325776"/>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738317216"/>
        <c:crosses val="autoZero"/>
        <c:auto val="1"/>
        <c:lblAlgn val="ctr"/>
        <c:lblOffset val="100"/>
        <c:noMultiLvlLbl val="0"/>
      </c:catAx>
      <c:valAx>
        <c:axId val="1738317216"/>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Sent-out generation difference (GWh)</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5343257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options---'!$H$43</c:f>
              <c:strCache>
                <c:ptCount val="1"/>
                <c:pt idx="0">
                  <c:v>Black Coal</c:v>
                </c:pt>
              </c:strCache>
            </c:strRef>
          </c:tx>
          <c:spPr>
            <a:solidFill>
              <a:srgbClr val="351C21"/>
            </a:solidFill>
            <a:ln>
              <a:noFill/>
              <a:prstDash val="solid"/>
            </a:ln>
            <a:effectLst/>
            <a:extLst>
              <a:ext uri="{91240B29-F687-4F45-9708-019B960494DF}">
                <a14:hiddenLine xmlns:a14="http://schemas.microsoft.com/office/drawing/2010/main">
                  <a:solidFill>
                    <a:srgbClr val="351C21"/>
                  </a:solidFill>
                  <a:prstDash val="solid"/>
                </a14:hiddenLine>
              </a:ext>
            </a:extLst>
          </c:spPr>
          <c:invertIfNegative val="0"/>
          <c:cat>
            <c:strRef>
              <c:f>'---Compare options---'!$I$42:$AG$42</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options---'!$I$43:$AG$43</c:f>
              <c:numCache>
                <c:formatCode>#,##0</c:formatCode>
                <c:ptCount val="25"/>
                <c:pt idx="0">
                  <c:v>0</c:v>
                </c:pt>
                <c:pt idx="1">
                  <c:v>0</c:v>
                </c:pt>
                <c:pt idx="2">
                  <c:v>0</c:v>
                </c:pt>
                <c:pt idx="3">
                  <c:v>-10.116389999999228</c:v>
                </c:pt>
                <c:pt idx="4">
                  <c:v>-28.968831952002802</c:v>
                </c:pt>
                <c:pt idx="5">
                  <c:v>-738.13829097090274</c:v>
                </c:pt>
                <c:pt idx="6">
                  <c:v>-877.28122897130197</c:v>
                </c:pt>
                <c:pt idx="7">
                  <c:v>-1090.329518966204</c:v>
                </c:pt>
                <c:pt idx="8">
                  <c:v>-553.40910648760109</c:v>
                </c:pt>
                <c:pt idx="9">
                  <c:v>-551.76783387639989</c:v>
                </c:pt>
                <c:pt idx="10">
                  <c:v>-65.40183960000104</c:v>
                </c:pt>
                <c:pt idx="11">
                  <c:v>-28.96918289309906</c:v>
                </c:pt>
                <c:pt idx="12">
                  <c:v>-28.969182931701653</c:v>
                </c:pt>
                <c:pt idx="13">
                  <c:v>-28.969182987399108</c:v>
                </c:pt>
                <c:pt idx="14">
                  <c:v>-3.4999999934370862E-4</c:v>
                </c:pt>
                <c:pt idx="15">
                  <c:v>0</c:v>
                </c:pt>
                <c:pt idx="16">
                  <c:v>0</c:v>
                </c:pt>
                <c:pt idx="17">
                  <c:v>0</c:v>
                </c:pt>
                <c:pt idx="18">
                  <c:v>0</c:v>
                </c:pt>
                <c:pt idx="19">
                  <c:v>0</c:v>
                </c:pt>
                <c:pt idx="20">
                  <c:v>0</c:v>
                </c:pt>
                <c:pt idx="21">
                  <c:v>0</c:v>
                </c:pt>
                <c:pt idx="22">
                  <c:v>0</c:v>
                </c:pt>
                <c:pt idx="23">
                  <c:v>-4.999999964638846E-5</c:v>
                </c:pt>
                <c:pt idx="24">
                  <c:v>-4.999999964638846E-5</c:v>
                </c:pt>
              </c:numCache>
            </c:numRef>
          </c:val>
          <c:extLst>
            <c:ext xmlns:c16="http://schemas.microsoft.com/office/drawing/2014/chart" uri="{C3380CC4-5D6E-409C-BE32-E72D297353CC}">
              <c16:uniqueId val="{00000000-960B-4FF9-95C0-B1612FD50CE6}"/>
            </c:ext>
          </c:extLst>
        </c:ser>
        <c:ser>
          <c:idx val="1"/>
          <c:order val="1"/>
          <c:tx>
            <c:strRef>
              <c:f>'---Compare options---'!$H$44</c:f>
              <c:strCache>
                <c:ptCount val="1"/>
                <c:pt idx="0">
                  <c:v>Brown Coal</c:v>
                </c:pt>
              </c:strCache>
            </c:strRef>
          </c:tx>
          <c:spPr>
            <a:solidFill>
              <a:srgbClr val="BC2F00"/>
            </a:solidFill>
            <a:ln>
              <a:noFill/>
              <a:prstDash val="solid"/>
            </a:ln>
            <a:effectLst/>
            <a:extLst>
              <a:ext uri="{91240B29-F687-4F45-9708-019B960494DF}">
                <a14:hiddenLine xmlns:a14="http://schemas.microsoft.com/office/drawing/2010/main">
                  <a:solidFill>
                    <a:srgbClr val="BC2F00"/>
                  </a:solidFill>
                  <a:prstDash val="solid"/>
                </a14:hiddenLine>
              </a:ext>
            </a:extLst>
          </c:spPr>
          <c:invertIfNegative val="0"/>
          <c:cat>
            <c:strRef>
              <c:f>'---Compare options---'!$I$42:$AG$42</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options---'!$I$44:$AG$44</c:f>
              <c:numCache>
                <c:formatCode>#,##0</c:formatCode>
                <c:ptCount val="25"/>
                <c:pt idx="0">
                  <c:v>0</c:v>
                </c:pt>
                <c:pt idx="1">
                  <c:v>0</c:v>
                </c:pt>
                <c:pt idx="2">
                  <c:v>0</c:v>
                </c:pt>
                <c:pt idx="3">
                  <c:v>-1.4837225999144721E-3</c:v>
                </c:pt>
                <c:pt idx="4">
                  <c:v>46.352350993799973</c:v>
                </c:pt>
                <c:pt idx="5">
                  <c:v>46.352217851599562</c:v>
                </c:pt>
                <c:pt idx="6">
                  <c:v>43.349546427999485</c:v>
                </c:pt>
                <c:pt idx="7">
                  <c:v>89.615119999999024</c:v>
                </c:pt>
                <c:pt idx="8">
                  <c:v>89.615119999999024</c:v>
                </c:pt>
                <c:pt idx="9">
                  <c:v>89.615119999999024</c:v>
                </c:pt>
                <c:pt idx="10">
                  <c:v>89.615119999999024</c:v>
                </c:pt>
                <c:pt idx="11">
                  <c:v>89.615119999999024</c:v>
                </c:pt>
                <c:pt idx="12">
                  <c:v>89.615119999999024</c:v>
                </c:pt>
                <c:pt idx="13">
                  <c:v>89.615119999999024</c:v>
                </c:pt>
                <c:pt idx="14">
                  <c:v>89.615119999999024</c:v>
                </c:pt>
                <c:pt idx="15">
                  <c:v>89.615119999999024</c:v>
                </c:pt>
                <c:pt idx="16">
                  <c:v>89.615119999999024</c:v>
                </c:pt>
                <c:pt idx="17">
                  <c:v>15.886229999997795</c:v>
                </c:pt>
                <c:pt idx="18">
                  <c:v>15.886229999997795</c:v>
                </c:pt>
                <c:pt idx="19">
                  <c:v>15.886229999997795</c:v>
                </c:pt>
                <c:pt idx="20">
                  <c:v>15.886229999997795</c:v>
                </c:pt>
                <c:pt idx="21">
                  <c:v>15.886229999997795</c:v>
                </c:pt>
                <c:pt idx="22">
                  <c:v>15.886229999997795</c:v>
                </c:pt>
                <c:pt idx="23">
                  <c:v>15.886229999997795</c:v>
                </c:pt>
                <c:pt idx="24">
                  <c:v>-261.52906000000303</c:v>
                </c:pt>
              </c:numCache>
            </c:numRef>
          </c:val>
          <c:extLst>
            <c:ext xmlns:c16="http://schemas.microsoft.com/office/drawing/2014/chart" uri="{C3380CC4-5D6E-409C-BE32-E72D297353CC}">
              <c16:uniqueId val="{00000001-960B-4FF9-95C0-B1612FD50CE6}"/>
            </c:ext>
          </c:extLst>
        </c:ser>
        <c:ser>
          <c:idx val="2"/>
          <c:order val="2"/>
          <c:tx>
            <c:strRef>
              <c:f>'---Compare options---'!$H$45</c:f>
              <c:strCache>
                <c:ptCount val="1"/>
                <c:pt idx="0">
                  <c:v>CCGT</c:v>
                </c:pt>
              </c:strCache>
            </c:strRef>
          </c:tx>
          <c:spPr>
            <a:solidFill>
              <a:srgbClr val="750E5C"/>
            </a:solidFill>
            <a:ln>
              <a:noFill/>
              <a:prstDash val="solid"/>
            </a:ln>
            <a:effectLst/>
            <a:extLst>
              <a:ext uri="{91240B29-F687-4F45-9708-019B960494DF}">
                <a14:hiddenLine xmlns:a14="http://schemas.microsoft.com/office/drawing/2010/main">
                  <a:solidFill>
                    <a:srgbClr val="750E5C"/>
                  </a:solidFill>
                  <a:prstDash val="solid"/>
                </a14:hiddenLine>
              </a:ext>
            </a:extLst>
          </c:spPr>
          <c:invertIfNegative val="0"/>
          <c:cat>
            <c:strRef>
              <c:f>'---Compare options---'!$I$42:$AG$42</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options---'!$I$45:$AG$45</c:f>
              <c:numCache>
                <c:formatCode>#,##0</c:formatCode>
                <c:ptCount val="25"/>
                <c:pt idx="0">
                  <c:v>0</c:v>
                </c:pt>
                <c:pt idx="1">
                  <c:v>4.3646118638207554E-4</c:v>
                </c:pt>
                <c:pt idx="2">
                  <c:v>4.1082460438701673E-4</c:v>
                </c:pt>
                <c:pt idx="3">
                  <c:v>4.5662208049179753E-4</c:v>
                </c:pt>
                <c:pt idx="4">
                  <c:v>4.6703133011760656E-4</c:v>
                </c:pt>
                <c:pt idx="5">
                  <c:v>4.7483339994869311E-4</c:v>
                </c:pt>
                <c:pt idx="6">
                  <c:v>4.8558216030869517E-4</c:v>
                </c:pt>
                <c:pt idx="7">
                  <c:v>5.6972213997141807E-4</c:v>
                </c:pt>
                <c:pt idx="8">
                  <c:v>5.5323234028037405E-4</c:v>
                </c:pt>
                <c:pt idx="9">
                  <c:v>5.6672939945201506E-4</c:v>
                </c:pt>
                <c:pt idx="10">
                  <c:v>5.6669631067052251E-4</c:v>
                </c:pt>
                <c:pt idx="11">
                  <c:v>6.1406786016959813E-4</c:v>
                </c:pt>
                <c:pt idx="12">
                  <c:v>6.5989134009214467E-4</c:v>
                </c:pt>
                <c:pt idx="13">
                  <c:v>7.0075567964522634E-4</c:v>
                </c:pt>
                <c:pt idx="14">
                  <c:v>6.1604448001162382E-4</c:v>
                </c:pt>
                <c:pt idx="15">
                  <c:v>8.3798721016137279E-4</c:v>
                </c:pt>
                <c:pt idx="16">
                  <c:v>1.0617906202696759E-3</c:v>
                </c:pt>
                <c:pt idx="17">
                  <c:v>1.1275127897079074E-3</c:v>
                </c:pt>
                <c:pt idx="18">
                  <c:v>1.1794361698775901E-3</c:v>
                </c:pt>
                <c:pt idx="19">
                  <c:v>1.1809368700141931E-3</c:v>
                </c:pt>
                <c:pt idx="20">
                  <c:v>1.3814531896514382E-3</c:v>
                </c:pt>
                <c:pt idx="21">
                  <c:v>1.5785550694999984E-3</c:v>
                </c:pt>
                <c:pt idx="22">
                  <c:v>1.6383863298869983E-3</c:v>
                </c:pt>
                <c:pt idx="23">
                  <c:v>1.6066190401033964E-3</c:v>
                </c:pt>
                <c:pt idx="24">
                  <c:v>1.6835752099950696E-3</c:v>
                </c:pt>
              </c:numCache>
            </c:numRef>
          </c:val>
          <c:extLst>
            <c:ext xmlns:c16="http://schemas.microsoft.com/office/drawing/2014/chart" uri="{C3380CC4-5D6E-409C-BE32-E72D297353CC}">
              <c16:uniqueId val="{00000002-960B-4FF9-95C0-B1612FD50CE6}"/>
            </c:ext>
          </c:extLst>
        </c:ser>
        <c:ser>
          <c:idx val="3"/>
          <c:order val="3"/>
          <c:tx>
            <c:strRef>
              <c:f>'---Compare options---'!$H$46</c:f>
              <c:strCache>
                <c:ptCount val="1"/>
                <c:pt idx="0">
                  <c:v>Gas - Steam</c:v>
                </c:pt>
              </c:strCache>
            </c:strRef>
          </c:tx>
          <c:spPr>
            <a:solidFill>
              <a:srgbClr val="8CE8AD"/>
            </a:solidFill>
            <a:ln>
              <a:noFill/>
              <a:prstDash val="solid"/>
            </a:ln>
            <a:effectLst/>
            <a:extLst>
              <a:ext uri="{91240B29-F687-4F45-9708-019B960494DF}">
                <a14:hiddenLine xmlns:a14="http://schemas.microsoft.com/office/drawing/2010/main">
                  <a:solidFill>
                    <a:srgbClr val="8CE8AD"/>
                  </a:solidFill>
                  <a:prstDash val="solid"/>
                </a14:hiddenLine>
              </a:ext>
            </a:extLst>
          </c:spPr>
          <c:invertIfNegative val="0"/>
          <c:cat>
            <c:strRef>
              <c:f>'---Compare options---'!$I$42:$AG$42</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options---'!$I$46:$AG$46</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3-960B-4FF9-95C0-B1612FD50CE6}"/>
            </c:ext>
          </c:extLst>
        </c:ser>
        <c:ser>
          <c:idx val="4"/>
          <c:order val="4"/>
          <c:tx>
            <c:strRef>
              <c:f>'---Compare options---'!$H$47</c:f>
              <c:strCache>
                <c:ptCount val="1"/>
                <c:pt idx="0">
                  <c:v>OCGT / Diesel</c:v>
                </c:pt>
              </c:strCache>
            </c:strRef>
          </c:tx>
          <c:spPr>
            <a:solidFill>
              <a:srgbClr val="C981B2"/>
            </a:solidFill>
            <a:ln>
              <a:noFill/>
              <a:prstDash val="solid"/>
            </a:ln>
            <a:effectLst/>
            <a:extLst>
              <a:ext uri="{91240B29-F687-4F45-9708-019B960494DF}">
                <a14:hiddenLine xmlns:a14="http://schemas.microsoft.com/office/drawing/2010/main">
                  <a:solidFill>
                    <a:srgbClr val="C981B2"/>
                  </a:solidFill>
                  <a:prstDash val="solid"/>
                </a14:hiddenLine>
              </a:ext>
            </a:extLst>
          </c:spPr>
          <c:invertIfNegative val="0"/>
          <c:cat>
            <c:strRef>
              <c:f>'---Compare options---'!$I$42:$AG$42</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options---'!$I$47:$AG$47</c:f>
              <c:numCache>
                <c:formatCode>#,##0</c:formatCode>
                <c:ptCount val="25"/>
                <c:pt idx="0">
                  <c:v>5.368962501961505E-4</c:v>
                </c:pt>
                <c:pt idx="1">
                  <c:v>6.0279002991592279E-4</c:v>
                </c:pt>
                <c:pt idx="2">
                  <c:v>6.1210534022393404E-4</c:v>
                </c:pt>
                <c:pt idx="3">
                  <c:v>6.8299544000183232E-4</c:v>
                </c:pt>
                <c:pt idx="4">
                  <c:v>7.4600982952688355E-4</c:v>
                </c:pt>
                <c:pt idx="5">
                  <c:v>8.7470779089926509E-4</c:v>
                </c:pt>
                <c:pt idx="6">
                  <c:v>8.7230811004701536E-4</c:v>
                </c:pt>
                <c:pt idx="7">
                  <c:v>9.3429915068554692E-4</c:v>
                </c:pt>
                <c:pt idx="8">
                  <c:v>9.1948226963722846E-4</c:v>
                </c:pt>
                <c:pt idx="9">
                  <c:v>9.7868886950891465E-4</c:v>
                </c:pt>
                <c:pt idx="10">
                  <c:v>9.7649179951986298E-4</c:v>
                </c:pt>
                <c:pt idx="11">
                  <c:v>9.889656803352409E-4</c:v>
                </c:pt>
                <c:pt idx="12">
                  <c:v>1.0215394404440303E-3</c:v>
                </c:pt>
                <c:pt idx="13">
                  <c:v>7.0744885942986002E-4</c:v>
                </c:pt>
                <c:pt idx="14">
                  <c:v>-3.4964529795615817E-3</c:v>
                </c:pt>
                <c:pt idx="15">
                  <c:v>-827.65018314638928</c:v>
                </c:pt>
                <c:pt idx="16">
                  <c:v>-1636.9059173083187</c:v>
                </c:pt>
                <c:pt idx="17">
                  <c:v>-1636.9058736188117</c:v>
                </c:pt>
                <c:pt idx="18">
                  <c:v>-1636.9057703197604</c:v>
                </c:pt>
                <c:pt idx="19">
                  <c:v>-1636.9057692949409</c:v>
                </c:pt>
                <c:pt idx="20">
                  <c:v>-1636.9054097323096</c:v>
                </c:pt>
                <c:pt idx="21">
                  <c:v>-1636.9054718547986</c:v>
                </c:pt>
                <c:pt idx="22">
                  <c:v>-1569.5316261265107</c:v>
                </c:pt>
                <c:pt idx="23">
                  <c:v>-1605.1200717068004</c:v>
                </c:pt>
                <c:pt idx="24">
                  <c:v>-1660.2853595485003</c:v>
                </c:pt>
              </c:numCache>
            </c:numRef>
          </c:val>
          <c:extLst>
            <c:ext xmlns:c16="http://schemas.microsoft.com/office/drawing/2014/chart" uri="{C3380CC4-5D6E-409C-BE32-E72D297353CC}">
              <c16:uniqueId val="{00000004-960B-4FF9-95C0-B1612FD50CE6}"/>
            </c:ext>
          </c:extLst>
        </c:ser>
        <c:ser>
          <c:idx val="5"/>
          <c:order val="5"/>
          <c:tx>
            <c:strRef>
              <c:f>'---Compare options---'!$H$48</c:f>
              <c:strCache>
                <c:ptCount val="1"/>
                <c:pt idx="0">
                  <c:v>Hydro</c:v>
                </c:pt>
              </c:strCache>
            </c:strRef>
          </c:tx>
          <c:spPr>
            <a:solidFill>
              <a:srgbClr val="188CE5"/>
            </a:solidFill>
            <a:ln>
              <a:noFill/>
              <a:prstDash val="solid"/>
            </a:ln>
            <a:effectLst/>
            <a:extLst>
              <a:ext uri="{91240B29-F687-4F45-9708-019B960494DF}">
                <a14:hiddenLine xmlns:a14="http://schemas.microsoft.com/office/drawing/2010/main">
                  <a:solidFill>
                    <a:srgbClr val="188CE5"/>
                  </a:solidFill>
                  <a:prstDash val="solid"/>
                </a14:hiddenLine>
              </a:ext>
            </a:extLst>
          </c:spPr>
          <c:invertIfNegative val="0"/>
          <c:cat>
            <c:strRef>
              <c:f>'---Compare options---'!$I$42:$AG$42</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options---'!$I$48:$AG$48</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960B-4FF9-95C0-B1612FD50CE6}"/>
            </c:ext>
          </c:extLst>
        </c:ser>
        <c:ser>
          <c:idx val="6"/>
          <c:order val="6"/>
          <c:tx>
            <c:strRef>
              <c:f>'---Compare options---'!$H$49</c:f>
              <c:strCache>
                <c:ptCount val="1"/>
                <c:pt idx="0">
                  <c:v>Wind</c:v>
                </c:pt>
              </c:strCache>
            </c:strRef>
          </c:tx>
          <c:spPr>
            <a:solidFill>
              <a:srgbClr val="168736"/>
            </a:solidFill>
            <a:ln>
              <a:noFill/>
              <a:prstDash val="solid"/>
            </a:ln>
            <a:effectLst/>
            <a:extLst>
              <a:ext uri="{91240B29-F687-4F45-9708-019B960494DF}">
                <a14:hiddenLine xmlns:a14="http://schemas.microsoft.com/office/drawing/2010/main">
                  <a:solidFill>
                    <a:srgbClr val="168736"/>
                  </a:solidFill>
                  <a:prstDash val="solid"/>
                </a14:hiddenLine>
              </a:ext>
            </a:extLst>
          </c:spPr>
          <c:invertIfNegative val="0"/>
          <c:cat>
            <c:strRef>
              <c:f>'---Compare options---'!$I$42:$AG$42</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options---'!$I$49:$AG$49</c:f>
              <c:numCache>
                <c:formatCode>#,##0</c:formatCode>
                <c:ptCount val="25"/>
                <c:pt idx="0">
                  <c:v>0</c:v>
                </c:pt>
                <c:pt idx="1">
                  <c:v>1.0856636672542663E-2</c:v>
                </c:pt>
                <c:pt idx="2">
                  <c:v>-110.74673220358454</c:v>
                </c:pt>
                <c:pt idx="3">
                  <c:v>-112.19247208074921</c:v>
                </c:pt>
                <c:pt idx="4">
                  <c:v>-67.379726408875285</c:v>
                </c:pt>
                <c:pt idx="5">
                  <c:v>-231.08521606982322</c:v>
                </c:pt>
                <c:pt idx="6">
                  <c:v>-359.82388141720912</c:v>
                </c:pt>
                <c:pt idx="7">
                  <c:v>-146.86633994089607</c:v>
                </c:pt>
                <c:pt idx="8">
                  <c:v>384.59755012635469</c:v>
                </c:pt>
                <c:pt idx="9">
                  <c:v>349.04706511551376</c:v>
                </c:pt>
                <c:pt idx="10">
                  <c:v>283.79532289000053</c:v>
                </c:pt>
                <c:pt idx="11">
                  <c:v>123.31155271975877</c:v>
                </c:pt>
                <c:pt idx="12">
                  <c:v>123.27386016463424</c:v>
                </c:pt>
                <c:pt idx="13">
                  <c:v>39.36173731344752</c:v>
                </c:pt>
                <c:pt idx="14">
                  <c:v>-51.718398206667189</c:v>
                </c:pt>
                <c:pt idx="15">
                  <c:v>-57.223027270367311</c:v>
                </c:pt>
                <c:pt idx="16">
                  <c:v>-379.74435184464892</c:v>
                </c:pt>
                <c:pt idx="17">
                  <c:v>-84.970804073065665</c:v>
                </c:pt>
                <c:pt idx="18">
                  <c:v>-261.38027087055889</c:v>
                </c:pt>
                <c:pt idx="19">
                  <c:v>-127.95068308018017</c:v>
                </c:pt>
                <c:pt idx="20">
                  <c:v>-236.69651415792032</c:v>
                </c:pt>
                <c:pt idx="21">
                  <c:v>-149.29142897309794</c:v>
                </c:pt>
                <c:pt idx="22">
                  <c:v>-147.32248388216249</c:v>
                </c:pt>
                <c:pt idx="23">
                  <c:v>-102.32013305956207</c:v>
                </c:pt>
                <c:pt idx="24">
                  <c:v>572.2984340204348</c:v>
                </c:pt>
              </c:numCache>
            </c:numRef>
          </c:val>
          <c:extLst>
            <c:ext xmlns:c16="http://schemas.microsoft.com/office/drawing/2014/chart" uri="{C3380CC4-5D6E-409C-BE32-E72D297353CC}">
              <c16:uniqueId val="{00000006-960B-4FF9-95C0-B1612FD50CE6}"/>
            </c:ext>
          </c:extLst>
        </c:ser>
        <c:ser>
          <c:idx val="7"/>
          <c:order val="7"/>
          <c:tx>
            <c:strRef>
              <c:f>'---Compare options---'!$H$50</c:f>
              <c:strCache>
                <c:ptCount val="1"/>
                <c:pt idx="0">
                  <c:v>Solar PV</c:v>
                </c:pt>
              </c:strCache>
            </c:strRef>
          </c:tx>
          <c:spPr>
            <a:solidFill>
              <a:srgbClr val="FFB46A"/>
            </a:solidFill>
            <a:ln>
              <a:noFill/>
              <a:prstDash val="solid"/>
            </a:ln>
            <a:effectLst/>
            <a:extLst>
              <a:ext uri="{91240B29-F687-4F45-9708-019B960494DF}">
                <a14:hiddenLine xmlns:a14="http://schemas.microsoft.com/office/drawing/2010/main">
                  <a:solidFill>
                    <a:srgbClr val="FFB46A"/>
                  </a:solidFill>
                  <a:prstDash val="solid"/>
                </a14:hiddenLine>
              </a:ext>
            </a:extLst>
          </c:spPr>
          <c:invertIfNegative val="0"/>
          <c:cat>
            <c:strRef>
              <c:f>'---Compare options---'!$I$42:$AG$42</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options---'!$I$50:$AG$50</c:f>
              <c:numCache>
                <c:formatCode>#,##0</c:formatCode>
                <c:ptCount val="25"/>
                <c:pt idx="0">
                  <c:v>3.0051031708353548E-3</c:v>
                </c:pt>
                <c:pt idx="1">
                  <c:v>-3.9735197788104415E-3</c:v>
                </c:pt>
                <c:pt idx="2">
                  <c:v>125.06821406943345</c:v>
                </c:pt>
                <c:pt idx="3">
                  <c:v>125.06842213989148</c:v>
                </c:pt>
                <c:pt idx="4">
                  <c:v>124.95835129603984</c:v>
                </c:pt>
                <c:pt idx="5">
                  <c:v>340.2799843410794</c:v>
                </c:pt>
                <c:pt idx="6">
                  <c:v>504.60503473324934</c:v>
                </c:pt>
                <c:pt idx="7">
                  <c:v>504.60777628315736</c:v>
                </c:pt>
                <c:pt idx="8">
                  <c:v>-80.381558259468875</c:v>
                </c:pt>
                <c:pt idx="9">
                  <c:v>-80.381087354158808</c:v>
                </c:pt>
                <c:pt idx="10">
                  <c:v>-80.389870254819471</c:v>
                </c:pt>
                <c:pt idx="11">
                  <c:v>-194.57786145691352</c:v>
                </c:pt>
                <c:pt idx="12">
                  <c:v>-97.951388302670239</c:v>
                </c:pt>
                <c:pt idx="13">
                  <c:v>-97.950796317019922</c:v>
                </c:pt>
                <c:pt idx="14">
                  <c:v>-208.0394066778008</c:v>
                </c:pt>
                <c:pt idx="15">
                  <c:v>152.59240022577069</c:v>
                </c:pt>
                <c:pt idx="16">
                  <c:v>-217.47491056563013</c:v>
                </c:pt>
                <c:pt idx="17">
                  <c:v>-327.27204679157148</c:v>
                </c:pt>
                <c:pt idx="18">
                  <c:v>-327.27468240162852</c:v>
                </c:pt>
                <c:pt idx="19">
                  <c:v>16.700747552273242</c:v>
                </c:pt>
                <c:pt idx="20">
                  <c:v>-42.985355788336165</c:v>
                </c:pt>
                <c:pt idx="21">
                  <c:v>493.64302244267674</c:v>
                </c:pt>
                <c:pt idx="22">
                  <c:v>131.83517980170654</c:v>
                </c:pt>
                <c:pt idx="23">
                  <c:v>131.83502254331324</c:v>
                </c:pt>
                <c:pt idx="24">
                  <c:v>131.83738579579222</c:v>
                </c:pt>
              </c:numCache>
            </c:numRef>
          </c:val>
          <c:extLst>
            <c:ext xmlns:c16="http://schemas.microsoft.com/office/drawing/2014/chart" uri="{C3380CC4-5D6E-409C-BE32-E72D297353CC}">
              <c16:uniqueId val="{00000007-960B-4FF9-95C0-B1612FD50CE6}"/>
            </c:ext>
          </c:extLst>
        </c:ser>
        <c:dLbls>
          <c:showLegendKey val="0"/>
          <c:showVal val="0"/>
          <c:showCatName val="0"/>
          <c:showSerName val="0"/>
          <c:showPercent val="0"/>
          <c:showBubbleSize val="0"/>
        </c:dLbls>
        <c:gapWidth val="150"/>
        <c:overlap val="100"/>
        <c:axId val="1844338624"/>
        <c:axId val="1844337536"/>
      </c:barChart>
      <c:lineChart>
        <c:grouping val="standard"/>
        <c:varyColors val="0"/>
        <c:ser>
          <c:idx val="8"/>
          <c:order val="8"/>
          <c:tx>
            <c:strRef>
              <c:f>'---Compare options---'!$H$51</c:f>
              <c:strCache>
                <c:ptCount val="1"/>
                <c:pt idx="0">
                  <c:v>LS Battery</c:v>
                </c:pt>
              </c:strCache>
            </c:strRef>
          </c:tx>
          <c:spPr>
            <a:ln w="28575" cap="rnd">
              <a:solidFill>
                <a:srgbClr val="724BC3"/>
              </a:solidFill>
              <a:prstDash val="sysDot"/>
              <a:round/>
            </a:ln>
            <a:effectLst/>
          </c:spPr>
          <c:marker>
            <c:symbol val="none"/>
          </c:marker>
          <c:cat>
            <c:strRef>
              <c:f>'---Compare options---'!$I$42:$AG$42</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options---'!$I$51:$AG$51</c:f>
              <c:numCache>
                <c:formatCode>#,##0</c:formatCode>
                <c:ptCount val="25"/>
                <c:pt idx="0">
                  <c:v>2.2305977699659252E-3</c:v>
                </c:pt>
                <c:pt idx="1">
                  <c:v>2.3515737099160106E-3</c:v>
                </c:pt>
                <c:pt idx="2">
                  <c:v>2.196324850046949E-3</c:v>
                </c:pt>
                <c:pt idx="3">
                  <c:v>2.1963851399959822E-3</c:v>
                </c:pt>
                <c:pt idx="4">
                  <c:v>3.0525728001293828E-3</c:v>
                </c:pt>
                <c:pt idx="5">
                  <c:v>5.2057299700436488E-3</c:v>
                </c:pt>
                <c:pt idx="6">
                  <c:v>5.1764395199143109E-3</c:v>
                </c:pt>
                <c:pt idx="7">
                  <c:v>1.3391732274601509</c:v>
                </c:pt>
                <c:pt idx="8">
                  <c:v>1.3391744556599861</c:v>
                </c:pt>
                <c:pt idx="9">
                  <c:v>-1369.1883060308999</c:v>
                </c:pt>
                <c:pt idx="10">
                  <c:v>-1320.3644086557999</c:v>
                </c:pt>
                <c:pt idx="11">
                  <c:v>-2006.1273115980002</c:v>
                </c:pt>
                <c:pt idx="12">
                  <c:v>-1773.6167855984004</c:v>
                </c:pt>
                <c:pt idx="13">
                  <c:v>-1901.8678047592998</c:v>
                </c:pt>
                <c:pt idx="14">
                  <c:v>-1002.0750428318997</c:v>
                </c:pt>
                <c:pt idx="15">
                  <c:v>-943.35734173619994</c:v>
                </c:pt>
                <c:pt idx="16">
                  <c:v>-1076.9867509024011</c:v>
                </c:pt>
                <c:pt idx="17">
                  <c:v>-1076.9867506361998</c:v>
                </c:pt>
                <c:pt idx="18">
                  <c:v>-1076.9903105058997</c:v>
                </c:pt>
                <c:pt idx="19">
                  <c:v>-1076.9903033090009</c:v>
                </c:pt>
                <c:pt idx="20">
                  <c:v>-169.26305118319942</c:v>
                </c:pt>
                <c:pt idx="21">
                  <c:v>133.42530803429781</c:v>
                </c:pt>
                <c:pt idx="22">
                  <c:v>147.62742421499843</c:v>
                </c:pt>
                <c:pt idx="23">
                  <c:v>348.96717856580017</c:v>
                </c:pt>
                <c:pt idx="24">
                  <c:v>348.9656936995998</c:v>
                </c:pt>
              </c:numCache>
            </c:numRef>
          </c:val>
          <c:smooth val="0"/>
          <c:extLst>
            <c:ext xmlns:c16="http://schemas.microsoft.com/office/drawing/2014/chart" uri="{C3380CC4-5D6E-409C-BE32-E72D297353CC}">
              <c16:uniqueId val="{00000008-960B-4FF9-95C0-B1612FD50CE6}"/>
            </c:ext>
          </c:extLst>
        </c:ser>
        <c:ser>
          <c:idx val="9"/>
          <c:order val="9"/>
          <c:tx>
            <c:strRef>
              <c:f>'---Compare options---'!$H$52</c:f>
              <c:strCache>
                <c:ptCount val="1"/>
                <c:pt idx="0">
                  <c:v>Pumped Hydro</c:v>
                </c:pt>
              </c:strCache>
            </c:strRef>
          </c:tx>
          <c:spPr>
            <a:ln w="28575" cap="rnd">
              <a:solidFill>
                <a:srgbClr val="87D3F2"/>
              </a:solidFill>
              <a:prstDash val="sysDot"/>
              <a:round/>
            </a:ln>
            <a:effectLst/>
          </c:spPr>
          <c:marker>
            <c:symbol val="none"/>
          </c:marker>
          <c:cat>
            <c:strRef>
              <c:f>'---Compare options---'!$I$42:$AG$42</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options---'!$I$52:$AG$52</c:f>
              <c:numCache>
                <c:formatCode>#,##0</c:formatCode>
                <c:ptCount val="25"/>
                <c:pt idx="0">
                  <c:v>0</c:v>
                </c:pt>
                <c:pt idx="1">
                  <c:v>0</c:v>
                </c:pt>
                <c:pt idx="2">
                  <c:v>0</c:v>
                </c:pt>
                <c:pt idx="3">
                  <c:v>3.148059849877427E-3</c:v>
                </c:pt>
                <c:pt idx="4">
                  <c:v>2.9954039796393772E-3</c:v>
                </c:pt>
                <c:pt idx="5">
                  <c:v>3.9866446795713273E-3</c:v>
                </c:pt>
                <c:pt idx="6">
                  <c:v>3.9259595205294318E-3</c:v>
                </c:pt>
                <c:pt idx="7">
                  <c:v>5.4231134499787004E-3</c:v>
                </c:pt>
                <c:pt idx="8">
                  <c:v>2.6738877395473537E-3</c:v>
                </c:pt>
                <c:pt idx="9">
                  <c:v>2.6264598191119148E-3</c:v>
                </c:pt>
                <c:pt idx="10">
                  <c:v>2.7878165992660797E-3</c:v>
                </c:pt>
                <c:pt idx="11">
                  <c:v>3.1272191581592779E-3</c:v>
                </c:pt>
                <c:pt idx="12">
                  <c:v>3.1349643013527384E-3</c:v>
                </c:pt>
                <c:pt idx="13">
                  <c:v>2.8336029690763098E-3</c:v>
                </c:pt>
                <c:pt idx="14">
                  <c:v>-210.00214342899926</c:v>
                </c:pt>
                <c:pt idx="15">
                  <c:v>-1.8464981003489811E-3</c:v>
                </c:pt>
                <c:pt idx="16">
                  <c:v>-52.848078745098064</c:v>
                </c:pt>
                <c:pt idx="17">
                  <c:v>-52.84737055829919</c:v>
                </c:pt>
                <c:pt idx="18">
                  <c:v>-164.68895277879892</c:v>
                </c:pt>
                <c:pt idx="19">
                  <c:v>-164.68893924249915</c:v>
                </c:pt>
                <c:pt idx="20">
                  <c:v>-311.02441039500172</c:v>
                </c:pt>
                <c:pt idx="21">
                  <c:v>-365.34695523829942</c:v>
                </c:pt>
                <c:pt idx="22">
                  <c:v>-91.125890992600944</c:v>
                </c:pt>
                <c:pt idx="23">
                  <c:v>-136.64906431200143</c:v>
                </c:pt>
                <c:pt idx="24">
                  <c:v>-235.86929658120062</c:v>
                </c:pt>
              </c:numCache>
            </c:numRef>
          </c:val>
          <c:smooth val="0"/>
          <c:extLst>
            <c:ext xmlns:c16="http://schemas.microsoft.com/office/drawing/2014/chart" uri="{C3380CC4-5D6E-409C-BE32-E72D297353CC}">
              <c16:uniqueId val="{00000009-960B-4FF9-95C0-B1612FD50CE6}"/>
            </c:ext>
          </c:extLst>
        </c:ser>
        <c:dLbls>
          <c:showLegendKey val="0"/>
          <c:showVal val="0"/>
          <c:showCatName val="0"/>
          <c:showSerName val="0"/>
          <c:showPercent val="0"/>
          <c:showBubbleSize val="0"/>
        </c:dLbls>
        <c:marker val="1"/>
        <c:smooth val="0"/>
        <c:axId val="1844338624"/>
        <c:axId val="1844337536"/>
      </c:lineChart>
      <c:catAx>
        <c:axId val="1844338624"/>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44337536"/>
        <c:crosses val="autoZero"/>
        <c:auto val="1"/>
        <c:lblAlgn val="ctr"/>
        <c:lblOffset val="100"/>
        <c:noMultiLvlLbl val="0"/>
      </c:catAx>
      <c:valAx>
        <c:axId val="1844337536"/>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Capacity difference (MW)</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44338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options---'!$H$24</c:f>
              <c:strCache>
                <c:ptCount val="1"/>
                <c:pt idx="0">
                  <c:v>Competition cost savings</c:v>
                </c:pt>
              </c:strCache>
            </c:strRef>
          </c:tx>
          <c:spPr>
            <a:solidFill>
              <a:srgbClr val="FFE600"/>
            </a:solidFill>
            <a:ln w="25400">
              <a:noFill/>
              <a:prstDash val="solid"/>
            </a:ln>
            <a:effectLst/>
            <a:extLst>
              <a:ext uri="{91240B29-F687-4F45-9708-019B960494DF}">
                <a14:hiddenLine xmlns:a14="http://schemas.microsoft.com/office/drawing/2010/main" w="25400">
                  <a:solidFill>
                    <a:srgbClr val="FFE600"/>
                  </a:solidFill>
                  <a:prstDash val="solid"/>
                </a14:hiddenLine>
              </a:ext>
            </a:extLst>
          </c:spPr>
          <c:invertIfNegative val="0"/>
          <c:cat>
            <c:strRef>
              <c:f>'---Compare options---'!$I$23:$AG$23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options---'!$I$24:$AG$24</c:f>
              <c:numCache>
                <c:formatCode>"$"#,##0</c:formatCode>
                <c:ptCount val="25"/>
                <c:pt idx="0">
                  <c:v>0</c:v>
                </c:pt>
                <c:pt idx="1">
                  <c:v>0</c:v>
                </c:pt>
                <c:pt idx="2">
                  <c:v>0</c:v>
                </c:pt>
                <c:pt idx="3">
                  <c:v>0</c:v>
                </c:pt>
                <c:pt idx="4">
                  <c:v>0</c:v>
                </c:pt>
                <c:pt idx="5">
                  <c:v>0</c:v>
                </c:pt>
                <c:pt idx="6">
                  <c:v>25.618790000000001</c:v>
                </c:pt>
                <c:pt idx="7">
                  <c:v>48.652949999999997</c:v>
                </c:pt>
                <c:pt idx="8">
                  <c:v>72.780900000000003</c:v>
                </c:pt>
                <c:pt idx="9">
                  <c:v>86.169179999999997</c:v>
                </c:pt>
                <c:pt idx="10">
                  <c:v>115.2226</c:v>
                </c:pt>
                <c:pt idx="11">
                  <c:v>135.51329999999999</c:v>
                </c:pt>
                <c:pt idx="12">
                  <c:v>152.65549999999999</c:v>
                </c:pt>
                <c:pt idx="13">
                  <c:v>159.2022</c:v>
                </c:pt>
                <c:pt idx="14">
                  <c:v>164.92080000000001</c:v>
                </c:pt>
                <c:pt idx="15">
                  <c:v>173.28960000000001</c:v>
                </c:pt>
                <c:pt idx="16">
                  <c:v>177.3486</c:v>
                </c:pt>
                <c:pt idx="17">
                  <c:v>180.70609999999999</c:v>
                </c:pt>
                <c:pt idx="18">
                  <c:v>187.32820000000001</c:v>
                </c:pt>
                <c:pt idx="19">
                  <c:v>189.57239999999999</c:v>
                </c:pt>
                <c:pt idx="20">
                  <c:v>193.9999</c:v>
                </c:pt>
                <c:pt idx="21">
                  <c:v>190.41560000000001</c:v>
                </c:pt>
                <c:pt idx="22">
                  <c:v>190.02359999999999</c:v>
                </c:pt>
                <c:pt idx="23">
                  <c:v>187.94030000000001</c:v>
                </c:pt>
                <c:pt idx="24">
                  <c:v>184.41569999999999</c:v>
                </c:pt>
              </c:numCache>
            </c:numRef>
          </c:val>
          <c:extLst>
            <c:ext xmlns:c16="http://schemas.microsoft.com/office/drawing/2014/chart" uri="{C3380CC4-5D6E-409C-BE32-E72D297353CC}">
              <c16:uniqueId val="{00000000-138B-4060-BEBA-108C4D8EE7EA}"/>
            </c:ext>
          </c:extLst>
        </c:ser>
        <c:ser>
          <c:idx val="1"/>
          <c:order val="1"/>
          <c:tx>
            <c:strRef>
              <c:f>'---Compare options---'!$H$25</c:f>
              <c:strCache>
                <c:ptCount val="1"/>
                <c:pt idx="0">
                  <c:v>Savings due to demand response</c:v>
                </c:pt>
              </c:strCache>
            </c:strRef>
          </c:tx>
          <c:spPr>
            <a:solidFill>
              <a:srgbClr val="747480"/>
            </a:solidFill>
            <a:ln w="25400">
              <a:noFill/>
              <a:prstDash val="solid"/>
            </a:ln>
            <a:effectLst/>
            <a:extLst>
              <a:ext uri="{91240B29-F687-4F45-9708-019B960494DF}">
                <a14:hiddenLine xmlns:a14="http://schemas.microsoft.com/office/drawing/2010/main" w="25400">
                  <a:solidFill>
                    <a:srgbClr val="747480"/>
                  </a:solidFill>
                  <a:prstDash val="solid"/>
                </a14:hiddenLine>
              </a:ext>
            </a:extLst>
          </c:spPr>
          <c:invertIfNegative val="0"/>
          <c:cat>
            <c:strRef>
              <c:f>'---Compare options---'!$I$23:$AG$23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options---'!$I$25:$AG$25</c:f>
              <c:numCache>
                <c:formatCode>"$"#,##0</c:formatCode>
                <c:ptCount val="25"/>
                <c:pt idx="0">
                  <c:v>0</c:v>
                </c:pt>
                <c:pt idx="1">
                  <c:v>0</c:v>
                </c:pt>
                <c:pt idx="2">
                  <c:v>0</c:v>
                </c:pt>
                <c:pt idx="3">
                  <c:v>0</c:v>
                </c:pt>
                <c:pt idx="4">
                  <c:v>0</c:v>
                </c:pt>
                <c:pt idx="5">
                  <c:v>0</c:v>
                </c:pt>
                <c:pt idx="6">
                  <c:v>3.027247</c:v>
                </c:pt>
                <c:pt idx="7">
                  <c:v>11.35219</c:v>
                </c:pt>
                <c:pt idx="8">
                  <c:v>12.762</c:v>
                </c:pt>
                <c:pt idx="9">
                  <c:v>14.211869999999999</c:v>
                </c:pt>
                <c:pt idx="10">
                  <c:v>15.940849999999999</c:v>
                </c:pt>
                <c:pt idx="11">
                  <c:v>15.8461</c:v>
                </c:pt>
                <c:pt idx="12">
                  <c:v>16.56635</c:v>
                </c:pt>
                <c:pt idx="13">
                  <c:v>16.64921</c:v>
                </c:pt>
                <c:pt idx="14">
                  <c:v>21.782640000000001</c:v>
                </c:pt>
                <c:pt idx="15">
                  <c:v>35.059049999999999</c:v>
                </c:pt>
                <c:pt idx="16">
                  <c:v>105.9923</c:v>
                </c:pt>
                <c:pt idx="17">
                  <c:v>111.07859999999999</c:v>
                </c:pt>
                <c:pt idx="18">
                  <c:v>123.7933</c:v>
                </c:pt>
                <c:pt idx="19">
                  <c:v>129.50309999999999</c:v>
                </c:pt>
                <c:pt idx="20">
                  <c:v>153.3888</c:v>
                </c:pt>
                <c:pt idx="21">
                  <c:v>171.40209999999999</c:v>
                </c:pt>
                <c:pt idx="22">
                  <c:v>176.9085</c:v>
                </c:pt>
                <c:pt idx="23">
                  <c:v>188.45519999999999</c:v>
                </c:pt>
                <c:pt idx="24">
                  <c:v>199.23920000000001</c:v>
                </c:pt>
              </c:numCache>
            </c:numRef>
          </c:val>
          <c:extLst>
            <c:ext xmlns:c16="http://schemas.microsoft.com/office/drawing/2014/chart" uri="{C3380CC4-5D6E-409C-BE32-E72D297353CC}">
              <c16:uniqueId val="{00000001-138B-4060-BEBA-108C4D8EE7EA}"/>
            </c:ext>
          </c:extLst>
        </c:ser>
        <c:dLbls>
          <c:showLegendKey val="0"/>
          <c:showVal val="0"/>
          <c:showCatName val="0"/>
          <c:showSerName val="0"/>
          <c:showPercent val="0"/>
          <c:showBubbleSize val="0"/>
        </c:dLbls>
        <c:gapWidth val="150"/>
        <c:overlap val="100"/>
        <c:axId val="1054795792"/>
        <c:axId val="1066417984"/>
      </c:barChart>
      <c:catAx>
        <c:axId val="1054795792"/>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066417984"/>
        <c:crosses val="autoZero"/>
        <c:auto val="1"/>
        <c:lblAlgn val="ctr"/>
        <c:lblOffset val="100"/>
        <c:noMultiLvlLbl val="0"/>
      </c:catAx>
      <c:valAx>
        <c:axId val="1066417984"/>
        <c:scaling>
          <c:orientation val="minMax"/>
        </c:scaling>
        <c:delete val="0"/>
        <c:axPos val="l"/>
        <c:majorGridlines>
          <c:spPr>
            <a:ln w="952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Cumulative competition benefits ($m)</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quot;$&quot;#,##0"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0547957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4</xdr:col>
      <xdr:colOff>543116</xdr:colOff>
      <xdr:row>4</xdr:row>
      <xdr:rowOff>143060</xdr:rowOff>
    </xdr:from>
    <xdr:to>
      <xdr:col>14</xdr:col>
      <xdr:colOff>1226571</xdr:colOff>
      <xdr:row>30</xdr:row>
      <xdr:rowOff>56030</xdr:rowOff>
    </xdr:to>
    <xdr:sp macro="" textlink="">
      <xdr:nvSpPr>
        <xdr:cNvPr id="2" name="Rectangle 1">
          <a:extLst>
            <a:ext uri="{FF2B5EF4-FFF2-40B4-BE49-F238E27FC236}">
              <a16:creationId xmlns:a16="http://schemas.microsoft.com/office/drawing/2014/main" id="{9E428203-2186-4669-A6B3-122DB2041166}"/>
            </a:ext>
          </a:extLst>
        </xdr:cNvPr>
        <xdr:cNvSpPr>
          <a:spLocks noChangeAspect="1"/>
        </xdr:cNvSpPr>
      </xdr:nvSpPr>
      <xdr:spPr>
        <a:xfrm>
          <a:off x="2867216" y="790760"/>
          <a:ext cx="6493705" cy="4123020"/>
        </a:xfrm>
        <a:custGeom>
          <a:avLst/>
          <a:gdLst>
            <a:gd name="connsiteX0" fmla="*/ 0 w 6753225"/>
            <a:gd name="connsiteY0" fmla="*/ 0 h 3400425"/>
            <a:gd name="connsiteX1" fmla="*/ 6753225 w 6753225"/>
            <a:gd name="connsiteY1" fmla="*/ 0 h 3400425"/>
            <a:gd name="connsiteX2" fmla="*/ 6753225 w 6753225"/>
            <a:gd name="connsiteY2" fmla="*/ 3400425 h 3400425"/>
            <a:gd name="connsiteX3" fmla="*/ 0 w 6753225"/>
            <a:gd name="connsiteY3" fmla="*/ 3400425 h 3400425"/>
            <a:gd name="connsiteX4" fmla="*/ 0 w 6753225"/>
            <a:gd name="connsiteY4" fmla="*/ 0 h 3400425"/>
            <a:gd name="connsiteX0" fmla="*/ 0 w 6755607"/>
            <a:gd name="connsiteY0" fmla="*/ 1197768 h 3400425"/>
            <a:gd name="connsiteX1" fmla="*/ 6755607 w 6755607"/>
            <a:gd name="connsiteY1" fmla="*/ 0 h 3400425"/>
            <a:gd name="connsiteX2" fmla="*/ 6755607 w 6755607"/>
            <a:gd name="connsiteY2" fmla="*/ 3400425 h 3400425"/>
            <a:gd name="connsiteX3" fmla="*/ 2382 w 6755607"/>
            <a:gd name="connsiteY3" fmla="*/ 3400425 h 3400425"/>
            <a:gd name="connsiteX4" fmla="*/ 0 w 6755607"/>
            <a:gd name="connsiteY4" fmla="*/ 1197768 h 340042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755607" h="3400425">
              <a:moveTo>
                <a:pt x="0" y="1197768"/>
              </a:moveTo>
              <a:lnTo>
                <a:pt x="6755607" y="0"/>
              </a:lnTo>
              <a:lnTo>
                <a:pt x="6755607" y="3400425"/>
              </a:lnTo>
              <a:lnTo>
                <a:pt x="2382" y="3400425"/>
              </a:lnTo>
              <a:lnTo>
                <a:pt x="0" y="1197768"/>
              </a:lnTo>
              <a:close/>
            </a:path>
          </a:pathLst>
        </a:custGeom>
        <a:solidFill>
          <a:srgbClr val="FFE600"/>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nchorCtr="0"/>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200">
            <a:solidFill>
              <a:schemeClr val="tx1"/>
            </a:solidFill>
          </a:endParaRPr>
        </a:p>
      </xdr:txBody>
    </xdr:sp>
    <xdr:clientData/>
  </xdr:twoCellAnchor>
  <xdr:twoCellAnchor editAs="absolute">
    <xdr:from>
      <xdr:col>5</xdr:col>
      <xdr:colOff>227966</xdr:colOff>
      <xdr:row>15</xdr:row>
      <xdr:rowOff>35014</xdr:rowOff>
    </xdr:from>
    <xdr:to>
      <xdr:col>14</xdr:col>
      <xdr:colOff>989741</xdr:colOff>
      <xdr:row>21</xdr:row>
      <xdr:rowOff>29463</xdr:rowOff>
    </xdr:to>
    <xdr:sp macro="" textlink="">
      <xdr:nvSpPr>
        <xdr:cNvPr id="3" name="Title 1">
          <a:extLst>
            <a:ext uri="{FF2B5EF4-FFF2-40B4-BE49-F238E27FC236}">
              <a16:creationId xmlns:a16="http://schemas.microsoft.com/office/drawing/2014/main" id="{8B12312F-A126-4A28-896D-EAC84CE21982}"/>
            </a:ext>
          </a:extLst>
        </xdr:cNvPr>
        <xdr:cNvSpPr>
          <a:spLocks noGrp="1"/>
        </xdr:cNvSpPr>
      </xdr:nvSpPr>
      <xdr:spPr>
        <a:xfrm>
          <a:off x="3133091" y="2463889"/>
          <a:ext cx="5991000" cy="965999"/>
        </a:xfrm>
        <a:prstGeom prst="rect">
          <a:avLst/>
        </a:prstGeom>
      </xdr:spPr>
      <xdr:txBody>
        <a:bodyPr vert="horz" wrap="square" lIns="0" tIns="0" rIns="0" bIns="0" rtlCol="0" anchor="t" anchorCtr="0">
          <a:noAutofit/>
        </a:bodyPr>
        <a:lstStyle>
          <a:lvl1pPr algn="l" defTabSz="914400" rtl="0" eaLnBrk="1" latinLnBrk="0" hangingPunct="1">
            <a:lnSpc>
              <a:spcPct val="85000"/>
            </a:lnSpc>
            <a:spcBef>
              <a:spcPct val="0"/>
            </a:spcBef>
            <a:buNone/>
            <a:defRPr sz="3000" b="1" kern="1200">
              <a:solidFill>
                <a:schemeClr val="bg1"/>
              </a:solidFill>
              <a:latin typeface="+mn-lt"/>
              <a:ea typeface="+mj-ea"/>
              <a:cs typeface="Arial" pitchFamily="34" charset="0"/>
            </a:defRPr>
          </a:lvl1pPr>
        </a:lstStyle>
        <a:p>
          <a:pPr algn="l"/>
          <a:r>
            <a:rPr lang="en-US">
              <a:solidFill>
                <a:schemeClr val="tx1"/>
              </a:solidFill>
              <a:latin typeface="EYInterstate Light" panose="02000506000000020004" pitchFamily="2" charset="0"/>
            </a:rPr>
            <a:t>Reinforcing</a:t>
          </a:r>
          <a:r>
            <a:rPr lang="en-US" baseline="0">
              <a:solidFill>
                <a:schemeClr val="tx1"/>
              </a:solidFill>
              <a:latin typeface="EYInterstate Light" panose="02000506000000020004" pitchFamily="2" charset="0"/>
            </a:rPr>
            <a:t> the New South Wales Southern Shared Network</a:t>
          </a:r>
          <a:endParaRPr lang="en-GB">
            <a:solidFill>
              <a:schemeClr val="tx1"/>
            </a:solidFill>
            <a:latin typeface="EYInterstate Light" panose="02000506000000020004" pitchFamily="2" charset="0"/>
          </a:endParaRPr>
        </a:p>
      </xdr:txBody>
    </xdr:sp>
    <xdr:clientData/>
  </xdr:twoCellAnchor>
  <xdr:twoCellAnchor editAs="absolute">
    <xdr:from>
      <xdr:col>5</xdr:col>
      <xdr:colOff>227966</xdr:colOff>
      <xdr:row>21</xdr:row>
      <xdr:rowOff>87709</xdr:rowOff>
    </xdr:from>
    <xdr:to>
      <xdr:col>14</xdr:col>
      <xdr:colOff>989741</xdr:colOff>
      <xdr:row>26</xdr:row>
      <xdr:rowOff>7691</xdr:rowOff>
    </xdr:to>
    <xdr:sp macro="" textlink="">
      <xdr:nvSpPr>
        <xdr:cNvPr id="4" name="Subtitle 2">
          <a:extLst>
            <a:ext uri="{FF2B5EF4-FFF2-40B4-BE49-F238E27FC236}">
              <a16:creationId xmlns:a16="http://schemas.microsoft.com/office/drawing/2014/main" id="{F5DEAB1B-AC66-4078-B295-093E9BB0892A}"/>
            </a:ext>
          </a:extLst>
        </xdr:cNvPr>
        <xdr:cNvSpPr>
          <a:spLocks noGrp="1"/>
        </xdr:cNvSpPr>
      </xdr:nvSpPr>
      <xdr:spPr>
        <a:xfrm>
          <a:off x="3133091" y="3488134"/>
          <a:ext cx="5991000" cy="729607"/>
        </a:xfrm>
        <a:prstGeom prst="rect">
          <a:avLst/>
        </a:prstGeom>
      </xdr:spPr>
      <xdr:txBody>
        <a:bodyPr vert="horz" wrap="square" lIns="0" tIns="0" rIns="0" bIns="0" rtlCol="0" anchor="t" anchorCtr="0">
          <a:noAutofit/>
        </a:bodyPr>
        <a:lstStyle>
          <a:lvl1pPr marL="356616" indent="-356616" algn="l" defTabSz="914400" rtl="0" eaLnBrk="1" latinLnBrk="0" hangingPunct="1">
            <a:spcBef>
              <a:spcPct val="20000"/>
            </a:spcBef>
            <a:buClr>
              <a:schemeClr val="accent2"/>
            </a:buClr>
            <a:buSzPct val="70000"/>
            <a:buFont typeface="Arial" pitchFamily="34" charset="0"/>
            <a:buChar char="►"/>
            <a:defRPr sz="2400" kern="1200">
              <a:solidFill>
                <a:schemeClr val="bg1"/>
              </a:solidFill>
              <a:latin typeface="+mn-lt"/>
              <a:ea typeface="+mn-ea"/>
              <a:cs typeface="Arial" pitchFamily="34" charset="0"/>
            </a:defRPr>
          </a:lvl1pPr>
          <a:lvl2pPr marL="713232" indent="-356616" algn="l" defTabSz="914400" rtl="0" eaLnBrk="1" latinLnBrk="0" hangingPunct="1">
            <a:spcBef>
              <a:spcPct val="20000"/>
            </a:spcBef>
            <a:buClr>
              <a:schemeClr val="accent2"/>
            </a:buClr>
            <a:buSzPct val="70000"/>
            <a:buFont typeface="Arial" pitchFamily="34" charset="0"/>
            <a:buChar char="►"/>
            <a:defRPr sz="2000" kern="1200">
              <a:solidFill>
                <a:schemeClr val="bg1"/>
              </a:solidFill>
              <a:latin typeface="+mn-lt"/>
              <a:ea typeface="+mn-ea"/>
              <a:cs typeface="Arial" pitchFamily="34" charset="0"/>
            </a:defRPr>
          </a:lvl2pPr>
          <a:lvl3pPr marL="1069848" indent="-356616" algn="l" defTabSz="914400" rtl="0" eaLnBrk="1" latinLnBrk="0" hangingPunct="1">
            <a:spcBef>
              <a:spcPct val="20000"/>
            </a:spcBef>
            <a:buClr>
              <a:schemeClr val="accent2"/>
            </a:buClr>
            <a:buSzPct val="70000"/>
            <a:buFont typeface="Arial" pitchFamily="34" charset="0"/>
            <a:buChar char="►"/>
            <a:defRPr sz="1800" kern="1200">
              <a:solidFill>
                <a:schemeClr val="bg1"/>
              </a:solidFill>
              <a:latin typeface="+mn-lt"/>
              <a:ea typeface="+mn-ea"/>
              <a:cs typeface="Arial" pitchFamily="34" charset="0"/>
            </a:defRPr>
          </a:lvl3pPr>
          <a:lvl4pPr marL="1426464"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4pPr>
          <a:lvl5pPr marL="1783080"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5pPr>
          <a:lvl6pPr marL="25146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9pPr>
        </a:lstStyle>
        <a:p>
          <a:pPr marL="0" lvl="0" indent="0" algn="l" defTabSz="914400" rtl="0" eaLnBrk="1" latinLnBrk="0" hangingPunct="1">
            <a:lnSpc>
              <a:spcPct val="85000"/>
            </a:lnSpc>
            <a:spcBef>
              <a:spcPct val="0"/>
            </a:spcBef>
            <a:buNone/>
          </a:pPr>
          <a:r>
            <a:rPr lang="en-US" sz="2000" b="0" kern="1200">
              <a:solidFill>
                <a:schemeClr val="tx1"/>
              </a:solidFill>
              <a:latin typeface="EYInterstate" panose="02000503020000020004" pitchFamily="2" charset="0"/>
              <a:ea typeface="+mj-ea"/>
              <a:cs typeface="Arial" pitchFamily="34" charset="0"/>
            </a:rPr>
            <a:t>PACR market modelling workbook</a:t>
          </a:r>
          <a:endParaRPr lang="en-US" sz="2000" b="0" kern="1200" baseline="0">
            <a:solidFill>
              <a:schemeClr val="tx1"/>
            </a:solidFill>
            <a:latin typeface="EYInterstate" panose="02000503020000020004" pitchFamily="2" charset="0"/>
            <a:ea typeface="+mj-ea"/>
            <a:cs typeface="Arial" pitchFamily="34" charset="0"/>
          </a:endParaRPr>
        </a:p>
        <a:p>
          <a:pPr marL="0" lvl="0" indent="0" algn="l" defTabSz="914400" rtl="0" eaLnBrk="1" latinLnBrk="0" hangingPunct="1">
            <a:lnSpc>
              <a:spcPct val="85000"/>
            </a:lnSpc>
            <a:spcBef>
              <a:spcPct val="0"/>
            </a:spcBef>
            <a:buNone/>
          </a:pPr>
          <a:endParaRPr lang="en-US" sz="1800" b="0" kern="1200" baseline="0">
            <a:solidFill>
              <a:schemeClr val="tx1"/>
            </a:solidFill>
            <a:latin typeface="EYInterstate" panose="02000503020000020004" pitchFamily="2" charset="0"/>
            <a:ea typeface="+mj-ea"/>
            <a:cs typeface="Arial" pitchFamily="34" charset="0"/>
          </a:endParaRPr>
        </a:p>
        <a:p>
          <a:pPr marL="0" lvl="0" indent="0" algn="l" defTabSz="914400" rtl="0" eaLnBrk="1" latinLnBrk="0" hangingPunct="1">
            <a:lnSpc>
              <a:spcPct val="85000"/>
            </a:lnSpc>
            <a:spcBef>
              <a:spcPct val="0"/>
            </a:spcBef>
            <a:buNone/>
          </a:pPr>
          <a:r>
            <a:rPr lang="en-US" sz="1800" b="1" kern="1200" baseline="0">
              <a:solidFill>
                <a:sysClr val="windowText" lastClr="000000"/>
              </a:solidFill>
              <a:latin typeface="EYInterstate" panose="02000503020000020004" pitchFamily="2" charset="0"/>
              <a:ea typeface="+mj-ea"/>
              <a:cs typeface="Arial" pitchFamily="34" charset="0"/>
            </a:rPr>
            <a:t>TransGrid</a:t>
          </a:r>
          <a:r>
            <a:rPr lang="en-US" sz="1800" b="0" kern="1200" baseline="0">
              <a:solidFill>
                <a:sysClr val="windowText" lastClr="000000"/>
              </a:solidFill>
              <a:latin typeface="EYInterstate" panose="02000503020000020004" pitchFamily="2" charset="0"/>
              <a:ea typeface="+mj-ea"/>
              <a:cs typeface="Arial" pitchFamily="34" charset="0"/>
            </a:rPr>
            <a:t> | 29 July 2021</a:t>
          </a:r>
          <a:endParaRPr lang="en-GB" sz="1800" b="0" kern="1200">
            <a:solidFill>
              <a:sysClr val="windowText" lastClr="000000"/>
            </a:solidFill>
            <a:latin typeface="EYInterstate" panose="02000503020000020004" pitchFamily="2" charset="0"/>
            <a:ea typeface="+mj-ea"/>
            <a:cs typeface="Arial" pitchFamily="34" charset="0"/>
          </a:endParaRPr>
        </a:p>
      </xdr:txBody>
    </xdr:sp>
    <xdr:clientData/>
  </xdr:twoCellAnchor>
  <xdr:twoCellAnchor editAs="oneCell">
    <xdr:from>
      <xdr:col>14</xdr:col>
      <xdr:colOff>236225</xdr:colOff>
      <xdr:row>37</xdr:row>
      <xdr:rowOff>5428</xdr:rowOff>
    </xdr:from>
    <xdr:to>
      <xdr:col>14</xdr:col>
      <xdr:colOff>1236096</xdr:colOff>
      <xdr:row>44</xdr:row>
      <xdr:rowOff>129888</xdr:rowOff>
    </xdr:to>
    <xdr:pic>
      <xdr:nvPicPr>
        <xdr:cNvPr id="5" name="Picture 4">
          <a:extLst>
            <a:ext uri="{FF2B5EF4-FFF2-40B4-BE49-F238E27FC236}">
              <a16:creationId xmlns:a16="http://schemas.microsoft.com/office/drawing/2014/main" id="{00A226B5-45D9-402C-8431-C9460A37DDAD}"/>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70575" y="5996653"/>
          <a:ext cx="999871" cy="12579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0</xdr:rowOff>
    </xdr:from>
    <xdr:to>
      <xdr:col>6</xdr:col>
      <xdr:colOff>228075</xdr:colOff>
      <xdr:row>17</xdr:row>
      <xdr:rowOff>173400</xdr:rowOff>
    </xdr:to>
    <xdr:graphicFrame macro="">
      <xdr:nvGraphicFramePr>
        <xdr:cNvPr id="2" name="Chart 1">
          <a:extLst>
            <a:ext uri="{FF2B5EF4-FFF2-40B4-BE49-F238E27FC236}">
              <a16:creationId xmlns:a16="http://schemas.microsoft.com/office/drawing/2014/main" id="{EC1BC0C0-BF24-4DB4-B9BC-8667D9A751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63</xdr:row>
      <xdr:rowOff>0</xdr:rowOff>
    </xdr:from>
    <xdr:to>
      <xdr:col>6</xdr:col>
      <xdr:colOff>228075</xdr:colOff>
      <xdr:row>77</xdr:row>
      <xdr:rowOff>173400</xdr:rowOff>
    </xdr:to>
    <xdr:graphicFrame macro="">
      <xdr:nvGraphicFramePr>
        <xdr:cNvPr id="3" name="Chart 2">
          <a:extLst>
            <a:ext uri="{FF2B5EF4-FFF2-40B4-BE49-F238E27FC236}">
              <a16:creationId xmlns:a16="http://schemas.microsoft.com/office/drawing/2014/main" id="{A1FC536E-4C40-4AE6-AF92-83B245C336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42</xdr:row>
      <xdr:rowOff>0</xdr:rowOff>
    </xdr:from>
    <xdr:to>
      <xdr:col>6</xdr:col>
      <xdr:colOff>228075</xdr:colOff>
      <xdr:row>56</xdr:row>
      <xdr:rowOff>173400</xdr:rowOff>
    </xdr:to>
    <xdr:graphicFrame macro="">
      <xdr:nvGraphicFramePr>
        <xdr:cNvPr id="4" name="Chart 3">
          <a:extLst>
            <a:ext uri="{FF2B5EF4-FFF2-40B4-BE49-F238E27FC236}">
              <a16:creationId xmlns:a16="http://schemas.microsoft.com/office/drawing/2014/main" id="{373B2FF0-EA8C-4B78-86B4-6110B52574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22</xdr:row>
      <xdr:rowOff>2116</xdr:rowOff>
    </xdr:from>
    <xdr:to>
      <xdr:col>6</xdr:col>
      <xdr:colOff>228467</xdr:colOff>
      <xdr:row>37</xdr:row>
      <xdr:rowOff>2516</xdr:rowOff>
    </xdr:to>
    <xdr:graphicFrame macro="">
      <xdr:nvGraphicFramePr>
        <xdr:cNvPr id="5" name="Chart 4">
          <a:extLst>
            <a:ext uri="{FF2B5EF4-FFF2-40B4-BE49-F238E27FC236}">
              <a16:creationId xmlns:a16="http://schemas.microsoft.com/office/drawing/2014/main" id="{00031C2F-5A8F-443C-82FE-F883AD92A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G00025_HumeLink%20RIT-T/PACR/Annual%20workbooks/Aggregated%20annual%20results%20workbook%20template%20-%202021_07_23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sNetworks/7.%20Marinus%20PACR%202021/Annual%20outcome%20workbooks/EY%20results%20workbook%20(FY27-30)%20-%20Main%202020_11_06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yaustralia-my.sharepoint.com/personal/damien_slinger_au_ey_com/Documents/Desktop/Marinus/Regional%20yearly%20NPV%20comparison%202020_10_28a.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yaustralia-my.sharepoint.com/personal/damien_slinger_au_ey_com/Documents/Desktop/Marinus/EY%20results%20workbook%20(FY31-34)%20-%20Main%202020_11_06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lease notice"/>
      <sheetName val="Version notes"/>
      <sheetName val="Abbreviations and notes"/>
      <sheetName val="Method to using workbook"/>
      <sheetName val="Main"/>
      <sheetName val="!!DELETE ME!! - Data checks"/>
      <sheetName val="---Compare options---"/>
      <sheetName val="Competition Benefits"/>
      <sheetName val="BaseCase_CF"/>
      <sheetName val="BaseCase_Generation"/>
      <sheetName val="BaseCase_Capacity"/>
      <sheetName val="BaseCase_VOM Cost"/>
      <sheetName val="BaseCase_FOM Cost"/>
      <sheetName val="BaseCase_Fuel Cost"/>
      <sheetName val="BaseCase_Build Cost"/>
      <sheetName val="BaseCase_REHAB Cost"/>
      <sheetName val="BaseCase_REZ Tx Cost"/>
      <sheetName val="BaseCase_USE+DSP Cost"/>
      <sheetName val="Option3C_CF"/>
      <sheetName val="Option3C_Generation"/>
      <sheetName val="Option3C_Capacity"/>
      <sheetName val="Option3C_VOM Cost"/>
      <sheetName val="Option3C_FOM Cost"/>
      <sheetName val="Option3C_Fuel Cost"/>
      <sheetName val="Option3C_Build Cost"/>
      <sheetName val="Option3C_REHAB Cost"/>
      <sheetName val="Option3C_REZ Tx Cost"/>
      <sheetName val="Option3C_USE+DSP Cost"/>
      <sheetName val="1_NPVall"/>
      <sheetName val="1_GenAG"/>
      <sheetName val="1_Cap"/>
      <sheetName val="1_NSCap"/>
      <sheetName val="1_DemandSum"/>
      <sheetName val="2_NPVall"/>
      <sheetName val="2_GenAG"/>
      <sheetName val="2_Cap"/>
      <sheetName val="2_NSCap"/>
      <sheetName val="2_DemandSum"/>
      <sheetName val="RST_NSCap"/>
      <sheetName val="CB_input"/>
      <sheetName val="ESS_Discharge_GWh"/>
      <sheetName val="ESS_Charge_GWh"/>
      <sheetName val="ESS_cap MW"/>
      <sheetName val="NPVall_CentralDN"/>
      <sheetName val="GenAG_CentralDN"/>
      <sheetName val="Cap_CentralDN"/>
      <sheetName val="DemandSum_CentralDN"/>
      <sheetName val="NPVall_CentralO3C"/>
      <sheetName val="GenAG_CentralO3C"/>
      <sheetName val="Cap_CentralO3C"/>
      <sheetName val="DemandSum_CentralO3C"/>
      <sheetName val="NPVall_StepDN"/>
      <sheetName val="GenAG_StepDN"/>
      <sheetName val="Cap_StepDN"/>
      <sheetName val="DemandSum_StepDN"/>
      <sheetName val="NPVall_StepOC3"/>
      <sheetName val="GenAG_StepOC3"/>
      <sheetName val="Cap_StepOC3"/>
      <sheetName val="DemandSum_StepOC3"/>
      <sheetName val="NPVall_FastDN"/>
      <sheetName val="GenAG_FastDN"/>
      <sheetName val="Cap_FastDN"/>
      <sheetName val="DemandSum_FastDN"/>
      <sheetName val="NPVall_FastOC3"/>
      <sheetName val="GenAG_FastOC3"/>
      <sheetName val="Cap_FastOC3"/>
      <sheetName val="DemandSum_FastOC3"/>
      <sheetName val="NPVall_SlowDN"/>
      <sheetName val="GenAG_SlowDN"/>
      <sheetName val="Cap_SlowDN"/>
      <sheetName val="DemandSum_SlowDN"/>
      <sheetName val="NPVall_SlowOC3"/>
      <sheetName val="GenAG_SlowOC3"/>
      <sheetName val="Cap_SlowOC3"/>
      <sheetName val="DemandSum_SlowOC3"/>
    </sheetNames>
    <sheetDataSet>
      <sheetData sheetId="0"/>
      <sheetData sheetId="1"/>
      <sheetData sheetId="2"/>
      <sheetData sheetId="3"/>
      <sheetData sheetId="4"/>
      <sheetData sheetId="5"/>
      <sheetData sheetId="6"/>
      <sheetData sheetId="7">
        <row r="6">
          <cell r="I6" t="str">
            <v>2021-22</v>
          </cell>
          <cell r="J6" t="str">
            <v>2022-23</v>
          </cell>
          <cell r="K6" t="str">
            <v>2023-24</v>
          </cell>
          <cell r="L6" t="str">
            <v>2024-25</v>
          </cell>
          <cell r="M6" t="str">
            <v>2025-26</v>
          </cell>
          <cell r="N6" t="str">
            <v>2026-27</v>
          </cell>
          <cell r="O6" t="str">
            <v>2027-28</v>
          </cell>
          <cell r="P6" t="str">
            <v>2028-29</v>
          </cell>
          <cell r="Q6" t="str">
            <v>2029-30</v>
          </cell>
          <cell r="R6" t="str">
            <v>2030-31</v>
          </cell>
          <cell r="S6" t="str">
            <v>2031-32</v>
          </cell>
          <cell r="T6" t="str">
            <v>2032-33</v>
          </cell>
          <cell r="U6" t="str">
            <v>2033-34</v>
          </cell>
          <cell r="V6" t="str">
            <v>2034-35</v>
          </cell>
          <cell r="W6" t="str">
            <v>2035-36</v>
          </cell>
          <cell r="X6" t="str">
            <v>2036-37</v>
          </cell>
          <cell r="Y6" t="str">
            <v>2037-38</v>
          </cell>
          <cell r="Z6" t="str">
            <v>2038-39</v>
          </cell>
          <cell r="AA6" t="str">
            <v>2039-40</v>
          </cell>
          <cell r="AB6" t="str">
            <v>2040-41</v>
          </cell>
          <cell r="AC6" t="str">
            <v>2041-42</v>
          </cell>
          <cell r="AD6" t="str">
            <v>2042-43</v>
          </cell>
          <cell r="AE6" t="str">
            <v>2043-44</v>
          </cell>
          <cell r="AF6" t="str">
            <v>2044-45</v>
          </cell>
          <cell r="AG6" t="str">
            <v>2045-46</v>
          </cell>
        </row>
        <row r="7">
          <cell r="H7" t="str">
            <v>CAPEX</v>
          </cell>
          <cell r="I7">
            <v>-7.1138856339644152E-3</v>
          </cell>
          <cell r="J7">
            <v>-2.234319553183424E-2</v>
          </cell>
          <cell r="K7">
            <v>59.428400095447586</v>
          </cell>
          <cell r="L7">
            <v>61.697230633664795</v>
          </cell>
          <cell r="M7">
            <v>-3.135043861405542</v>
          </cell>
          <cell r="N7">
            <v>60.519607337668219</v>
          </cell>
          <cell r="O7">
            <v>111.20370502888625</v>
          </cell>
          <cell r="P7">
            <v>-120.40240302774237</v>
          </cell>
          <cell r="Q7">
            <v>-336.19843343859463</v>
          </cell>
          <cell r="R7">
            <v>434.56028711911074</v>
          </cell>
          <cell r="S7">
            <v>462.60168519423826</v>
          </cell>
          <cell r="T7">
            <v>946.25511865761007</v>
          </cell>
          <cell r="U7">
            <v>812.86487524270888</v>
          </cell>
          <cell r="V7">
            <v>912.78963644936107</v>
          </cell>
          <cell r="W7">
            <v>816.2094138715978</v>
          </cell>
          <cell r="X7">
            <v>887.44891977878672</v>
          </cell>
          <cell r="Y7">
            <v>1423.7196909179834</v>
          </cell>
          <cell r="Z7">
            <v>1345.3650424651048</v>
          </cell>
          <cell r="AA7">
            <v>1444.3501781441796</v>
          </cell>
          <cell r="AB7">
            <v>1378.2696707330701</v>
          </cell>
          <cell r="AC7">
            <v>1300.9006453960462</v>
          </cell>
          <cell r="AD7">
            <v>1229.047399134299</v>
          </cell>
          <cell r="AE7">
            <v>1193.3347083270362</v>
          </cell>
          <cell r="AF7">
            <v>1186.6994246491156</v>
          </cell>
          <cell r="AG7">
            <v>1172.6557988352879</v>
          </cell>
        </row>
        <row r="8">
          <cell r="H8" t="str">
            <v>FOM</v>
          </cell>
          <cell r="I8">
            <v>-5.7415008805594421E-4</v>
          </cell>
          <cell r="J8">
            <v>-4.8665809624527587E-3</v>
          </cell>
          <cell r="K8">
            <v>29.95730011904238</v>
          </cell>
          <cell r="L8">
            <v>34.177425327235234</v>
          </cell>
          <cell r="M8">
            <v>-32.265699434089491</v>
          </cell>
          <cell r="N8">
            <v>137.77866615019923</v>
          </cell>
          <cell r="O8">
            <v>211.36650111045998</v>
          </cell>
          <cell r="P8">
            <v>77.611148404997721</v>
          </cell>
          <cell r="Q8">
            <v>-49.01758129001297</v>
          </cell>
          <cell r="R8">
            <v>35.577616565103469</v>
          </cell>
          <cell r="S8">
            <v>33.291992932203939</v>
          </cell>
          <cell r="T8">
            <v>104.93651183089295</v>
          </cell>
          <cell r="U8">
            <v>88.907619133034501</v>
          </cell>
          <cell r="V8">
            <v>106.51625644500628</v>
          </cell>
          <cell r="W8">
            <v>126.14526905798095</v>
          </cell>
          <cell r="X8">
            <v>107.43441359093615</v>
          </cell>
          <cell r="Y8">
            <v>176.90503873199555</v>
          </cell>
          <cell r="Z8">
            <v>176.232611315848</v>
          </cell>
          <cell r="AA8">
            <v>193.71909811135117</v>
          </cell>
          <cell r="AB8">
            <v>174.64916590821932</v>
          </cell>
          <cell r="AC8">
            <v>171.43167049901118</v>
          </cell>
          <cell r="AD8">
            <v>157.64120187810252</v>
          </cell>
          <cell r="AE8">
            <v>157.75013317707527</v>
          </cell>
          <cell r="AF8">
            <v>156.64875494921014</v>
          </cell>
          <cell r="AG8">
            <v>160.95988661237905</v>
          </cell>
        </row>
        <row r="9">
          <cell r="H9" t="str">
            <v>Fuel</v>
          </cell>
          <cell r="I9">
            <v>-4.8533823934849354E-2</v>
          </cell>
          <cell r="J9">
            <v>-0.14552624780451878</v>
          </cell>
          <cell r="K9">
            <v>-2.1629905563388023</v>
          </cell>
          <cell r="L9">
            <v>-4.2463012081051712</v>
          </cell>
          <cell r="M9">
            <v>-0.86144977183337312</v>
          </cell>
          <cell r="N9">
            <v>21.455010224719299</v>
          </cell>
          <cell r="O9">
            <v>52.862494054759154</v>
          </cell>
          <cell r="P9">
            <v>104.59374531388585</v>
          </cell>
          <cell r="Q9">
            <v>148.89870498036009</v>
          </cell>
          <cell r="R9">
            <v>182.83505229946027</v>
          </cell>
          <cell r="S9">
            <v>195.23243519363169</v>
          </cell>
          <cell r="T9">
            <v>202.22240678055167</v>
          </cell>
          <cell r="U9">
            <v>214.81010055134564</v>
          </cell>
          <cell r="V9">
            <v>220.51824544443565</v>
          </cell>
          <cell r="W9">
            <v>230.44763929865371</v>
          </cell>
          <cell r="X9">
            <v>254.0098802108248</v>
          </cell>
          <cell r="Y9">
            <v>266.91903036045801</v>
          </cell>
          <cell r="Z9">
            <v>275.95951030840496</v>
          </cell>
          <cell r="AA9">
            <v>282.67664445041095</v>
          </cell>
          <cell r="AB9">
            <v>288.63268444181887</v>
          </cell>
          <cell r="AC9">
            <v>305.00181237461982</v>
          </cell>
          <cell r="AD9">
            <v>360.54309573568878</v>
          </cell>
          <cell r="AE9">
            <v>409.89094953479582</v>
          </cell>
          <cell r="AF9">
            <v>464.54368090315887</v>
          </cell>
          <cell r="AG9">
            <v>513.07056235792788</v>
          </cell>
        </row>
        <row r="10">
          <cell r="H10" t="str">
            <v>VOM</v>
          </cell>
          <cell r="I10">
            <v>8.6996000465005639E-3</v>
          </cell>
          <cell r="J10">
            <v>2.3685460570384748E-2</v>
          </cell>
          <cell r="K10">
            <v>0.56325714733975474</v>
          </cell>
          <cell r="L10">
            <v>1.109986085706856</v>
          </cell>
          <cell r="M10">
            <v>1.5304776223581282</v>
          </cell>
          <cell r="N10">
            <v>-0.30392887610854835</v>
          </cell>
          <cell r="O10">
            <v>-3.9913087179666622</v>
          </cell>
          <cell r="P10">
            <v>-16.47759401184792</v>
          </cell>
          <cell r="Q10">
            <v>-24.805295549997709</v>
          </cell>
          <cell r="R10">
            <v>-39.163141533260003</v>
          </cell>
          <cell r="S10">
            <v>-47.647075640491792</v>
          </cell>
          <cell r="T10">
            <v>-60.561465423800634</v>
          </cell>
          <cell r="U10">
            <v>-70.649050847507141</v>
          </cell>
          <cell r="V10">
            <v>-80.938555021265117</v>
          </cell>
          <cell r="W10">
            <v>-92.091055466301214</v>
          </cell>
          <cell r="X10">
            <v>-99.265248206221258</v>
          </cell>
          <cell r="Y10">
            <v>-107.92007726454781</v>
          </cell>
          <cell r="Z10">
            <v>-115.44121692681944</v>
          </cell>
          <cell r="AA10">
            <v>-124.73117073750475</v>
          </cell>
          <cell r="AB10">
            <v>-132.70193403015526</v>
          </cell>
          <cell r="AC10">
            <v>-138.38384995492021</v>
          </cell>
          <cell r="AD10">
            <v>-142.24816979391949</v>
          </cell>
          <cell r="AE10">
            <v>-145.63108148417575</v>
          </cell>
          <cell r="AF10">
            <v>-148.75829087901872</v>
          </cell>
          <cell r="AG10">
            <v>-151.68458298623932</v>
          </cell>
        </row>
        <row r="11">
          <cell r="H11" t="str">
            <v>REHAB</v>
          </cell>
          <cell r="I11">
            <v>0</v>
          </cell>
          <cell r="J11">
            <v>0</v>
          </cell>
          <cell r="K11">
            <v>0</v>
          </cell>
          <cell r="L11">
            <v>-0.64786746063170719</v>
          </cell>
          <cell r="M11">
            <v>2.6773582736140087</v>
          </cell>
          <cell r="N11">
            <v>-22.526336765786763</v>
          </cell>
          <cell r="O11">
            <v>-31.51983242720949</v>
          </cell>
          <cell r="P11">
            <v>-28.084511593098814</v>
          </cell>
          <cell r="Q11">
            <v>-19.362639090283302</v>
          </cell>
          <cell r="R11">
            <v>-19.345370825788414</v>
          </cell>
          <cell r="S11">
            <v>-16.856736417832302</v>
          </cell>
          <cell r="T11">
            <v>-16.856736424817331</v>
          </cell>
          <cell r="U11">
            <v>-16.856736429850308</v>
          </cell>
          <cell r="V11">
            <v>-16.856736424996331</v>
          </cell>
          <cell r="W11">
            <v>-16.85673642673099</v>
          </cell>
          <cell r="X11">
            <v>-16.85673642673099</v>
          </cell>
          <cell r="Y11">
            <v>-16.85673642673099</v>
          </cell>
          <cell r="Z11">
            <v>-18.829959919496019</v>
          </cell>
          <cell r="AA11">
            <v>-18.829959919496019</v>
          </cell>
          <cell r="AB11">
            <v>-18.829959919496019</v>
          </cell>
          <cell r="AC11">
            <v>-18.829959919496019</v>
          </cell>
          <cell r="AD11">
            <v>-18.829959919496019</v>
          </cell>
          <cell r="AE11">
            <v>-18.829959888550757</v>
          </cell>
          <cell r="AF11">
            <v>-18.82996018190331</v>
          </cell>
          <cell r="AG11">
            <v>-20.629750031778507</v>
          </cell>
        </row>
        <row r="12">
          <cell r="H12" t="str">
            <v>REZ</v>
          </cell>
          <cell r="I12">
            <v>-1.7342074208246116E-4</v>
          </cell>
          <cell r="J12">
            <v>-8.6139431406102038E-4</v>
          </cell>
          <cell r="K12">
            <v>-9.7513440787031695E-4</v>
          </cell>
          <cell r="L12">
            <v>-1.0762372869204311E-3</v>
          </cell>
          <cell r="M12">
            <v>-1.2074808282351033E-3</v>
          </cell>
          <cell r="N12">
            <v>-1.3675921428285272E-3</v>
          </cell>
          <cell r="O12">
            <v>-1.3907348969682176E-3</v>
          </cell>
          <cell r="P12">
            <v>-2.2726323430980601E-3</v>
          </cell>
          <cell r="Q12">
            <v>127.03156132019016</v>
          </cell>
          <cell r="R12">
            <v>127.03156298577062</v>
          </cell>
          <cell r="S12">
            <v>127.03150992502565</v>
          </cell>
          <cell r="T12">
            <v>127.03129184965216</v>
          </cell>
          <cell r="U12">
            <v>127.03126680980407</v>
          </cell>
          <cell r="V12">
            <v>122.72849074171037</v>
          </cell>
          <cell r="W12">
            <v>326.40488884211686</v>
          </cell>
          <cell r="X12">
            <v>335.291245844728</v>
          </cell>
          <cell r="Y12">
            <v>506.08813332309194</v>
          </cell>
          <cell r="Z12">
            <v>499.85132676314879</v>
          </cell>
          <cell r="AA12">
            <v>491.56753965437559</v>
          </cell>
          <cell r="AB12">
            <v>489.36517952624132</v>
          </cell>
          <cell r="AC12">
            <v>474.01544763556171</v>
          </cell>
          <cell r="AD12">
            <v>466.90988224720138</v>
          </cell>
          <cell r="AE12">
            <v>445.64034745234983</v>
          </cell>
          <cell r="AF12">
            <v>449.2960497115165</v>
          </cell>
          <cell r="AG12">
            <v>446.85661060782684</v>
          </cell>
        </row>
        <row r="13">
          <cell r="H13" t="str">
            <v>USE+DSP</v>
          </cell>
          <cell r="I13">
            <v>-5.3804028549999923E-4</v>
          </cell>
          <cell r="J13">
            <v>-1.0176282754002094E-3</v>
          </cell>
          <cell r="K13">
            <v>-3.0753379154917968</v>
          </cell>
          <cell r="L13">
            <v>-2.1440203153742878</v>
          </cell>
          <cell r="M13">
            <v>-3.8876444756937669</v>
          </cell>
          <cell r="N13">
            <v>3.9637727072552194</v>
          </cell>
          <cell r="O13">
            <v>7.1675485632462195</v>
          </cell>
          <cell r="P13">
            <v>5.1962109751697252</v>
          </cell>
          <cell r="Q13">
            <v>13.114470162519726</v>
          </cell>
          <cell r="R13">
            <v>20.955256055418324</v>
          </cell>
          <cell r="S13">
            <v>21.043171232597825</v>
          </cell>
          <cell r="T13">
            <v>21.382309380892526</v>
          </cell>
          <cell r="U13">
            <v>25.292942553989526</v>
          </cell>
          <cell r="V13">
            <v>25.206838640575526</v>
          </cell>
          <cell r="W13">
            <v>34.343829239751031</v>
          </cell>
          <cell r="X13">
            <v>35.135611663787536</v>
          </cell>
          <cell r="Y13">
            <v>38.355990198601148</v>
          </cell>
          <cell r="Z13">
            <v>38.197263277837351</v>
          </cell>
          <cell r="AA13">
            <v>42.794417287118854</v>
          </cell>
          <cell r="AB13">
            <v>43.789606267905853</v>
          </cell>
          <cell r="AC13">
            <v>37.468181537921552</v>
          </cell>
          <cell r="AD13">
            <v>39.013808772879052</v>
          </cell>
          <cell r="AE13">
            <v>37.826457838054552</v>
          </cell>
          <cell r="AF13">
            <v>29.666713278459049</v>
          </cell>
          <cell r="AG13">
            <v>33.248461349236749</v>
          </cell>
        </row>
        <row r="23">
          <cell r="I23" t="str">
            <v>2021-22</v>
          </cell>
          <cell r="J23" t="str">
            <v>2022-23</v>
          </cell>
          <cell r="K23" t="str">
            <v>2023-24</v>
          </cell>
          <cell r="L23" t="str">
            <v>2024-25</v>
          </cell>
          <cell r="M23" t="str">
            <v>2025-26</v>
          </cell>
          <cell r="N23" t="str">
            <v>2026-27</v>
          </cell>
          <cell r="O23" t="str">
            <v>2027-28</v>
          </cell>
          <cell r="P23" t="str">
            <v>2028-29</v>
          </cell>
          <cell r="Q23" t="str">
            <v>2029-30</v>
          </cell>
          <cell r="R23" t="str">
            <v>2030-31</v>
          </cell>
          <cell r="S23" t="str">
            <v>2031-32</v>
          </cell>
          <cell r="T23" t="str">
            <v>2032-33</v>
          </cell>
          <cell r="U23" t="str">
            <v>2033-34</v>
          </cell>
          <cell r="V23" t="str">
            <v>2034-35</v>
          </cell>
          <cell r="W23" t="str">
            <v>2035-36</v>
          </cell>
          <cell r="X23" t="str">
            <v>2036-37</v>
          </cell>
          <cell r="Y23" t="str">
            <v>2037-38</v>
          </cell>
          <cell r="Z23" t="str">
            <v>2038-39</v>
          </cell>
          <cell r="AA23" t="str">
            <v>2039-40</v>
          </cell>
          <cell r="AB23" t="str">
            <v>2040-41</v>
          </cell>
          <cell r="AC23" t="str">
            <v>2041-42</v>
          </cell>
          <cell r="AD23" t="str">
            <v>2042-43</v>
          </cell>
          <cell r="AE23" t="str">
            <v>2043-44</v>
          </cell>
          <cell r="AF23" t="str">
            <v>2044-45</v>
          </cell>
          <cell r="AG23" t="str">
            <v>2045-46</v>
          </cell>
        </row>
        <row r="24">
          <cell r="H24" t="str">
            <v>Competition cost savings</v>
          </cell>
          <cell r="I24">
            <v>0</v>
          </cell>
          <cell r="J24">
            <v>0</v>
          </cell>
          <cell r="K24">
            <v>0</v>
          </cell>
          <cell r="L24">
            <v>0</v>
          </cell>
          <cell r="M24">
            <v>0</v>
          </cell>
          <cell r="N24">
            <v>0</v>
          </cell>
          <cell r="O24">
            <v>25.618790000000001</v>
          </cell>
          <cell r="P24">
            <v>48.652949999999997</v>
          </cell>
          <cell r="Q24">
            <v>72.780900000000003</v>
          </cell>
          <cell r="R24">
            <v>86.169179999999997</v>
          </cell>
          <cell r="S24">
            <v>115.2226</v>
          </cell>
          <cell r="T24">
            <v>135.51329999999999</v>
          </cell>
          <cell r="U24">
            <v>152.65549999999999</v>
          </cell>
          <cell r="V24">
            <v>159.2022</v>
          </cell>
          <cell r="W24">
            <v>164.92080000000001</v>
          </cell>
          <cell r="X24">
            <v>173.28960000000001</v>
          </cell>
          <cell r="Y24">
            <v>177.3486</v>
          </cell>
          <cell r="Z24">
            <v>180.70609999999999</v>
          </cell>
          <cell r="AA24">
            <v>187.32820000000001</v>
          </cell>
          <cell r="AB24">
            <v>189.57239999999999</v>
          </cell>
          <cell r="AC24">
            <v>193.9999</v>
          </cell>
          <cell r="AD24">
            <v>190.41560000000001</v>
          </cell>
          <cell r="AE24">
            <v>190.02359999999999</v>
          </cell>
          <cell r="AF24">
            <v>187.94030000000001</v>
          </cell>
          <cell r="AG24">
            <v>184.41569999999999</v>
          </cell>
        </row>
        <row r="25">
          <cell r="H25" t="str">
            <v>Savings due to demand response</v>
          </cell>
          <cell r="I25">
            <v>0</v>
          </cell>
          <cell r="J25">
            <v>0</v>
          </cell>
          <cell r="K25">
            <v>0</v>
          </cell>
          <cell r="L25">
            <v>0</v>
          </cell>
          <cell r="M25">
            <v>0</v>
          </cell>
          <cell r="N25">
            <v>0</v>
          </cell>
          <cell r="O25">
            <v>3.027247</v>
          </cell>
          <cell r="P25">
            <v>11.35219</v>
          </cell>
          <cell r="Q25">
            <v>12.762</v>
          </cell>
          <cell r="R25">
            <v>14.211869999999999</v>
          </cell>
          <cell r="S25">
            <v>15.940849999999999</v>
          </cell>
          <cell r="T25">
            <v>15.8461</v>
          </cell>
          <cell r="U25">
            <v>16.56635</v>
          </cell>
          <cell r="V25">
            <v>16.64921</v>
          </cell>
          <cell r="W25">
            <v>21.782640000000001</v>
          </cell>
          <cell r="X25">
            <v>35.059049999999999</v>
          </cell>
          <cell r="Y25">
            <v>105.9923</v>
          </cell>
          <cell r="Z25">
            <v>111.07859999999999</v>
          </cell>
          <cell r="AA25">
            <v>123.7933</v>
          </cell>
          <cell r="AB25">
            <v>129.50309999999999</v>
          </cell>
          <cell r="AC25">
            <v>153.3888</v>
          </cell>
          <cell r="AD25">
            <v>171.40209999999999</v>
          </cell>
          <cell r="AE25">
            <v>176.9085</v>
          </cell>
          <cell r="AF25">
            <v>188.45519999999999</v>
          </cell>
          <cell r="AG25">
            <v>199.23920000000001</v>
          </cell>
        </row>
        <row r="42">
          <cell r="I42" t="str">
            <v>2021-22</v>
          </cell>
          <cell r="J42" t="str">
            <v>2022-23</v>
          </cell>
          <cell r="K42" t="str">
            <v>2023-24</v>
          </cell>
          <cell r="L42" t="str">
            <v>2024-25</v>
          </cell>
          <cell r="M42" t="str">
            <v>2025-26</v>
          </cell>
          <cell r="N42" t="str">
            <v>2026-27</v>
          </cell>
          <cell r="O42" t="str">
            <v>2027-28</v>
          </cell>
          <cell r="P42" t="str">
            <v>2028-29</v>
          </cell>
          <cell r="Q42" t="str">
            <v>2029-30</v>
          </cell>
          <cell r="R42" t="str">
            <v>2030-31</v>
          </cell>
          <cell r="S42" t="str">
            <v>2031-32</v>
          </cell>
          <cell r="T42" t="str">
            <v>2032-33</v>
          </cell>
          <cell r="U42" t="str">
            <v>2033-34</v>
          </cell>
          <cell r="V42" t="str">
            <v>2034-35</v>
          </cell>
          <cell r="W42" t="str">
            <v>2035-36</v>
          </cell>
          <cell r="X42" t="str">
            <v>2036-37</v>
          </cell>
          <cell r="Y42" t="str">
            <v>2037-38</v>
          </cell>
          <cell r="Z42" t="str">
            <v>2038-39</v>
          </cell>
          <cell r="AA42" t="str">
            <v>2039-40</v>
          </cell>
          <cell r="AB42" t="str">
            <v>2040-41</v>
          </cell>
          <cell r="AC42" t="str">
            <v>2041-42</v>
          </cell>
          <cell r="AD42" t="str">
            <v>2042-43</v>
          </cell>
          <cell r="AE42" t="str">
            <v>2043-44</v>
          </cell>
          <cell r="AF42" t="str">
            <v>2044-45</v>
          </cell>
          <cell r="AG42" t="str">
            <v>2045-46</v>
          </cell>
        </row>
        <row r="43">
          <cell r="H43" t="str">
            <v>Black Coal</v>
          </cell>
          <cell r="I43">
            <v>0</v>
          </cell>
          <cell r="J43">
            <v>0</v>
          </cell>
          <cell r="K43">
            <v>0</v>
          </cell>
          <cell r="L43">
            <v>-10.116389999999228</v>
          </cell>
          <cell r="M43">
            <v>-28.968831952002802</v>
          </cell>
          <cell r="N43">
            <v>-738.13829097090274</v>
          </cell>
          <cell r="O43">
            <v>-877.28122897130197</v>
          </cell>
          <cell r="P43">
            <v>-1090.329518966204</v>
          </cell>
          <cell r="Q43">
            <v>-553.40910648760109</v>
          </cell>
          <cell r="R43">
            <v>-551.76783387639989</v>
          </cell>
          <cell r="S43">
            <v>-65.40183960000104</v>
          </cell>
          <cell r="T43">
            <v>-28.96918289309906</v>
          </cell>
          <cell r="U43">
            <v>-28.969182931701653</v>
          </cell>
          <cell r="V43">
            <v>-28.969182987399108</v>
          </cell>
          <cell r="W43">
            <v>-3.4999999934370862E-4</v>
          </cell>
          <cell r="X43">
            <v>0</v>
          </cell>
          <cell r="Y43">
            <v>0</v>
          </cell>
          <cell r="Z43">
            <v>0</v>
          </cell>
          <cell r="AA43">
            <v>0</v>
          </cell>
          <cell r="AB43">
            <v>0</v>
          </cell>
          <cell r="AC43">
            <v>0</v>
          </cell>
          <cell r="AD43">
            <v>0</v>
          </cell>
          <cell r="AE43">
            <v>0</v>
          </cell>
          <cell r="AF43">
            <v>-4.999999964638846E-5</v>
          </cell>
          <cell r="AG43">
            <v>-4.999999964638846E-5</v>
          </cell>
        </row>
        <row r="44">
          <cell r="H44" t="str">
            <v>Brown Coal</v>
          </cell>
          <cell r="I44">
            <v>0</v>
          </cell>
          <cell r="J44">
            <v>0</v>
          </cell>
          <cell r="K44">
            <v>0</v>
          </cell>
          <cell r="L44">
            <v>-1.4837225999144721E-3</v>
          </cell>
          <cell r="M44">
            <v>46.352350993799973</v>
          </cell>
          <cell r="N44">
            <v>46.352217851599562</v>
          </cell>
          <cell r="O44">
            <v>43.349546427999485</v>
          </cell>
          <cell r="P44">
            <v>89.615119999999024</v>
          </cell>
          <cell r="Q44">
            <v>89.615119999999024</v>
          </cell>
          <cell r="R44">
            <v>89.615119999999024</v>
          </cell>
          <cell r="S44">
            <v>89.615119999999024</v>
          </cell>
          <cell r="T44">
            <v>89.615119999999024</v>
          </cell>
          <cell r="U44">
            <v>89.615119999999024</v>
          </cell>
          <cell r="V44">
            <v>89.615119999999024</v>
          </cell>
          <cell r="W44">
            <v>89.615119999999024</v>
          </cell>
          <cell r="X44">
            <v>89.615119999999024</v>
          </cell>
          <cell r="Y44">
            <v>89.615119999999024</v>
          </cell>
          <cell r="Z44">
            <v>15.886229999997795</v>
          </cell>
          <cell r="AA44">
            <v>15.886229999997795</v>
          </cell>
          <cell r="AB44">
            <v>15.886229999997795</v>
          </cell>
          <cell r="AC44">
            <v>15.886229999997795</v>
          </cell>
          <cell r="AD44">
            <v>15.886229999997795</v>
          </cell>
          <cell r="AE44">
            <v>15.886229999997795</v>
          </cell>
          <cell r="AF44">
            <v>15.886229999997795</v>
          </cell>
          <cell r="AG44">
            <v>-261.52906000000303</v>
          </cell>
        </row>
        <row r="45">
          <cell r="H45" t="str">
            <v>CCGT</v>
          </cell>
          <cell r="I45">
            <v>0</v>
          </cell>
          <cell r="J45">
            <v>4.3646118638207554E-4</v>
          </cell>
          <cell r="K45">
            <v>4.1082460438701673E-4</v>
          </cell>
          <cell r="L45">
            <v>4.5662208049179753E-4</v>
          </cell>
          <cell r="M45">
            <v>4.6703133011760656E-4</v>
          </cell>
          <cell r="N45">
            <v>4.7483339994869311E-4</v>
          </cell>
          <cell r="O45">
            <v>4.8558216030869517E-4</v>
          </cell>
          <cell r="P45">
            <v>5.6972213997141807E-4</v>
          </cell>
          <cell r="Q45">
            <v>5.5323234028037405E-4</v>
          </cell>
          <cell r="R45">
            <v>5.6672939945201506E-4</v>
          </cell>
          <cell r="S45">
            <v>5.6669631067052251E-4</v>
          </cell>
          <cell r="T45">
            <v>6.1406786016959813E-4</v>
          </cell>
          <cell r="U45">
            <v>6.5989134009214467E-4</v>
          </cell>
          <cell r="V45">
            <v>7.0075567964522634E-4</v>
          </cell>
          <cell r="W45">
            <v>6.1604448001162382E-4</v>
          </cell>
          <cell r="X45">
            <v>8.3798721016137279E-4</v>
          </cell>
          <cell r="Y45">
            <v>1.0617906202696759E-3</v>
          </cell>
          <cell r="Z45">
            <v>1.1275127897079074E-3</v>
          </cell>
          <cell r="AA45">
            <v>1.1794361698775901E-3</v>
          </cell>
          <cell r="AB45">
            <v>1.1809368700141931E-3</v>
          </cell>
          <cell r="AC45">
            <v>1.3814531896514382E-3</v>
          </cell>
          <cell r="AD45">
            <v>1.5785550694999984E-3</v>
          </cell>
          <cell r="AE45">
            <v>1.6383863298869983E-3</v>
          </cell>
          <cell r="AF45">
            <v>1.6066190401033964E-3</v>
          </cell>
          <cell r="AG45">
            <v>1.6835752099950696E-3</v>
          </cell>
        </row>
        <row r="46">
          <cell r="H46" t="str">
            <v>Gas - Steam</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row>
        <row r="47">
          <cell r="H47" t="str">
            <v>OCGT / Diesel</v>
          </cell>
          <cell r="I47">
            <v>5.368962501961505E-4</v>
          </cell>
          <cell r="J47">
            <v>6.0279002991592279E-4</v>
          </cell>
          <cell r="K47">
            <v>6.1210534022393404E-4</v>
          </cell>
          <cell r="L47">
            <v>6.8299544000183232E-4</v>
          </cell>
          <cell r="M47">
            <v>7.4600982952688355E-4</v>
          </cell>
          <cell r="N47">
            <v>8.7470779089926509E-4</v>
          </cell>
          <cell r="O47">
            <v>8.7230811004701536E-4</v>
          </cell>
          <cell r="P47">
            <v>9.3429915068554692E-4</v>
          </cell>
          <cell r="Q47">
            <v>9.1948226963722846E-4</v>
          </cell>
          <cell r="R47">
            <v>9.7868886950891465E-4</v>
          </cell>
          <cell r="S47">
            <v>9.7649179951986298E-4</v>
          </cell>
          <cell r="T47">
            <v>9.889656803352409E-4</v>
          </cell>
          <cell r="U47">
            <v>1.0215394404440303E-3</v>
          </cell>
          <cell r="V47">
            <v>7.0744885942986002E-4</v>
          </cell>
          <cell r="W47">
            <v>-3.4964529795615817E-3</v>
          </cell>
          <cell r="X47">
            <v>-827.65018314638928</v>
          </cell>
          <cell r="Y47">
            <v>-1636.9059173083187</v>
          </cell>
          <cell r="Z47">
            <v>-1636.9058736188117</v>
          </cell>
          <cell r="AA47">
            <v>-1636.9057703197604</v>
          </cell>
          <cell r="AB47">
            <v>-1636.9057692949409</v>
          </cell>
          <cell r="AC47">
            <v>-1636.9054097323096</v>
          </cell>
          <cell r="AD47">
            <v>-1636.9054718547986</v>
          </cell>
          <cell r="AE47">
            <v>-1569.5316261265107</v>
          </cell>
          <cell r="AF47">
            <v>-1605.1200717068004</v>
          </cell>
          <cell r="AG47">
            <v>-1660.2853595485003</v>
          </cell>
        </row>
        <row r="48">
          <cell r="H48" t="str">
            <v>Hydro</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row>
        <row r="49">
          <cell r="H49" t="str">
            <v>Wind</v>
          </cell>
          <cell r="I49">
            <v>0</v>
          </cell>
          <cell r="J49">
            <v>1.0856636672542663E-2</v>
          </cell>
          <cell r="K49">
            <v>-110.74673220358454</v>
          </cell>
          <cell r="L49">
            <v>-112.19247208074921</v>
          </cell>
          <cell r="M49">
            <v>-67.379726408875285</v>
          </cell>
          <cell r="N49">
            <v>-231.08521606982322</v>
          </cell>
          <cell r="O49">
            <v>-359.82388141720912</v>
          </cell>
          <cell r="P49">
            <v>-146.86633994089607</v>
          </cell>
          <cell r="Q49">
            <v>384.59755012635469</v>
          </cell>
          <cell r="R49">
            <v>349.04706511551376</v>
          </cell>
          <cell r="S49">
            <v>283.79532289000053</v>
          </cell>
          <cell r="T49">
            <v>123.31155271975877</v>
          </cell>
          <cell r="U49">
            <v>123.27386016463424</v>
          </cell>
          <cell r="V49">
            <v>39.36173731344752</v>
          </cell>
          <cell r="W49">
            <v>-51.718398206667189</v>
          </cell>
          <cell r="X49">
            <v>-57.223027270367311</v>
          </cell>
          <cell r="Y49">
            <v>-379.74435184464892</v>
          </cell>
          <cell r="Z49">
            <v>-84.970804073065665</v>
          </cell>
          <cell r="AA49">
            <v>-261.38027087055889</v>
          </cell>
          <cell r="AB49">
            <v>-127.95068308018017</v>
          </cell>
          <cell r="AC49">
            <v>-236.69651415792032</v>
          </cell>
          <cell r="AD49">
            <v>-149.29142897309794</v>
          </cell>
          <cell r="AE49">
            <v>-147.32248388216249</v>
          </cell>
          <cell r="AF49">
            <v>-102.32013305956207</v>
          </cell>
          <cell r="AG49">
            <v>572.2984340204348</v>
          </cell>
        </row>
        <row r="50">
          <cell r="H50" t="str">
            <v>Solar PV</v>
          </cell>
          <cell r="I50">
            <v>3.0051031708353548E-3</v>
          </cell>
          <cell r="J50">
            <v>-3.9735197788104415E-3</v>
          </cell>
          <cell r="K50">
            <v>125.06821406943345</v>
          </cell>
          <cell r="L50">
            <v>125.06842213989148</v>
          </cell>
          <cell r="M50">
            <v>124.95835129603984</v>
          </cell>
          <cell r="N50">
            <v>340.2799843410794</v>
          </cell>
          <cell r="O50">
            <v>504.60503473324934</v>
          </cell>
          <cell r="P50">
            <v>504.60777628315736</v>
          </cell>
          <cell r="Q50">
            <v>-80.381558259468875</v>
          </cell>
          <cell r="R50">
            <v>-80.381087354158808</v>
          </cell>
          <cell r="S50">
            <v>-80.389870254819471</v>
          </cell>
          <cell r="T50">
            <v>-194.57786145691352</v>
          </cell>
          <cell r="U50">
            <v>-97.951388302670239</v>
          </cell>
          <cell r="V50">
            <v>-97.950796317019922</v>
          </cell>
          <cell r="W50">
            <v>-208.0394066778008</v>
          </cell>
          <cell r="X50">
            <v>152.59240022577069</v>
          </cell>
          <cell r="Y50">
            <v>-217.47491056563013</v>
          </cell>
          <cell r="Z50">
            <v>-327.27204679157148</v>
          </cell>
          <cell r="AA50">
            <v>-327.27468240162852</v>
          </cell>
          <cell r="AB50">
            <v>16.700747552273242</v>
          </cell>
          <cell r="AC50">
            <v>-42.985355788336165</v>
          </cell>
          <cell r="AD50">
            <v>493.64302244267674</v>
          </cell>
          <cell r="AE50">
            <v>131.83517980170654</v>
          </cell>
          <cell r="AF50">
            <v>131.83502254331324</v>
          </cell>
          <cell r="AG50">
            <v>131.83738579579222</v>
          </cell>
        </row>
        <row r="51">
          <cell r="H51" t="str">
            <v>LS Battery</v>
          </cell>
          <cell r="I51">
            <v>2.2305977699659252E-3</v>
          </cell>
          <cell r="J51">
            <v>2.3515737099160106E-3</v>
          </cell>
          <cell r="K51">
            <v>2.196324850046949E-3</v>
          </cell>
          <cell r="L51">
            <v>2.1963851399959822E-3</v>
          </cell>
          <cell r="M51">
            <v>3.0525728001293828E-3</v>
          </cell>
          <cell r="N51">
            <v>5.2057299700436488E-3</v>
          </cell>
          <cell r="O51">
            <v>5.1764395199143109E-3</v>
          </cell>
          <cell r="P51">
            <v>1.3391732274601509</v>
          </cell>
          <cell r="Q51">
            <v>1.3391744556599861</v>
          </cell>
          <cell r="R51">
            <v>-1369.1883060308999</v>
          </cell>
          <cell r="S51">
            <v>-1320.3644086557999</v>
          </cell>
          <cell r="T51">
            <v>-2006.1273115980002</v>
          </cell>
          <cell r="U51">
            <v>-1773.6167855984004</v>
          </cell>
          <cell r="V51">
            <v>-1901.8678047592998</v>
          </cell>
          <cell r="W51">
            <v>-1002.0750428318997</v>
          </cell>
          <cell r="X51">
            <v>-943.35734173619994</v>
          </cell>
          <cell r="Y51">
            <v>-1076.9867509024011</v>
          </cell>
          <cell r="Z51">
            <v>-1076.9867506361998</v>
          </cell>
          <cell r="AA51">
            <v>-1076.9903105058997</v>
          </cell>
          <cell r="AB51">
            <v>-1076.9903033090009</v>
          </cell>
          <cell r="AC51">
            <v>-169.26305118319942</v>
          </cell>
          <cell r="AD51">
            <v>133.42530803429781</v>
          </cell>
          <cell r="AE51">
            <v>147.62742421499843</v>
          </cell>
          <cell r="AF51">
            <v>348.96717856580017</v>
          </cell>
          <cell r="AG51">
            <v>348.9656936995998</v>
          </cell>
        </row>
        <row r="52">
          <cell r="H52" t="str">
            <v>Pumped Hydro</v>
          </cell>
          <cell r="I52">
            <v>0</v>
          </cell>
          <cell r="J52">
            <v>0</v>
          </cell>
          <cell r="K52">
            <v>0</v>
          </cell>
          <cell r="L52">
            <v>3.148059849877427E-3</v>
          </cell>
          <cell r="M52">
            <v>2.9954039796393772E-3</v>
          </cell>
          <cell r="N52">
            <v>3.9866446795713273E-3</v>
          </cell>
          <cell r="O52">
            <v>3.9259595205294318E-3</v>
          </cell>
          <cell r="P52">
            <v>5.4231134499787004E-3</v>
          </cell>
          <cell r="Q52">
            <v>2.6738877395473537E-3</v>
          </cell>
          <cell r="R52">
            <v>2.6264598191119148E-3</v>
          </cell>
          <cell r="S52">
            <v>2.7878165992660797E-3</v>
          </cell>
          <cell r="T52">
            <v>3.1272191581592779E-3</v>
          </cell>
          <cell r="U52">
            <v>3.1349643013527384E-3</v>
          </cell>
          <cell r="V52">
            <v>2.8336029690763098E-3</v>
          </cell>
          <cell r="W52">
            <v>-210.00214342899926</v>
          </cell>
          <cell r="X52">
            <v>-1.8464981003489811E-3</v>
          </cell>
          <cell r="Y52">
            <v>-52.848078745098064</v>
          </cell>
          <cell r="Z52">
            <v>-52.84737055829919</v>
          </cell>
          <cell r="AA52">
            <v>-164.68895277879892</v>
          </cell>
          <cell r="AB52">
            <v>-164.68893924249915</v>
          </cell>
          <cell r="AC52">
            <v>-311.02441039500172</v>
          </cell>
          <cell r="AD52">
            <v>-365.34695523829942</v>
          </cell>
          <cell r="AE52">
            <v>-91.125890992600944</v>
          </cell>
          <cell r="AF52">
            <v>-136.64906431200143</v>
          </cell>
          <cell r="AG52">
            <v>-235.86929658120062</v>
          </cell>
        </row>
        <row r="63">
          <cell r="I63" t="str">
            <v>2021-22</v>
          </cell>
          <cell r="J63" t="str">
            <v>2022-23</v>
          </cell>
          <cell r="K63" t="str">
            <v>2023-24</v>
          </cell>
          <cell r="L63" t="str">
            <v>2024-25</v>
          </cell>
          <cell r="M63" t="str">
            <v>2025-26</v>
          </cell>
          <cell r="N63" t="str">
            <v>2026-27</v>
          </cell>
          <cell r="O63" t="str">
            <v>2027-28</v>
          </cell>
          <cell r="P63" t="str">
            <v>2028-29</v>
          </cell>
          <cell r="Q63" t="str">
            <v>2029-30</v>
          </cell>
          <cell r="R63" t="str">
            <v>2030-31</v>
          </cell>
          <cell r="S63" t="str">
            <v>2031-32</v>
          </cell>
          <cell r="T63" t="str">
            <v>2032-33</v>
          </cell>
          <cell r="U63" t="str">
            <v>2033-34</v>
          </cell>
          <cell r="V63" t="str">
            <v>2034-35</v>
          </cell>
          <cell r="W63" t="str">
            <v>2035-36</v>
          </cell>
          <cell r="X63" t="str">
            <v>2036-37</v>
          </cell>
          <cell r="Y63" t="str">
            <v>2037-38</v>
          </cell>
          <cell r="Z63" t="str">
            <v>2038-39</v>
          </cell>
          <cell r="AA63" t="str">
            <v>2039-40</v>
          </cell>
          <cell r="AB63" t="str">
            <v>2040-41</v>
          </cell>
          <cell r="AC63" t="str">
            <v>2041-42</v>
          </cell>
          <cell r="AD63" t="str">
            <v>2042-43</v>
          </cell>
          <cell r="AE63" t="str">
            <v>2043-44</v>
          </cell>
          <cell r="AF63" t="str">
            <v>2044-45</v>
          </cell>
          <cell r="AG63" t="str">
            <v>2045-46</v>
          </cell>
        </row>
        <row r="64">
          <cell r="H64" t="str">
            <v>Black Coal</v>
          </cell>
          <cell r="I64">
            <v>-2.1245299999718554</v>
          </cell>
          <cell r="J64">
            <v>1.4193600000144215</v>
          </cell>
          <cell r="K64">
            <v>46.970100000005914</v>
          </cell>
          <cell r="L64">
            <v>57.754500000010012</v>
          </cell>
          <cell r="M64">
            <v>-281.12018194698612</v>
          </cell>
          <cell r="N64">
            <v>-874.35690562402306</v>
          </cell>
          <cell r="O64">
            <v>-499.79244851897238</v>
          </cell>
          <cell r="P64">
            <v>-2144.1218821470247</v>
          </cell>
          <cell r="Q64">
            <v>-1663.204103659009</v>
          </cell>
          <cell r="R64">
            <v>-1469.9821411320154</v>
          </cell>
          <cell r="S64">
            <v>-951.62154376000399</v>
          </cell>
          <cell r="T64">
            <v>-200.21902116001002</v>
          </cell>
          <cell r="U64">
            <v>-327.35357692999241</v>
          </cell>
          <cell r="V64">
            <v>-100.58131300702371</v>
          </cell>
          <cell r="W64">
            <v>597.71250000000873</v>
          </cell>
          <cell r="X64">
            <v>113.7587999999887</v>
          </cell>
          <cell r="Y64">
            <v>976.72050000001036</v>
          </cell>
          <cell r="Z64">
            <v>948.58079999999609</v>
          </cell>
          <cell r="AA64">
            <v>1351.2072999999982</v>
          </cell>
          <cell r="AB64">
            <v>150.48869999999806</v>
          </cell>
          <cell r="AC64">
            <v>636.69939999998678</v>
          </cell>
          <cell r="AD64">
            <v>226.05889999999999</v>
          </cell>
          <cell r="AE64">
            <v>-93.45299999999952</v>
          </cell>
          <cell r="AF64">
            <v>-223.82560000000012</v>
          </cell>
          <cell r="AG64">
            <v>-43.559499999999389</v>
          </cell>
        </row>
        <row r="65">
          <cell r="H65" t="str">
            <v>Brown Coal</v>
          </cell>
          <cell r="I65">
            <v>-0.66999999998733983</v>
          </cell>
          <cell r="J65">
            <v>-5.8594000000121014</v>
          </cell>
          <cell r="K65">
            <v>-21.892999999996391</v>
          </cell>
          <cell r="L65">
            <v>-34.486983760998555</v>
          </cell>
          <cell r="M65">
            <v>261.64114928750496</v>
          </cell>
          <cell r="N65">
            <v>407.72701778999908</v>
          </cell>
          <cell r="O65">
            <v>383.28757146900534</v>
          </cell>
          <cell r="P65">
            <v>1202.4581999999973</v>
          </cell>
          <cell r="Q65">
            <v>524.0464000000029</v>
          </cell>
          <cell r="R65">
            <v>803.8143999999993</v>
          </cell>
          <cell r="S65">
            <v>560.75159999999596</v>
          </cell>
          <cell r="T65">
            <v>569.7902000000031</v>
          </cell>
          <cell r="U65">
            <v>553.3389999999963</v>
          </cell>
          <cell r="V65">
            <v>639.43750000000364</v>
          </cell>
          <cell r="W65">
            <v>733.22669999999925</v>
          </cell>
          <cell r="X65">
            <v>576.39619999999923</v>
          </cell>
          <cell r="Y65">
            <v>926.79919999999765</v>
          </cell>
          <cell r="Z65">
            <v>352.26109999999971</v>
          </cell>
          <cell r="AA65">
            <v>381.12302999999156</v>
          </cell>
          <cell r="AB65">
            <v>797.7664999999979</v>
          </cell>
          <cell r="AC65">
            <v>124.08179999999993</v>
          </cell>
          <cell r="AD65">
            <v>100.06889999999476</v>
          </cell>
          <cell r="AE65">
            <v>437.71409999999378</v>
          </cell>
          <cell r="AF65">
            <v>111.7192699999905</v>
          </cell>
          <cell r="AG65">
            <v>-1643.7743000000009</v>
          </cell>
        </row>
        <row r="66">
          <cell r="H66" t="str">
            <v>CCGT</v>
          </cell>
          <cell r="I66">
            <v>2.5487077838988625E-2</v>
          </cell>
          <cell r="J66">
            <v>1.9866242901116493E-3</v>
          </cell>
          <cell r="K66">
            <v>0.12176991614114741</v>
          </cell>
          <cell r="L66">
            <v>2.7153706198532745E-3</v>
          </cell>
          <cell r="M66">
            <v>2.7264923498933058E-3</v>
          </cell>
          <cell r="N66">
            <v>6.7001237700703768</v>
          </cell>
          <cell r="O66">
            <v>-47.555561427539715</v>
          </cell>
          <cell r="P66">
            <v>28.789347702851273</v>
          </cell>
          <cell r="Q66">
            <v>-36.303058929120425</v>
          </cell>
          <cell r="R66">
            <v>-50.759494616050233</v>
          </cell>
          <cell r="S66">
            <v>3.1824494903958112E-3</v>
          </cell>
          <cell r="T66">
            <v>-69.517056748999948</v>
          </cell>
          <cell r="U66">
            <v>-216.299509317299</v>
          </cell>
          <cell r="V66">
            <v>-90.396317745799024</v>
          </cell>
          <cell r="W66">
            <v>-152.98108933800177</v>
          </cell>
          <cell r="X66">
            <v>-376.41050420710144</v>
          </cell>
          <cell r="Y66">
            <v>16.92265143350096</v>
          </cell>
          <cell r="Z66">
            <v>113.04103879010063</v>
          </cell>
          <cell r="AA66">
            <v>205.45959040709931</v>
          </cell>
          <cell r="AB66">
            <v>153.43346774919974</v>
          </cell>
          <cell r="AC66">
            <v>-0.36573326989037014</v>
          </cell>
          <cell r="AD66">
            <v>17.47040684249896</v>
          </cell>
          <cell r="AE66">
            <v>-171.56192213669965</v>
          </cell>
          <cell r="AF66">
            <v>-115.44882561539907</v>
          </cell>
          <cell r="AG66">
            <v>2.6945865130999209</v>
          </cell>
        </row>
        <row r="67">
          <cell r="H67" t="str">
            <v>Gas - Steam</v>
          </cell>
          <cell r="I67">
            <v>5.6100000085734791E-4</v>
          </cell>
          <cell r="J67">
            <v>2.4500000017724233E-4</v>
          </cell>
          <cell r="K67">
            <v>0.13710199999900397</v>
          </cell>
          <cell r="L67">
            <v>-0.13121799999998984</v>
          </cell>
          <cell r="M67">
            <v>-0.98972499999987917</v>
          </cell>
          <cell r="N67">
            <v>-15.596486999999883</v>
          </cell>
          <cell r="O67">
            <v>-21.048343000000017</v>
          </cell>
          <cell r="P67">
            <v>-59.05954399999996</v>
          </cell>
          <cell r="Q67">
            <v>-62.048013999999995</v>
          </cell>
          <cell r="R67">
            <v>-44.994353999999902</v>
          </cell>
          <cell r="S67">
            <v>-6.099306999999996</v>
          </cell>
          <cell r="T67">
            <v>-6.1871089999998929</v>
          </cell>
          <cell r="U67">
            <v>-6.8092339999997904</v>
          </cell>
          <cell r="V67">
            <v>-20.995326000000006</v>
          </cell>
          <cell r="W67">
            <v>-22.28798000000009</v>
          </cell>
          <cell r="X67">
            <v>0.41521999999999082</v>
          </cell>
          <cell r="Y67">
            <v>25.233010000000007</v>
          </cell>
          <cell r="Z67">
            <v>-5.2426600000000008</v>
          </cell>
          <cell r="AA67">
            <v>0</v>
          </cell>
          <cell r="AB67">
            <v>0</v>
          </cell>
          <cell r="AC67">
            <v>0</v>
          </cell>
          <cell r="AD67">
            <v>0</v>
          </cell>
          <cell r="AE67">
            <v>0</v>
          </cell>
          <cell r="AF67">
            <v>0</v>
          </cell>
          <cell r="AG67">
            <v>0</v>
          </cell>
        </row>
        <row r="68">
          <cell r="H68" t="str">
            <v>OCGT / Diesel</v>
          </cell>
          <cell r="I68">
            <v>3.1609089200159701E-3</v>
          </cell>
          <cell r="J68">
            <v>2.7251310140172791E-3</v>
          </cell>
          <cell r="K68">
            <v>0.21140826604597862</v>
          </cell>
          <cell r="L68">
            <v>0.35847751177200138</v>
          </cell>
          <cell r="M68">
            <v>-5.5926984546900158</v>
          </cell>
          <cell r="N68">
            <v>-12.99356058044998</v>
          </cell>
          <cell r="O68">
            <v>-30.72475256519202</v>
          </cell>
          <cell r="P68">
            <v>-33.566481918544014</v>
          </cell>
          <cell r="Q68">
            <v>-67.860389113804899</v>
          </cell>
          <cell r="R68">
            <v>-50.551949913726091</v>
          </cell>
          <cell r="S68">
            <v>-10.948208095788008</v>
          </cell>
          <cell r="T68">
            <v>-44.783853627422999</v>
          </cell>
          <cell r="U68">
            <v>-42.900359740273998</v>
          </cell>
          <cell r="V68">
            <v>-23.68340678662598</v>
          </cell>
          <cell r="W68">
            <v>-181.44695506334995</v>
          </cell>
          <cell r="X68">
            <v>-226.97077824271</v>
          </cell>
          <cell r="Y68">
            <v>-456.90642630164007</v>
          </cell>
          <cell r="Z68">
            <v>-406.42445525238895</v>
          </cell>
          <cell r="AA68">
            <v>-496.45739784535897</v>
          </cell>
          <cell r="AB68">
            <v>-238.05416470614023</v>
          </cell>
          <cell r="AC68">
            <v>-526.46550055987109</v>
          </cell>
          <cell r="AD68">
            <v>-1328.1117854353913</v>
          </cell>
          <cell r="AE68">
            <v>-1076.615669941059</v>
          </cell>
          <cell r="AF68">
            <v>-1313.1482384976293</v>
          </cell>
          <cell r="AG68">
            <v>-1210.1720326632085</v>
          </cell>
        </row>
        <row r="69">
          <cell r="H69" t="str">
            <v>Hydro</v>
          </cell>
          <cell r="I69">
            <v>-9.1274999995221151E-3</v>
          </cell>
          <cell r="J69">
            <v>-0.21199750000232598</v>
          </cell>
          <cell r="K69">
            <v>14.576005000002624</v>
          </cell>
          <cell r="L69">
            <v>11.871736999997665</v>
          </cell>
          <cell r="M69">
            <v>-3.1104559999985213</v>
          </cell>
          <cell r="N69">
            <v>27.43512199998986</v>
          </cell>
          <cell r="O69">
            <v>39.922254999999495</v>
          </cell>
          <cell r="P69">
            <v>295.47992299999896</v>
          </cell>
          <cell r="Q69">
            <v>97.176903000003222</v>
          </cell>
          <cell r="R69">
            <v>277.71430450000298</v>
          </cell>
          <cell r="S69">
            <v>140.92434499999945</v>
          </cell>
          <cell r="T69">
            <v>255.53424800000175</v>
          </cell>
          <cell r="U69">
            <v>207.5006450000019</v>
          </cell>
          <cell r="V69">
            <v>181.7382110000035</v>
          </cell>
          <cell r="W69">
            <v>248.12014600000111</v>
          </cell>
          <cell r="X69">
            <v>190.15440599999602</v>
          </cell>
          <cell r="Y69">
            <v>194.0292100000006</v>
          </cell>
          <cell r="Z69">
            <v>136.78516900000068</v>
          </cell>
          <cell r="AA69">
            <v>187.00587100000121</v>
          </cell>
          <cell r="AB69">
            <v>176.65964000000531</v>
          </cell>
          <cell r="AC69">
            <v>103.73838599999908</v>
          </cell>
          <cell r="AD69">
            <v>171.72050999999556</v>
          </cell>
          <cell r="AE69">
            <v>98.810760000002119</v>
          </cell>
          <cell r="AF69">
            <v>47.239123000003019</v>
          </cell>
          <cell r="AG69">
            <v>144.26987999999801</v>
          </cell>
        </row>
        <row r="70">
          <cell r="H70" t="str">
            <v>Wind</v>
          </cell>
          <cell r="I70">
            <v>3.781500001787208E-2</v>
          </cell>
          <cell r="J70">
            <v>9.8095713721704669E-2</v>
          </cell>
          <cell r="K70">
            <v>-354.26890988035302</v>
          </cell>
          <cell r="L70">
            <v>-345.63175092879101</v>
          </cell>
          <cell r="M70">
            <v>-218.72544329320954</v>
          </cell>
          <cell r="N70">
            <v>-539.00196177620819</v>
          </cell>
          <cell r="O70">
            <v>-975.31334143544518</v>
          </cell>
          <cell r="P70">
            <v>-166.95233058745362</v>
          </cell>
          <cell r="Q70">
            <v>1586.2011586995941</v>
          </cell>
          <cell r="R70">
            <v>974.88242260239349</v>
          </cell>
          <cell r="S70">
            <v>525.410823569473</v>
          </cell>
          <cell r="T70">
            <v>-14.991538112721173</v>
          </cell>
          <cell r="U70">
            <v>84.287747453723568</v>
          </cell>
          <cell r="V70">
            <v>-132.63282557658385</v>
          </cell>
          <cell r="W70">
            <v>-473.85921054148639</v>
          </cell>
          <cell r="X70">
            <v>-351.53490409174992</v>
          </cell>
          <cell r="Y70">
            <v>-1266.7371331610047</v>
          </cell>
          <cell r="Z70">
            <v>-657.29004977125442</v>
          </cell>
          <cell r="AA70">
            <v>-884.28928044895292</v>
          </cell>
          <cell r="AB70">
            <v>-855.13785879776697</v>
          </cell>
          <cell r="AC70">
            <v>-490.35284327785484</v>
          </cell>
          <cell r="AD70">
            <v>-373.31847889945493</v>
          </cell>
          <cell r="AE70">
            <v>498.67321468843147</v>
          </cell>
          <cell r="AF70">
            <v>1003.7743103326793</v>
          </cell>
          <cell r="AG70">
            <v>2385.0221594108589</v>
          </cell>
        </row>
        <row r="71">
          <cell r="H71" t="str">
            <v>Solar PV</v>
          </cell>
          <cell r="I71">
            <v>1.872507361586031</v>
          </cell>
          <cell r="J71">
            <v>1.336119332259841</v>
          </cell>
          <cell r="K71">
            <v>333.73173451985349</v>
          </cell>
          <cell r="L71">
            <v>323.73029970165589</v>
          </cell>
          <cell r="M71">
            <v>319.53083153598345</v>
          </cell>
          <cell r="N71">
            <v>1029.7831776265448</v>
          </cell>
          <cell r="O71">
            <v>1515.5687787123316</v>
          </cell>
          <cell r="P71">
            <v>1287.3550201589169</v>
          </cell>
          <cell r="Q71">
            <v>50.413146416132804</v>
          </cell>
          <cell r="R71">
            <v>-350.97815882332361</v>
          </cell>
          <cell r="S71">
            <v>-432.04982870574895</v>
          </cell>
          <cell r="T71">
            <v>-655.30086741436389</v>
          </cell>
          <cell r="U71">
            <v>-409.33275639078056</v>
          </cell>
          <cell r="V71">
            <v>-494.82759810046991</v>
          </cell>
          <cell r="W71">
            <v>-869.48325772909448</v>
          </cell>
          <cell r="X71">
            <v>11.477365970538813</v>
          </cell>
          <cell r="Y71">
            <v>-618.82717426493036</v>
          </cell>
          <cell r="Z71">
            <v>-819.03167884070717</v>
          </cell>
          <cell r="AA71">
            <v>-996.32809504401666</v>
          </cell>
          <cell r="AB71">
            <v>-243.63431216013123</v>
          </cell>
          <cell r="AC71">
            <v>-0.34966290061129257</v>
          </cell>
          <cell r="AD71">
            <v>1264.5203741022051</v>
          </cell>
          <cell r="AE71">
            <v>410.01692297089903</v>
          </cell>
          <cell r="AF71">
            <v>391.93020008121675</v>
          </cell>
          <cell r="AG71">
            <v>358.82029226984014</v>
          </cell>
        </row>
        <row r="72">
          <cell r="H72" t="str">
            <v>LS Battery</v>
          </cell>
          <cell r="I72">
            <v>-9.6770657800021809E-2</v>
          </cell>
          <cell r="J72">
            <v>6.0266932799692086E-2</v>
          </cell>
          <cell r="K72">
            <v>1.2261364626000955</v>
          </cell>
          <cell r="L72">
            <v>1.4830896525999719</v>
          </cell>
          <cell r="M72">
            <v>-0.35969226639991803</v>
          </cell>
          <cell r="N72">
            <v>-1.7925387184987471</v>
          </cell>
          <cell r="O72">
            <v>0.55614486549990261</v>
          </cell>
          <cell r="P72">
            <v>36.722792291699875</v>
          </cell>
          <cell r="Q72">
            <v>8.5714041021992671</v>
          </cell>
          <cell r="R72">
            <v>-1567.8803493034013</v>
          </cell>
          <cell r="S72">
            <v>-1505.3566565693995</v>
          </cell>
          <cell r="T72">
            <v>-2310.1654043880976</v>
          </cell>
          <cell r="U72">
            <v>-2037.0694697884994</v>
          </cell>
          <cell r="V72">
            <v>-2068.6867379406995</v>
          </cell>
          <cell r="W72">
            <v>-1159.7965466516989</v>
          </cell>
          <cell r="X72">
            <v>-1068.8774995476988</v>
          </cell>
          <cell r="Y72">
            <v>-1140.478775953402</v>
          </cell>
          <cell r="Z72">
            <v>-1151.5371147394003</v>
          </cell>
          <cell r="AA72">
            <v>-1207.0475267682009</v>
          </cell>
          <cell r="AB72">
            <v>-1164.3713023655991</v>
          </cell>
          <cell r="AC72">
            <v>-174.93194565641079</v>
          </cell>
          <cell r="AD72">
            <v>148.31688099470011</v>
          </cell>
          <cell r="AE72">
            <v>193.80876512279883</v>
          </cell>
          <cell r="AF72">
            <v>377.77360963300089</v>
          </cell>
          <cell r="AG72">
            <v>373.04120964559024</v>
          </cell>
        </row>
        <row r="73">
          <cell r="H73" t="str">
            <v>Pumped Hydro</v>
          </cell>
          <cell r="I73">
            <v>-1.3892900000001873E-2</v>
          </cell>
          <cell r="J73">
            <v>-2.9509999999874026E-2</v>
          </cell>
          <cell r="K73">
            <v>8.8644849999999451</v>
          </cell>
          <cell r="L73">
            <v>7.6189237342990168</v>
          </cell>
          <cell r="M73">
            <v>-2.1488248416003444</v>
          </cell>
          <cell r="N73">
            <v>366.48347687429941</v>
          </cell>
          <cell r="O73">
            <v>506.15589550310096</v>
          </cell>
          <cell r="P73">
            <v>1288.0682031006004</v>
          </cell>
          <cell r="Q73">
            <v>777.60609573369766</v>
          </cell>
          <cell r="R73">
            <v>1493.248930792699</v>
          </cell>
          <cell r="S73">
            <v>888.78321444539688</v>
          </cell>
          <cell r="T73">
            <v>1451.0930151029006</v>
          </cell>
          <cell r="U73">
            <v>1281.2084040212003</v>
          </cell>
          <cell r="V73">
            <v>1278.5998300585979</v>
          </cell>
          <cell r="W73">
            <v>944.21593896329068</v>
          </cell>
          <cell r="X73">
            <v>1259.1399720685004</v>
          </cell>
          <cell r="Y73">
            <v>1317.061926087501</v>
          </cell>
          <cell r="Z73">
            <v>1174.510849694494</v>
          </cell>
          <cell r="AA73">
            <v>1166.4282708189985</v>
          </cell>
          <cell r="AB73">
            <v>1007.6706376150014</v>
          </cell>
          <cell r="AC73">
            <v>605.07286778699927</v>
          </cell>
          <cell r="AD73">
            <v>887.94612550099737</v>
          </cell>
          <cell r="AE73">
            <v>1117.7934440310073</v>
          </cell>
          <cell r="AF73">
            <v>1332.3720360570042</v>
          </cell>
          <cell r="AG73">
            <v>958.63940422298765</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notes"/>
      <sheetName val="Abbreviations and notes"/>
      <sheetName val="Main"/>
      <sheetName val="!!DELETE ME!! - Data checks"/>
      <sheetName val="!! DELETE ME!! - Workbook Check"/>
      <sheetName val="---Compare options---"/>
      <sheetName val="BaseCase_Generation"/>
      <sheetName val="BaseCase_Capacity"/>
      <sheetName val="BaseCase_VOM Cost"/>
      <sheetName val="BaseCase_FOM Cost"/>
      <sheetName val="BaseCase_Fuel Cost"/>
      <sheetName val="BaseCase_Build Cost"/>
      <sheetName val="BaseCase_REHAB Cost"/>
      <sheetName val="BaseCase_REZ Tx Cost"/>
      <sheetName val="BaseCase_USE+DSP Cost"/>
      <sheetName val="BaseCase_SyncCon Cost"/>
      <sheetName val="M27_30_Generation"/>
      <sheetName val="M27_30_Capacity"/>
      <sheetName val="M27_30_VOM Cost"/>
      <sheetName val="M27_30_FOM Cost"/>
      <sheetName val="M27_30_Fuel Cost"/>
      <sheetName val="M27_30_Build Cost"/>
      <sheetName val="M27_30_REHAB Cost"/>
      <sheetName val="M27_30_REZ Tx Cost"/>
      <sheetName val="M27_30_USE+DSP Cost"/>
      <sheetName val="M27_30_SyncCon Cost"/>
      <sheetName val="1_NPVall"/>
      <sheetName val="1_GenSO"/>
      <sheetName val="1_Cap"/>
      <sheetName val="1_NSCap"/>
      <sheetName val="1_DemandSum"/>
      <sheetName val="2_NPVall"/>
      <sheetName val="2_GenSO"/>
      <sheetName val="2_Cap"/>
      <sheetName val="2_NSCap"/>
      <sheetName val="2_DemandSum"/>
      <sheetName val="ESS_Charge_GWh"/>
      <sheetName val="ESS_Discharge_GWh"/>
      <sheetName val="NPVall_Slow"/>
      <sheetName val="GenSO_Slow"/>
      <sheetName val="Cap_Slow"/>
      <sheetName val="NSCap_Slow"/>
      <sheetName val="DemandSum_Slow"/>
      <sheetName val="NPVall_Slow FY27-30"/>
      <sheetName val="GenSO_Slow FY27-30"/>
      <sheetName val="Cap_Slow FY27-30"/>
      <sheetName val="NSCap_Slow FY27-30"/>
      <sheetName val="DemandSum_Slow FY27-30"/>
      <sheetName val="NPVall_Slow FY31-34"/>
      <sheetName val="GenSO_Slow FY31-34"/>
      <sheetName val="Cap_Slow FY31-34"/>
      <sheetName val="NSCap_Slow FY31-34"/>
      <sheetName val="DemandSum_Slow FY31-34"/>
      <sheetName val="NPVall_Central"/>
      <sheetName val="GenSO_Central"/>
      <sheetName val="Cap_Central"/>
      <sheetName val="NSCap_Central"/>
      <sheetName val="DemandSum_Central"/>
      <sheetName val="NPVall_Central FY27-30"/>
      <sheetName val="GenSO_Central FY27-30"/>
      <sheetName val="Cap_Central FY27-30"/>
      <sheetName val="NSCap_Central FY27-30"/>
      <sheetName val="DemandSum_Central FY27-30"/>
      <sheetName val="NPVall_Central FY31-34"/>
      <sheetName val="GenSO_Central FY31-34"/>
      <sheetName val="Cap_Central FY31-34"/>
      <sheetName val="NSCap_Central FY31-34"/>
      <sheetName val="DemandSum_Central FY31-34"/>
      <sheetName val="NPVall_Fast"/>
      <sheetName val="GenSO_Fast"/>
      <sheetName val="Cap_Fast"/>
      <sheetName val="NSCap_Fast"/>
      <sheetName val="DemandSum_Fast"/>
      <sheetName val="NPVall_Fast FY27-30"/>
      <sheetName val="GenSO_Fast FY27-30"/>
      <sheetName val="Cap_Fast FY27-30"/>
      <sheetName val="NSCap_Fast FY27-30"/>
      <sheetName val="DemandSum_Fast FY27-30"/>
      <sheetName val="NPVall_Fast FY31-34"/>
      <sheetName val="GenSO_Fast FY31-34"/>
      <sheetName val="Cap_Fast FY31-34"/>
      <sheetName val="NSCap_Fast FY31-34"/>
      <sheetName val="DemandSum_Fast FY31-34"/>
      <sheetName val="NPVall_High DER"/>
      <sheetName val="GenSO_High DER"/>
      <sheetName val="Cap_High DER"/>
      <sheetName val="NSCap_High DER"/>
      <sheetName val="DemandSum_High DER"/>
      <sheetName val="NPVall_High DER FY27-30"/>
      <sheetName val="GenSO_High DER FY27-30"/>
      <sheetName val="Cap_High DER FY27-30"/>
      <sheetName val="NSCap_High DER FY27-30"/>
      <sheetName val="DemandSum_High DER FY27-30"/>
      <sheetName val="NPVall_High DER FY31-34"/>
      <sheetName val="GenSO_High DER FY31-34"/>
      <sheetName val="Cap_High DER FY31-34"/>
      <sheetName val="NSCap_High DER FY31-34"/>
      <sheetName val="DemandSum_High DER FY31-34"/>
      <sheetName val="NPVall_Step"/>
      <sheetName val="GenSO_Step"/>
      <sheetName val="Cap_Step"/>
      <sheetName val="NSCap_Step"/>
      <sheetName val="DemandSum_Step"/>
      <sheetName val="NPVall_Step FY27-30"/>
      <sheetName val="GenSO_Step FY27-30"/>
      <sheetName val="Cap_Step FY27-30"/>
      <sheetName val="NSCap_Step FY27-30"/>
      <sheetName val="DemandSum_Step FY27-30"/>
      <sheetName val="NPVall_Step FY31-34"/>
      <sheetName val="GenSO_Step FY31-34"/>
      <sheetName val="Cap_Step FY31-34"/>
      <sheetName val="NSCap_Step FY31-34"/>
      <sheetName val="DemandSum_Step FY31-34"/>
    </sheetNames>
    <sheetDataSet>
      <sheetData sheetId="0"/>
      <sheetData sheetId="1"/>
      <sheetData sheetId="2"/>
      <sheetData sheetId="3"/>
      <sheetData sheetId="4">
        <row r="5">
          <cell r="A5" t="str">
            <v>2021-22</v>
          </cell>
        </row>
      </sheetData>
      <sheetData sheetId="5"/>
      <sheetData sheetId="6"/>
      <sheetData sheetId="7"/>
      <sheetData sheetId="8"/>
      <sheetData sheetId="9"/>
      <sheetData sheetId="10"/>
      <sheetData sheetId="11"/>
      <sheetData sheetId="12"/>
      <sheetData sheetId="13"/>
      <sheetData sheetId="14">
        <row r="9">
          <cell r="C9">
            <v>1.5838750654978144E-3</v>
          </cell>
          <cell r="D9">
            <v>1.734430042596451E-3</v>
          </cell>
          <cell r="E9">
            <v>1.7971371992661204E-3</v>
          </cell>
          <cell r="F9">
            <v>2.0652093234714529E-3</v>
          </cell>
          <cell r="G9">
            <v>2.888863633320402E-3</v>
          </cell>
          <cell r="H9">
            <v>6.5242592912347474E-3</v>
          </cell>
          <cell r="I9">
            <v>6.3069704879774044E-3</v>
          </cell>
          <cell r="J9">
            <v>40410.324613368059</v>
          </cell>
          <cell r="K9">
            <v>38158.946973417849</v>
          </cell>
          <cell r="L9">
            <v>37619.543646780337</v>
          </cell>
          <cell r="M9">
            <v>45808.907919399942</v>
          </cell>
          <cell r="N9">
            <v>76963.010302480252</v>
          </cell>
          <cell r="O9">
            <v>80153.51838443325</v>
          </cell>
          <cell r="P9">
            <v>76827.152073867692</v>
          </cell>
          <cell r="Q9">
            <v>87474.755626818791</v>
          </cell>
          <cell r="R9">
            <v>91069.842730946781</v>
          </cell>
          <cell r="S9">
            <v>128846.22936806329</v>
          </cell>
          <cell r="T9">
            <v>125220.58944249987</v>
          </cell>
          <cell r="U9">
            <v>129273.46595985502</v>
          </cell>
          <cell r="V9">
            <v>135237.62705461518</v>
          </cell>
          <cell r="W9">
            <v>153396.83038803071</v>
          </cell>
        </row>
      </sheetData>
      <sheetData sheetId="15">
        <row r="9">
          <cell r="C9">
            <v>4.9225452599999994E-3</v>
          </cell>
          <cell r="D9">
            <v>4.9119135199999992E-3</v>
          </cell>
          <cell r="E9">
            <v>34.259585666429999</v>
          </cell>
          <cell r="F9">
            <v>202.490346619626</v>
          </cell>
          <cell r="G9">
            <v>3.3102710121799999</v>
          </cell>
          <cell r="H9">
            <v>1.6283453937999999</v>
          </cell>
          <cell r="I9">
            <v>5.0652539999999999E-3</v>
          </cell>
          <cell r="J9">
            <v>31859.166606874074</v>
          </cell>
          <cell r="K9">
            <v>399.31519456642002</v>
          </cell>
          <cell r="L9">
            <v>3.7412001020600001</v>
          </cell>
          <cell r="M9">
            <v>5.0866619399999998E-3</v>
          </cell>
          <cell r="N9">
            <v>1286.5756141475599</v>
          </cell>
          <cell r="O9">
            <v>16455.244189173241</v>
          </cell>
          <cell r="P9">
            <v>325.91855643662001</v>
          </cell>
          <cell r="Q9">
            <v>2040.3816423662599</v>
          </cell>
          <cell r="R9">
            <v>8885.5388511935707</v>
          </cell>
          <cell r="S9">
            <v>12112.85392333717</v>
          </cell>
          <cell r="T9">
            <v>5.1222101899999987E-3</v>
          </cell>
          <cell r="U9">
            <v>9287.8414240571692</v>
          </cell>
          <cell r="V9">
            <v>109.0579590595799</v>
          </cell>
          <cell r="W9">
            <v>7997.2542846307606</v>
          </cell>
        </row>
      </sheetData>
      <sheetData sheetId="16">
        <row r="5">
          <cell r="C5">
            <v>1204.8681408698501</v>
          </cell>
          <cell r="D5">
            <v>1108.8751908962402</v>
          </cell>
          <cell r="E5">
            <v>1305.1724713738399</v>
          </cell>
          <cell r="F5">
            <v>930.79623559999993</v>
          </cell>
          <cell r="G5">
            <v>457.55107300000003</v>
          </cell>
          <cell r="H5">
            <v>653.04653399999995</v>
          </cell>
          <cell r="I5">
            <v>620.02247900000009</v>
          </cell>
          <cell r="J5">
            <v>716.00648000000001</v>
          </cell>
          <cell r="K5">
            <v>794.22271999999998</v>
          </cell>
          <cell r="L5">
            <v>1056.71569</v>
          </cell>
          <cell r="M5">
            <v>1333.7173699999998</v>
          </cell>
          <cell r="N5">
            <v>1349.9251299999999</v>
          </cell>
          <cell r="O5">
            <v>1369.4847749999999</v>
          </cell>
          <cell r="P5">
            <v>1563.109616</v>
          </cell>
          <cell r="Q5">
            <v>1655.368234</v>
          </cell>
          <cell r="R5">
            <v>1671.7901899999999</v>
          </cell>
          <cell r="S5">
            <v>1540.8167900000001</v>
          </cell>
          <cell r="T5">
            <v>1525.8792900000001</v>
          </cell>
          <cell r="U5">
            <v>1455.2609959999997</v>
          </cell>
          <cell r="V5">
            <v>1549.0751299999999</v>
          </cell>
          <cell r="W5">
            <v>1349.0279100000002</v>
          </cell>
        </row>
      </sheetData>
      <sheetData sheetId="17"/>
      <sheetData sheetId="18"/>
      <sheetData sheetId="19"/>
      <sheetData sheetId="20"/>
      <sheetData sheetId="21"/>
      <sheetData sheetId="22"/>
      <sheetData sheetId="23"/>
      <sheetData sheetId="24">
        <row r="9">
          <cell r="C9">
            <v>9.7816777102889422E-4</v>
          </cell>
          <cell r="D9">
            <v>1.0688623492945647E-3</v>
          </cell>
          <cell r="E9">
            <v>1.1081104599354394E-3</v>
          </cell>
          <cell r="F9">
            <v>1.2696678419595469E-3</v>
          </cell>
          <cell r="G9">
            <v>1.7676949215797817E-3</v>
          </cell>
          <cell r="H9">
            <v>2.7065237696208217E-3</v>
          </cell>
          <cell r="I9">
            <v>2.641973520965857E-3</v>
          </cell>
          <cell r="J9">
            <v>35994.894120366072</v>
          </cell>
          <cell r="K9">
            <v>33989.513004522858</v>
          </cell>
          <cell r="L9">
            <v>32698.256494258647</v>
          </cell>
          <cell r="M9">
            <v>41208.352689381587</v>
          </cell>
          <cell r="N9">
            <v>64388.61993507111</v>
          </cell>
          <cell r="O9">
            <v>69485.979282190427</v>
          </cell>
          <cell r="P9">
            <v>65614.711382637819</v>
          </cell>
          <cell r="Q9">
            <v>71592.258899236767</v>
          </cell>
          <cell r="R9">
            <v>74653.352172212952</v>
          </cell>
          <cell r="S9">
            <v>112753.58873245893</v>
          </cell>
          <cell r="T9">
            <v>108997.8589293074</v>
          </cell>
          <cell r="U9">
            <v>111641.08435549994</v>
          </cell>
          <cell r="V9">
            <v>112722.2571110508</v>
          </cell>
          <cell r="W9">
            <v>131672.06652004065</v>
          </cell>
        </row>
      </sheetData>
      <sheetData sheetId="25">
        <row r="9">
          <cell r="C9">
            <v>3.0174366789999991E-3</v>
          </cell>
          <cell r="D9">
            <v>3.0110325209999995E-3</v>
          </cell>
          <cell r="E9">
            <v>34.257661736801005</v>
          </cell>
          <cell r="F9">
            <v>207.994241940156</v>
          </cell>
          <cell r="G9">
            <v>4.2760118288149993</v>
          </cell>
          <cell r="H9">
            <v>3.0854676199999981E-3</v>
          </cell>
          <cell r="I9">
            <v>3.1050171789999978E-3</v>
          </cell>
          <cell r="J9">
            <v>32185.485755644368</v>
          </cell>
          <cell r="K9">
            <v>436.16353232415196</v>
          </cell>
          <cell r="L9">
            <v>3.7392361675010002</v>
          </cell>
          <cell r="M9">
            <v>195.82826125222002</v>
          </cell>
          <cell r="N9">
            <v>1286.5736690561162</v>
          </cell>
          <cell r="O9">
            <v>21486.827113631163</v>
          </cell>
          <cell r="P9">
            <v>197.25640570617298</v>
          </cell>
          <cell r="Q9">
            <v>3164.3993309542357</v>
          </cell>
          <cell r="R9">
            <v>10207.769825416424</v>
          </cell>
          <cell r="S9">
            <v>11525.752435625696</v>
          </cell>
          <cell r="T9">
            <v>9.3296549431100022</v>
          </cell>
          <cell r="U9">
            <v>22332.904082719982</v>
          </cell>
          <cell r="V9">
            <v>80.697803431978997</v>
          </cell>
          <cell r="W9">
            <v>8052.0042854523736</v>
          </cell>
        </row>
      </sheetData>
      <sheetData sheetId="26">
        <row r="5">
          <cell r="C5">
            <v>1202.47692963043</v>
          </cell>
          <cell r="D5">
            <v>1091.0377197374598</v>
          </cell>
          <cell r="E5">
            <v>1302.1242198888599</v>
          </cell>
          <cell r="F5">
            <v>933.12676329999999</v>
          </cell>
          <cell r="G5">
            <v>498.59118799999999</v>
          </cell>
          <cell r="H5">
            <v>712.21125399999994</v>
          </cell>
          <cell r="I5">
            <v>703.04521</v>
          </cell>
          <cell r="J5">
            <v>870.98815000000002</v>
          </cell>
          <cell r="K5">
            <v>1005.3009939999999</v>
          </cell>
          <cell r="L5">
            <v>1250.8458400000002</v>
          </cell>
          <cell r="M5">
            <v>1554.4141400000001</v>
          </cell>
          <cell r="N5">
            <v>1701.6508399999998</v>
          </cell>
          <cell r="O5">
            <v>1693.827</v>
          </cell>
          <cell r="P5">
            <v>1748.6726400000002</v>
          </cell>
          <cell r="Q5">
            <v>1668.9315299999998</v>
          </cell>
          <cell r="R5">
            <v>1827.01404</v>
          </cell>
          <cell r="S5">
            <v>1478.05756</v>
          </cell>
          <cell r="T5">
            <v>1585.952</v>
          </cell>
          <cell r="U5">
            <v>1424.98489</v>
          </cell>
          <cell r="V5">
            <v>1249.6846560000001</v>
          </cell>
          <cell r="W5">
            <v>1202.3411299999998</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Macro"/>
      <sheetName val="Case assumptions"/>
      <sheetName val="Scenario effects"/>
      <sheetName val="Annual CF Case 1"/>
      <sheetName val="Annual CF Case 2"/>
      <sheetName val="Annual GWh Case 1"/>
      <sheetName val="Annual GWh Case 2"/>
      <sheetName val="Annual GWh Spill Case 1"/>
      <sheetName val="Annual GWh Spill Case 2"/>
      <sheetName val="NPV Case 1"/>
      <sheetName val="NPV Case 2"/>
      <sheetName val="NPV compare #1#"/>
      <sheetName val="Annual region NPV Case 1"/>
      <sheetName val="Annual region NPV Case 2"/>
      <sheetName val="Annual region NPV compare #1#"/>
      <sheetName val="Region NPV yearly Case 1"/>
      <sheetName val="Region NPV yearly Case 2"/>
      <sheetName val="Region NPV yearly compare #1#"/>
      <sheetName val="Annual tech NPV Case 1"/>
      <sheetName val="Annual tech NPV Case 2"/>
      <sheetName val="Annual tech NPV compare #1#"/>
      <sheetName val="Tech NPV yearly Case 1"/>
      <sheetName val="Tech NPV yearly Case 2"/>
      <sheetName val="Tech NPV yearly compare #1#"/>
      <sheetName val="Generation Case 1"/>
      <sheetName val="Generation Case 2"/>
      <sheetName val="Generation compare #1#"/>
      <sheetName val="Gen - Node-REZ Case 1"/>
      <sheetName val="Gen - Node-REZ Case 2"/>
      <sheetName val="Gen - Node-REZ compare #1#"/>
      <sheetName val="NEM capacity Case 1"/>
      <sheetName val="NEM capacity Case 2"/>
      <sheetName val="NEM capacity compare #1#"/>
      <sheetName val="Node-REZ capacity Case 1"/>
      <sheetName val="Node-REZ capacity Case 2"/>
      <sheetName val="Node-REZ capacity compare #1#"/>
      <sheetName val="Auto capacity Case 1"/>
      <sheetName val="Auto capacity Case 2"/>
      <sheetName val="Auto capacity compare #1#"/>
      <sheetName val="Auto REZ overview Case 1"/>
      <sheetName val="Auto REZ overview Case 2"/>
      <sheetName val="Auto REZ overview compare #1#"/>
      <sheetName val="Proxy price Case 1"/>
      <sheetName val="Proxy price Case 2"/>
      <sheetName val="Proxy price compare #1#"/>
      <sheetName val="Proxy price hourly Case 1"/>
      <sheetName val="Proxy price hourly Case 2"/>
      <sheetName val="Proxy price hourly compare #1#"/>
      <sheetName val="Energy flow Case 1"/>
      <sheetName val="Energy flow Case 2"/>
      <sheetName val="Energy flow compare #1#"/>
      <sheetName val="USE Case 1"/>
      <sheetName val="USE Case 2"/>
      <sheetName val="USE compare #1#"/>
      <sheetName val="Emissions Case 1"/>
      <sheetName val="Emissions Case 2"/>
      <sheetName val="Emissions compare #1#"/>
      <sheetName val="NSW to QLD Case 1"/>
      <sheetName val="NSW to QLD Case 2"/>
      <sheetName val="VIC to NSW Case 1"/>
      <sheetName val="VIC to NSW Case 2"/>
      <sheetName val="VIC to SA Case 1"/>
      <sheetName val="VIC to SA Case 2"/>
      <sheetName val="NSW to SA Case 1"/>
      <sheetName val="NSW to SA Case 2"/>
      <sheetName val="TAS to VIC Case 1"/>
      <sheetName val="TAS to VIC Case 2"/>
      <sheetName val="1_AnnualGenerationAG"/>
      <sheetName val="1_AnnualGenerationSO"/>
      <sheetName val="1_AnnualGeneration"/>
      <sheetName val="1_AnnualSpill"/>
      <sheetName val="1_AnnualCapacity"/>
      <sheetName val="1_DurationData"/>
      <sheetName val="1_TODLink"/>
      <sheetName val="1_AnnualLink"/>
      <sheetName val="1_AnnualNodeSummary"/>
      <sheetName val="1_TODNodeSummary"/>
      <sheetName val="1_DemandSummary"/>
      <sheetName val="1_AnnualDemandMax"/>
      <sheetName val="1_NPVall"/>
      <sheetName val="1_Emissions"/>
      <sheetName val="1_BuildLimits"/>
      <sheetName val="1_CF"/>
      <sheetName val="1_REZTransmissionLimits"/>
      <sheetName val="1_AssumedCapacity"/>
      <sheetName val="2_AnnualGenerationAG"/>
      <sheetName val="2_AnnualGenerationSO"/>
      <sheetName val="2_AnnualGeneration"/>
      <sheetName val="2_AnnualSpill"/>
      <sheetName val="2_AnnualCapacity"/>
      <sheetName val="2_DurationData"/>
      <sheetName val="2_TODLink"/>
      <sheetName val="2_AnnualLink"/>
      <sheetName val="2_AnnualNodeSummary"/>
      <sheetName val="2_TODNodeSummary"/>
      <sheetName val="2_DemandSummary"/>
      <sheetName val="2_AnnualDemandMax"/>
      <sheetName val="2_NPVall"/>
      <sheetName val="2_Emissions"/>
      <sheetName val="2_BuildLimits"/>
      <sheetName val="2_CF"/>
      <sheetName val="2_REZTransmissionLimits"/>
      <sheetName val="2_AssumedCapacity"/>
    </sheetNames>
    <sheetDataSet>
      <sheetData sheetId="0"/>
      <sheetData sheetId="1">
        <row r="3">
          <cell r="B3" t="str">
            <v>\\rc-sql7.rc.lan\tsirp\TasNetworks\PACR\2020_06_16_RST_TEST\Results\Marinus_2020-06-16a_AlternativeRST_Central\EC70\TS-IRP_summary_code\Files_for_excel</v>
          </cell>
          <cell r="D3" t="str">
            <v>Central</v>
          </cell>
          <cell r="K3" t="str">
            <v>TAS1</v>
          </cell>
          <cell r="L3" t="str">
            <v>TAS1 - Tasmania Midlands</v>
          </cell>
        </row>
        <row r="4">
          <cell r="B4" t="str">
            <v>\\rc-sql7.rc.lan\tsirp\TasNetworks\PACR\2020_06_16_RST_TEST\Results\Marinus_2020-06-16a_AlternativeRST_Slow Change\EC70\TS-IRP_summary_code\Files_for_excel</v>
          </cell>
          <cell r="D4" t="str">
            <v>Slow</v>
          </cell>
          <cell r="W4" t="str">
            <v>rooftopPV</v>
          </cell>
        </row>
        <row r="5">
          <cell r="B5">
            <v>0</v>
          </cell>
          <cell r="D5">
            <v>0</v>
          </cell>
          <cell r="G5" t="str">
            <v>N-Q-MNSP1</v>
          </cell>
          <cell r="J5" t="str">
            <v>NSW1</v>
          </cell>
          <cell r="K5" t="str">
            <v>NSW1</v>
          </cell>
          <cell r="L5" t="str">
            <v>NSW1 - Broken Hill</v>
          </cell>
        </row>
        <row r="6">
          <cell r="B6">
            <v>0</v>
          </cell>
          <cell r="D6">
            <v>0</v>
          </cell>
          <cell r="G6" t="str">
            <v>QNI</v>
          </cell>
          <cell r="J6" t="str">
            <v>QLD1</v>
          </cell>
          <cell r="K6" t="str">
            <v>QLD1</v>
          </cell>
          <cell r="L6" t="str">
            <v>NSW1 - Central West NSW</v>
          </cell>
          <cell r="U6" t="str">
            <v>As-Generated</v>
          </cell>
        </row>
        <row r="7">
          <cell r="B7">
            <v>0</v>
          </cell>
          <cell r="D7">
            <v>0</v>
          </cell>
          <cell r="G7" t="str">
            <v>SWNSW-SA1</v>
          </cell>
          <cell r="J7" t="str">
            <v>VIC1</v>
          </cell>
          <cell r="K7" t="str">
            <v>VIC1</v>
          </cell>
          <cell r="L7" t="str">
            <v>NSW1 - Cooma-Monaro</v>
          </cell>
          <cell r="U7" t="str">
            <v>Sent-Out</v>
          </cell>
        </row>
        <row r="8">
          <cell r="B8">
            <v>0</v>
          </cell>
          <cell r="D8">
            <v>0</v>
          </cell>
          <cell r="G8" t="str">
            <v>T-V-MNSP1</v>
          </cell>
          <cell r="J8" t="str">
            <v>SA1</v>
          </cell>
          <cell r="K8" t="str">
            <v>SA1</v>
          </cell>
          <cell r="L8" t="str">
            <v>NSW1 - New England</v>
          </cell>
        </row>
        <row r="9">
          <cell r="B9">
            <v>0</v>
          </cell>
          <cell r="D9">
            <v>0</v>
          </cell>
          <cell r="G9" t="str">
            <v>V-S-MNSP1</v>
          </cell>
          <cell r="J9" t="str">
            <v>TAS1</v>
          </cell>
          <cell r="K9" t="str">
            <v>TAS1</v>
          </cell>
          <cell r="L9" t="str">
            <v>NSW1 - North West NSW</v>
          </cell>
          <cell r="Z9" t="str">
            <v>Existing</v>
          </cell>
          <cell r="AA9" t="str">
            <v>NE</v>
          </cell>
        </row>
        <row r="10">
          <cell r="B10">
            <v>0</v>
          </cell>
          <cell r="D10">
            <v>0</v>
          </cell>
          <cell r="G10" t="str">
            <v>V-SA</v>
          </cell>
          <cell r="J10">
            <v>0</v>
          </cell>
          <cell r="K10">
            <v>0</v>
          </cell>
          <cell r="L10" t="str">
            <v>NSW1 - South West NSW</v>
          </cell>
        </row>
        <row r="11">
          <cell r="B11">
            <v>0</v>
          </cell>
          <cell r="D11">
            <v>0</v>
          </cell>
          <cell r="G11" t="str">
            <v>VIC1-CAN</v>
          </cell>
          <cell r="L11" t="str">
            <v>NSW1 - Southern NSW Tablelands</v>
          </cell>
        </row>
        <row r="12">
          <cell r="B12">
            <v>0</v>
          </cell>
          <cell r="D12">
            <v>0</v>
          </cell>
          <cell r="G12" t="str">
            <v>VIC1-SWNSW</v>
          </cell>
          <cell r="L12" t="str">
            <v>NSW1 - Tumut</v>
          </cell>
        </row>
        <row r="13">
          <cell r="B13">
            <v>0</v>
          </cell>
          <cell r="D13">
            <v>0</v>
          </cell>
          <cell r="G13" t="str">
            <v>VIC1-SWNSW_SL</v>
          </cell>
          <cell r="L13" t="str">
            <v>NSW1 - Wagga Wagga</v>
          </cell>
        </row>
        <row r="14">
          <cell r="B14">
            <v>0</v>
          </cell>
          <cell r="D14">
            <v>0</v>
          </cell>
          <cell r="G14">
            <v>0</v>
          </cell>
          <cell r="L14" t="str">
            <v>QLD1 - Barcaldine</v>
          </cell>
        </row>
        <row r="15">
          <cell r="B15">
            <v>0</v>
          </cell>
          <cell r="D15">
            <v>0</v>
          </cell>
          <cell r="L15" t="str">
            <v>QLD1 - Darling Downs</v>
          </cell>
        </row>
        <row r="16">
          <cell r="B16">
            <v>0</v>
          </cell>
          <cell r="D16">
            <v>0</v>
          </cell>
          <cell r="L16" t="str">
            <v>QLD1 - Far North QLD</v>
          </cell>
        </row>
        <row r="17">
          <cell r="L17" t="str">
            <v>QLD1 - Fitzroy</v>
          </cell>
        </row>
        <row r="18">
          <cell r="B18" t="str">
            <v>Case 2</v>
          </cell>
          <cell r="L18" t="str">
            <v>QLD1 - Isaac</v>
          </cell>
        </row>
        <row r="19">
          <cell r="B19">
            <v>0</v>
          </cell>
          <cell r="L19" t="str">
            <v>QLD1 - North Qld Clean Energy Hub</v>
          </cell>
        </row>
        <row r="20">
          <cell r="B20">
            <v>0</v>
          </cell>
          <cell r="L20" t="str">
            <v>QLD1 - Northern Qld</v>
          </cell>
        </row>
        <row r="21">
          <cell r="B21">
            <v>0</v>
          </cell>
          <cell r="L21" t="str">
            <v>QLD1 - Wide Bay</v>
          </cell>
        </row>
        <row r="22">
          <cell r="B22">
            <v>0</v>
          </cell>
          <cell r="L22" t="str">
            <v>SA1 - Eastern Eyre Peninsula</v>
          </cell>
        </row>
        <row r="23">
          <cell r="B23">
            <v>0</v>
          </cell>
          <cell r="L23" t="str">
            <v>SA1 - Leigh Creek</v>
          </cell>
        </row>
        <row r="24">
          <cell r="B24">
            <v>0</v>
          </cell>
          <cell r="L24" t="str">
            <v>SA1 - Mid-North SA</v>
          </cell>
        </row>
        <row r="25">
          <cell r="B25">
            <v>0</v>
          </cell>
          <cell r="L25" t="str">
            <v>SA1 - Mid-North South Australia_MN</v>
          </cell>
        </row>
        <row r="26">
          <cell r="L26" t="str">
            <v>SA1 - Northern SA</v>
          </cell>
        </row>
        <row r="27">
          <cell r="L27" t="str">
            <v>SA1 - Riverland</v>
          </cell>
        </row>
        <row r="28">
          <cell r="B28">
            <v>2050</v>
          </cell>
          <cell r="L28" t="str">
            <v>SA1 - South East SA</v>
          </cell>
        </row>
        <row r="29">
          <cell r="B29">
            <v>5.8999999999999997E-2</v>
          </cell>
          <cell r="L29" t="str">
            <v>SA1 - Western Eyre Peninsula</v>
          </cell>
        </row>
        <row r="30">
          <cell r="B30">
            <v>1</v>
          </cell>
          <cell r="L30" t="str">
            <v>SA1 - Yorke Peninsula</v>
          </cell>
        </row>
        <row r="31">
          <cell r="B31" t="str">
            <v>NEM</v>
          </cell>
          <cell r="L31" t="str">
            <v>TAS1 - North East Tasmania</v>
          </cell>
        </row>
        <row r="32">
          <cell r="B32">
            <v>0.1</v>
          </cell>
          <cell r="L32" t="str">
            <v>TAS1 - North West Tasmania</v>
          </cell>
        </row>
        <row r="33">
          <cell r="B33">
            <v>43647</v>
          </cell>
          <cell r="L33" t="str">
            <v>TAS1 - Tasmania Midlands</v>
          </cell>
        </row>
        <row r="34">
          <cell r="B34">
            <v>87</v>
          </cell>
          <cell r="L34" t="str">
            <v>VIC1 - Central North Vic</v>
          </cell>
        </row>
        <row r="35">
          <cell r="L35" t="str">
            <v>VIC1 - Gippsland</v>
          </cell>
        </row>
        <row r="36">
          <cell r="B36">
            <v>100</v>
          </cell>
          <cell r="L36" t="str">
            <v>VIC1 - Murray River</v>
          </cell>
        </row>
        <row r="37">
          <cell r="L37" t="str">
            <v>VIC1 - Ovens Murray</v>
          </cell>
        </row>
        <row r="38">
          <cell r="L38" t="str">
            <v>VIC1 - South West Victoria</v>
          </cell>
        </row>
        <row r="39">
          <cell r="L39" t="str">
            <v>VIC1 - Western Victoria</v>
          </cell>
        </row>
        <row r="47">
          <cell r="B47" t="str">
            <v>Annual_Capacity</v>
          </cell>
        </row>
        <row r="48">
          <cell r="B48" t="str">
            <v>Annual_GenerationAG</v>
          </cell>
        </row>
        <row r="49">
          <cell r="B49" t="str">
            <v>Annual_GenerationSO</v>
          </cell>
        </row>
        <row r="50">
          <cell r="B50" t="str">
            <v>Duration_Link</v>
          </cell>
        </row>
        <row r="51">
          <cell r="B51" t="str">
            <v>TOD_Link</v>
          </cell>
        </row>
        <row r="52">
          <cell r="B52" t="str">
            <v>Annual_Link</v>
          </cell>
        </row>
        <row r="53">
          <cell r="B53" t="str">
            <v>Annual_Node details</v>
          </cell>
        </row>
        <row r="54">
          <cell r="B54" t="str">
            <v>TOD_NodePoolPrice</v>
          </cell>
        </row>
        <row r="55">
          <cell r="B55" t="str">
            <v>Annual_NPV_agg</v>
          </cell>
        </row>
        <row r="56">
          <cell r="B56" t="str">
            <v>EnergyConstraints</v>
          </cell>
        </row>
        <row r="57">
          <cell r="B57" t="str">
            <v>AnnualMax_Node demand</v>
          </cell>
        </row>
        <row r="58">
          <cell r="B58" t="str">
            <v>DemandSummary</v>
          </cell>
        </row>
        <row r="59">
          <cell r="B59" t="str">
            <v>Annual_Spill_Wind_Solar_Hydro</v>
          </cell>
        </row>
        <row r="60">
          <cell r="B60" t="str">
            <v>AssumedCapacity</v>
          </cell>
        </row>
        <row r="61">
          <cell r="B61" t="str">
            <v>CF</v>
          </cell>
        </row>
        <row r="62">
          <cell r="B62" t="str">
            <v>REZTransmissionLimits</v>
          </cell>
        </row>
        <row r="63">
          <cell r="B63" t="str">
            <v>BuildLimits</v>
          </cell>
        </row>
        <row r="64">
          <cell r="B64">
            <v>0</v>
          </cell>
        </row>
        <row r="65">
          <cell r="B65">
            <v>0</v>
          </cell>
        </row>
        <row r="66">
          <cell r="B66">
            <v>0</v>
          </cell>
        </row>
        <row r="67">
          <cell r="B67">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7">
          <cell r="AL7">
            <v>0</v>
          </cell>
        </row>
      </sheetData>
      <sheetData sheetId="17">
        <row r="7">
          <cell r="AL7">
            <v>0</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row r="1">
          <cell r="AN1">
            <v>9.4436709627165102E-4</v>
          </cell>
        </row>
      </sheetData>
      <sheetData sheetId="99"/>
      <sheetData sheetId="100"/>
      <sheetData sheetId="101"/>
      <sheetData sheetId="102"/>
      <sheetData sheetId="10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notes"/>
      <sheetName val="Abbreviations and notes"/>
      <sheetName val="Main"/>
      <sheetName val="!!DELETE ME!! - Data checks"/>
      <sheetName val="!! DELETE ME!! - Workbook Check"/>
      <sheetName val="---Compare options---"/>
      <sheetName val="BaseCase_Generation"/>
      <sheetName val="BaseCase_Capacity"/>
      <sheetName val="BaseCase_VOM Cost"/>
      <sheetName val="BaseCase_FOM Cost"/>
      <sheetName val="BaseCase_Fuel Cost"/>
      <sheetName val="BaseCase_Build Cost"/>
      <sheetName val="BaseCase_REHAB Cost"/>
      <sheetName val="BaseCase_REZ Tx Cost"/>
      <sheetName val="BaseCase_USE+DSP Cost"/>
      <sheetName val="BaseCase_SyncCon Cost"/>
      <sheetName val="M31_34_Generation"/>
      <sheetName val="M31_34_Capacity"/>
      <sheetName val="M31_34_VOM Cost"/>
      <sheetName val="M31_34_FOM Cost"/>
      <sheetName val="M31_34_Fuel Cost"/>
      <sheetName val="M31_34_Build Cost"/>
      <sheetName val="M31_34_REHAB Cost"/>
      <sheetName val="M31_34_REZ Tx Cost"/>
      <sheetName val="M31_34_USE+DSP Cost"/>
      <sheetName val="M31_34_SyncCon Cost"/>
      <sheetName val="1_NPVall"/>
      <sheetName val="1_GenSO"/>
      <sheetName val="1_Cap"/>
      <sheetName val="1_NSCap"/>
      <sheetName val="1_DemandSum"/>
      <sheetName val="2_NPVall"/>
      <sheetName val="2_GenSO"/>
      <sheetName val="2_Cap"/>
      <sheetName val="2_NSCap"/>
      <sheetName val="2_DemandSum"/>
      <sheetName val="ESS_Charge_GWh"/>
      <sheetName val="ESS_Discharge_GWh"/>
      <sheetName val="NPVall_Slow"/>
      <sheetName val="GenSO_Slow"/>
      <sheetName val="Cap_Slow"/>
      <sheetName val="NSCap_Slow"/>
      <sheetName val="DemandSum_Slow"/>
      <sheetName val="NPVall_Slow FY27-30"/>
      <sheetName val="GenSO_Slow FY27-30"/>
      <sheetName val="Cap_Slow FY27-30"/>
      <sheetName val="NSCap_Slow FY27-30"/>
      <sheetName val="DemandSum_Slow FY27-30"/>
      <sheetName val="NPVall_Slow FY31-34"/>
      <sheetName val="GenSO_Slow FY31-34"/>
      <sheetName val="Cap_Slow FY31-34"/>
      <sheetName val="NSCap_Slow FY31-34"/>
      <sheetName val="DemandSum_Slow FY31-34"/>
      <sheetName val="NPVall_Central"/>
      <sheetName val="GenSO_Central"/>
      <sheetName val="Cap_Central"/>
      <sheetName val="NSCap_Central"/>
      <sheetName val="DemandSum_Central"/>
      <sheetName val="NPVall_Central FY27-30"/>
      <sheetName val="GenSO_Central FY27-30"/>
      <sheetName val="Cap_Central FY27-30"/>
      <sheetName val="NSCap_Central FY27-30"/>
      <sheetName val="DemandSum_Central FY27-30"/>
      <sheetName val="NPVall_Central FY31-34"/>
      <sheetName val="GenSO_Central FY31-34"/>
      <sheetName val="Cap_Central FY31-34"/>
      <sheetName val="NSCap_Central FY31-34"/>
      <sheetName val="DemandSum_Central FY31-34"/>
      <sheetName val="NPVall_Fast"/>
      <sheetName val="GenSO_Fast"/>
      <sheetName val="Cap_Fast"/>
      <sheetName val="NSCap_Fast"/>
      <sheetName val="DemandSum_Fast"/>
      <sheetName val="NPVall_Fast FY27-30"/>
      <sheetName val="GenSO_Fast FY27-30"/>
      <sheetName val="Cap_Fast FY27-30"/>
      <sheetName val="NSCap_Fast FY27-30"/>
      <sheetName val="DemandSum_Fast FY27-30"/>
      <sheetName val="NPVall_Fast FY31-34"/>
      <sheetName val="GenSO_Fast FY31-34"/>
      <sheetName val="Cap_Fast FY31-34"/>
      <sheetName val="NSCap_Fast FY31-34"/>
      <sheetName val="DemandSum_Fast FY31-34"/>
      <sheetName val="NPVall_High DER"/>
      <sheetName val="GenSO_High DER"/>
      <sheetName val="Cap_High DER"/>
      <sheetName val="NSCap_High DER"/>
      <sheetName val="DemandSum_High DER"/>
      <sheetName val="NPVall_High DER FY27-30"/>
      <sheetName val="GenSO_High DER FY27-30"/>
      <sheetName val="Cap_High DER FY27-30"/>
      <sheetName val="NSCap_High DER FY27-30"/>
      <sheetName val="DemandSum_High DER FY27-30"/>
      <sheetName val="NPVall_High DER FY31-34"/>
      <sheetName val="GenSO_High DER FY31-34"/>
      <sheetName val="Cap_High DER FY31-34"/>
      <sheetName val="NSCap_High DER FY31-34"/>
      <sheetName val="DemandSum_High DER FY31-34"/>
      <sheetName val="NPVall_Step"/>
      <sheetName val="GenSO_Step"/>
      <sheetName val="Cap_Step"/>
      <sheetName val="NSCap_Step"/>
      <sheetName val="DemandSum_Step"/>
      <sheetName val="NPVall_Step FY27-30"/>
      <sheetName val="GenSO_Step FY27-30"/>
      <sheetName val="Cap_Step FY27-30"/>
      <sheetName val="NSCap_Step FY27-30"/>
      <sheetName val="DemandSum_Step FY27-30"/>
      <sheetName val="NPVall_Step FY31-34"/>
      <sheetName val="GenSO_Step FY31-34"/>
      <sheetName val="Cap_Step FY31-34"/>
      <sheetName val="NSCap_Step FY31-34"/>
      <sheetName val="DemandSum_Step FY31-3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9">
          <cell r="C9">
            <v>19443.503163702309</v>
          </cell>
          <cell r="D9">
            <v>1.6188610579999995E-2</v>
          </cell>
          <cell r="E9">
            <v>1303.06253422848</v>
          </cell>
          <cell r="F9">
            <v>131.75840715466998</v>
          </cell>
          <cell r="G9">
            <v>480.33184858532996</v>
          </cell>
          <cell r="H9">
            <v>160.42665978168003</v>
          </cell>
          <cell r="I9">
            <v>1.6434329279999996E-2</v>
          </cell>
          <cell r="J9">
            <v>16854.367859732338</v>
          </cell>
          <cell r="K9">
            <v>1131.9067209852501</v>
          </cell>
          <cell r="L9">
            <v>0.93255257713999984</v>
          </cell>
          <cell r="M9">
            <v>77.311465243909993</v>
          </cell>
          <cell r="N9">
            <v>19086.576599640091</v>
          </cell>
          <cell r="O9">
            <v>16297.076294599099</v>
          </cell>
          <cell r="P9">
            <v>8215.6215566523297</v>
          </cell>
          <cell r="Q9">
            <v>1998.4054276709403</v>
          </cell>
          <cell r="R9">
            <v>15038.50459981042</v>
          </cell>
          <cell r="S9">
            <v>25784.245970678348</v>
          </cell>
          <cell r="T9">
            <v>10.72097737226</v>
          </cell>
          <cell r="U9">
            <v>17547.35110233082</v>
          </cell>
          <cell r="V9">
            <v>1004.2765516034701</v>
          </cell>
          <cell r="W9">
            <v>9317.8541945206707</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7A7C0-8F5E-4E64-9F17-D3B0F75E48D5}">
  <sheetPr codeName="Sheet116">
    <tabColor rgb="FFFFE600"/>
    <pageSetUpPr fitToPage="1"/>
  </sheetPr>
  <dimension ref="A1:O44"/>
  <sheetViews>
    <sheetView showGridLines="0" tabSelected="1" zoomScale="85" zoomScaleNormal="85" zoomScaleSheetLayoutView="70" workbookViewId="0"/>
  </sheetViews>
  <sheetFormatPr defaultColWidth="8.7109375" defaultRowHeight="12.75" x14ac:dyDescent="0.2"/>
  <cols>
    <col min="1" max="14" width="8.7109375" style="1"/>
    <col min="15" max="15" width="18.85546875" style="1" customWidth="1"/>
    <col min="16" max="16" width="9.28515625" style="1" customWidth="1"/>
    <col min="17" max="16384" width="8.7109375" style="1"/>
  </cols>
  <sheetData>
    <row r="1" spans="1:1" x14ac:dyDescent="0.2">
      <c r="A1" s="1" t="s">
        <v>0</v>
      </c>
    </row>
    <row r="43" spans="15:15" x14ac:dyDescent="0.2">
      <c r="O43" s="1" t="s">
        <v>0</v>
      </c>
    </row>
    <row r="44" spans="15:15" x14ac:dyDescent="0.2">
      <c r="O44" s="1" t="s">
        <v>0</v>
      </c>
    </row>
  </sheetData>
  <sheetProtection algorithmName="SHA-512" hashValue="xoLtkJijIFtKk9EJUGews415thGwzKLBSaPQwe30PXjJNlDyDK69GMALf5gkq0kPAIiSVk7LLCPOOP/9dPsRwQ==" saltValue="wtX+d6NRdF4KGxN7pO3z6A==" spinCount="100000" sheet="1" objects="1" scenarios="1"/>
  <pageMargins left="0.45" right="0.45" top="0.45" bottom="0.45" header="0.25" footer="0.25"/>
  <pageSetup paperSize="9" scale="9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5259A-9E87-4741-9F5B-8F3757205F3F}">
  <sheetPr codeName="Sheet9">
    <tabColor rgb="FF57E188"/>
  </sheetPr>
  <dimension ref="A1:AA121"/>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142</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27" t="s">
        <v>54</v>
      </c>
      <c r="B2" s="17" t="s">
        <v>126</v>
      </c>
    </row>
    <row r="3" spans="1:27" x14ac:dyDescent="0.25">
      <c r="B3" s="17"/>
    </row>
    <row r="4" spans="1:27" x14ac:dyDescent="0.25">
      <c r="A4" s="17" t="s">
        <v>128</v>
      </c>
      <c r="B4" s="1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24">
        <v>389066.55570000003</v>
      </c>
      <c r="D6" s="24">
        <v>317140.93050000002</v>
      </c>
      <c r="E6" s="24">
        <v>306600.21369999996</v>
      </c>
      <c r="F6" s="24">
        <v>299696.22219999996</v>
      </c>
      <c r="G6" s="24">
        <v>266674.432203134</v>
      </c>
      <c r="H6" s="24">
        <v>233592.82231576199</v>
      </c>
      <c r="I6" s="24">
        <v>217723.49432240997</v>
      </c>
      <c r="J6" s="24">
        <v>209403.802470728</v>
      </c>
      <c r="K6" s="24">
        <v>173922.67328955699</v>
      </c>
      <c r="L6" s="24">
        <v>161755.61854758399</v>
      </c>
      <c r="M6" s="24">
        <v>135601.40690056901</v>
      </c>
      <c r="N6" s="24">
        <v>134183.90702843701</v>
      </c>
      <c r="O6" s="24">
        <v>133711.903489677</v>
      </c>
      <c r="P6" s="24">
        <v>115448.14410690601</v>
      </c>
      <c r="Q6" s="24">
        <v>76927.425400000007</v>
      </c>
      <c r="R6" s="24">
        <v>61685.274899999989</v>
      </c>
      <c r="S6" s="24">
        <v>50050.325599999996</v>
      </c>
      <c r="T6" s="24">
        <v>48402.284200000002</v>
      </c>
      <c r="U6" s="24">
        <v>44407.883099999992</v>
      </c>
      <c r="V6" s="24">
        <v>38360.217199999999</v>
      </c>
      <c r="W6" s="24">
        <v>37544.187399999995</v>
      </c>
      <c r="X6" s="24">
        <v>22401.545599999998</v>
      </c>
      <c r="Y6" s="24">
        <v>17324.7801</v>
      </c>
      <c r="Z6" s="24">
        <v>12878.7217</v>
      </c>
      <c r="AA6" s="24">
        <v>9934.9599999999991</v>
      </c>
    </row>
    <row r="7" spans="1:27" x14ac:dyDescent="0.25">
      <c r="A7" s="28" t="s">
        <v>40</v>
      </c>
      <c r="B7" s="28" t="s">
        <v>72</v>
      </c>
      <c r="C7" s="24">
        <v>120396.79300000001</v>
      </c>
      <c r="D7" s="24">
        <v>97772.684999999998</v>
      </c>
      <c r="E7" s="24">
        <v>102297.15949999999</v>
      </c>
      <c r="F7" s="24">
        <v>74836.210834929996</v>
      </c>
      <c r="G7" s="24">
        <v>65397.666942441996</v>
      </c>
      <c r="H7" s="24">
        <v>59051.827622928002</v>
      </c>
      <c r="I7" s="24">
        <v>50938.971675253997</v>
      </c>
      <c r="J7" s="24">
        <v>48692.0965</v>
      </c>
      <c r="K7" s="24">
        <v>43053.262000000002</v>
      </c>
      <c r="L7" s="24">
        <v>43940.66</v>
      </c>
      <c r="M7" s="24">
        <v>43078.220999999998</v>
      </c>
      <c r="N7" s="24">
        <v>41049.682000000001</v>
      </c>
      <c r="O7" s="24">
        <v>39511.071499999998</v>
      </c>
      <c r="P7" s="24">
        <v>36223.398000000001</v>
      </c>
      <c r="Q7" s="24">
        <v>32963.187299999998</v>
      </c>
      <c r="R7" s="24">
        <v>31402.761300000002</v>
      </c>
      <c r="S7" s="24">
        <v>28195.5658</v>
      </c>
      <c r="T7" s="24">
        <v>26014.542600000001</v>
      </c>
      <c r="U7" s="24">
        <v>23686.877499999999</v>
      </c>
      <c r="V7" s="24">
        <v>21422.675500000001</v>
      </c>
      <c r="W7" s="24">
        <v>21307.2045</v>
      </c>
      <c r="X7" s="24">
        <v>20627.2569</v>
      </c>
      <c r="Y7" s="24">
        <v>17193.352300000002</v>
      </c>
      <c r="Z7" s="24">
        <v>15359.294400000001</v>
      </c>
      <c r="AA7" s="24">
        <v>15008.156199999999</v>
      </c>
    </row>
    <row r="8" spans="1:27" x14ac:dyDescent="0.25">
      <c r="A8" s="28" t="s">
        <v>40</v>
      </c>
      <c r="B8" s="28" t="s">
        <v>20</v>
      </c>
      <c r="C8" s="24">
        <v>17582.549570574301</v>
      </c>
      <c r="D8" s="24">
        <v>15662.630823530098</v>
      </c>
      <c r="E8" s="24">
        <v>11632.288173239702</v>
      </c>
      <c r="F8" s="24">
        <v>10988.2994469352</v>
      </c>
      <c r="G8" s="24">
        <v>10375.772255905</v>
      </c>
      <c r="H8" s="24">
        <v>9774.4854773127008</v>
      </c>
      <c r="I8" s="24">
        <v>9578.5507001848</v>
      </c>
      <c r="J8" s="24">
        <v>8986.5085955784998</v>
      </c>
      <c r="K8" s="24">
        <v>9298.2127181211999</v>
      </c>
      <c r="L8" s="24">
        <v>8424.8094744890004</v>
      </c>
      <c r="M8" s="24">
        <v>7331.9362619560006</v>
      </c>
      <c r="N8" s="24">
        <v>8440.1361872603011</v>
      </c>
      <c r="O8" s="24">
        <v>8666.753802433499</v>
      </c>
      <c r="P8" s="24">
        <v>8586.1085657400999</v>
      </c>
      <c r="Q8" s="24">
        <v>12443.069333134703</v>
      </c>
      <c r="R8" s="24">
        <v>8877.2197568092997</v>
      </c>
      <c r="S8" s="24">
        <v>10071.420678907498</v>
      </c>
      <c r="T8" s="24">
        <v>10477.888457297198</v>
      </c>
      <c r="U8" s="24">
        <v>9084.1917894033995</v>
      </c>
      <c r="V8" s="24">
        <v>9266.0280463683011</v>
      </c>
      <c r="W8" s="24">
        <v>8701.1507654295019</v>
      </c>
      <c r="X8" s="24">
        <v>10794.485329040101</v>
      </c>
      <c r="Y8" s="24">
        <v>7042.1433649308983</v>
      </c>
      <c r="Z8" s="24">
        <v>5658.2903227592005</v>
      </c>
      <c r="AA8" s="24">
        <v>2757.4509835168997</v>
      </c>
    </row>
    <row r="9" spans="1:27" x14ac:dyDescent="0.25">
      <c r="A9" s="28" t="s">
        <v>40</v>
      </c>
      <c r="B9" s="28" t="s">
        <v>32</v>
      </c>
      <c r="C9" s="24">
        <v>1593.1950599999998</v>
      </c>
      <c r="D9" s="24">
        <v>1478.776918</v>
      </c>
      <c r="E9" s="24">
        <v>1466.3325599999998</v>
      </c>
      <c r="F9" s="24">
        <v>175.91243499999999</v>
      </c>
      <c r="G9" s="24">
        <v>175.667181</v>
      </c>
      <c r="H9" s="24">
        <v>222.22864000000001</v>
      </c>
      <c r="I9" s="24">
        <v>230.68586999999999</v>
      </c>
      <c r="J9" s="24">
        <v>330.96995000000004</v>
      </c>
      <c r="K9" s="24">
        <v>343.12494000000004</v>
      </c>
      <c r="L9" s="24">
        <v>258.473996</v>
      </c>
      <c r="M9" s="24">
        <v>125.935682</v>
      </c>
      <c r="N9" s="24">
        <v>123.620294</v>
      </c>
      <c r="O9" s="24">
        <v>109.54379</v>
      </c>
      <c r="P9" s="24">
        <v>133.15795700000001</v>
      </c>
      <c r="Q9" s="24">
        <v>87.01831</v>
      </c>
      <c r="R9" s="24">
        <v>67.606054999999998</v>
      </c>
      <c r="S9" s="24">
        <v>138.84160999999997</v>
      </c>
      <c r="T9" s="24">
        <v>106.13173399999999</v>
      </c>
      <c r="U9" s="24">
        <v>0</v>
      </c>
      <c r="V9" s="24">
        <v>0</v>
      </c>
      <c r="W9" s="24">
        <v>0</v>
      </c>
      <c r="X9" s="24">
        <v>0</v>
      </c>
      <c r="Y9" s="24">
        <v>0</v>
      </c>
      <c r="Z9" s="24">
        <v>0</v>
      </c>
      <c r="AA9" s="24">
        <v>0</v>
      </c>
    </row>
    <row r="10" spans="1:27" x14ac:dyDescent="0.25">
      <c r="A10" s="28" t="s">
        <v>40</v>
      </c>
      <c r="B10" s="28" t="s">
        <v>67</v>
      </c>
      <c r="C10" s="24">
        <v>526.23412631377994</v>
      </c>
      <c r="D10" s="24">
        <v>466.51676010828999</v>
      </c>
      <c r="E10" s="24">
        <v>979.89547822115992</v>
      </c>
      <c r="F10" s="24">
        <v>218.64627075612</v>
      </c>
      <c r="G10" s="24">
        <v>535.86266797736982</v>
      </c>
      <c r="H10" s="24">
        <v>866.11269884375997</v>
      </c>
      <c r="I10" s="24">
        <v>784.85333475284006</v>
      </c>
      <c r="J10" s="24">
        <v>1145.9767657449099</v>
      </c>
      <c r="K10" s="24">
        <v>1413.3745050425598</v>
      </c>
      <c r="L10" s="24">
        <v>916.06629748310979</v>
      </c>
      <c r="M10" s="24">
        <v>219.08318985273999</v>
      </c>
      <c r="N10" s="24">
        <v>486.16826820109986</v>
      </c>
      <c r="O10" s="24">
        <v>319.95836886300003</v>
      </c>
      <c r="P10" s="24">
        <v>495.47793819840996</v>
      </c>
      <c r="Q10" s="24">
        <v>1846.8268509128002</v>
      </c>
      <c r="R10" s="24">
        <v>1853.6895003215</v>
      </c>
      <c r="S10" s="24">
        <v>4694.1457075726003</v>
      </c>
      <c r="T10" s="24">
        <v>3221.3779370664997</v>
      </c>
      <c r="U10" s="24">
        <v>5175.2669533963999</v>
      </c>
      <c r="V10" s="24">
        <v>5687.0965431740997</v>
      </c>
      <c r="W10" s="24">
        <v>5746.6074581607008</v>
      </c>
      <c r="X10" s="24">
        <v>10277.3981914867</v>
      </c>
      <c r="Y10" s="24">
        <v>13346.211696384802</v>
      </c>
      <c r="Z10" s="24">
        <v>10599.898528285599</v>
      </c>
      <c r="AA10" s="24">
        <v>9245.3299262482997</v>
      </c>
    </row>
    <row r="11" spans="1:27" x14ac:dyDescent="0.25">
      <c r="A11" s="28" t="s">
        <v>40</v>
      </c>
      <c r="B11" s="28" t="s">
        <v>66</v>
      </c>
      <c r="C11" s="24">
        <v>88704.633805999998</v>
      </c>
      <c r="D11" s="24">
        <v>108352.14981999999</v>
      </c>
      <c r="E11" s="24">
        <v>83055.438460000005</v>
      </c>
      <c r="F11" s="24">
        <v>86926.765901000021</v>
      </c>
      <c r="G11" s="24">
        <v>92938.82117499999</v>
      </c>
      <c r="H11" s="24">
        <v>82289.470400000006</v>
      </c>
      <c r="I11" s="24">
        <v>78532.583260000014</v>
      </c>
      <c r="J11" s="24">
        <v>85638.284320000006</v>
      </c>
      <c r="K11" s="24">
        <v>71228.275249999992</v>
      </c>
      <c r="L11" s="24">
        <v>55878.409339000005</v>
      </c>
      <c r="M11" s="24">
        <v>66431.307369999995</v>
      </c>
      <c r="N11" s="24">
        <v>51427.373209999998</v>
      </c>
      <c r="O11" s="24">
        <v>52302.870550000007</v>
      </c>
      <c r="P11" s="24">
        <v>55239.775429999994</v>
      </c>
      <c r="Q11" s="24">
        <v>49100.896280000001</v>
      </c>
      <c r="R11" s="24">
        <v>45874.128079999995</v>
      </c>
      <c r="S11" s="24">
        <v>49459.60209</v>
      </c>
      <c r="T11" s="24">
        <v>40709.117750000005</v>
      </c>
      <c r="U11" s="24">
        <v>32327.497180000006</v>
      </c>
      <c r="V11" s="24">
        <v>38803.13003</v>
      </c>
      <c r="W11" s="24">
        <v>29460.688989999999</v>
      </c>
      <c r="X11" s="24">
        <v>29979.333770000001</v>
      </c>
      <c r="Y11" s="24">
        <v>31946.451839999998</v>
      </c>
      <c r="Z11" s="24">
        <v>27968.698299999996</v>
      </c>
      <c r="AA11" s="24">
        <v>26415.515789999998</v>
      </c>
    </row>
    <row r="12" spans="1:27" x14ac:dyDescent="0.25">
      <c r="A12" s="28" t="s">
        <v>40</v>
      </c>
      <c r="B12" s="28" t="s">
        <v>70</v>
      </c>
      <c r="C12" s="24">
        <v>72289.964376000004</v>
      </c>
      <c r="D12" s="24">
        <v>84103.799408617298</v>
      </c>
      <c r="E12" s="24">
        <v>76443.976484423722</v>
      </c>
      <c r="F12" s="24">
        <v>78422.56407841391</v>
      </c>
      <c r="G12" s="24">
        <v>81305.932629940857</v>
      </c>
      <c r="H12" s="24">
        <v>82156.107507966313</v>
      </c>
      <c r="I12" s="24">
        <v>81132.969461617831</v>
      </c>
      <c r="J12" s="24">
        <v>83594.430029483978</v>
      </c>
      <c r="K12" s="24">
        <v>82472.680646798777</v>
      </c>
      <c r="L12" s="24">
        <v>81909.979684470076</v>
      </c>
      <c r="M12" s="24">
        <v>85027.42967202625</v>
      </c>
      <c r="N12" s="24">
        <v>83946.96921004013</v>
      </c>
      <c r="O12" s="24">
        <v>78397.623658757788</v>
      </c>
      <c r="P12" s="24">
        <v>86203.042263579031</v>
      </c>
      <c r="Q12" s="24">
        <v>97485.535872341003</v>
      </c>
      <c r="R12" s="24">
        <v>102873.89157160248</v>
      </c>
      <c r="S12" s="24">
        <v>109834.25226104882</v>
      </c>
      <c r="T12" s="24">
        <v>100412.22809904339</v>
      </c>
      <c r="U12" s="24">
        <v>96286.203654011988</v>
      </c>
      <c r="V12" s="24">
        <v>88871.016371674996</v>
      </c>
      <c r="W12" s="24">
        <v>83957.917485153899</v>
      </c>
      <c r="X12" s="24">
        <v>79030.411815310028</v>
      </c>
      <c r="Y12" s="24">
        <v>80190.742160357171</v>
      </c>
      <c r="Z12" s="24">
        <v>76684.463346239179</v>
      </c>
      <c r="AA12" s="24">
        <v>75424.313205086888</v>
      </c>
    </row>
    <row r="13" spans="1:27" x14ac:dyDescent="0.25">
      <c r="A13" s="28" t="s">
        <v>40</v>
      </c>
      <c r="B13" s="28" t="s">
        <v>69</v>
      </c>
      <c r="C13" s="24">
        <v>13.201110778836375</v>
      </c>
      <c r="D13" s="24">
        <v>18.938445542103654</v>
      </c>
      <c r="E13" s="24">
        <v>18.176044403293186</v>
      </c>
      <c r="F13" s="24">
        <v>17.007050039449858</v>
      </c>
      <c r="G13" s="24">
        <v>17.401353767952063</v>
      </c>
      <c r="H13" s="24">
        <v>18.842714815679042</v>
      </c>
      <c r="I13" s="24">
        <v>18.662474492372656</v>
      </c>
      <c r="J13" s="24">
        <v>15.613669257212353</v>
      </c>
      <c r="K13" s="24">
        <v>22.527395978887071</v>
      </c>
      <c r="L13" s="24">
        <v>22.619287393915965</v>
      </c>
      <c r="M13" s="24">
        <v>22.025092243407215</v>
      </c>
      <c r="N13" s="24">
        <v>20.967092891962572</v>
      </c>
      <c r="O13" s="24">
        <v>19.493185551604427</v>
      </c>
      <c r="P13" s="24">
        <v>17.818090009334615</v>
      </c>
      <c r="Q13" s="24">
        <v>18.98819149422156</v>
      </c>
      <c r="R13" s="24">
        <v>18.113851493071515</v>
      </c>
      <c r="S13" s="24">
        <v>16.798504123679788</v>
      </c>
      <c r="T13" s="24">
        <v>17.506094477457037</v>
      </c>
      <c r="U13" s="24">
        <v>17.402319037246635</v>
      </c>
      <c r="V13" s="24">
        <v>17.194859709009172</v>
      </c>
      <c r="W13" s="24">
        <v>17.058374867884066</v>
      </c>
      <c r="X13" s="24">
        <v>18.802058584045668</v>
      </c>
      <c r="Y13" s="24">
        <v>17.545724431572729</v>
      </c>
      <c r="Z13" s="24">
        <v>17.438585128863572</v>
      </c>
      <c r="AA13" s="24">
        <v>16.536565805399174</v>
      </c>
    </row>
    <row r="14" spans="1:27" x14ac:dyDescent="0.25">
      <c r="A14" s="28" t="s">
        <v>40</v>
      </c>
      <c r="B14" s="28" t="s">
        <v>36</v>
      </c>
      <c r="C14" s="24">
        <v>0.18486791138169992</v>
      </c>
      <c r="D14" s="24">
        <v>0.19157212198799989</v>
      </c>
      <c r="E14" s="24">
        <v>0.24199631445349998</v>
      </c>
      <c r="F14" s="24">
        <v>0.21304665443269991</v>
      </c>
      <c r="G14" s="24">
        <v>0.21684602053989999</v>
      </c>
      <c r="H14" s="24">
        <v>0.20890336184639888</v>
      </c>
      <c r="I14" s="24">
        <v>0.19960605159479991</v>
      </c>
      <c r="J14" s="24">
        <v>0.853815282992199</v>
      </c>
      <c r="K14" s="24">
        <v>0.831886604418</v>
      </c>
      <c r="L14" s="24">
        <v>3.2676210464179989</v>
      </c>
      <c r="M14" s="24">
        <v>3.2122889178725997</v>
      </c>
      <c r="N14" s="24">
        <v>4.2436159173050001</v>
      </c>
      <c r="O14" s="24">
        <v>4.0546535177211993</v>
      </c>
      <c r="P14" s="24">
        <v>3.9456323382328002</v>
      </c>
      <c r="Q14" s="24">
        <v>4.1735361021355004</v>
      </c>
      <c r="R14" s="24">
        <v>3.9100290278290997</v>
      </c>
      <c r="S14" s="24">
        <v>3.7733477754159996</v>
      </c>
      <c r="T14" s="24">
        <v>3.5665989692909008</v>
      </c>
      <c r="U14" s="24">
        <v>3.4635985251540982</v>
      </c>
      <c r="V14" s="24">
        <v>3.1900614221557002</v>
      </c>
      <c r="W14" s="24">
        <v>3.3349953546906002</v>
      </c>
      <c r="X14" s="24">
        <v>3.3809239368266004</v>
      </c>
      <c r="Y14" s="24">
        <v>3.0892263681124006</v>
      </c>
      <c r="Z14" s="24">
        <v>3.0497022980750002</v>
      </c>
      <c r="AA14" s="24">
        <v>2.8893952546366002</v>
      </c>
    </row>
    <row r="15" spans="1:27" x14ac:dyDescent="0.25">
      <c r="A15" s="28" t="s">
        <v>40</v>
      </c>
      <c r="B15" s="28" t="s">
        <v>74</v>
      </c>
      <c r="C15" s="24">
        <v>482.70543400000003</v>
      </c>
      <c r="D15" s="24">
        <v>987.79332999999997</v>
      </c>
      <c r="E15" s="24">
        <v>1832.5843300000001</v>
      </c>
      <c r="F15" s="24">
        <v>1864.421096196789</v>
      </c>
      <c r="G15" s="24">
        <v>6672.0199304194421</v>
      </c>
      <c r="H15" s="24">
        <v>11037.400394488232</v>
      </c>
      <c r="I15" s="24">
        <v>11476.502293550837</v>
      </c>
      <c r="J15" s="24">
        <v>8774.0889723732416</v>
      </c>
      <c r="K15" s="24">
        <v>12457.824590893171</v>
      </c>
      <c r="L15" s="24">
        <v>10976.593419436271</v>
      </c>
      <c r="M15" s="24">
        <v>8671.1857228651825</v>
      </c>
      <c r="N15" s="24">
        <v>11369.728771314474</v>
      </c>
      <c r="O15" s="24">
        <v>8748.862544215981</v>
      </c>
      <c r="P15" s="24">
        <v>7478.8506014506629</v>
      </c>
      <c r="Q15" s="24">
        <v>10477.702178364383</v>
      </c>
      <c r="R15" s="24">
        <v>8642.8483032714612</v>
      </c>
      <c r="S15" s="24">
        <v>9980.5425879109971</v>
      </c>
      <c r="T15" s="24">
        <v>8882.6165618521591</v>
      </c>
      <c r="U15" s="24">
        <v>9414.7778452476559</v>
      </c>
      <c r="V15" s="24">
        <v>9327.2659779382211</v>
      </c>
      <c r="W15" s="24">
        <v>8663.7070706377963</v>
      </c>
      <c r="X15" s="24">
        <v>8412.2599203946702</v>
      </c>
      <c r="Y15" s="24">
        <v>8628.231754374583</v>
      </c>
      <c r="Z15" s="24">
        <v>8637.6907226644198</v>
      </c>
      <c r="AA15" s="24">
        <v>7579.0155946572377</v>
      </c>
    </row>
    <row r="16" spans="1:27" x14ac:dyDescent="0.25">
      <c r="A16" s="28" t="s">
        <v>40</v>
      </c>
      <c r="B16" s="28" t="s">
        <v>56</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24">
        <v>0</v>
      </c>
      <c r="X16" s="24">
        <v>0</v>
      </c>
      <c r="Y16" s="24">
        <v>0</v>
      </c>
      <c r="Z16" s="24">
        <v>0</v>
      </c>
      <c r="AA16" s="24">
        <v>0</v>
      </c>
    </row>
    <row r="17" spans="1:27" x14ac:dyDescent="0.25">
      <c r="A17" s="33" t="s">
        <v>139</v>
      </c>
      <c r="B17" s="33"/>
      <c r="C17" s="30">
        <v>690173.12674966699</v>
      </c>
      <c r="D17" s="30">
        <v>624996.42767579784</v>
      </c>
      <c r="E17" s="30">
        <v>582493.4804002879</v>
      </c>
      <c r="F17" s="30">
        <v>551281.62821707467</v>
      </c>
      <c r="G17" s="30">
        <v>517421.55640916713</v>
      </c>
      <c r="H17" s="30">
        <v>467971.89737762843</v>
      </c>
      <c r="I17" s="30">
        <v>438940.77109871176</v>
      </c>
      <c r="J17" s="30">
        <v>437807.6823007926</v>
      </c>
      <c r="K17" s="30">
        <v>381754.13074549841</v>
      </c>
      <c r="L17" s="30">
        <v>353106.63662642014</v>
      </c>
      <c r="M17" s="30">
        <v>337837.34516864741</v>
      </c>
      <c r="N17" s="30">
        <v>319678.82329083048</v>
      </c>
      <c r="O17" s="30">
        <v>313039.21834528289</v>
      </c>
      <c r="P17" s="30">
        <v>302346.92235143285</v>
      </c>
      <c r="Q17" s="30">
        <v>270872.94753788272</v>
      </c>
      <c r="R17" s="30">
        <v>252652.68501522634</v>
      </c>
      <c r="S17" s="30">
        <v>252460.95225165258</v>
      </c>
      <c r="T17" s="30">
        <v>229361.07687188455</v>
      </c>
      <c r="U17" s="30">
        <v>210985.32249584905</v>
      </c>
      <c r="V17" s="30">
        <v>202427.35855092641</v>
      </c>
      <c r="W17" s="30">
        <v>186734.81497361197</v>
      </c>
      <c r="X17" s="30">
        <v>173129.2336644209</v>
      </c>
      <c r="Y17" s="30">
        <v>167061.22718610446</v>
      </c>
      <c r="Z17" s="30">
        <v>149166.80518241285</v>
      </c>
      <c r="AA17" s="30">
        <v>138802.26267065748</v>
      </c>
    </row>
    <row r="18" spans="1:27" x14ac:dyDescent="0.25">
      <c r="A18" s="12"/>
      <c r="B18" s="12"/>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24">
        <v>197048.473</v>
      </c>
      <c r="D20" s="24">
        <v>156865.90049999999</v>
      </c>
      <c r="E20" s="24">
        <v>144873.39199999999</v>
      </c>
      <c r="F20" s="24">
        <v>145212.65100000001</v>
      </c>
      <c r="G20" s="24">
        <v>134537.47949999999</v>
      </c>
      <c r="H20" s="24">
        <v>114735.66650000001</v>
      </c>
      <c r="I20" s="24">
        <v>110681.86259999999</v>
      </c>
      <c r="J20" s="24">
        <v>106524.08199999999</v>
      </c>
      <c r="K20" s="24">
        <v>77456.072124519997</v>
      </c>
      <c r="L20" s="24">
        <v>73315.526377119982</v>
      </c>
      <c r="M20" s="24">
        <v>54943.632238979008</v>
      </c>
      <c r="N20" s="24">
        <v>53782.363499999999</v>
      </c>
      <c r="O20" s="24">
        <v>56506.105000000003</v>
      </c>
      <c r="P20" s="24">
        <v>48533.108500000002</v>
      </c>
      <c r="Q20" s="24">
        <v>15277.201999999999</v>
      </c>
      <c r="R20" s="24">
        <v>13506.272499999999</v>
      </c>
      <c r="S20" s="24">
        <v>14000.058000000001</v>
      </c>
      <c r="T20" s="24">
        <v>13930.8045</v>
      </c>
      <c r="U20" s="24">
        <v>12663.666499999999</v>
      </c>
      <c r="V20" s="24">
        <v>9739.8506999999991</v>
      </c>
      <c r="W20" s="24">
        <v>10997.913</v>
      </c>
      <c r="X20" s="24">
        <v>0</v>
      </c>
      <c r="Y20" s="24">
        <v>0</v>
      </c>
      <c r="Z20" s="24">
        <v>0</v>
      </c>
      <c r="AA20" s="24">
        <v>0</v>
      </c>
    </row>
    <row r="21" spans="1:27" x14ac:dyDescent="0.25">
      <c r="A21" s="28" t="s">
        <v>131</v>
      </c>
      <c r="B21" s="28" t="s">
        <v>72</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row>
    <row r="22" spans="1:27" x14ac:dyDescent="0.25">
      <c r="A22" s="28" t="s">
        <v>131</v>
      </c>
      <c r="B22" s="28" t="s">
        <v>20</v>
      </c>
      <c r="C22" s="24">
        <v>159.63215757429998</v>
      </c>
      <c r="D22" s="24">
        <v>225.97458568190001</v>
      </c>
      <c r="E22" s="24">
        <v>214.18603405499999</v>
      </c>
      <c r="F22" s="24">
        <v>387.00664471930003</v>
      </c>
      <c r="G22" s="24">
        <v>370.34506017520005</v>
      </c>
      <c r="H22" s="24">
        <v>342.16243508839995</v>
      </c>
      <c r="I22" s="24">
        <v>325.03188418899998</v>
      </c>
      <c r="J22" s="24">
        <v>304.11657923400003</v>
      </c>
      <c r="K22" s="24">
        <v>289.39908123340001</v>
      </c>
      <c r="L22" s="24">
        <v>279.90376909350005</v>
      </c>
      <c r="M22" s="24">
        <v>258.43284346540003</v>
      </c>
      <c r="N22" s="24">
        <v>608.40557439730003</v>
      </c>
      <c r="O22" s="24">
        <v>785.92417462829997</v>
      </c>
      <c r="P22" s="24">
        <v>1015.058104864</v>
      </c>
      <c r="Q22" s="24">
        <v>2299.57506367</v>
      </c>
      <c r="R22" s="24">
        <v>1698.2452900840001</v>
      </c>
      <c r="S22" s="24">
        <v>3035.4711456119994</v>
      </c>
      <c r="T22" s="24">
        <v>3207.5804670979996</v>
      </c>
      <c r="U22" s="24">
        <v>3110.2102901839994</v>
      </c>
      <c r="V22" s="24">
        <v>3137.307796475</v>
      </c>
      <c r="W22" s="24">
        <v>2870.6125159495004</v>
      </c>
      <c r="X22" s="24">
        <v>3940.6765145099998</v>
      </c>
      <c r="Y22" s="24">
        <v>660.2944571999999</v>
      </c>
      <c r="Z22" s="24">
        <v>8.5148499999999992E-3</v>
      </c>
      <c r="AA22" s="24">
        <v>7.9115829999999998E-3</v>
      </c>
    </row>
    <row r="23" spans="1:27" x14ac:dyDescent="0.25">
      <c r="A23" s="28" t="s">
        <v>131</v>
      </c>
      <c r="B23" s="28" t="s">
        <v>32</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x14ac:dyDescent="0.25">
      <c r="A24" s="28" t="s">
        <v>131</v>
      </c>
      <c r="B24" s="28" t="s">
        <v>67</v>
      </c>
      <c r="C24" s="24">
        <v>7.4761504600000007E-3</v>
      </c>
      <c r="D24" s="24">
        <v>6.6605300999999896E-3</v>
      </c>
      <c r="E24" s="24">
        <v>35.268185685540004</v>
      </c>
      <c r="F24" s="24">
        <v>0.79476445883000002</v>
      </c>
      <c r="G24" s="24">
        <v>23.819147429570002</v>
      </c>
      <c r="H24" s="24">
        <v>19.470006199360004</v>
      </c>
      <c r="I24" s="24">
        <v>17.859330063070001</v>
      </c>
      <c r="J24" s="24">
        <v>20.637503005399999</v>
      </c>
      <c r="K24" s="24">
        <v>12.3115482804</v>
      </c>
      <c r="L24" s="24">
        <v>21.052928630829896</v>
      </c>
      <c r="M24" s="24">
        <v>3.9638801385</v>
      </c>
      <c r="N24" s="24">
        <v>44.102388650900004</v>
      </c>
      <c r="O24" s="24">
        <v>92.424161768800019</v>
      </c>
      <c r="P24" s="24">
        <v>21.255405927119998</v>
      </c>
      <c r="Q24" s="24">
        <v>579.69138360260013</v>
      </c>
      <c r="R24" s="24">
        <v>784.4880109078</v>
      </c>
      <c r="S24" s="24">
        <v>1479.9315083039003</v>
      </c>
      <c r="T24" s="24">
        <v>1097.6216967115001</v>
      </c>
      <c r="U24" s="24">
        <v>1795.4951121414001</v>
      </c>
      <c r="V24" s="24">
        <v>1707.976517028</v>
      </c>
      <c r="W24" s="24">
        <v>1606.1498022941998</v>
      </c>
      <c r="X24" s="24">
        <v>4660.6945311836007</v>
      </c>
      <c r="Y24" s="24">
        <v>6641.132544559101</v>
      </c>
      <c r="Z24" s="24">
        <v>5541.0515206283999</v>
      </c>
      <c r="AA24" s="24">
        <v>5167.2873202414994</v>
      </c>
    </row>
    <row r="25" spans="1:27" x14ac:dyDescent="0.25">
      <c r="A25" s="28" t="s">
        <v>131</v>
      </c>
      <c r="B25" s="28" t="s">
        <v>66</v>
      </c>
      <c r="C25" s="24">
        <v>13688.315760000001</v>
      </c>
      <c r="D25" s="24">
        <v>13997.159039999999</v>
      </c>
      <c r="E25" s="24">
        <v>12313.7945</v>
      </c>
      <c r="F25" s="24">
        <v>15533.513300000001</v>
      </c>
      <c r="G25" s="24">
        <v>16039.388650000001</v>
      </c>
      <c r="H25" s="24">
        <v>15326.703109999999</v>
      </c>
      <c r="I25" s="24">
        <v>14850.35534</v>
      </c>
      <c r="J25" s="24">
        <v>17269.002199999999</v>
      </c>
      <c r="K25" s="24">
        <v>14517.18182</v>
      </c>
      <c r="L25" s="24">
        <v>11534.81086</v>
      </c>
      <c r="M25" s="24">
        <v>10267.99488</v>
      </c>
      <c r="N25" s="24">
        <v>9893.7324800000006</v>
      </c>
      <c r="O25" s="24">
        <v>10289.29695</v>
      </c>
      <c r="P25" s="24">
        <v>9981.54486</v>
      </c>
      <c r="Q25" s="24">
        <v>9480.2219600000008</v>
      </c>
      <c r="R25" s="24">
        <v>8635.2307399999991</v>
      </c>
      <c r="S25" s="24">
        <v>10406.937100000001</v>
      </c>
      <c r="T25" s="24">
        <v>8426.3499600000014</v>
      </c>
      <c r="U25" s="24">
        <v>7156.8745599999993</v>
      </c>
      <c r="V25" s="24">
        <v>6852.5318699999998</v>
      </c>
      <c r="W25" s="24">
        <v>5904.5092800000002</v>
      </c>
      <c r="X25" s="24">
        <v>6622.7194499999996</v>
      </c>
      <c r="Y25" s="24">
        <v>6512.4540299999999</v>
      </c>
      <c r="Z25" s="24">
        <v>5981.2888700000003</v>
      </c>
      <c r="AA25" s="24">
        <v>5631.0972999999994</v>
      </c>
    </row>
    <row r="26" spans="1:27" x14ac:dyDescent="0.25">
      <c r="A26" s="28" t="s">
        <v>131</v>
      </c>
      <c r="B26" s="28" t="s">
        <v>70</v>
      </c>
      <c r="C26" s="24">
        <v>15931.288849999997</v>
      </c>
      <c r="D26" s="24">
        <v>18945.633888578668</v>
      </c>
      <c r="E26" s="24">
        <v>22140.961694397141</v>
      </c>
      <c r="F26" s="24">
        <v>26041.966743506997</v>
      </c>
      <c r="G26" s="24">
        <v>26932.497722053802</v>
      </c>
      <c r="H26" s="24">
        <v>27938.524180866101</v>
      </c>
      <c r="I26" s="24">
        <v>28515.433456817394</v>
      </c>
      <c r="J26" s="24">
        <v>30602.838931184499</v>
      </c>
      <c r="K26" s="24">
        <v>30866.751717521296</v>
      </c>
      <c r="L26" s="24">
        <v>31862.182199877505</v>
      </c>
      <c r="M26" s="24">
        <v>30746.831371770098</v>
      </c>
      <c r="N26" s="24">
        <v>29413.2661684698</v>
      </c>
      <c r="O26" s="24">
        <v>27022.079000674505</v>
      </c>
      <c r="P26" s="24">
        <v>27334.454157856195</v>
      </c>
      <c r="Q26" s="24">
        <v>35185.930220563307</v>
      </c>
      <c r="R26" s="24">
        <v>32629.510190172499</v>
      </c>
      <c r="S26" s="24">
        <v>31406.111844435298</v>
      </c>
      <c r="T26" s="24">
        <v>26395.574433304402</v>
      </c>
      <c r="U26" s="24">
        <v>26486.509043715298</v>
      </c>
      <c r="V26" s="24">
        <v>24026.364889141696</v>
      </c>
      <c r="W26" s="24">
        <v>25723.042101579598</v>
      </c>
      <c r="X26" s="24">
        <v>22569.188103345103</v>
      </c>
      <c r="Y26" s="24">
        <v>22410.169699964401</v>
      </c>
      <c r="Z26" s="24">
        <v>21667.393612542299</v>
      </c>
      <c r="AA26" s="24">
        <v>20519.984334366898</v>
      </c>
    </row>
    <row r="27" spans="1:27" x14ac:dyDescent="0.25">
      <c r="A27" s="28" t="s">
        <v>131</v>
      </c>
      <c r="B27" s="28" t="s">
        <v>69</v>
      </c>
      <c r="C27" s="24">
        <v>4.5018113559685293</v>
      </c>
      <c r="D27" s="24">
        <v>8.4636663597390918</v>
      </c>
      <c r="E27" s="24">
        <v>8.1896724701343242</v>
      </c>
      <c r="F27" s="24">
        <v>7.9674376270738287</v>
      </c>
      <c r="G27" s="24">
        <v>9.1133549467551056</v>
      </c>
      <c r="H27" s="24">
        <v>10.630217048949975</v>
      </c>
      <c r="I27" s="24">
        <v>10.905656017317558</v>
      </c>
      <c r="J27" s="24">
        <v>9.2314797973790856</v>
      </c>
      <c r="K27" s="24">
        <v>15.998489725236894</v>
      </c>
      <c r="L27" s="24">
        <v>16.237211795225956</v>
      </c>
      <c r="M27" s="24">
        <v>15.791247911079196</v>
      </c>
      <c r="N27" s="24">
        <v>14.649147138941586</v>
      </c>
      <c r="O27" s="24">
        <v>13.468143192759799</v>
      </c>
      <c r="P27" s="24">
        <v>12.278078480736999</v>
      </c>
      <c r="Q27" s="24">
        <v>12.546831218483071</v>
      </c>
      <c r="R27" s="24">
        <v>11.864762719585901</v>
      </c>
      <c r="S27" s="24">
        <v>11.556780736555741</v>
      </c>
      <c r="T27" s="24">
        <v>11.241309111499218</v>
      </c>
      <c r="U27" s="24">
        <v>11.293296267734179</v>
      </c>
      <c r="V27" s="24">
        <v>11.160478115470767</v>
      </c>
      <c r="W27" s="24">
        <v>10.305206968108775</v>
      </c>
      <c r="X27" s="24">
        <v>10.968418682636699</v>
      </c>
      <c r="Y27" s="24">
        <v>10.01862530216702</v>
      </c>
      <c r="Z27" s="24">
        <v>10.202468240745141</v>
      </c>
      <c r="AA27" s="24">
        <v>9.6561657369729286</v>
      </c>
    </row>
    <row r="28" spans="1:27" x14ac:dyDescent="0.25">
      <c r="A28" s="28" t="s">
        <v>131</v>
      </c>
      <c r="B28" s="28" t="s">
        <v>36</v>
      </c>
      <c r="C28" s="24">
        <v>1.2879418999999991E-5</v>
      </c>
      <c r="D28" s="24">
        <v>1.3079887399999991E-5</v>
      </c>
      <c r="E28" s="24">
        <v>1.3368951499999989E-5</v>
      </c>
      <c r="F28" s="24">
        <v>1.2530298799999988E-5</v>
      </c>
      <c r="G28" s="24">
        <v>1.4466342399999999E-5</v>
      </c>
      <c r="H28" s="24">
        <v>1.9653045699999991E-5</v>
      </c>
      <c r="I28" s="24">
        <v>2.1771397499999983E-5</v>
      </c>
      <c r="J28" s="24">
        <v>2.2745956200000002E-5</v>
      </c>
      <c r="K28" s="24">
        <v>2.1929552800000002E-5</v>
      </c>
      <c r="L28" s="24">
        <v>1.9964357120439999</v>
      </c>
      <c r="M28" s="24">
        <v>1.8841418546146</v>
      </c>
      <c r="N28" s="24">
        <v>2.9014119267319995</v>
      </c>
      <c r="O28" s="24">
        <v>2.7312917974815001</v>
      </c>
      <c r="P28" s="24">
        <v>2.4690398093434003</v>
      </c>
      <c r="Q28" s="24">
        <v>2.7113158650890004</v>
      </c>
      <c r="R28" s="24">
        <v>2.5433075255886997</v>
      </c>
      <c r="S28" s="24">
        <v>2.2904812136983996</v>
      </c>
      <c r="T28" s="24">
        <v>2.1559476833519002</v>
      </c>
      <c r="U28" s="24">
        <v>2.1194356986980996</v>
      </c>
      <c r="V28" s="24">
        <v>1.9481305493690999</v>
      </c>
      <c r="W28" s="24">
        <v>2.1453504820853002</v>
      </c>
      <c r="X28" s="24">
        <v>2.2898889300093002</v>
      </c>
      <c r="Y28" s="24">
        <v>2.0797423152027004</v>
      </c>
      <c r="Z28" s="24">
        <v>2.0758921568940005</v>
      </c>
      <c r="AA28" s="24">
        <v>1.9638485962401</v>
      </c>
    </row>
    <row r="29" spans="1:27" x14ac:dyDescent="0.25">
      <c r="A29" s="28" t="s">
        <v>131</v>
      </c>
      <c r="B29" s="28" t="s">
        <v>74</v>
      </c>
      <c r="C29" s="24">
        <v>44.835433999999999</v>
      </c>
      <c r="D29" s="24">
        <v>351.53682999999995</v>
      </c>
      <c r="E29" s="24">
        <v>511.74473</v>
      </c>
      <c r="F29" s="24">
        <v>606.31658449385236</v>
      </c>
      <c r="G29" s="24">
        <v>5077.8430179891566</v>
      </c>
      <c r="H29" s="24">
        <v>8781.8983783831991</v>
      </c>
      <c r="I29" s="24">
        <v>8938.4812778255673</v>
      </c>
      <c r="J29" s="24">
        <v>6970.7619566064068</v>
      </c>
      <c r="K29" s="24">
        <v>10289.91907384037</v>
      </c>
      <c r="L29" s="24">
        <v>8966.5999013546734</v>
      </c>
      <c r="M29" s="24">
        <v>7125.0923048282812</v>
      </c>
      <c r="N29" s="24">
        <v>9502.0982527100205</v>
      </c>
      <c r="O29" s="24">
        <v>7179.1339268068068</v>
      </c>
      <c r="P29" s="24">
        <v>6175.3963823030444</v>
      </c>
      <c r="Q29" s="24">
        <v>8690.0583442596326</v>
      </c>
      <c r="R29" s="24">
        <v>7176.9088382223927</v>
      </c>
      <c r="S29" s="24">
        <v>8661.3076412771552</v>
      </c>
      <c r="T29" s="24">
        <v>7605.8832942798899</v>
      </c>
      <c r="U29" s="24">
        <v>8122.8975793986583</v>
      </c>
      <c r="V29" s="24">
        <v>8072.811983720424</v>
      </c>
      <c r="W29" s="24">
        <v>7521.4855628864452</v>
      </c>
      <c r="X29" s="24">
        <v>7252.0941530985974</v>
      </c>
      <c r="Y29" s="24">
        <v>7703.0229003518207</v>
      </c>
      <c r="Z29" s="24">
        <v>7643.2831636291976</v>
      </c>
      <c r="AA29" s="24">
        <v>6703.797850954672</v>
      </c>
    </row>
    <row r="30" spans="1:27" x14ac:dyDescent="0.25">
      <c r="A30" s="28" t="s">
        <v>131</v>
      </c>
      <c r="B30" s="28" t="s">
        <v>56</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24">
        <v>0</v>
      </c>
      <c r="T30" s="24">
        <v>0</v>
      </c>
      <c r="U30" s="24">
        <v>0</v>
      </c>
      <c r="V30" s="24">
        <v>0</v>
      </c>
      <c r="W30" s="24">
        <v>0</v>
      </c>
      <c r="X30" s="24">
        <v>0</v>
      </c>
      <c r="Y30" s="24">
        <v>0</v>
      </c>
      <c r="Z30" s="24">
        <v>0</v>
      </c>
      <c r="AA30" s="24">
        <v>0</v>
      </c>
    </row>
    <row r="31" spans="1:27" x14ac:dyDescent="0.25">
      <c r="A31" s="33" t="s">
        <v>139</v>
      </c>
      <c r="B31" s="33"/>
      <c r="C31" s="30">
        <v>226832.2190550807</v>
      </c>
      <c r="D31" s="30">
        <v>190043.13834115039</v>
      </c>
      <c r="E31" s="30">
        <v>179585.79208660778</v>
      </c>
      <c r="F31" s="30">
        <v>187183.89989031223</v>
      </c>
      <c r="G31" s="30">
        <v>177912.64343460533</v>
      </c>
      <c r="H31" s="30">
        <v>158373.15644920283</v>
      </c>
      <c r="I31" s="30">
        <v>154401.44826708676</v>
      </c>
      <c r="J31" s="30">
        <v>154729.90869322128</v>
      </c>
      <c r="K31" s="30">
        <v>123157.71478128033</v>
      </c>
      <c r="L31" s="30">
        <v>117029.71334651703</v>
      </c>
      <c r="M31" s="30">
        <v>96236.646462264092</v>
      </c>
      <c r="N31" s="30">
        <v>93756.519258656946</v>
      </c>
      <c r="O31" s="30">
        <v>94709.297430264371</v>
      </c>
      <c r="P31" s="30">
        <v>86897.699107128064</v>
      </c>
      <c r="Q31" s="30">
        <v>62835.167459054392</v>
      </c>
      <c r="R31" s="30">
        <v>57265.61149388388</v>
      </c>
      <c r="S31" s="30">
        <v>60340.066379087759</v>
      </c>
      <c r="T31" s="30">
        <v>53069.172366225408</v>
      </c>
      <c r="U31" s="30">
        <v>51224.048802308433</v>
      </c>
      <c r="V31" s="30">
        <v>45475.192250760163</v>
      </c>
      <c r="W31" s="30">
        <v>47112.531906791402</v>
      </c>
      <c r="X31" s="30">
        <v>37804.24701772134</v>
      </c>
      <c r="Y31" s="30">
        <v>36234.06935702567</v>
      </c>
      <c r="Z31" s="30">
        <v>33199.944986261442</v>
      </c>
      <c r="AA31" s="30">
        <v>31328.033031928368</v>
      </c>
    </row>
    <row r="33" spans="1:27"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x14ac:dyDescent="0.25">
      <c r="A34" s="28" t="s">
        <v>132</v>
      </c>
      <c r="B34" s="28" t="s">
        <v>64</v>
      </c>
      <c r="C34" s="24">
        <v>192018.0827</v>
      </c>
      <c r="D34" s="24">
        <v>160275.03</v>
      </c>
      <c r="E34" s="24">
        <v>161726.8217</v>
      </c>
      <c r="F34" s="24">
        <v>154483.57119999998</v>
      </c>
      <c r="G34" s="24">
        <v>132136.95270313401</v>
      </c>
      <c r="H34" s="24">
        <v>118857.155815762</v>
      </c>
      <c r="I34" s="24">
        <v>107041.63172240999</v>
      </c>
      <c r="J34" s="24">
        <v>102879.72047072799</v>
      </c>
      <c r="K34" s="24">
        <v>96466.601165037006</v>
      </c>
      <c r="L34" s="24">
        <v>88440.092170463991</v>
      </c>
      <c r="M34" s="24">
        <v>80657.774661589996</v>
      </c>
      <c r="N34" s="24">
        <v>80401.543528437003</v>
      </c>
      <c r="O34" s="24">
        <v>77205.798489676992</v>
      </c>
      <c r="P34" s="24">
        <v>66915.035606906007</v>
      </c>
      <c r="Q34" s="24">
        <v>61650.223400000003</v>
      </c>
      <c r="R34" s="24">
        <v>48179.00239999999</v>
      </c>
      <c r="S34" s="24">
        <v>36050.267599999992</v>
      </c>
      <c r="T34" s="24">
        <v>34471.479700000004</v>
      </c>
      <c r="U34" s="24">
        <v>31744.216599999996</v>
      </c>
      <c r="V34" s="24">
        <v>28620.3665</v>
      </c>
      <c r="W34" s="24">
        <v>26546.274399999998</v>
      </c>
      <c r="X34" s="24">
        <v>22401.545599999998</v>
      </c>
      <c r="Y34" s="24">
        <v>17324.7801</v>
      </c>
      <c r="Z34" s="24">
        <v>12878.7217</v>
      </c>
      <c r="AA34" s="24">
        <v>9934.9599999999991</v>
      </c>
    </row>
    <row r="35" spans="1:27" x14ac:dyDescent="0.25">
      <c r="A35" s="28" t="s">
        <v>132</v>
      </c>
      <c r="B35" s="28" t="s">
        <v>72</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row>
    <row r="36" spans="1:27" x14ac:dyDescent="0.25">
      <c r="A36" s="28" t="s">
        <v>132</v>
      </c>
      <c r="B36" s="28" t="s">
        <v>20</v>
      </c>
      <c r="C36" s="24">
        <v>8423.693913000001</v>
      </c>
      <c r="D36" s="24">
        <v>7871.5237132209995</v>
      </c>
      <c r="E36" s="24">
        <v>7431.6624365620009</v>
      </c>
      <c r="F36" s="24">
        <v>7818.8991467802998</v>
      </c>
      <c r="G36" s="24">
        <v>7389.3931276933999</v>
      </c>
      <c r="H36" s="24">
        <v>6966.3439459812998</v>
      </c>
      <c r="I36" s="24">
        <v>6926.1677010890007</v>
      </c>
      <c r="J36" s="24">
        <v>6471.9956518059998</v>
      </c>
      <c r="K36" s="24">
        <v>6004.859390738</v>
      </c>
      <c r="L36" s="24">
        <v>5659.8216420847002</v>
      </c>
      <c r="M36" s="24">
        <v>5224.5244303193003</v>
      </c>
      <c r="N36" s="24">
        <v>5990.222341259001</v>
      </c>
      <c r="O36" s="24">
        <v>6066.7975363770001</v>
      </c>
      <c r="P36" s="24">
        <v>4848.7162362263998</v>
      </c>
      <c r="Q36" s="24">
        <v>7749.0811988337</v>
      </c>
      <c r="R36" s="24">
        <v>5792.0876165275995</v>
      </c>
      <c r="S36" s="24">
        <v>7035.9333073475</v>
      </c>
      <c r="T36" s="24">
        <v>7270.2921729889995</v>
      </c>
      <c r="U36" s="24">
        <v>5973.9640585026009</v>
      </c>
      <c r="V36" s="24">
        <v>6128.7045647385003</v>
      </c>
      <c r="W36" s="24">
        <v>5830.5222936190003</v>
      </c>
      <c r="X36" s="24">
        <v>6853.7927198727002</v>
      </c>
      <c r="Y36" s="24">
        <v>6381.8323308936988</v>
      </c>
      <c r="Z36" s="24">
        <v>5658.2661616816004</v>
      </c>
      <c r="AA36" s="24">
        <v>2757.4282830530001</v>
      </c>
    </row>
    <row r="37" spans="1:27" x14ac:dyDescent="0.25">
      <c r="A37" s="28" t="s">
        <v>132</v>
      </c>
      <c r="B37" s="28" t="s">
        <v>32</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row>
    <row r="38" spans="1:27" x14ac:dyDescent="0.25">
      <c r="A38" s="28" t="s">
        <v>132</v>
      </c>
      <c r="B38" s="28" t="s">
        <v>67</v>
      </c>
      <c r="C38" s="24">
        <v>4.17012241737</v>
      </c>
      <c r="D38" s="24">
        <v>8.67404869E-3</v>
      </c>
      <c r="E38" s="24">
        <v>24.088095509589998</v>
      </c>
      <c r="F38" s="24">
        <v>54.660288472639991</v>
      </c>
      <c r="G38" s="24">
        <v>125.20736068469999</v>
      </c>
      <c r="H38" s="24">
        <v>93.343024101999887</v>
      </c>
      <c r="I38" s="24">
        <v>62.330636263370003</v>
      </c>
      <c r="J38" s="24">
        <v>137.74976882303</v>
      </c>
      <c r="K38" s="24">
        <v>58.714991844859995</v>
      </c>
      <c r="L38" s="24">
        <v>40.597204309879899</v>
      </c>
      <c r="M38" s="24">
        <v>43.43284863033999</v>
      </c>
      <c r="N38" s="24">
        <v>110.96040457999999</v>
      </c>
      <c r="O38" s="24">
        <v>77.892541119300006</v>
      </c>
      <c r="P38" s="24">
        <v>26.551569465169994</v>
      </c>
      <c r="Q38" s="24">
        <v>273.34452820109999</v>
      </c>
      <c r="R38" s="24">
        <v>466.25268709660003</v>
      </c>
      <c r="S38" s="24">
        <v>1306.6453216169</v>
      </c>
      <c r="T38" s="24">
        <v>616.13391472776004</v>
      </c>
      <c r="U38" s="24">
        <v>1080.2219161444</v>
      </c>
      <c r="V38" s="24">
        <v>1338.2358871977999</v>
      </c>
      <c r="W38" s="24">
        <v>1162.5256540122</v>
      </c>
      <c r="X38" s="24">
        <v>3183.0185667674996</v>
      </c>
      <c r="Y38" s="24">
        <v>2752.8819476754002</v>
      </c>
      <c r="Z38" s="24">
        <v>3191.0787460687002</v>
      </c>
      <c r="AA38" s="24">
        <v>3012.7332130589998</v>
      </c>
    </row>
    <row r="39" spans="1:27" x14ac:dyDescent="0.25">
      <c r="A39" s="28" t="s">
        <v>132</v>
      </c>
      <c r="B39" s="28" t="s">
        <v>66</v>
      </c>
      <c r="C39" s="24">
        <v>4896.4414000000006</v>
      </c>
      <c r="D39" s="24">
        <v>4612.3687</v>
      </c>
      <c r="E39" s="24">
        <v>4362.9322999999995</v>
      </c>
      <c r="F39" s="24">
        <v>4096.5955000000004</v>
      </c>
      <c r="G39" s="24">
        <v>3860.0212999999999</v>
      </c>
      <c r="H39" s="24">
        <v>3641.3617999999997</v>
      </c>
      <c r="I39" s="24">
        <v>3446.4707000000003</v>
      </c>
      <c r="J39" s="24">
        <v>3219.9468999999999</v>
      </c>
      <c r="K39" s="24">
        <v>3046.8451</v>
      </c>
      <c r="L39" s="24">
        <v>2872.0998999999997</v>
      </c>
      <c r="M39" s="24">
        <v>2714.9984000000004</v>
      </c>
      <c r="N39" s="24">
        <v>2548.97334</v>
      </c>
      <c r="O39" s="24">
        <v>2399.9485</v>
      </c>
      <c r="P39" s="24">
        <v>2259.6703600000005</v>
      </c>
      <c r="Q39" s="24">
        <v>2135.6629000000003</v>
      </c>
      <c r="R39" s="24">
        <v>1999.4461399999998</v>
      </c>
      <c r="S39" s="24">
        <v>700.18643999999995</v>
      </c>
      <c r="T39" s="24">
        <v>671.39724999999999</v>
      </c>
      <c r="U39" s="24">
        <v>627.29859999999996</v>
      </c>
      <c r="V39" s="24">
        <v>595.36424999999997</v>
      </c>
      <c r="W39" s="24">
        <v>563.43590000000006</v>
      </c>
      <c r="X39" s="24">
        <v>0</v>
      </c>
      <c r="Y39" s="24">
        <v>0</v>
      </c>
      <c r="Z39" s="24">
        <v>0</v>
      </c>
      <c r="AA39" s="24">
        <v>0</v>
      </c>
    </row>
    <row r="40" spans="1:27" x14ac:dyDescent="0.25">
      <c r="A40" s="28" t="s">
        <v>132</v>
      </c>
      <c r="B40" s="28" t="s">
        <v>70</v>
      </c>
      <c r="C40" s="24">
        <v>5574.1361799999995</v>
      </c>
      <c r="D40" s="24">
        <v>8912.8963250273209</v>
      </c>
      <c r="E40" s="24">
        <v>8304.2591666208009</v>
      </c>
      <c r="F40" s="24">
        <v>7179.5019454514022</v>
      </c>
      <c r="G40" s="24">
        <v>10933.691859923898</v>
      </c>
      <c r="H40" s="24">
        <v>11619.2998150931</v>
      </c>
      <c r="I40" s="24">
        <v>11994.899722224303</v>
      </c>
      <c r="J40" s="24">
        <v>17741.891796380798</v>
      </c>
      <c r="K40" s="24">
        <v>16179.558421539499</v>
      </c>
      <c r="L40" s="24">
        <v>15661.611671543</v>
      </c>
      <c r="M40" s="24">
        <v>17845.408809505803</v>
      </c>
      <c r="N40" s="24">
        <v>18563.741506369803</v>
      </c>
      <c r="O40" s="24">
        <v>15606.122105792498</v>
      </c>
      <c r="P40" s="24">
        <v>24059.885660903299</v>
      </c>
      <c r="Q40" s="24">
        <v>26069.937668450897</v>
      </c>
      <c r="R40" s="24">
        <v>35225.666070101404</v>
      </c>
      <c r="S40" s="24">
        <v>44476.406748847003</v>
      </c>
      <c r="T40" s="24">
        <v>41536.750958451004</v>
      </c>
      <c r="U40" s="24">
        <v>39374.3679908798</v>
      </c>
      <c r="V40" s="24">
        <v>34086.635838429902</v>
      </c>
      <c r="W40" s="24">
        <v>31260.140955585201</v>
      </c>
      <c r="X40" s="24">
        <v>27980.798944201906</v>
      </c>
      <c r="Y40" s="24">
        <v>30846.999949160199</v>
      </c>
      <c r="Z40" s="24">
        <v>28538.477762415001</v>
      </c>
      <c r="AA40" s="24">
        <v>31123.502035220405</v>
      </c>
    </row>
    <row r="41" spans="1:27" x14ac:dyDescent="0.25">
      <c r="A41" s="28" t="s">
        <v>132</v>
      </c>
      <c r="B41" s="28" t="s">
        <v>69</v>
      </c>
      <c r="C41" s="24">
        <v>5.0715881999493879</v>
      </c>
      <c r="D41" s="24">
        <v>6.9099773216289178</v>
      </c>
      <c r="E41" s="24">
        <v>6.5635792892761149</v>
      </c>
      <c r="F41" s="24">
        <v>5.9254874480363888</v>
      </c>
      <c r="G41" s="24">
        <v>5.4766359898922685</v>
      </c>
      <c r="H41" s="24">
        <v>5.4981156099848256</v>
      </c>
      <c r="I41" s="24">
        <v>5.1560484058925384</v>
      </c>
      <c r="J41" s="24">
        <v>4.0943709386021192</v>
      </c>
      <c r="K41" s="24">
        <v>4.2682677140044198</v>
      </c>
      <c r="L41" s="24">
        <v>4.1989235562832397</v>
      </c>
      <c r="M41" s="24">
        <v>4.1202847603317387</v>
      </c>
      <c r="N41" s="24">
        <v>4.257530733131218</v>
      </c>
      <c r="O41" s="24">
        <v>4.1679896039358795</v>
      </c>
      <c r="P41" s="24">
        <v>3.8546048408367586</v>
      </c>
      <c r="Q41" s="24">
        <v>4.5531360639472993</v>
      </c>
      <c r="R41" s="24">
        <v>4.152742606024618</v>
      </c>
      <c r="S41" s="24">
        <v>3.3231008433329792</v>
      </c>
      <c r="T41" s="24">
        <v>3.4631778853907695</v>
      </c>
      <c r="U41" s="24">
        <v>3.4082276171454753</v>
      </c>
      <c r="V41" s="24">
        <v>3.3409766207759093</v>
      </c>
      <c r="W41" s="24">
        <v>3.58288237122719</v>
      </c>
      <c r="X41" s="24">
        <v>4.9027572992557999</v>
      </c>
      <c r="Y41" s="24">
        <v>4.4423515262047397</v>
      </c>
      <c r="Z41" s="24">
        <v>4.3536475042329981</v>
      </c>
      <c r="AA41" s="24">
        <v>4.1025855833597289</v>
      </c>
    </row>
    <row r="42" spans="1:27" x14ac:dyDescent="0.25">
      <c r="A42" s="28" t="s">
        <v>132</v>
      </c>
      <c r="B42" s="28" t="s">
        <v>36</v>
      </c>
      <c r="C42" s="24">
        <v>7.9215251330000001E-4</v>
      </c>
      <c r="D42" s="24">
        <v>1.470018622E-2</v>
      </c>
      <c r="E42" s="24">
        <v>1.7875569052699998E-2</v>
      </c>
      <c r="F42" s="24">
        <v>1.8486783792E-2</v>
      </c>
      <c r="G42" s="24">
        <v>2.11793038615E-2</v>
      </c>
      <c r="H42" s="24">
        <v>2.0541282777E-2</v>
      </c>
      <c r="I42" s="24">
        <v>2.0627804316E-2</v>
      </c>
      <c r="J42" s="24">
        <v>0.69107671869999898</v>
      </c>
      <c r="K42" s="24">
        <v>0.67792269199999999</v>
      </c>
      <c r="L42" s="24">
        <v>0.63918299946000001</v>
      </c>
      <c r="M42" s="24">
        <v>0.75912422602999996</v>
      </c>
      <c r="N42" s="24">
        <v>0.73231152170000002</v>
      </c>
      <c r="O42" s="24">
        <v>0.76744924595999908</v>
      </c>
      <c r="P42" s="24">
        <v>0.96696420856999998</v>
      </c>
      <c r="Q42" s="24">
        <v>0.95108953364000004</v>
      </c>
      <c r="R42" s="24">
        <v>0.88031638079999996</v>
      </c>
      <c r="S42" s="24">
        <v>0.79454605735999995</v>
      </c>
      <c r="T42" s="24">
        <v>0.76899356633000004</v>
      </c>
      <c r="U42" s="24">
        <v>0.73455655348000004</v>
      </c>
      <c r="V42" s="24">
        <v>0.69583575640000006</v>
      </c>
      <c r="W42" s="24">
        <v>0.66060338941999996</v>
      </c>
      <c r="X42" s="24">
        <v>0.62266445313999996</v>
      </c>
      <c r="Y42" s="24">
        <v>0.57889088017000001</v>
      </c>
      <c r="Z42" s="24">
        <v>0.55133798466999995</v>
      </c>
      <c r="AA42" s="24">
        <v>0.51761450310000001</v>
      </c>
    </row>
    <row r="43" spans="1:27" x14ac:dyDescent="0.25">
      <c r="A43" s="28" t="s">
        <v>132</v>
      </c>
      <c r="B43" s="28" t="s">
        <v>74</v>
      </c>
      <c r="C43" s="24">
        <v>437.87</v>
      </c>
      <c r="D43" s="24">
        <v>636.25649999999996</v>
      </c>
      <c r="E43" s="24">
        <v>1320.8396</v>
      </c>
      <c r="F43" s="24">
        <v>1258.1045032680527</v>
      </c>
      <c r="G43" s="24">
        <v>1594.1769036886985</v>
      </c>
      <c r="H43" s="24">
        <v>2255.5020052672085</v>
      </c>
      <c r="I43" s="24">
        <v>2538.0210051178451</v>
      </c>
      <c r="J43" s="24">
        <v>1803.3270052616024</v>
      </c>
      <c r="K43" s="24">
        <v>2167.9055052081594</v>
      </c>
      <c r="L43" s="24">
        <v>2009.9935049125111</v>
      </c>
      <c r="M43" s="24">
        <v>1546.093404637219</v>
      </c>
      <c r="N43" s="24">
        <v>1867.6305045390241</v>
      </c>
      <c r="O43" s="24">
        <v>1569.7286042169669</v>
      </c>
      <c r="P43" s="24">
        <v>1303.4542064815878</v>
      </c>
      <c r="Q43" s="24">
        <v>1787.6438206021421</v>
      </c>
      <c r="R43" s="24">
        <v>1465.9394516271548</v>
      </c>
      <c r="S43" s="24">
        <v>1319.2349253999998</v>
      </c>
      <c r="T43" s="24">
        <v>1276.7332472000001</v>
      </c>
      <c r="U43" s="24">
        <v>1291.6510316000001</v>
      </c>
      <c r="V43" s="24">
        <v>1254.2423866000001</v>
      </c>
      <c r="W43" s="24">
        <v>1142.0074678000001</v>
      </c>
      <c r="X43" s="24">
        <v>1159.6064418000001</v>
      </c>
      <c r="Y43" s="24">
        <v>924.71655220000002</v>
      </c>
      <c r="Z43" s="24">
        <v>993.28406140000004</v>
      </c>
      <c r="AA43" s="24">
        <v>873.99855129999992</v>
      </c>
    </row>
    <row r="44" spans="1:27" x14ac:dyDescent="0.25">
      <c r="A44" s="28" t="s">
        <v>132</v>
      </c>
      <c r="B44" s="28" t="s">
        <v>56</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c r="U44" s="24">
        <v>0</v>
      </c>
      <c r="V44" s="24">
        <v>0</v>
      </c>
      <c r="W44" s="24">
        <v>0</v>
      </c>
      <c r="X44" s="24">
        <v>0</v>
      </c>
      <c r="Y44" s="24">
        <v>0</v>
      </c>
      <c r="Z44" s="24">
        <v>0</v>
      </c>
      <c r="AA44" s="24">
        <v>0</v>
      </c>
    </row>
    <row r="45" spans="1:27" x14ac:dyDescent="0.25">
      <c r="A45" s="33" t="s">
        <v>139</v>
      </c>
      <c r="B45" s="33"/>
      <c r="C45" s="30">
        <v>210921.5959036173</v>
      </c>
      <c r="D45" s="30">
        <v>181678.73738961862</v>
      </c>
      <c r="E45" s="30">
        <v>181856.32727798165</v>
      </c>
      <c r="F45" s="30">
        <v>173639.15356815234</v>
      </c>
      <c r="G45" s="30">
        <v>154450.74298742585</v>
      </c>
      <c r="H45" s="30">
        <v>141183.00251654838</v>
      </c>
      <c r="I45" s="30">
        <v>129476.65653039256</v>
      </c>
      <c r="J45" s="30">
        <v>130455.39895867644</v>
      </c>
      <c r="K45" s="30">
        <v>121760.84733687338</v>
      </c>
      <c r="L45" s="30">
        <v>112678.42151195784</v>
      </c>
      <c r="M45" s="30">
        <v>106490.25943480576</v>
      </c>
      <c r="N45" s="30">
        <v>107619.69865137892</v>
      </c>
      <c r="O45" s="30">
        <v>101360.72716256973</v>
      </c>
      <c r="P45" s="30">
        <v>98113.714038341714</v>
      </c>
      <c r="Q45" s="30">
        <v>97882.802831549634</v>
      </c>
      <c r="R45" s="30">
        <v>91666.607656331616</v>
      </c>
      <c r="S45" s="30">
        <v>89572.762518654738</v>
      </c>
      <c r="T45" s="30">
        <v>84569.517174053166</v>
      </c>
      <c r="U45" s="30">
        <v>78803.477393143941</v>
      </c>
      <c r="V45" s="30">
        <v>70772.648016986976</v>
      </c>
      <c r="W45" s="30">
        <v>65366.482085587624</v>
      </c>
      <c r="X45" s="30">
        <v>60424.058588141364</v>
      </c>
      <c r="Y45" s="30">
        <v>57310.936679255501</v>
      </c>
      <c r="Z45" s="30">
        <v>50270.898017669533</v>
      </c>
      <c r="AA45" s="30">
        <v>46832.726116915757</v>
      </c>
    </row>
    <row r="47" spans="1:27"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x14ac:dyDescent="0.25">
      <c r="A48" s="28" t="s">
        <v>133</v>
      </c>
      <c r="B48" s="28" t="s">
        <v>64</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row>
    <row r="49" spans="1:27" x14ac:dyDescent="0.25">
      <c r="A49" s="28" t="s">
        <v>133</v>
      </c>
      <c r="B49" s="28" t="s">
        <v>72</v>
      </c>
      <c r="C49" s="24">
        <v>120396.79300000001</v>
      </c>
      <c r="D49" s="24">
        <v>97772.684999999998</v>
      </c>
      <c r="E49" s="24">
        <v>102297.15949999999</v>
      </c>
      <c r="F49" s="24">
        <v>74836.210834929996</v>
      </c>
      <c r="G49" s="24">
        <v>65397.666942441996</v>
      </c>
      <c r="H49" s="24">
        <v>59051.827622928002</v>
      </c>
      <c r="I49" s="24">
        <v>50938.971675253997</v>
      </c>
      <c r="J49" s="24">
        <v>48692.0965</v>
      </c>
      <c r="K49" s="24">
        <v>43053.262000000002</v>
      </c>
      <c r="L49" s="24">
        <v>43940.66</v>
      </c>
      <c r="M49" s="24">
        <v>43078.220999999998</v>
      </c>
      <c r="N49" s="24">
        <v>41049.682000000001</v>
      </c>
      <c r="O49" s="24">
        <v>39511.071499999998</v>
      </c>
      <c r="P49" s="24">
        <v>36223.398000000001</v>
      </c>
      <c r="Q49" s="24">
        <v>32963.187299999998</v>
      </c>
      <c r="R49" s="24">
        <v>31402.761300000002</v>
      </c>
      <c r="S49" s="24">
        <v>28195.5658</v>
      </c>
      <c r="T49" s="24">
        <v>26014.542600000001</v>
      </c>
      <c r="U49" s="24">
        <v>23686.877499999999</v>
      </c>
      <c r="V49" s="24">
        <v>21422.675500000001</v>
      </c>
      <c r="W49" s="24">
        <v>21307.2045</v>
      </c>
      <c r="X49" s="24">
        <v>20627.2569</v>
      </c>
      <c r="Y49" s="24">
        <v>17193.352300000002</v>
      </c>
      <c r="Z49" s="24">
        <v>15359.294400000001</v>
      </c>
      <c r="AA49" s="24">
        <v>15008.156199999999</v>
      </c>
    </row>
    <row r="50" spans="1:27" x14ac:dyDescent="0.25">
      <c r="A50" s="28" t="s">
        <v>133</v>
      </c>
      <c r="B50" s="28" t="s">
        <v>20</v>
      </c>
      <c r="C50" s="24">
        <v>0</v>
      </c>
      <c r="D50" s="24">
        <v>4.3001209999999996E-3</v>
      </c>
      <c r="E50" s="24">
        <v>4.2190513999999998E-3</v>
      </c>
      <c r="F50" s="24">
        <v>4.9929633000000001E-3</v>
      </c>
      <c r="G50" s="24">
        <v>4.7081284999999995E-3</v>
      </c>
      <c r="H50" s="24">
        <v>4.7526440000000003E-3</v>
      </c>
      <c r="I50" s="24">
        <v>4.5600520000000002E-3</v>
      </c>
      <c r="J50" s="24">
        <v>4.3973073999999997E-3</v>
      </c>
      <c r="K50" s="24">
        <v>4.8493295E-3</v>
      </c>
      <c r="L50" s="24">
        <v>5.0525044999999895E-3</v>
      </c>
      <c r="M50" s="24">
        <v>4.5965189999999994E-3</v>
      </c>
      <c r="N50" s="24">
        <v>4.7001767000000002E-3</v>
      </c>
      <c r="O50" s="24">
        <v>5.2314987E-3</v>
      </c>
      <c r="P50" s="24">
        <v>4.9873589999999994E-3</v>
      </c>
      <c r="Q50" s="24">
        <v>4.8883879999999996E-3</v>
      </c>
      <c r="R50" s="24">
        <v>4.5434789999999996E-3</v>
      </c>
      <c r="S50" s="24">
        <v>5.5736359999999999E-3</v>
      </c>
      <c r="T50" s="24">
        <v>5.3880906000000001E-3</v>
      </c>
      <c r="U50" s="24">
        <v>6.8114424000000002E-3</v>
      </c>
      <c r="V50" s="24">
        <v>6.1789884999999996E-3</v>
      </c>
      <c r="W50" s="24">
        <v>6.0817155999999999E-3</v>
      </c>
      <c r="X50" s="24">
        <v>6.4057994000000004E-3</v>
      </c>
      <c r="Y50" s="24">
        <v>6.6673717000000007E-3</v>
      </c>
      <c r="Z50" s="24">
        <v>6.1063799999999998E-3</v>
      </c>
      <c r="AA50" s="24">
        <v>5.7647652999999995E-3</v>
      </c>
    </row>
    <row r="51" spans="1:27" x14ac:dyDescent="0.25">
      <c r="A51" s="28" t="s">
        <v>133</v>
      </c>
      <c r="B51" s="28" t="s">
        <v>32</v>
      </c>
      <c r="C51" s="24">
        <v>32.097786999999997</v>
      </c>
      <c r="D51" s="24">
        <v>28.156517999999902</v>
      </c>
      <c r="E51" s="24">
        <v>34.045660000000005</v>
      </c>
      <c r="F51" s="24">
        <v>20.515775000000001</v>
      </c>
      <c r="G51" s="24">
        <v>30.423451</v>
      </c>
      <c r="H51" s="24">
        <v>85.22666000000001</v>
      </c>
      <c r="I51" s="24">
        <v>100.53894</v>
      </c>
      <c r="J51" s="24">
        <v>171.9435</v>
      </c>
      <c r="K51" s="24">
        <v>207.96777</v>
      </c>
      <c r="L51" s="24">
        <v>148.94498000000002</v>
      </c>
      <c r="M51" s="24">
        <v>22.628562000000002</v>
      </c>
      <c r="N51" s="24">
        <v>26.806604</v>
      </c>
      <c r="O51" s="24">
        <v>17.211680000000001</v>
      </c>
      <c r="P51" s="24">
        <v>46.514727000000001</v>
      </c>
      <c r="Q51" s="24">
        <v>87.01831</v>
      </c>
      <c r="R51" s="24">
        <v>67.606054999999998</v>
      </c>
      <c r="S51" s="24">
        <v>138.84160999999997</v>
      </c>
      <c r="T51" s="24">
        <v>106.13173399999999</v>
      </c>
      <c r="U51" s="24">
        <v>0</v>
      </c>
      <c r="V51" s="24">
        <v>0</v>
      </c>
      <c r="W51" s="24">
        <v>0</v>
      </c>
      <c r="X51" s="24">
        <v>0</v>
      </c>
      <c r="Y51" s="24">
        <v>0</v>
      </c>
      <c r="Z51" s="24">
        <v>0</v>
      </c>
      <c r="AA51" s="24">
        <v>0</v>
      </c>
    </row>
    <row r="52" spans="1:27" x14ac:dyDescent="0.25">
      <c r="A52" s="28" t="s">
        <v>133</v>
      </c>
      <c r="B52" s="28" t="s">
        <v>67</v>
      </c>
      <c r="C52" s="24">
        <v>73.234730548599998</v>
      </c>
      <c r="D52" s="24">
        <v>191.87332904080003</v>
      </c>
      <c r="E52" s="24">
        <v>112.32817475669999</v>
      </c>
      <c r="F52" s="24">
        <v>94.658592457300003</v>
      </c>
      <c r="G52" s="24">
        <v>78.3721309031</v>
      </c>
      <c r="H52" s="24">
        <v>306.90783161930005</v>
      </c>
      <c r="I52" s="24">
        <v>260.25819665070003</v>
      </c>
      <c r="J52" s="24">
        <v>369.33026670789997</v>
      </c>
      <c r="K52" s="24">
        <v>577.4265822655999</v>
      </c>
      <c r="L52" s="24">
        <v>338.52471057190002</v>
      </c>
      <c r="M52" s="24">
        <v>94.143114625999999</v>
      </c>
      <c r="N52" s="24">
        <v>93.315708363699883</v>
      </c>
      <c r="O52" s="24">
        <v>40.552036522099996</v>
      </c>
      <c r="P52" s="24">
        <v>63.221621169600006</v>
      </c>
      <c r="Q52" s="24">
        <v>379.9265768105999</v>
      </c>
      <c r="R52" s="24">
        <v>192.40796520459998</v>
      </c>
      <c r="S52" s="24">
        <v>606.2922178028</v>
      </c>
      <c r="T52" s="24">
        <v>232.89445154889989</v>
      </c>
      <c r="U52" s="24">
        <v>645.1648671388001</v>
      </c>
      <c r="V52" s="24">
        <v>913.74030205600002</v>
      </c>
      <c r="W52" s="24">
        <v>985.11923389640003</v>
      </c>
      <c r="X52" s="24">
        <v>634.48772772719997</v>
      </c>
      <c r="Y52" s="24">
        <v>1679.6791090627999</v>
      </c>
      <c r="Z52" s="24">
        <v>829.51979572649986</v>
      </c>
      <c r="AA52" s="24">
        <v>457.26620600770002</v>
      </c>
    </row>
    <row r="53" spans="1:27" x14ac:dyDescent="0.25">
      <c r="A53" s="28" t="s">
        <v>133</v>
      </c>
      <c r="B53" s="28" t="s">
        <v>66</v>
      </c>
      <c r="C53" s="24">
        <v>20275.808010000001</v>
      </c>
      <c r="D53" s="24">
        <v>18717.42512</v>
      </c>
      <c r="E53" s="24">
        <v>16425.232349999998</v>
      </c>
      <c r="F53" s="24">
        <v>19201.011309999998</v>
      </c>
      <c r="G53" s="24">
        <v>18660.71747</v>
      </c>
      <c r="H53" s="24">
        <v>16652.909350000002</v>
      </c>
      <c r="I53" s="24">
        <v>15847.800639999999</v>
      </c>
      <c r="J53" s="24">
        <v>18899.996450000002</v>
      </c>
      <c r="K53" s="24">
        <v>14749.778390000003</v>
      </c>
      <c r="L53" s="24">
        <v>12037.063370000003</v>
      </c>
      <c r="M53" s="24">
        <v>11241.917579999999</v>
      </c>
      <c r="N53" s="24">
        <v>9653.1329799999985</v>
      </c>
      <c r="O53" s="24">
        <v>11259.748870000001</v>
      </c>
      <c r="P53" s="24">
        <v>10938.093919999999</v>
      </c>
      <c r="Q53" s="24">
        <v>9808.60203</v>
      </c>
      <c r="R53" s="24">
        <v>9223.1850699999995</v>
      </c>
      <c r="S53" s="24">
        <v>11066.547709999999</v>
      </c>
      <c r="T53" s="24">
        <v>8670.8724499999989</v>
      </c>
      <c r="U53" s="24">
        <v>7033.9234699999997</v>
      </c>
      <c r="V53" s="24">
        <v>6597.9685000000009</v>
      </c>
      <c r="W53" s="24">
        <v>5657.2157199999992</v>
      </c>
      <c r="X53" s="24">
        <v>6594.5591600000007</v>
      </c>
      <c r="Y53" s="24">
        <v>6385.6102599999995</v>
      </c>
      <c r="Z53" s="24">
        <v>5714.8757100000003</v>
      </c>
      <c r="AA53" s="24">
        <v>5400.7170399999995</v>
      </c>
    </row>
    <row r="54" spans="1:27" x14ac:dyDescent="0.25">
      <c r="A54" s="28" t="s">
        <v>133</v>
      </c>
      <c r="B54" s="28" t="s">
        <v>70</v>
      </c>
      <c r="C54" s="24">
        <v>29781.489179999993</v>
      </c>
      <c r="D54" s="24">
        <v>34007.76266600837</v>
      </c>
      <c r="E54" s="24">
        <v>27311.804878505631</v>
      </c>
      <c r="F54" s="24">
        <v>26879.1772666672</v>
      </c>
      <c r="G54" s="24">
        <v>26304.09472665326</v>
      </c>
      <c r="H54" s="24">
        <v>25376.323906841506</v>
      </c>
      <c r="I54" s="24">
        <v>24196.591190805229</v>
      </c>
      <c r="J54" s="24">
        <v>20721.460279487481</v>
      </c>
      <c r="K54" s="24">
        <v>20248.203849787595</v>
      </c>
      <c r="L54" s="24">
        <v>18928.166448585165</v>
      </c>
      <c r="M54" s="24">
        <v>20638.963723991947</v>
      </c>
      <c r="N54" s="24">
        <v>16912.104670636934</v>
      </c>
      <c r="O54" s="24">
        <v>18074.781413203884</v>
      </c>
      <c r="P54" s="24">
        <v>17740.090455226225</v>
      </c>
      <c r="Q54" s="24">
        <v>18711.851504173308</v>
      </c>
      <c r="R54" s="24">
        <v>17876.961261977958</v>
      </c>
      <c r="S54" s="24">
        <v>17476.78950328963</v>
      </c>
      <c r="T54" s="24">
        <v>15863.131818117976</v>
      </c>
      <c r="U54" s="24">
        <v>15673.987448272605</v>
      </c>
      <c r="V54" s="24">
        <v>15543.411226454898</v>
      </c>
      <c r="W54" s="24">
        <v>14131.952352172</v>
      </c>
      <c r="X54" s="24">
        <v>16288.130676043227</v>
      </c>
      <c r="Y54" s="24">
        <v>15786.467218725686</v>
      </c>
      <c r="Z54" s="24">
        <v>15389.465288159985</v>
      </c>
      <c r="AA54" s="24">
        <v>13303.662520414688</v>
      </c>
    </row>
    <row r="55" spans="1:27" x14ac:dyDescent="0.25">
      <c r="A55" s="28" t="s">
        <v>133</v>
      </c>
      <c r="B55" s="28" t="s">
        <v>69</v>
      </c>
      <c r="C55" s="24">
        <v>2.631711897950618</v>
      </c>
      <c r="D55" s="24">
        <v>2.4732330050251363</v>
      </c>
      <c r="E55" s="24">
        <v>2.3897320208445665</v>
      </c>
      <c r="F55" s="24">
        <v>2.1778207386555781</v>
      </c>
      <c r="G55" s="24">
        <v>1.9505038097583201</v>
      </c>
      <c r="H55" s="24">
        <v>1.90313939293194</v>
      </c>
      <c r="I55" s="24">
        <v>1.8170919296131496</v>
      </c>
      <c r="J55" s="24">
        <v>1.5904391350081768</v>
      </c>
      <c r="K55" s="24">
        <v>1.5656496241436186</v>
      </c>
      <c r="L55" s="24">
        <v>1.5163332406979089</v>
      </c>
      <c r="M55" s="24">
        <v>1.4648686858295594</v>
      </c>
      <c r="N55" s="24">
        <v>1.4407668651846992</v>
      </c>
      <c r="O55" s="24">
        <v>1.2997551271982002</v>
      </c>
      <c r="P55" s="24">
        <v>1.1686789619312987</v>
      </c>
      <c r="Q55" s="24">
        <v>1.390590601309297</v>
      </c>
      <c r="R55" s="24">
        <v>1.3568987708864988</v>
      </c>
      <c r="S55" s="24">
        <v>1.2666371105707999</v>
      </c>
      <c r="T55" s="24">
        <v>2.1676852419130999</v>
      </c>
      <c r="U55" s="24">
        <v>2.0931769959987991</v>
      </c>
      <c r="V55" s="24">
        <v>2.0124497192102986</v>
      </c>
      <c r="W55" s="24">
        <v>2.3244801883999999</v>
      </c>
      <c r="X55" s="24">
        <v>2.1646716923566984</v>
      </c>
      <c r="Y55" s="24">
        <v>2.2450543258151998</v>
      </c>
      <c r="Z55" s="24">
        <v>2.1488244686982001</v>
      </c>
      <c r="AA55" s="24">
        <v>2.0574271293618001</v>
      </c>
    </row>
    <row r="56" spans="1:27" x14ac:dyDescent="0.25">
      <c r="A56" s="28" t="s">
        <v>133</v>
      </c>
      <c r="B56" s="28" t="s">
        <v>36</v>
      </c>
      <c r="C56" s="24">
        <v>0.1109742465</v>
      </c>
      <c r="D56" s="24">
        <v>0.1174988341595999</v>
      </c>
      <c r="E56" s="24">
        <v>0.15333824732699999</v>
      </c>
      <c r="F56" s="24">
        <v>0.13778732533059992</v>
      </c>
      <c r="G56" s="24">
        <v>0.14009724734199996</v>
      </c>
      <c r="H56" s="24">
        <v>0.13420260183399899</v>
      </c>
      <c r="I56" s="24">
        <v>0.12736625999859991</v>
      </c>
      <c r="J56" s="24">
        <v>0.11581348652899999</v>
      </c>
      <c r="K56" s="24">
        <v>0.11001643062199999</v>
      </c>
      <c r="L56" s="24">
        <v>0.30650806660000002</v>
      </c>
      <c r="M56" s="24">
        <v>0.27142172870000003</v>
      </c>
      <c r="N56" s="24">
        <v>0.25399655859999998</v>
      </c>
      <c r="O56" s="24">
        <v>0.223976013</v>
      </c>
      <c r="P56" s="24">
        <v>0.206931064</v>
      </c>
      <c r="Q56" s="24">
        <v>0.20445086230000001</v>
      </c>
      <c r="R56" s="24">
        <v>0.19255667900000001</v>
      </c>
      <c r="S56" s="24">
        <v>0.17611368699999999</v>
      </c>
      <c r="T56" s="24">
        <v>0.16436077699999999</v>
      </c>
      <c r="U56" s="24">
        <v>0.1566263746999989</v>
      </c>
      <c r="V56" s="24">
        <v>0.14177630099999999</v>
      </c>
      <c r="W56" s="24">
        <v>0.12024524129999999</v>
      </c>
      <c r="X56" s="24">
        <v>9.5417457400000003E-2</v>
      </c>
      <c r="Y56" s="24">
        <v>8.6472459799999998E-2</v>
      </c>
      <c r="Z56" s="24">
        <v>8.71553786E-2</v>
      </c>
      <c r="AA56" s="24">
        <v>8.3526425399999993E-2</v>
      </c>
    </row>
    <row r="57" spans="1:27" x14ac:dyDescent="0.25">
      <c r="A57" s="28" t="s">
        <v>133</v>
      </c>
      <c r="B57" s="28" t="s">
        <v>74</v>
      </c>
      <c r="C57" s="24">
        <v>0</v>
      </c>
      <c r="D57" s="24">
        <v>0</v>
      </c>
      <c r="E57" s="24">
        <v>0</v>
      </c>
      <c r="F57" s="24">
        <v>3.6622533000000001E-6</v>
      </c>
      <c r="G57" s="24">
        <v>3.5990009000000001E-6</v>
      </c>
      <c r="H57" s="24">
        <v>5.5757830000000002E-6</v>
      </c>
      <c r="I57" s="24">
        <v>5.3187156999999994E-6</v>
      </c>
      <c r="J57" s="24">
        <v>5.0619434999999996E-6</v>
      </c>
      <c r="K57" s="24">
        <v>6.0361978000000004E-6</v>
      </c>
      <c r="L57" s="24">
        <v>7.4315946999999898E-6</v>
      </c>
      <c r="M57" s="24">
        <v>6.7232395999999999E-6</v>
      </c>
      <c r="N57" s="24">
        <v>6.2191966000000001E-6</v>
      </c>
      <c r="O57" s="24">
        <v>5.8646569999999998E-6</v>
      </c>
      <c r="P57" s="24">
        <v>5.6165569999999903E-6</v>
      </c>
      <c r="Q57" s="24">
        <v>5.5142962000000005E-6</v>
      </c>
      <c r="R57" s="24">
        <v>5.3188090000000003E-6</v>
      </c>
      <c r="S57" s="24">
        <v>6.5861301999999998E-6</v>
      </c>
      <c r="T57" s="24">
        <v>6.4279096999999999E-6</v>
      </c>
      <c r="U57" s="24">
        <v>0.22921736000000001</v>
      </c>
      <c r="V57" s="24">
        <v>0.21159172000000001</v>
      </c>
      <c r="W57" s="24">
        <v>0.21401538000000001</v>
      </c>
      <c r="X57" s="24">
        <v>0.55930330000000006</v>
      </c>
      <c r="Y57" s="24">
        <v>0.492281159999999</v>
      </c>
      <c r="Z57" s="24">
        <v>1.1234766</v>
      </c>
      <c r="AA57" s="24">
        <v>1.2191723999999999</v>
      </c>
    </row>
    <row r="58" spans="1:27" x14ac:dyDescent="0.25">
      <c r="A58" s="28" t="s">
        <v>133</v>
      </c>
      <c r="B58" s="28" t="s">
        <v>56</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24">
        <v>0</v>
      </c>
      <c r="T58" s="24">
        <v>0</v>
      </c>
      <c r="U58" s="24">
        <v>0</v>
      </c>
      <c r="V58" s="24">
        <v>0</v>
      </c>
      <c r="W58" s="24">
        <v>0</v>
      </c>
      <c r="X58" s="24">
        <v>0</v>
      </c>
      <c r="Y58" s="24">
        <v>0</v>
      </c>
      <c r="Z58" s="24">
        <v>0</v>
      </c>
      <c r="AA58" s="24">
        <v>0</v>
      </c>
    </row>
    <row r="59" spans="1:27" x14ac:dyDescent="0.25">
      <c r="A59" s="33" t="s">
        <v>139</v>
      </c>
      <c r="B59" s="33"/>
      <c r="C59" s="30">
        <v>170562.05441944659</v>
      </c>
      <c r="D59" s="30">
        <v>150720.38016617519</v>
      </c>
      <c r="E59" s="30">
        <v>146182.96451433457</v>
      </c>
      <c r="F59" s="30">
        <v>121033.75659275646</v>
      </c>
      <c r="G59" s="30">
        <v>110473.22993293662</v>
      </c>
      <c r="H59" s="30">
        <v>101475.10326342576</v>
      </c>
      <c r="I59" s="30">
        <v>91345.982294691523</v>
      </c>
      <c r="J59" s="30">
        <v>88856.421832637789</v>
      </c>
      <c r="K59" s="30">
        <v>78838.209091006851</v>
      </c>
      <c r="L59" s="30">
        <v>75394.880894902279</v>
      </c>
      <c r="M59" s="30">
        <v>75077.343445822771</v>
      </c>
      <c r="N59" s="30">
        <v>67736.487430042514</v>
      </c>
      <c r="O59" s="30">
        <v>68904.670486351883</v>
      </c>
      <c r="P59" s="30">
        <v>65012.492389716768</v>
      </c>
      <c r="Q59" s="30">
        <v>61951.981199973219</v>
      </c>
      <c r="R59" s="30">
        <v>58764.283094432445</v>
      </c>
      <c r="S59" s="30">
        <v>57485.309051839009</v>
      </c>
      <c r="T59" s="30">
        <v>50889.74612699938</v>
      </c>
      <c r="U59" s="30">
        <v>47042.0532738498</v>
      </c>
      <c r="V59" s="30">
        <v>44479.814157218607</v>
      </c>
      <c r="W59" s="30">
        <v>42083.822367972403</v>
      </c>
      <c r="X59" s="30">
        <v>44146.605541262179</v>
      </c>
      <c r="Y59" s="30">
        <v>41047.360609486008</v>
      </c>
      <c r="Z59" s="30">
        <v>37295.310124735181</v>
      </c>
      <c r="AA59" s="30">
        <v>34171.865158317043</v>
      </c>
    </row>
    <row r="61" spans="1:27"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x14ac:dyDescent="0.25">
      <c r="A62" s="28" t="s">
        <v>134</v>
      </c>
      <c r="B62" s="28" t="s">
        <v>64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row>
    <row r="63" spans="1:27" x14ac:dyDescent="0.25">
      <c r="A63" s="28" t="s">
        <v>134</v>
      </c>
      <c r="B63" s="28" t="s">
        <v>72</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row>
    <row r="64" spans="1:27" x14ac:dyDescent="0.25">
      <c r="A64" s="28" t="s">
        <v>134</v>
      </c>
      <c r="B64" s="28" t="s">
        <v>20</v>
      </c>
      <c r="C64" s="24">
        <v>8999.2235000000001</v>
      </c>
      <c r="D64" s="24">
        <v>7565.1243910071998</v>
      </c>
      <c r="E64" s="24">
        <v>3986.4307770743003</v>
      </c>
      <c r="F64" s="24">
        <v>2782.3835966095999</v>
      </c>
      <c r="G64" s="24">
        <v>2616.0247438018996</v>
      </c>
      <c r="H64" s="24">
        <v>2465.9698991820001</v>
      </c>
      <c r="I64" s="24">
        <v>2327.3421665053002</v>
      </c>
      <c r="J64" s="24">
        <v>2210.3878265598</v>
      </c>
      <c r="K64" s="24">
        <v>3003.9452670013002</v>
      </c>
      <c r="L64" s="24">
        <v>2485.0748466456002</v>
      </c>
      <c r="M64" s="24">
        <v>1848.9705522668</v>
      </c>
      <c r="N64" s="24">
        <v>1841.4989945782997</v>
      </c>
      <c r="O64" s="24">
        <v>1814.0224886335</v>
      </c>
      <c r="P64" s="24">
        <v>2722.3251346010002</v>
      </c>
      <c r="Q64" s="24">
        <v>2394.4039247760002</v>
      </c>
      <c r="R64" s="24">
        <v>1386.878329312</v>
      </c>
      <c r="S64" s="24">
        <v>6.3287079999999997E-3</v>
      </c>
      <c r="T64" s="24">
        <v>6.0364800000000003E-3</v>
      </c>
      <c r="U64" s="24">
        <v>5.89491699999999E-3</v>
      </c>
      <c r="V64" s="24">
        <v>5.3882402999999995E-3</v>
      </c>
      <c r="W64" s="24">
        <v>5.2967323999999994E-3</v>
      </c>
      <c r="X64" s="24">
        <v>5.3461804E-3</v>
      </c>
      <c r="Y64" s="24">
        <v>5.9162334999999996E-3</v>
      </c>
      <c r="Z64" s="24">
        <v>5.4283055999999998E-3</v>
      </c>
      <c r="AA64" s="24">
        <v>5.1046165999999995E-3</v>
      </c>
    </row>
    <row r="65" spans="1:27" x14ac:dyDescent="0.25">
      <c r="A65" s="28" t="s">
        <v>134</v>
      </c>
      <c r="B65" s="28" t="s">
        <v>32</v>
      </c>
      <c r="C65" s="24">
        <v>1561.0972729999999</v>
      </c>
      <c r="D65" s="24">
        <v>1450.6204</v>
      </c>
      <c r="E65" s="24">
        <v>1432.2868999999998</v>
      </c>
      <c r="F65" s="24">
        <v>155.39666</v>
      </c>
      <c r="G65" s="24">
        <v>145.24373</v>
      </c>
      <c r="H65" s="24">
        <v>137.00198</v>
      </c>
      <c r="I65" s="24">
        <v>130.14693</v>
      </c>
      <c r="J65" s="24">
        <v>159.02645000000001</v>
      </c>
      <c r="K65" s="24">
        <v>135.15717000000001</v>
      </c>
      <c r="L65" s="24">
        <v>109.529016</v>
      </c>
      <c r="M65" s="24">
        <v>103.30712</v>
      </c>
      <c r="N65" s="24">
        <v>96.813690000000008</v>
      </c>
      <c r="O65" s="24">
        <v>92.33211</v>
      </c>
      <c r="P65" s="24">
        <v>86.643230000000003</v>
      </c>
      <c r="Q65" s="24">
        <v>0</v>
      </c>
      <c r="R65" s="24">
        <v>0</v>
      </c>
      <c r="S65" s="24">
        <v>0</v>
      </c>
      <c r="T65" s="24">
        <v>0</v>
      </c>
      <c r="U65" s="24">
        <v>0</v>
      </c>
      <c r="V65" s="24">
        <v>0</v>
      </c>
      <c r="W65" s="24">
        <v>0</v>
      </c>
      <c r="X65" s="24">
        <v>0</v>
      </c>
      <c r="Y65" s="24">
        <v>0</v>
      </c>
      <c r="Z65" s="24">
        <v>0</v>
      </c>
      <c r="AA65" s="24">
        <v>0</v>
      </c>
    </row>
    <row r="66" spans="1:27" x14ac:dyDescent="0.25">
      <c r="A66" s="28" t="s">
        <v>134</v>
      </c>
      <c r="B66" s="28" t="s">
        <v>67</v>
      </c>
      <c r="C66" s="24">
        <v>448.81677451634994</v>
      </c>
      <c r="D66" s="24">
        <v>274.62409986439997</v>
      </c>
      <c r="E66" s="24">
        <v>804.10091025573001</v>
      </c>
      <c r="F66" s="24">
        <v>68.527618212949989</v>
      </c>
      <c r="G66" s="24">
        <v>307.1831358157998</v>
      </c>
      <c r="H66" s="24">
        <v>443.60870125589997</v>
      </c>
      <c r="I66" s="24">
        <v>443.90794106239997</v>
      </c>
      <c r="J66" s="24">
        <v>618.25529869538002</v>
      </c>
      <c r="K66" s="24">
        <v>760.16928035180001</v>
      </c>
      <c r="L66" s="24">
        <v>515.8875333174999</v>
      </c>
      <c r="M66" s="24">
        <v>77.177826166799989</v>
      </c>
      <c r="N66" s="24">
        <v>234.44945749449997</v>
      </c>
      <c r="O66" s="24">
        <v>109.08566864970001</v>
      </c>
      <c r="P66" s="24">
        <v>380.74398537932001</v>
      </c>
      <c r="Q66" s="24">
        <v>604.52537647410009</v>
      </c>
      <c r="R66" s="24">
        <v>410.53710085780006</v>
      </c>
      <c r="S66" s="24">
        <v>1285.4149205362999</v>
      </c>
      <c r="T66" s="24">
        <v>1273.5713756156399</v>
      </c>
      <c r="U66" s="24">
        <v>1648.3765313831998</v>
      </c>
      <c r="V66" s="24">
        <v>1724.869781528</v>
      </c>
      <c r="W66" s="24">
        <v>1987.4666130495004</v>
      </c>
      <c r="X66" s="24">
        <v>1797.5457941094999</v>
      </c>
      <c r="Y66" s="24">
        <v>2269.2928956240007</v>
      </c>
      <c r="Z66" s="24">
        <v>1024.4734968</v>
      </c>
      <c r="AA66" s="24">
        <v>600.1944585</v>
      </c>
    </row>
    <row r="67" spans="1:27" x14ac:dyDescent="0.25">
      <c r="A67" s="28" t="s">
        <v>134</v>
      </c>
      <c r="B67" s="28" t="s">
        <v>66</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row>
    <row r="68" spans="1:27" x14ac:dyDescent="0.25">
      <c r="A68" s="28" t="s">
        <v>134</v>
      </c>
      <c r="B68" s="28" t="s">
        <v>70</v>
      </c>
      <c r="C68" s="24">
        <v>16268.554666000004</v>
      </c>
      <c r="D68" s="24">
        <v>17149.418530994037</v>
      </c>
      <c r="E68" s="24">
        <v>14221.625405808047</v>
      </c>
      <c r="F68" s="24">
        <v>14203.691403976401</v>
      </c>
      <c r="G68" s="24">
        <v>12853.839189668499</v>
      </c>
      <c r="H68" s="24">
        <v>13063.499633464196</v>
      </c>
      <c r="I68" s="24">
        <v>12401.022420780504</v>
      </c>
      <c r="J68" s="24">
        <v>10984.809706645596</v>
      </c>
      <c r="K68" s="24">
        <v>10025.850331434502</v>
      </c>
      <c r="L68" s="24">
        <v>9542.7007606669995</v>
      </c>
      <c r="M68" s="24">
        <v>9927.551611850402</v>
      </c>
      <c r="N68" s="24">
        <v>10349.931878043704</v>
      </c>
      <c r="O68" s="24">
        <v>9338.4263010351988</v>
      </c>
      <c r="P68" s="24">
        <v>8581.0715157577015</v>
      </c>
      <c r="Q68" s="24">
        <v>9538.1763260997959</v>
      </c>
      <c r="R68" s="24">
        <v>9350.3367746900985</v>
      </c>
      <c r="S68" s="24">
        <v>9911.1924816449009</v>
      </c>
      <c r="T68" s="24">
        <v>10705.235726667002</v>
      </c>
      <c r="U68" s="24">
        <v>9145.0309435632989</v>
      </c>
      <c r="V68" s="24">
        <v>9360.1903754801988</v>
      </c>
      <c r="W68" s="24">
        <v>7478.3746667371006</v>
      </c>
      <c r="X68" s="24">
        <v>7074.3979896627989</v>
      </c>
      <c r="Y68" s="24">
        <v>6125.1485694808998</v>
      </c>
      <c r="Z68" s="24">
        <v>6547.9510202813999</v>
      </c>
      <c r="AA68" s="24">
        <v>5912.2610607492006</v>
      </c>
    </row>
    <row r="69" spans="1:27" x14ac:dyDescent="0.25">
      <c r="A69" s="28" t="s">
        <v>134</v>
      </c>
      <c r="B69" s="28" t="s">
        <v>69</v>
      </c>
      <c r="C69" s="24">
        <v>0.99599920631110905</v>
      </c>
      <c r="D69" s="24">
        <v>1.0915686936330489</v>
      </c>
      <c r="E69" s="24">
        <v>1.0330604433309802</v>
      </c>
      <c r="F69" s="24">
        <v>0.93630405059821997</v>
      </c>
      <c r="G69" s="24">
        <v>0.86085876714245002</v>
      </c>
      <c r="H69" s="24">
        <v>0.81124227617119915</v>
      </c>
      <c r="I69" s="24">
        <v>0.78367763415865987</v>
      </c>
      <c r="J69" s="24">
        <v>0.69737890577201911</v>
      </c>
      <c r="K69" s="24">
        <v>0.69498834785324004</v>
      </c>
      <c r="L69" s="24">
        <v>0.66681816937068983</v>
      </c>
      <c r="M69" s="24">
        <v>0.64869034388801883</v>
      </c>
      <c r="N69" s="24">
        <v>0.61964756802649901</v>
      </c>
      <c r="O69" s="24">
        <v>0.55729703413349985</v>
      </c>
      <c r="P69" s="24">
        <v>0.5167272177604979</v>
      </c>
      <c r="Q69" s="24">
        <v>0.49763298295504999</v>
      </c>
      <c r="R69" s="24">
        <v>0.73944683504425901</v>
      </c>
      <c r="S69" s="24">
        <v>0.65198488746139982</v>
      </c>
      <c r="T69" s="24">
        <v>0.63392157853745001</v>
      </c>
      <c r="U69" s="24">
        <v>0.60761753761171988</v>
      </c>
      <c r="V69" s="24">
        <v>0.68095469416429999</v>
      </c>
      <c r="W69" s="24">
        <v>0.84580472675429919</v>
      </c>
      <c r="X69" s="24">
        <v>0.76621030375612009</v>
      </c>
      <c r="Y69" s="24">
        <v>0.83969277101006989</v>
      </c>
      <c r="Z69" s="24">
        <v>0.73364432174872996</v>
      </c>
      <c r="AA69" s="24">
        <v>0.72038679549101992</v>
      </c>
    </row>
    <row r="70" spans="1:27" x14ac:dyDescent="0.25">
      <c r="A70" s="28" t="s">
        <v>134</v>
      </c>
      <c r="B70" s="28" t="s">
        <v>36</v>
      </c>
      <c r="C70" s="24">
        <v>7.3086315124799905E-2</v>
      </c>
      <c r="D70" s="24">
        <v>5.9357483734000002E-2</v>
      </c>
      <c r="E70" s="24">
        <v>7.0766915026000007E-2</v>
      </c>
      <c r="F70" s="24">
        <v>5.6757990714299988E-2</v>
      </c>
      <c r="G70" s="24">
        <v>5.5552978091499991E-2</v>
      </c>
      <c r="H70" s="24">
        <v>5.4137181736299896E-2</v>
      </c>
      <c r="I70" s="24">
        <v>5.1587138075999996E-2</v>
      </c>
      <c r="J70" s="24">
        <v>4.6898994341000005E-2</v>
      </c>
      <c r="K70" s="24">
        <v>4.3922379381999999E-2</v>
      </c>
      <c r="L70" s="24">
        <v>0.32548864179999898</v>
      </c>
      <c r="M70" s="24">
        <v>0.29759239789999997</v>
      </c>
      <c r="N70" s="24">
        <v>0.35588816000000001</v>
      </c>
      <c r="O70" s="24">
        <v>0.33192924709999999</v>
      </c>
      <c r="P70" s="24">
        <v>0.30269016679999999</v>
      </c>
      <c r="Q70" s="24">
        <v>0.30667300460000002</v>
      </c>
      <c r="R70" s="24">
        <v>0.29384173479999992</v>
      </c>
      <c r="S70" s="24">
        <v>0.51220020590000004</v>
      </c>
      <c r="T70" s="24">
        <v>0.47729085269999999</v>
      </c>
      <c r="U70" s="24">
        <v>0.45297407099999998</v>
      </c>
      <c r="V70" s="24">
        <v>0.40431249149999998</v>
      </c>
      <c r="W70" s="24">
        <v>0.40878999379999997</v>
      </c>
      <c r="X70" s="24">
        <v>0.37294719079999999</v>
      </c>
      <c r="Y70" s="24">
        <v>0.34411385410000001</v>
      </c>
      <c r="Z70" s="24">
        <v>0.33531013120000003</v>
      </c>
      <c r="AA70" s="24">
        <v>0.32439963199999999</v>
      </c>
    </row>
    <row r="71" spans="1:27" x14ac:dyDescent="0.25">
      <c r="A71" s="28" t="s">
        <v>134</v>
      </c>
      <c r="B71" s="28" t="s">
        <v>74</v>
      </c>
      <c r="C71" s="24">
        <v>0</v>
      </c>
      <c r="D71" s="24">
        <v>0</v>
      </c>
      <c r="E71" s="24">
        <v>0</v>
      </c>
      <c r="F71" s="24">
        <v>2.1035400000000001E-6</v>
      </c>
      <c r="G71" s="24">
        <v>2.2014879999999904E-6</v>
      </c>
      <c r="H71" s="24">
        <v>2.392502E-6</v>
      </c>
      <c r="I71" s="24">
        <v>2.4667684999999999E-6</v>
      </c>
      <c r="J71" s="24">
        <v>2.5283042E-6</v>
      </c>
      <c r="K71" s="24">
        <v>2.8136183999999999E-6</v>
      </c>
      <c r="L71" s="24">
        <v>2.6480990000000003E-6</v>
      </c>
      <c r="M71" s="24">
        <v>2.4863164999999999E-6</v>
      </c>
      <c r="N71" s="24">
        <v>2.5823715E-6</v>
      </c>
      <c r="O71" s="24">
        <v>2.468464E-6</v>
      </c>
      <c r="P71" s="24">
        <v>2.3957246000000001E-6</v>
      </c>
      <c r="Q71" s="24">
        <v>3.0027998E-6</v>
      </c>
      <c r="R71" s="24">
        <v>3.2116151E-6</v>
      </c>
      <c r="S71" s="24">
        <v>7.6470183999999903E-6</v>
      </c>
      <c r="T71" s="24">
        <v>7.28856199999999E-6</v>
      </c>
      <c r="U71" s="24">
        <v>6.9372375000000003E-6</v>
      </c>
      <c r="V71" s="24">
        <v>6.5879669999999898E-6</v>
      </c>
      <c r="W71" s="24">
        <v>6.5003744999999897E-6</v>
      </c>
      <c r="X71" s="24">
        <v>6.1202984999999896E-6</v>
      </c>
      <c r="Y71" s="24">
        <v>5.8294375999999996E-6</v>
      </c>
      <c r="Z71" s="24">
        <v>6.4055409999999996E-6</v>
      </c>
      <c r="AA71" s="24">
        <v>6.7605739999999998E-6</v>
      </c>
    </row>
    <row r="72" spans="1:27" x14ac:dyDescent="0.25">
      <c r="A72" s="28" t="s">
        <v>134</v>
      </c>
      <c r="B72" s="28" t="s">
        <v>56</v>
      </c>
      <c r="C72" s="24">
        <v>0</v>
      </c>
      <c r="D72" s="24">
        <v>0</v>
      </c>
      <c r="E72" s="24">
        <v>0</v>
      </c>
      <c r="F72" s="24">
        <v>0</v>
      </c>
      <c r="G72" s="24">
        <v>0</v>
      </c>
      <c r="H72" s="24">
        <v>0</v>
      </c>
      <c r="I72" s="24">
        <v>0</v>
      </c>
      <c r="J72" s="24">
        <v>0</v>
      </c>
      <c r="K72" s="24">
        <v>0</v>
      </c>
      <c r="L72" s="24">
        <v>0</v>
      </c>
      <c r="M72" s="24">
        <v>0</v>
      </c>
      <c r="N72" s="24">
        <v>0</v>
      </c>
      <c r="O72" s="24">
        <v>0</v>
      </c>
      <c r="P72" s="24">
        <v>0</v>
      </c>
      <c r="Q72" s="24">
        <v>0</v>
      </c>
      <c r="R72" s="24">
        <v>0</v>
      </c>
      <c r="S72" s="24">
        <v>0</v>
      </c>
      <c r="T72" s="24">
        <v>0</v>
      </c>
      <c r="U72" s="24">
        <v>0</v>
      </c>
      <c r="V72" s="24">
        <v>0</v>
      </c>
      <c r="W72" s="24">
        <v>0</v>
      </c>
      <c r="X72" s="24">
        <v>0</v>
      </c>
      <c r="Y72" s="24">
        <v>0</v>
      </c>
      <c r="Z72" s="24">
        <v>0</v>
      </c>
      <c r="AA72" s="24">
        <v>0</v>
      </c>
    </row>
    <row r="73" spans="1:27" x14ac:dyDescent="0.25">
      <c r="A73" s="33" t="s">
        <v>139</v>
      </c>
      <c r="B73" s="33"/>
      <c r="C73" s="30">
        <v>27278.688212722667</v>
      </c>
      <c r="D73" s="30">
        <v>26440.878990559268</v>
      </c>
      <c r="E73" s="30">
        <v>20445.477053581406</v>
      </c>
      <c r="F73" s="30">
        <v>17210.93558284955</v>
      </c>
      <c r="G73" s="30">
        <v>15923.151658053341</v>
      </c>
      <c r="H73" s="30">
        <v>16110.891456178268</v>
      </c>
      <c r="I73" s="30">
        <v>15303.203135982363</v>
      </c>
      <c r="J73" s="30">
        <v>13973.176660806548</v>
      </c>
      <c r="K73" s="30">
        <v>13925.817037135455</v>
      </c>
      <c r="L73" s="30">
        <v>12653.85897479947</v>
      </c>
      <c r="M73" s="30">
        <v>11957.655800627888</v>
      </c>
      <c r="N73" s="30">
        <v>12523.31366768453</v>
      </c>
      <c r="O73" s="30">
        <v>11354.423865352532</v>
      </c>
      <c r="P73" s="30">
        <v>11771.300592955782</v>
      </c>
      <c r="Q73" s="30">
        <v>12537.603260332851</v>
      </c>
      <c r="R73" s="30">
        <v>11148.491651694943</v>
      </c>
      <c r="S73" s="30">
        <v>11197.265715776663</v>
      </c>
      <c r="T73" s="30">
        <v>11979.447060341179</v>
      </c>
      <c r="U73" s="30">
        <v>10794.020987401109</v>
      </c>
      <c r="V73" s="30">
        <v>11085.746499942663</v>
      </c>
      <c r="W73" s="30">
        <v>9466.6923812457553</v>
      </c>
      <c r="X73" s="30">
        <v>8872.7153402564545</v>
      </c>
      <c r="Y73" s="30">
        <v>8395.2870741094121</v>
      </c>
      <c r="Z73" s="30">
        <v>7573.163589708749</v>
      </c>
      <c r="AA73" s="30">
        <v>6513.181010661292</v>
      </c>
    </row>
    <row r="75" spans="1:27"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x14ac:dyDescent="0.25">
      <c r="A76" s="28" t="s">
        <v>135</v>
      </c>
      <c r="B76" s="28" t="s">
        <v>64</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row>
    <row r="77" spans="1:27" x14ac:dyDescent="0.25">
      <c r="A77" s="28" t="s">
        <v>135</v>
      </c>
      <c r="B77" s="28" t="s">
        <v>72</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row>
    <row r="78" spans="1:27" x14ac:dyDescent="0.25">
      <c r="A78" s="28" t="s">
        <v>135</v>
      </c>
      <c r="B78" s="28" t="s">
        <v>20</v>
      </c>
      <c r="C78" s="24">
        <v>0</v>
      </c>
      <c r="D78" s="24">
        <v>3.8334989999999898E-3</v>
      </c>
      <c r="E78" s="24">
        <v>4.7064969999999996E-3</v>
      </c>
      <c r="F78" s="24">
        <v>5.0658627000000006E-3</v>
      </c>
      <c r="G78" s="24">
        <v>4.6161059999999896E-3</v>
      </c>
      <c r="H78" s="24">
        <v>4.444417E-3</v>
      </c>
      <c r="I78" s="24">
        <v>4.3883495000000003E-3</v>
      </c>
      <c r="J78" s="24">
        <v>4.1406712999999904E-3</v>
      </c>
      <c r="K78" s="24">
        <v>4.1298190000000007E-3</v>
      </c>
      <c r="L78" s="24">
        <v>4.1641606999999999E-3</v>
      </c>
      <c r="M78" s="24">
        <v>3.8393855E-3</v>
      </c>
      <c r="N78" s="24">
        <v>4.576849E-3</v>
      </c>
      <c r="O78" s="24">
        <v>4.3712960000000002E-3</v>
      </c>
      <c r="P78" s="24">
        <v>4.1026897000000003E-3</v>
      </c>
      <c r="Q78" s="24">
        <v>4.257467E-3</v>
      </c>
      <c r="R78" s="24">
        <v>3.9774067E-3</v>
      </c>
      <c r="S78" s="24">
        <v>4.323604E-3</v>
      </c>
      <c r="T78" s="24">
        <v>4.3926395999999901E-3</v>
      </c>
      <c r="U78" s="24">
        <v>4.7343574000000008E-3</v>
      </c>
      <c r="V78" s="24">
        <v>4.1179260000000001E-3</v>
      </c>
      <c r="W78" s="24">
        <v>4.5774129999999998E-3</v>
      </c>
      <c r="X78" s="24">
        <v>4.3426775999999999E-3</v>
      </c>
      <c r="Y78" s="24">
        <v>3.9932320000000002E-3</v>
      </c>
      <c r="Z78" s="24">
        <v>4.1115420000000001E-3</v>
      </c>
      <c r="AA78" s="24">
        <v>3.9194989999999895E-3</v>
      </c>
    </row>
    <row r="79" spans="1:27" x14ac:dyDescent="0.25">
      <c r="A79" s="28" t="s">
        <v>135</v>
      </c>
      <c r="B79" s="28" t="s">
        <v>32</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row>
    <row r="80" spans="1:27" x14ac:dyDescent="0.25">
      <c r="A80" s="28" t="s">
        <v>135</v>
      </c>
      <c r="B80" s="28" t="s">
        <v>67</v>
      </c>
      <c r="C80" s="24">
        <v>5.0226810000000002E-3</v>
      </c>
      <c r="D80" s="24">
        <v>3.9966242999999995E-3</v>
      </c>
      <c r="E80" s="24">
        <v>4.1101120135999993</v>
      </c>
      <c r="F80" s="24">
        <v>5.0071543999999999E-3</v>
      </c>
      <c r="G80" s="24">
        <v>1.2808931442</v>
      </c>
      <c r="H80" s="24">
        <v>2.7831356672000003</v>
      </c>
      <c r="I80" s="24">
        <v>0.49723071330000007</v>
      </c>
      <c r="J80" s="24">
        <v>3.9285131999999999E-3</v>
      </c>
      <c r="K80" s="24">
        <v>4.7521022998999998</v>
      </c>
      <c r="L80" s="24">
        <v>3.9206529999999996E-3</v>
      </c>
      <c r="M80" s="24">
        <v>0.36552029110000001</v>
      </c>
      <c r="N80" s="24">
        <v>3.3403091120000004</v>
      </c>
      <c r="O80" s="24">
        <v>3.9608030999999993E-3</v>
      </c>
      <c r="P80" s="24">
        <v>3.7053562572000001</v>
      </c>
      <c r="Q80" s="24">
        <v>9.3389858243999981</v>
      </c>
      <c r="R80" s="24">
        <v>3.7362546999999999E-3</v>
      </c>
      <c r="S80" s="24">
        <v>15.8617393126999</v>
      </c>
      <c r="T80" s="24">
        <v>1.1564984627000001</v>
      </c>
      <c r="U80" s="24">
        <v>6.0085265885999997</v>
      </c>
      <c r="V80" s="24">
        <v>2.2740553642999997</v>
      </c>
      <c r="W80" s="24">
        <v>5.3461549084</v>
      </c>
      <c r="X80" s="24">
        <v>1.6515716989</v>
      </c>
      <c r="Y80" s="24">
        <v>3.2251994635000001</v>
      </c>
      <c r="Z80" s="24">
        <v>13.774969062</v>
      </c>
      <c r="AA80" s="24">
        <v>7.8487284400999995</v>
      </c>
    </row>
    <row r="81" spans="1:27" x14ac:dyDescent="0.25">
      <c r="A81" s="28" t="s">
        <v>135</v>
      </c>
      <c r="B81" s="28" t="s">
        <v>66</v>
      </c>
      <c r="C81" s="24">
        <v>49844.068635999989</v>
      </c>
      <c r="D81" s="24">
        <v>71025.196959999987</v>
      </c>
      <c r="E81" s="24">
        <v>49953.479310000002</v>
      </c>
      <c r="F81" s="24">
        <v>48095.645791000017</v>
      </c>
      <c r="G81" s="24">
        <v>54378.693754999993</v>
      </c>
      <c r="H81" s="24">
        <v>46668.496140000003</v>
      </c>
      <c r="I81" s="24">
        <v>44387.956580000005</v>
      </c>
      <c r="J81" s="24">
        <v>46249.338770000009</v>
      </c>
      <c r="K81" s="24">
        <v>38914.469939999988</v>
      </c>
      <c r="L81" s="24">
        <v>29434.435208999999</v>
      </c>
      <c r="M81" s="24">
        <v>42206.396509999991</v>
      </c>
      <c r="N81" s="24">
        <v>29331.53441</v>
      </c>
      <c r="O81" s="24">
        <v>28353.876230000002</v>
      </c>
      <c r="P81" s="24">
        <v>32060.46629</v>
      </c>
      <c r="Q81" s="24">
        <v>27676.409390000004</v>
      </c>
      <c r="R81" s="24">
        <v>26016.26613</v>
      </c>
      <c r="S81" s="24">
        <v>27285.930840000001</v>
      </c>
      <c r="T81" s="24">
        <v>22940.498090000001</v>
      </c>
      <c r="U81" s="24">
        <v>17509.400550000006</v>
      </c>
      <c r="V81" s="24">
        <v>24757.26541</v>
      </c>
      <c r="W81" s="24">
        <v>17335.52809</v>
      </c>
      <c r="X81" s="24">
        <v>16762.05516</v>
      </c>
      <c r="Y81" s="24">
        <v>19048.387549999999</v>
      </c>
      <c r="Z81" s="24">
        <v>16272.533719999998</v>
      </c>
      <c r="AA81" s="24">
        <v>15383.70145</v>
      </c>
    </row>
    <row r="82" spans="1:27" x14ac:dyDescent="0.25">
      <c r="A82" s="28" t="s">
        <v>135</v>
      </c>
      <c r="B82" s="28" t="s">
        <v>70</v>
      </c>
      <c r="C82" s="24">
        <v>4734.4955</v>
      </c>
      <c r="D82" s="24">
        <v>5088.0879980089003</v>
      </c>
      <c r="E82" s="24">
        <v>4465.3253390921</v>
      </c>
      <c r="F82" s="24">
        <v>4118.2267188118994</v>
      </c>
      <c r="G82" s="24">
        <v>4281.8091316414002</v>
      </c>
      <c r="H82" s="24">
        <v>4158.4599717013998</v>
      </c>
      <c r="I82" s="24">
        <v>4025.0226709904009</v>
      </c>
      <c r="J82" s="24">
        <v>3543.4293157856009</v>
      </c>
      <c r="K82" s="24">
        <v>5152.316326515901</v>
      </c>
      <c r="L82" s="24">
        <v>5915.318603797401</v>
      </c>
      <c r="M82" s="24">
        <v>5868.6741549080007</v>
      </c>
      <c r="N82" s="24">
        <v>8707.9249865198999</v>
      </c>
      <c r="O82" s="24">
        <v>8356.2148380516992</v>
      </c>
      <c r="P82" s="24">
        <v>8487.540473835601</v>
      </c>
      <c r="Q82" s="24">
        <v>7979.6401530537005</v>
      </c>
      <c r="R82" s="24">
        <v>7791.4172746605018</v>
      </c>
      <c r="S82" s="24">
        <v>6563.7516828319995</v>
      </c>
      <c r="T82" s="24">
        <v>5911.5351625030007</v>
      </c>
      <c r="U82" s="24">
        <v>5606.3082275810002</v>
      </c>
      <c r="V82" s="24">
        <v>5854.4140421682996</v>
      </c>
      <c r="W82" s="24">
        <v>5364.4074090800004</v>
      </c>
      <c r="X82" s="24">
        <v>5117.8961020569996</v>
      </c>
      <c r="Y82" s="24">
        <v>5021.956723026</v>
      </c>
      <c r="Z82" s="24">
        <v>4541.1756628404992</v>
      </c>
      <c r="AA82" s="24">
        <v>4564.9032543357007</v>
      </c>
    </row>
    <row r="83" spans="1:27" x14ac:dyDescent="0.25">
      <c r="A83" s="28" t="s">
        <v>135</v>
      </c>
      <c r="B83" s="28" t="s">
        <v>69</v>
      </c>
      <c r="C83" s="24">
        <v>1.1865672999999999E-7</v>
      </c>
      <c r="D83" s="24">
        <v>1.6207746E-7</v>
      </c>
      <c r="E83" s="24">
        <v>1.7970719999999999E-7</v>
      </c>
      <c r="F83" s="24">
        <v>1.7508583999999901E-7</v>
      </c>
      <c r="G83" s="24">
        <v>2.5440391999999998E-7</v>
      </c>
      <c r="H83" s="24">
        <v>4.8764110000000001E-7</v>
      </c>
      <c r="I83" s="24">
        <v>5.0539075000000007E-7</v>
      </c>
      <c r="J83" s="24">
        <v>4.8045094999999994E-7</v>
      </c>
      <c r="K83" s="24">
        <v>5.6764890000000001E-7</v>
      </c>
      <c r="L83" s="24">
        <v>6.3233816999999994E-7</v>
      </c>
      <c r="M83" s="24">
        <v>5.4227870000000001E-7</v>
      </c>
      <c r="N83" s="24">
        <v>5.8667857000000001E-7</v>
      </c>
      <c r="O83" s="24">
        <v>5.9357704999999999E-7</v>
      </c>
      <c r="P83" s="24">
        <v>5.0806905999999995E-7</v>
      </c>
      <c r="Q83" s="24">
        <v>6.2752683999999998E-7</v>
      </c>
      <c r="R83" s="24">
        <v>5.6153023999999994E-7</v>
      </c>
      <c r="S83" s="24">
        <v>5.4575887000000002E-7</v>
      </c>
      <c r="T83" s="24">
        <v>6.6011649999999891E-7</v>
      </c>
      <c r="U83" s="24">
        <v>6.1875645999999898E-7</v>
      </c>
      <c r="V83" s="24">
        <v>5.5938790000000004E-7</v>
      </c>
      <c r="W83" s="24">
        <v>6.1339379999999998E-7</v>
      </c>
      <c r="X83" s="24">
        <v>6.0604034999999994E-7</v>
      </c>
      <c r="Y83" s="24">
        <v>5.0637569999999998E-7</v>
      </c>
      <c r="Z83" s="24">
        <v>5.9343850000000001E-7</v>
      </c>
      <c r="AA83" s="24">
        <v>5.6021369999999999E-7</v>
      </c>
    </row>
    <row r="84" spans="1:27" x14ac:dyDescent="0.25">
      <c r="A84" s="28" t="s">
        <v>135</v>
      </c>
      <c r="B84" s="28" t="s">
        <v>36</v>
      </c>
      <c r="C84" s="24">
        <v>2.3178245999999999E-6</v>
      </c>
      <c r="D84" s="24">
        <v>2.5379869999999999E-6</v>
      </c>
      <c r="E84" s="24">
        <v>2.2140963000000002E-6</v>
      </c>
      <c r="F84" s="24">
        <v>2.024297E-6</v>
      </c>
      <c r="G84" s="24">
        <v>2.0249025E-6</v>
      </c>
      <c r="H84" s="24">
        <v>2.6424534000000001E-6</v>
      </c>
      <c r="I84" s="24">
        <v>3.0778067000000002E-6</v>
      </c>
      <c r="J84" s="24">
        <v>3.3374659999999997E-6</v>
      </c>
      <c r="K84" s="24">
        <v>3.1728612E-6</v>
      </c>
      <c r="L84" s="24">
        <v>5.6265140000000002E-6</v>
      </c>
      <c r="M84" s="24">
        <v>8.7106279999999992E-6</v>
      </c>
      <c r="N84" s="24">
        <v>7.7502730000000005E-6</v>
      </c>
      <c r="O84" s="24">
        <v>7.2141796999999999E-6</v>
      </c>
      <c r="P84" s="24">
        <v>7.0895193999999895E-6</v>
      </c>
      <c r="Q84" s="24">
        <v>6.8365065E-6</v>
      </c>
      <c r="R84" s="24">
        <v>6.7076404E-6</v>
      </c>
      <c r="S84" s="24">
        <v>6.6114575999999996E-6</v>
      </c>
      <c r="T84" s="24">
        <v>6.0899090000000004E-6</v>
      </c>
      <c r="U84" s="24">
        <v>5.8272760000000003E-6</v>
      </c>
      <c r="V84" s="24">
        <v>6.3238866000000002E-6</v>
      </c>
      <c r="W84" s="24">
        <v>6.2480853E-6</v>
      </c>
      <c r="X84" s="24">
        <v>5.9054772999999999E-6</v>
      </c>
      <c r="Y84" s="24">
        <v>6.8588396999999999E-6</v>
      </c>
      <c r="Z84" s="24">
        <v>6.6467109999999995E-6</v>
      </c>
      <c r="AA84" s="24">
        <v>6.0978965000000001E-6</v>
      </c>
    </row>
    <row r="85" spans="1:27" x14ac:dyDescent="0.25">
      <c r="A85" s="28" t="s">
        <v>135</v>
      </c>
      <c r="B85" s="28" t="s">
        <v>74</v>
      </c>
      <c r="C85" s="24">
        <v>0</v>
      </c>
      <c r="D85" s="24">
        <v>0</v>
      </c>
      <c r="E85" s="24">
        <v>0</v>
      </c>
      <c r="F85" s="24">
        <v>2.6690906000000002E-6</v>
      </c>
      <c r="G85" s="24">
        <v>2.9410984999999997E-6</v>
      </c>
      <c r="H85" s="24">
        <v>2.8695396999999901E-6</v>
      </c>
      <c r="I85" s="24">
        <v>2.8219397999999903E-6</v>
      </c>
      <c r="J85" s="24">
        <v>2.9149841999999999E-6</v>
      </c>
      <c r="K85" s="24">
        <v>2.9948232999999999E-6</v>
      </c>
      <c r="L85" s="24">
        <v>3.0893925999999999E-6</v>
      </c>
      <c r="M85" s="24">
        <v>4.1901259999999994E-6</v>
      </c>
      <c r="N85" s="24">
        <v>5.2638617000000001E-6</v>
      </c>
      <c r="O85" s="24">
        <v>4.8590880000000003E-6</v>
      </c>
      <c r="P85" s="24">
        <v>4.6537486000000001E-6</v>
      </c>
      <c r="Q85" s="24">
        <v>4.9855126999999999E-6</v>
      </c>
      <c r="R85" s="24">
        <v>4.8914889999999996E-6</v>
      </c>
      <c r="S85" s="24">
        <v>7.000694E-6</v>
      </c>
      <c r="T85" s="24">
        <v>6.6557964000000004E-6</v>
      </c>
      <c r="U85" s="24">
        <v>9.9517600000000008E-6</v>
      </c>
      <c r="V85" s="24">
        <v>9.3098289999999995E-6</v>
      </c>
      <c r="W85" s="24">
        <v>1.8070976999999997E-5</v>
      </c>
      <c r="X85" s="24">
        <v>1.6075773000000002E-5</v>
      </c>
      <c r="Y85" s="24">
        <v>1.48333239999999E-5</v>
      </c>
      <c r="Z85" s="24">
        <v>1.4629682499999999E-5</v>
      </c>
      <c r="AA85" s="24">
        <v>1.3241991E-5</v>
      </c>
    </row>
    <row r="86" spans="1:27" x14ac:dyDescent="0.25">
      <c r="A86" s="28" t="s">
        <v>135</v>
      </c>
      <c r="B86" s="28" t="s">
        <v>56</v>
      </c>
      <c r="C86" s="24">
        <v>0</v>
      </c>
      <c r="D86" s="24">
        <v>0</v>
      </c>
      <c r="E86" s="24">
        <v>0</v>
      </c>
      <c r="F86" s="24">
        <v>0</v>
      </c>
      <c r="G86" s="24">
        <v>0</v>
      </c>
      <c r="H86" s="24">
        <v>0</v>
      </c>
      <c r="I86" s="24">
        <v>0</v>
      </c>
      <c r="J86" s="24">
        <v>0</v>
      </c>
      <c r="K86" s="24">
        <v>0</v>
      </c>
      <c r="L86" s="24">
        <v>0</v>
      </c>
      <c r="M86" s="24">
        <v>0</v>
      </c>
      <c r="N86" s="24">
        <v>0</v>
      </c>
      <c r="O86" s="24">
        <v>0</v>
      </c>
      <c r="P86" s="24">
        <v>0</v>
      </c>
      <c r="Q86" s="24">
        <v>0</v>
      </c>
      <c r="R86" s="24">
        <v>0</v>
      </c>
      <c r="S86" s="24">
        <v>0</v>
      </c>
      <c r="T86" s="24">
        <v>0</v>
      </c>
      <c r="U86" s="24">
        <v>0</v>
      </c>
      <c r="V86" s="24">
        <v>0</v>
      </c>
      <c r="W86" s="24">
        <v>0</v>
      </c>
      <c r="X86" s="24">
        <v>0</v>
      </c>
      <c r="Y86" s="24">
        <v>0</v>
      </c>
      <c r="Z86" s="24">
        <v>0</v>
      </c>
      <c r="AA86" s="24">
        <v>0</v>
      </c>
    </row>
    <row r="87" spans="1:27" x14ac:dyDescent="0.25">
      <c r="A87" s="33" t="s">
        <v>139</v>
      </c>
      <c r="B87" s="33"/>
      <c r="C87" s="30">
        <v>54578.569158799641</v>
      </c>
      <c r="D87" s="30">
        <v>76113.29278829426</v>
      </c>
      <c r="E87" s="30">
        <v>54422.919467782413</v>
      </c>
      <c r="F87" s="30">
        <v>52213.88258300411</v>
      </c>
      <c r="G87" s="30">
        <v>58661.788396145996</v>
      </c>
      <c r="H87" s="30">
        <v>50829.743692273245</v>
      </c>
      <c r="I87" s="30">
        <v>48413.480870558597</v>
      </c>
      <c r="J87" s="30">
        <v>49792.776155450563</v>
      </c>
      <c r="K87" s="30">
        <v>44071.542499202442</v>
      </c>
      <c r="L87" s="30">
        <v>35349.761898243436</v>
      </c>
      <c r="M87" s="30">
        <v>48075.440025126874</v>
      </c>
      <c r="N87" s="30">
        <v>38042.804283067577</v>
      </c>
      <c r="O87" s="30">
        <v>36710.099400744381</v>
      </c>
      <c r="P87" s="30">
        <v>40551.716223290568</v>
      </c>
      <c r="Q87" s="30">
        <v>35665.392786972639</v>
      </c>
      <c r="R87" s="30">
        <v>33807.691118883435</v>
      </c>
      <c r="S87" s="30">
        <v>33865.548586294462</v>
      </c>
      <c r="T87" s="30">
        <v>28853.194144265417</v>
      </c>
      <c r="U87" s="30">
        <v>23121.722039145763</v>
      </c>
      <c r="V87" s="30">
        <v>30613.957626017986</v>
      </c>
      <c r="W87" s="30">
        <v>22705.286232014791</v>
      </c>
      <c r="X87" s="30">
        <v>21881.607177039539</v>
      </c>
      <c r="Y87" s="30">
        <v>24073.573466227874</v>
      </c>
      <c r="Z87" s="30">
        <v>20827.488464037935</v>
      </c>
      <c r="AA87" s="30">
        <v>19956.457352835016</v>
      </c>
    </row>
    <row r="90" spans="1:27" collapsed="1" x14ac:dyDescent="0.25">
      <c r="A90" s="17" t="s">
        <v>136</v>
      </c>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row>
    <row r="91" spans="1:27" x14ac:dyDescent="0.25">
      <c r="A91" s="18" t="s">
        <v>129</v>
      </c>
      <c r="B91" s="18" t="s">
        <v>130</v>
      </c>
      <c r="C91" s="18" t="s">
        <v>79</v>
      </c>
      <c r="D91" s="18" t="s">
        <v>87</v>
      </c>
      <c r="E91" s="18" t="s">
        <v>88</v>
      </c>
      <c r="F91" s="18" t="s">
        <v>89</v>
      </c>
      <c r="G91" s="18" t="s">
        <v>90</v>
      </c>
      <c r="H91" s="18" t="s">
        <v>91</v>
      </c>
      <c r="I91" s="18" t="s">
        <v>92</v>
      </c>
      <c r="J91" s="18" t="s">
        <v>93</v>
      </c>
      <c r="K91" s="18" t="s">
        <v>94</v>
      </c>
      <c r="L91" s="18" t="s">
        <v>95</v>
      </c>
      <c r="M91" s="18" t="s">
        <v>96</v>
      </c>
      <c r="N91" s="18" t="s">
        <v>97</v>
      </c>
      <c r="O91" s="18" t="s">
        <v>98</v>
      </c>
      <c r="P91" s="18" t="s">
        <v>99</v>
      </c>
      <c r="Q91" s="18" t="s">
        <v>100</v>
      </c>
      <c r="R91" s="18" t="s">
        <v>101</v>
      </c>
      <c r="S91" s="18" t="s">
        <v>102</v>
      </c>
      <c r="T91" s="18" t="s">
        <v>103</v>
      </c>
      <c r="U91" s="18" t="s">
        <v>104</v>
      </c>
      <c r="V91" s="18" t="s">
        <v>105</v>
      </c>
      <c r="W91" s="18" t="s">
        <v>106</v>
      </c>
      <c r="X91" s="18" t="s">
        <v>107</v>
      </c>
      <c r="Y91" s="18" t="s">
        <v>108</v>
      </c>
      <c r="Z91" s="18" t="s">
        <v>109</v>
      </c>
      <c r="AA91" s="18" t="s">
        <v>110</v>
      </c>
    </row>
    <row r="92" spans="1:27" x14ac:dyDescent="0.25">
      <c r="A92" s="28" t="s">
        <v>40</v>
      </c>
      <c r="B92" s="28" t="s">
        <v>71</v>
      </c>
      <c r="C92" s="34">
        <v>0.22752273263999989</v>
      </c>
      <c r="D92" s="34">
        <v>0.23724492059999891</v>
      </c>
      <c r="E92" s="34">
        <v>0.29802938759999986</v>
      </c>
      <c r="F92" s="34">
        <v>0.26289161900000002</v>
      </c>
      <c r="G92" s="34">
        <v>0.26771513949999992</v>
      </c>
      <c r="H92" s="34">
        <v>0.25785357959999999</v>
      </c>
      <c r="I92" s="34">
        <v>0.24695253649999999</v>
      </c>
      <c r="J92" s="34">
        <v>0.22100418709999892</v>
      </c>
      <c r="K92" s="34">
        <v>0.21164750649999997</v>
      </c>
      <c r="L92" s="34">
        <v>0.18843648779999997</v>
      </c>
      <c r="M92" s="34">
        <v>0.16501831656999988</v>
      </c>
      <c r="N92" s="34">
        <v>0.15640197559999997</v>
      </c>
      <c r="O92" s="34">
        <v>0.12899408172999993</v>
      </c>
      <c r="P92" s="34">
        <v>0.1084823087</v>
      </c>
      <c r="Q92" s="34">
        <v>0.1096438869999999</v>
      </c>
      <c r="R92" s="34">
        <v>0.10224524614</v>
      </c>
      <c r="S92" s="34">
        <v>9.1778094499999907E-2</v>
      </c>
      <c r="T92" s="34">
        <v>8.69607726E-2</v>
      </c>
      <c r="U92" s="34">
        <v>8.2519676299999997E-2</v>
      </c>
      <c r="V92" s="34">
        <v>7.5629792229999881E-2</v>
      </c>
      <c r="W92" s="34">
        <v>4.8505889899999891E-2</v>
      </c>
      <c r="X92" s="34">
        <v>2.8485918559999879E-2</v>
      </c>
      <c r="Y92" s="34">
        <v>2.5155176459999998E-2</v>
      </c>
      <c r="Z92" s="34">
        <v>2.553399189999998E-2</v>
      </c>
      <c r="AA92" s="34">
        <v>2.2403599069999999E-2</v>
      </c>
    </row>
    <row r="93" spans="1:27" x14ac:dyDescent="0.25">
      <c r="A93" s="28" t="s">
        <v>40</v>
      </c>
      <c r="B93" s="28" t="s">
        <v>122</v>
      </c>
      <c r="C93" s="24">
        <v>778.72330099999999</v>
      </c>
      <c r="D93" s="24">
        <v>3399.0160699999997</v>
      </c>
      <c r="E93" s="24">
        <v>5212.0778200000004</v>
      </c>
      <c r="F93" s="24">
        <v>5712.9113100000004</v>
      </c>
      <c r="G93" s="24">
        <v>13175.744629999999</v>
      </c>
      <c r="H93" s="24">
        <v>20864.384480000001</v>
      </c>
      <c r="I93" s="24">
        <v>21780.463430000003</v>
      </c>
      <c r="J93" s="24">
        <v>17015.391100000001</v>
      </c>
      <c r="K93" s="24">
        <v>21086.672980000003</v>
      </c>
      <c r="L93" s="24">
        <v>19334.246319999998</v>
      </c>
      <c r="M93" s="24">
        <v>16875.199100000002</v>
      </c>
      <c r="N93" s="24">
        <v>18984.659200000002</v>
      </c>
      <c r="O93" s="24">
        <v>15513.556640000003</v>
      </c>
      <c r="P93" s="24">
        <v>13623.506860000001</v>
      </c>
      <c r="Q93" s="24">
        <v>17148.001899999999</v>
      </c>
      <c r="R93" s="24">
        <v>15681.204440000001</v>
      </c>
      <c r="S93" s="24">
        <v>16179.135900000001</v>
      </c>
      <c r="T93" s="24">
        <v>14952.335990000001</v>
      </c>
      <c r="U93" s="24">
        <v>15710.667760000002</v>
      </c>
      <c r="V93" s="24">
        <v>16248.981120000002</v>
      </c>
      <c r="W93" s="24">
        <v>14339.085780000001</v>
      </c>
      <c r="X93" s="24">
        <v>14630.032660000001</v>
      </c>
      <c r="Y93" s="24">
        <v>13466.604199999998</v>
      </c>
      <c r="Z93" s="24">
        <v>14428.434739999999</v>
      </c>
      <c r="AA93" s="24">
        <v>12472.817980000002</v>
      </c>
    </row>
    <row r="94" spans="1:27" x14ac:dyDescent="0.25">
      <c r="A94" s="28" t="s">
        <v>40</v>
      </c>
      <c r="B94" s="28" t="s">
        <v>76</v>
      </c>
      <c r="C94" s="24">
        <v>0</v>
      </c>
      <c r="D94" s="24">
        <v>0</v>
      </c>
      <c r="E94" s="24">
        <v>0</v>
      </c>
      <c r="F94" s="24">
        <v>0</v>
      </c>
      <c r="G94" s="24">
        <v>0</v>
      </c>
      <c r="H94" s="24">
        <v>0</v>
      </c>
      <c r="I94" s="24">
        <v>0</v>
      </c>
      <c r="J94" s="24">
        <v>0</v>
      </c>
      <c r="K94" s="24">
        <v>0</v>
      </c>
      <c r="L94" s="24">
        <v>0</v>
      </c>
      <c r="M94" s="24">
        <v>0</v>
      </c>
      <c r="N94" s="24">
        <v>0</v>
      </c>
      <c r="O94" s="24">
        <v>0</v>
      </c>
      <c r="P94" s="24">
        <v>0</v>
      </c>
      <c r="Q94" s="24">
        <v>0</v>
      </c>
      <c r="R94" s="24">
        <v>0</v>
      </c>
      <c r="S94" s="24">
        <v>0</v>
      </c>
      <c r="T94" s="24">
        <v>0</v>
      </c>
      <c r="U94" s="24">
        <v>0</v>
      </c>
      <c r="V94" s="24">
        <v>0</v>
      </c>
      <c r="W94" s="24">
        <v>0</v>
      </c>
      <c r="X94" s="24">
        <v>0</v>
      </c>
      <c r="Y94" s="24">
        <v>0</v>
      </c>
      <c r="Z94" s="24">
        <v>0</v>
      </c>
      <c r="AA94" s="24">
        <v>0</v>
      </c>
    </row>
    <row r="95" spans="1:27" x14ac:dyDescent="0.2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row>
    <row r="96" spans="1:27" x14ac:dyDescent="0.25">
      <c r="A96" s="18" t="s">
        <v>129</v>
      </c>
      <c r="B96" s="18" t="s">
        <v>130</v>
      </c>
      <c r="C96" s="18" t="s">
        <v>79</v>
      </c>
      <c r="D96" s="18" t="s">
        <v>87</v>
      </c>
      <c r="E96" s="18" t="s">
        <v>88</v>
      </c>
      <c r="F96" s="18" t="s">
        <v>89</v>
      </c>
      <c r="G96" s="18" t="s">
        <v>90</v>
      </c>
      <c r="H96" s="18" t="s">
        <v>91</v>
      </c>
      <c r="I96" s="18" t="s">
        <v>92</v>
      </c>
      <c r="J96" s="18" t="s">
        <v>93</v>
      </c>
      <c r="K96" s="18" t="s">
        <v>94</v>
      </c>
      <c r="L96" s="18" t="s">
        <v>95</v>
      </c>
      <c r="M96" s="18" t="s">
        <v>96</v>
      </c>
      <c r="N96" s="18" t="s">
        <v>97</v>
      </c>
      <c r="O96" s="18" t="s">
        <v>98</v>
      </c>
      <c r="P96" s="18" t="s">
        <v>99</v>
      </c>
      <c r="Q96" s="18" t="s">
        <v>100</v>
      </c>
      <c r="R96" s="18" t="s">
        <v>101</v>
      </c>
      <c r="S96" s="18" t="s">
        <v>102</v>
      </c>
      <c r="T96" s="18" t="s">
        <v>103</v>
      </c>
      <c r="U96" s="18" t="s">
        <v>104</v>
      </c>
      <c r="V96" s="18" t="s">
        <v>105</v>
      </c>
      <c r="W96" s="18" t="s">
        <v>106</v>
      </c>
      <c r="X96" s="18" t="s">
        <v>107</v>
      </c>
      <c r="Y96" s="18" t="s">
        <v>108</v>
      </c>
      <c r="Z96" s="18" t="s">
        <v>109</v>
      </c>
      <c r="AA96" s="18" t="s">
        <v>110</v>
      </c>
    </row>
    <row r="97" spans="1:27" x14ac:dyDescent="0.25">
      <c r="A97" s="28" t="s">
        <v>131</v>
      </c>
      <c r="B97" s="28" t="s">
        <v>71</v>
      </c>
      <c r="C97" s="24">
        <v>0</v>
      </c>
      <c r="D97" s="24">
        <v>0</v>
      </c>
      <c r="E97" s="24">
        <v>0</v>
      </c>
      <c r="F97" s="24">
        <v>0</v>
      </c>
      <c r="G97" s="24">
        <v>0</v>
      </c>
      <c r="H97" s="24">
        <v>0</v>
      </c>
      <c r="I97" s="24">
        <v>0</v>
      </c>
      <c r="J97" s="24">
        <v>0</v>
      </c>
      <c r="K97" s="24">
        <v>0</v>
      </c>
      <c r="L97" s="24">
        <v>0</v>
      </c>
      <c r="M97" s="24">
        <v>0</v>
      </c>
      <c r="N97" s="24">
        <v>0</v>
      </c>
      <c r="O97" s="24">
        <v>0</v>
      </c>
      <c r="P97" s="24">
        <v>0</v>
      </c>
      <c r="Q97" s="24">
        <v>0</v>
      </c>
      <c r="R97" s="24">
        <v>0</v>
      </c>
      <c r="S97" s="24">
        <v>0</v>
      </c>
      <c r="T97" s="24">
        <v>0</v>
      </c>
      <c r="U97" s="24">
        <v>0</v>
      </c>
      <c r="V97" s="24">
        <v>0</v>
      </c>
      <c r="W97" s="24">
        <v>0</v>
      </c>
      <c r="X97" s="24">
        <v>0</v>
      </c>
      <c r="Y97" s="24">
        <v>0</v>
      </c>
      <c r="Z97" s="24">
        <v>0</v>
      </c>
      <c r="AA97" s="24">
        <v>0</v>
      </c>
    </row>
    <row r="98" spans="1:27" x14ac:dyDescent="0.25">
      <c r="A98" s="28" t="s">
        <v>131</v>
      </c>
      <c r="B98" s="28" t="s">
        <v>122</v>
      </c>
      <c r="C98" s="24">
        <v>162.63686100000001</v>
      </c>
      <c r="D98" s="24">
        <v>2469.3044699999996</v>
      </c>
      <c r="E98" s="24">
        <v>3344.8548200000005</v>
      </c>
      <c r="F98" s="24">
        <v>3912.6223100000002</v>
      </c>
      <c r="G98" s="24">
        <v>10900.49683</v>
      </c>
      <c r="H98" s="24">
        <v>17641.876680000001</v>
      </c>
      <c r="I98" s="24">
        <v>18153.562630000004</v>
      </c>
      <c r="J98" s="24">
        <v>14439.617900000001</v>
      </c>
      <c r="K98" s="24">
        <v>17989.333180000001</v>
      </c>
      <c r="L98" s="24">
        <v>16462.44112</v>
      </c>
      <c r="M98" s="24">
        <v>14658.782300000001</v>
      </c>
      <c r="N98" s="24">
        <v>16323.795</v>
      </c>
      <c r="O98" s="24">
        <v>13270.792140000001</v>
      </c>
      <c r="P98" s="24">
        <v>11750.935660000001</v>
      </c>
      <c r="Q98" s="24">
        <v>14604.1981</v>
      </c>
      <c r="R98" s="24">
        <v>13586.755440000001</v>
      </c>
      <c r="S98" s="24">
        <v>14287.311800000001</v>
      </c>
      <c r="T98" s="24">
        <v>13138.414190000001</v>
      </c>
      <c r="U98" s="24">
        <v>13866.806760000001</v>
      </c>
      <c r="V98" s="24">
        <v>14451.242920000002</v>
      </c>
      <c r="W98" s="24">
        <v>12710.14068</v>
      </c>
      <c r="X98" s="24">
        <v>12977.974760000001</v>
      </c>
      <c r="Y98" s="24">
        <v>12154.798399999998</v>
      </c>
      <c r="Z98" s="24">
        <v>13013.181839999999</v>
      </c>
      <c r="AA98" s="24">
        <v>11227.636580000002</v>
      </c>
    </row>
    <row r="99" spans="1:27" x14ac:dyDescent="0.25">
      <c r="A99" s="28" t="s">
        <v>131</v>
      </c>
      <c r="B99" s="28" t="s">
        <v>76</v>
      </c>
      <c r="C99" s="24">
        <v>0</v>
      </c>
      <c r="D99" s="24">
        <v>0</v>
      </c>
      <c r="E99" s="24">
        <v>0</v>
      </c>
      <c r="F99" s="24">
        <v>0</v>
      </c>
      <c r="G99" s="24">
        <v>0</v>
      </c>
      <c r="H99" s="24">
        <v>0</v>
      </c>
      <c r="I99" s="24">
        <v>0</v>
      </c>
      <c r="J99" s="24">
        <v>0</v>
      </c>
      <c r="K99" s="24">
        <v>0</v>
      </c>
      <c r="L99" s="24">
        <v>0</v>
      </c>
      <c r="M99" s="24">
        <v>0</v>
      </c>
      <c r="N99" s="24">
        <v>0</v>
      </c>
      <c r="O99" s="24">
        <v>0</v>
      </c>
      <c r="P99" s="24">
        <v>0</v>
      </c>
      <c r="Q99" s="24">
        <v>0</v>
      </c>
      <c r="R99" s="24">
        <v>0</v>
      </c>
      <c r="S99" s="24">
        <v>0</v>
      </c>
      <c r="T99" s="24">
        <v>0</v>
      </c>
      <c r="U99" s="24">
        <v>0</v>
      </c>
      <c r="V99" s="24">
        <v>0</v>
      </c>
      <c r="W99" s="24">
        <v>0</v>
      </c>
      <c r="X99" s="24">
        <v>0</v>
      </c>
      <c r="Y99" s="24">
        <v>0</v>
      </c>
      <c r="Z99" s="24">
        <v>0</v>
      </c>
      <c r="AA99" s="24">
        <v>0</v>
      </c>
    </row>
    <row r="100" spans="1:27" x14ac:dyDescent="0.2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row>
    <row r="101" spans="1:27" x14ac:dyDescent="0.25">
      <c r="A101" s="18" t="s">
        <v>129</v>
      </c>
      <c r="B101" s="18" t="s">
        <v>130</v>
      </c>
      <c r="C101" s="18" t="s">
        <v>79</v>
      </c>
      <c r="D101" s="18" t="s">
        <v>87</v>
      </c>
      <c r="E101" s="18" t="s">
        <v>88</v>
      </c>
      <c r="F101" s="18" t="s">
        <v>89</v>
      </c>
      <c r="G101" s="18" t="s">
        <v>90</v>
      </c>
      <c r="H101" s="18" t="s">
        <v>91</v>
      </c>
      <c r="I101" s="18" t="s">
        <v>92</v>
      </c>
      <c r="J101" s="18" t="s">
        <v>93</v>
      </c>
      <c r="K101" s="18" t="s">
        <v>94</v>
      </c>
      <c r="L101" s="18" t="s">
        <v>95</v>
      </c>
      <c r="M101" s="18" t="s">
        <v>96</v>
      </c>
      <c r="N101" s="18" t="s">
        <v>97</v>
      </c>
      <c r="O101" s="18" t="s">
        <v>98</v>
      </c>
      <c r="P101" s="18" t="s">
        <v>99</v>
      </c>
      <c r="Q101" s="18" t="s">
        <v>100</v>
      </c>
      <c r="R101" s="18" t="s">
        <v>101</v>
      </c>
      <c r="S101" s="18" t="s">
        <v>102</v>
      </c>
      <c r="T101" s="18" t="s">
        <v>103</v>
      </c>
      <c r="U101" s="18" t="s">
        <v>104</v>
      </c>
      <c r="V101" s="18" t="s">
        <v>105</v>
      </c>
      <c r="W101" s="18" t="s">
        <v>106</v>
      </c>
      <c r="X101" s="18" t="s">
        <v>107</v>
      </c>
      <c r="Y101" s="18" t="s">
        <v>108</v>
      </c>
      <c r="Z101" s="18" t="s">
        <v>109</v>
      </c>
      <c r="AA101" s="18" t="s">
        <v>110</v>
      </c>
    </row>
    <row r="102" spans="1:27" x14ac:dyDescent="0.25">
      <c r="A102" s="28" t="s">
        <v>132</v>
      </c>
      <c r="B102" s="28" t="s">
        <v>71</v>
      </c>
      <c r="C102" s="24">
        <v>9.6990454000000007E-4</v>
      </c>
      <c r="D102" s="24">
        <v>1.8140756600000002E-2</v>
      </c>
      <c r="E102" s="24">
        <v>2.1980809699999989E-2</v>
      </c>
      <c r="F102" s="24">
        <v>2.282218589999999E-2</v>
      </c>
      <c r="G102" s="24">
        <v>2.6164462199999999E-2</v>
      </c>
      <c r="H102" s="24">
        <v>2.5334232599999999E-2</v>
      </c>
      <c r="I102" s="24">
        <v>2.54596141E-2</v>
      </c>
      <c r="J102" s="24">
        <v>2.0692115699999999E-2</v>
      </c>
      <c r="K102" s="24">
        <v>2.1251350500000002E-2</v>
      </c>
      <c r="L102" s="24">
        <v>1.9996574100000001E-2</v>
      </c>
      <c r="M102" s="24">
        <v>1.7779283570000002E-2</v>
      </c>
      <c r="N102" s="24">
        <v>1.8242139099999999E-2</v>
      </c>
      <c r="O102" s="24">
        <v>1.6263171829999902E-2</v>
      </c>
      <c r="P102" s="24">
        <v>1.36674919E-2</v>
      </c>
      <c r="Q102" s="24">
        <v>1.52074709999999E-2</v>
      </c>
      <c r="R102" s="24">
        <v>1.3317416339999999E-2</v>
      </c>
      <c r="S102" s="24">
        <v>1.10996711E-2</v>
      </c>
      <c r="T102" s="24">
        <v>1.11524078E-2</v>
      </c>
      <c r="U102" s="24">
        <v>1.09147703E-2</v>
      </c>
      <c r="V102" s="24">
        <v>1.0390116330000001E-2</v>
      </c>
      <c r="W102" s="24">
        <v>9.7136327000000005E-3</v>
      </c>
      <c r="X102" s="24">
        <v>9.1251812599999916E-3</v>
      </c>
      <c r="Y102" s="24">
        <v>7.8136522599999998E-3</v>
      </c>
      <c r="Z102" s="24">
        <v>8.2475702999999893E-3</v>
      </c>
      <c r="AA102" s="24">
        <v>7.2808537699999998E-3</v>
      </c>
    </row>
    <row r="103" spans="1:27" x14ac:dyDescent="0.25">
      <c r="A103" s="28" t="s">
        <v>132</v>
      </c>
      <c r="B103" s="28" t="s">
        <v>122</v>
      </c>
      <c r="C103" s="24">
        <v>616.08643999999993</v>
      </c>
      <c r="D103" s="24">
        <v>929.71159999999998</v>
      </c>
      <c r="E103" s="24">
        <v>1867.223</v>
      </c>
      <c r="F103" s="24">
        <v>1800.289</v>
      </c>
      <c r="G103" s="24">
        <v>2275.2477999999996</v>
      </c>
      <c r="H103" s="24">
        <v>3222.5077999999999</v>
      </c>
      <c r="I103" s="24">
        <v>3626.9007999999999</v>
      </c>
      <c r="J103" s="24">
        <v>2575.7732000000001</v>
      </c>
      <c r="K103" s="24">
        <v>3097.3397999999997</v>
      </c>
      <c r="L103" s="24">
        <v>2871.8052000000002</v>
      </c>
      <c r="M103" s="24">
        <v>2216.4168</v>
      </c>
      <c r="N103" s="24">
        <v>2660.8642</v>
      </c>
      <c r="O103" s="24">
        <v>2242.7645000000002</v>
      </c>
      <c r="P103" s="24">
        <v>1872.5711999999999</v>
      </c>
      <c r="Q103" s="24">
        <v>2543.8037999999997</v>
      </c>
      <c r="R103" s="24">
        <v>2094.4490000000001</v>
      </c>
      <c r="S103" s="24">
        <v>1891.8241</v>
      </c>
      <c r="T103" s="24">
        <v>1813.9218000000001</v>
      </c>
      <c r="U103" s="24">
        <v>1843.8610000000001</v>
      </c>
      <c r="V103" s="24">
        <v>1797.7382</v>
      </c>
      <c r="W103" s="24">
        <v>1628.9451000000001</v>
      </c>
      <c r="X103" s="24">
        <v>1652.0579</v>
      </c>
      <c r="Y103" s="24">
        <v>1311.8058000000001</v>
      </c>
      <c r="Z103" s="24">
        <v>1415.2529</v>
      </c>
      <c r="AA103" s="24">
        <v>1245.1813999999999</v>
      </c>
    </row>
    <row r="104" spans="1:27" x14ac:dyDescent="0.25">
      <c r="A104" s="28" t="s">
        <v>132</v>
      </c>
      <c r="B104" s="28" t="s">
        <v>76</v>
      </c>
      <c r="C104" s="24">
        <v>0</v>
      </c>
      <c r="D104" s="24">
        <v>0</v>
      </c>
      <c r="E104" s="24">
        <v>0</v>
      </c>
      <c r="F104" s="24">
        <v>0</v>
      </c>
      <c r="G104" s="24">
        <v>0</v>
      </c>
      <c r="H104" s="24">
        <v>0</v>
      </c>
      <c r="I104" s="24">
        <v>0</v>
      </c>
      <c r="J104" s="24">
        <v>0</v>
      </c>
      <c r="K104" s="24">
        <v>0</v>
      </c>
      <c r="L104" s="24">
        <v>0</v>
      </c>
      <c r="M104" s="24">
        <v>0</v>
      </c>
      <c r="N104" s="24">
        <v>0</v>
      </c>
      <c r="O104" s="24">
        <v>0</v>
      </c>
      <c r="P104" s="24">
        <v>0</v>
      </c>
      <c r="Q104" s="24">
        <v>0</v>
      </c>
      <c r="R104" s="24">
        <v>0</v>
      </c>
      <c r="S104" s="24">
        <v>0</v>
      </c>
      <c r="T104" s="24">
        <v>0</v>
      </c>
      <c r="U104" s="24">
        <v>0</v>
      </c>
      <c r="V104" s="24">
        <v>0</v>
      </c>
      <c r="W104" s="24">
        <v>0</v>
      </c>
      <c r="X104" s="24">
        <v>0</v>
      </c>
      <c r="Y104" s="24">
        <v>0</v>
      </c>
      <c r="Z104" s="24">
        <v>0</v>
      </c>
      <c r="AA104" s="24">
        <v>0</v>
      </c>
    </row>
    <row r="105" spans="1:27" x14ac:dyDescent="0.2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row>
    <row r="106" spans="1:27" x14ac:dyDescent="0.25">
      <c r="A106" s="18" t="s">
        <v>129</v>
      </c>
      <c r="B106" s="18" t="s">
        <v>130</v>
      </c>
      <c r="C106" s="18" t="s">
        <v>79</v>
      </c>
      <c r="D106" s="18" t="s">
        <v>87</v>
      </c>
      <c r="E106" s="18" t="s">
        <v>88</v>
      </c>
      <c r="F106" s="18" t="s">
        <v>89</v>
      </c>
      <c r="G106" s="18" t="s">
        <v>90</v>
      </c>
      <c r="H106" s="18" t="s">
        <v>91</v>
      </c>
      <c r="I106" s="18" t="s">
        <v>92</v>
      </c>
      <c r="J106" s="18" t="s">
        <v>93</v>
      </c>
      <c r="K106" s="18" t="s">
        <v>94</v>
      </c>
      <c r="L106" s="18" t="s">
        <v>95</v>
      </c>
      <c r="M106" s="18" t="s">
        <v>96</v>
      </c>
      <c r="N106" s="18" t="s">
        <v>97</v>
      </c>
      <c r="O106" s="18" t="s">
        <v>98</v>
      </c>
      <c r="P106" s="18" t="s">
        <v>99</v>
      </c>
      <c r="Q106" s="18" t="s">
        <v>100</v>
      </c>
      <c r="R106" s="18" t="s">
        <v>101</v>
      </c>
      <c r="S106" s="18" t="s">
        <v>102</v>
      </c>
      <c r="T106" s="18" t="s">
        <v>103</v>
      </c>
      <c r="U106" s="18" t="s">
        <v>104</v>
      </c>
      <c r="V106" s="18" t="s">
        <v>105</v>
      </c>
      <c r="W106" s="18" t="s">
        <v>106</v>
      </c>
      <c r="X106" s="18" t="s">
        <v>107</v>
      </c>
      <c r="Y106" s="18" t="s">
        <v>108</v>
      </c>
      <c r="Z106" s="18" t="s">
        <v>109</v>
      </c>
      <c r="AA106" s="18" t="s">
        <v>110</v>
      </c>
    </row>
    <row r="107" spans="1:27" x14ac:dyDescent="0.25">
      <c r="A107" s="28" t="s">
        <v>133</v>
      </c>
      <c r="B107" s="28" t="s">
        <v>71</v>
      </c>
      <c r="C107" s="24">
        <v>0.13655801699999989</v>
      </c>
      <c r="D107" s="24">
        <v>0.145610279499999</v>
      </c>
      <c r="E107" s="24">
        <v>0.1888918034999999</v>
      </c>
      <c r="F107" s="24">
        <v>0.16999647700000003</v>
      </c>
      <c r="G107" s="24">
        <v>0.17296574300000001</v>
      </c>
      <c r="H107" s="24">
        <v>0.1656839145</v>
      </c>
      <c r="I107" s="24">
        <v>0.15764891</v>
      </c>
      <c r="J107" s="24">
        <v>0.14257436399999901</v>
      </c>
      <c r="K107" s="24">
        <v>0.13604740599999998</v>
      </c>
      <c r="L107" s="24">
        <v>0.12173026299999998</v>
      </c>
      <c r="M107" s="24">
        <v>0.10628458399999989</v>
      </c>
      <c r="N107" s="24">
        <v>9.9140196299999983E-2</v>
      </c>
      <c r="O107" s="24">
        <v>7.6516319700000016E-2</v>
      </c>
      <c r="P107" s="24">
        <v>7.0920646400000009E-2</v>
      </c>
      <c r="Q107" s="24">
        <v>7.0233366699999994E-2</v>
      </c>
      <c r="R107" s="24">
        <v>6.5862710500000005E-2</v>
      </c>
      <c r="S107" s="24">
        <v>6.0345657999999899E-2</v>
      </c>
      <c r="T107" s="24">
        <v>5.6440902000000001E-2</v>
      </c>
      <c r="U107" s="24">
        <v>5.3417249599999994E-2</v>
      </c>
      <c r="V107" s="24">
        <v>4.8662118499999997E-2</v>
      </c>
      <c r="W107" s="24">
        <v>2.1153873299999897E-2</v>
      </c>
      <c r="X107" s="24">
        <v>3.9961432999999899E-3</v>
      </c>
      <c r="Y107" s="24">
        <v>3.5408962E-3</v>
      </c>
      <c r="Z107" s="24">
        <v>3.4465352999999903E-3</v>
      </c>
      <c r="AA107" s="24">
        <v>3.2895093E-3</v>
      </c>
    </row>
    <row r="108" spans="1:27" x14ac:dyDescent="0.25">
      <c r="A108" s="28" t="s">
        <v>133</v>
      </c>
      <c r="B108" s="28" t="s">
        <v>122</v>
      </c>
      <c r="C108" s="24">
        <v>0</v>
      </c>
      <c r="D108" s="24">
        <v>0</v>
      </c>
      <c r="E108" s="24">
        <v>0</v>
      </c>
      <c r="F108" s="24">
        <v>0</v>
      </c>
      <c r="G108" s="24">
        <v>0</v>
      </c>
      <c r="H108" s="24">
        <v>0</v>
      </c>
      <c r="I108" s="24">
        <v>0</v>
      </c>
      <c r="J108" s="24">
        <v>0</v>
      </c>
      <c r="K108" s="24">
        <v>0</v>
      </c>
      <c r="L108" s="24">
        <v>0</v>
      </c>
      <c r="M108" s="24">
        <v>0</v>
      </c>
      <c r="N108" s="24">
        <v>0</v>
      </c>
      <c r="O108" s="24">
        <v>0</v>
      </c>
      <c r="P108" s="24">
        <v>0</v>
      </c>
      <c r="Q108" s="24">
        <v>0</v>
      </c>
      <c r="R108" s="24">
        <v>0</v>
      </c>
      <c r="S108" s="24">
        <v>0</v>
      </c>
      <c r="T108" s="24">
        <v>0</v>
      </c>
      <c r="U108" s="24">
        <v>0</v>
      </c>
      <c r="V108" s="24">
        <v>0</v>
      </c>
      <c r="W108" s="24">
        <v>0</v>
      </c>
      <c r="X108" s="24">
        <v>0</v>
      </c>
      <c r="Y108" s="24">
        <v>0</v>
      </c>
      <c r="Z108" s="24">
        <v>0</v>
      </c>
      <c r="AA108" s="24">
        <v>0</v>
      </c>
    </row>
    <row r="109" spans="1:27" x14ac:dyDescent="0.25">
      <c r="A109" s="28" t="s">
        <v>133</v>
      </c>
      <c r="B109" s="28" t="s">
        <v>76</v>
      </c>
      <c r="C109" s="24">
        <v>0</v>
      </c>
      <c r="D109" s="24">
        <v>0</v>
      </c>
      <c r="E109" s="24">
        <v>0</v>
      </c>
      <c r="F109" s="24">
        <v>0</v>
      </c>
      <c r="G109" s="24">
        <v>0</v>
      </c>
      <c r="H109" s="24">
        <v>0</v>
      </c>
      <c r="I109" s="24">
        <v>0</v>
      </c>
      <c r="J109" s="24">
        <v>0</v>
      </c>
      <c r="K109" s="24">
        <v>0</v>
      </c>
      <c r="L109" s="24">
        <v>0</v>
      </c>
      <c r="M109" s="24">
        <v>0</v>
      </c>
      <c r="N109" s="24">
        <v>0</v>
      </c>
      <c r="O109" s="24">
        <v>0</v>
      </c>
      <c r="P109" s="24">
        <v>0</v>
      </c>
      <c r="Q109" s="24">
        <v>0</v>
      </c>
      <c r="R109" s="24">
        <v>0</v>
      </c>
      <c r="S109" s="24">
        <v>0</v>
      </c>
      <c r="T109" s="24">
        <v>0</v>
      </c>
      <c r="U109" s="24">
        <v>0</v>
      </c>
      <c r="V109" s="24">
        <v>0</v>
      </c>
      <c r="W109" s="24">
        <v>0</v>
      </c>
      <c r="X109" s="24">
        <v>0</v>
      </c>
      <c r="Y109" s="24">
        <v>0</v>
      </c>
      <c r="Z109" s="24">
        <v>0</v>
      </c>
      <c r="AA109" s="24">
        <v>0</v>
      </c>
    </row>
    <row r="110" spans="1:27" x14ac:dyDescent="0.2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row>
    <row r="111" spans="1:27" x14ac:dyDescent="0.25">
      <c r="A111" s="18" t="s">
        <v>129</v>
      </c>
      <c r="B111" s="18" t="s">
        <v>130</v>
      </c>
      <c r="C111" s="18" t="s">
        <v>79</v>
      </c>
      <c r="D111" s="18" t="s">
        <v>87</v>
      </c>
      <c r="E111" s="18" t="s">
        <v>88</v>
      </c>
      <c r="F111" s="18" t="s">
        <v>89</v>
      </c>
      <c r="G111" s="18" t="s">
        <v>90</v>
      </c>
      <c r="H111" s="18" t="s">
        <v>91</v>
      </c>
      <c r="I111" s="18" t="s">
        <v>92</v>
      </c>
      <c r="J111" s="18" t="s">
        <v>93</v>
      </c>
      <c r="K111" s="18" t="s">
        <v>94</v>
      </c>
      <c r="L111" s="18" t="s">
        <v>95</v>
      </c>
      <c r="M111" s="18" t="s">
        <v>96</v>
      </c>
      <c r="N111" s="18" t="s">
        <v>97</v>
      </c>
      <c r="O111" s="18" t="s">
        <v>98</v>
      </c>
      <c r="P111" s="18" t="s">
        <v>99</v>
      </c>
      <c r="Q111" s="18" t="s">
        <v>100</v>
      </c>
      <c r="R111" s="18" t="s">
        <v>101</v>
      </c>
      <c r="S111" s="18" t="s">
        <v>102</v>
      </c>
      <c r="T111" s="18" t="s">
        <v>103</v>
      </c>
      <c r="U111" s="18" t="s">
        <v>104</v>
      </c>
      <c r="V111" s="18" t="s">
        <v>105</v>
      </c>
      <c r="W111" s="18" t="s">
        <v>106</v>
      </c>
      <c r="X111" s="18" t="s">
        <v>107</v>
      </c>
      <c r="Y111" s="18" t="s">
        <v>108</v>
      </c>
      <c r="Z111" s="18" t="s">
        <v>109</v>
      </c>
      <c r="AA111" s="18" t="s">
        <v>110</v>
      </c>
    </row>
    <row r="112" spans="1:27" x14ac:dyDescent="0.25">
      <c r="A112" s="28" t="s">
        <v>134</v>
      </c>
      <c r="B112" s="28" t="s">
        <v>71</v>
      </c>
      <c r="C112" s="24">
        <v>8.9994811100000002E-2</v>
      </c>
      <c r="D112" s="24">
        <v>7.3493884499999912E-2</v>
      </c>
      <c r="E112" s="24">
        <v>8.7156774399999984E-2</v>
      </c>
      <c r="F112" s="24">
        <v>7.00729561E-2</v>
      </c>
      <c r="G112" s="24">
        <v>6.8584934299999914E-2</v>
      </c>
      <c r="H112" s="24">
        <v>6.6835432500000014E-2</v>
      </c>
      <c r="I112" s="24">
        <v>6.3844012399999983E-2</v>
      </c>
      <c r="J112" s="24">
        <v>5.7737707399999887E-2</v>
      </c>
      <c r="K112" s="24">
        <v>5.4348750000000001E-2</v>
      </c>
      <c r="L112" s="24">
        <v>4.6709650700000001E-2</v>
      </c>
      <c r="M112" s="24">
        <v>4.095444899999999E-2</v>
      </c>
      <c r="N112" s="24">
        <v>3.9019640199999997E-2</v>
      </c>
      <c r="O112" s="24">
        <v>3.6214590200000001E-2</v>
      </c>
      <c r="P112" s="24">
        <v>2.3894170399999991E-2</v>
      </c>
      <c r="Q112" s="24">
        <v>2.4203049300000001E-2</v>
      </c>
      <c r="R112" s="24">
        <v>2.3065119299999999E-2</v>
      </c>
      <c r="S112" s="24">
        <v>2.0332765400000001E-2</v>
      </c>
      <c r="T112" s="24">
        <v>1.9367462799999999E-2</v>
      </c>
      <c r="U112" s="24">
        <v>1.8187656399999998E-2</v>
      </c>
      <c r="V112" s="24">
        <v>1.6577557399999891E-2</v>
      </c>
      <c r="W112" s="24">
        <v>1.7638383899999992E-2</v>
      </c>
      <c r="X112" s="24">
        <v>1.53645939999999E-2</v>
      </c>
      <c r="Y112" s="24">
        <v>1.3800627999999999E-2</v>
      </c>
      <c r="Z112" s="24">
        <v>1.38398863E-2</v>
      </c>
      <c r="AA112" s="24">
        <v>1.1833235999999999E-2</v>
      </c>
    </row>
    <row r="113" spans="1:27" x14ac:dyDescent="0.25">
      <c r="A113" s="28" t="s">
        <v>134</v>
      </c>
      <c r="B113" s="28" t="s">
        <v>122</v>
      </c>
      <c r="C113" s="24">
        <v>0</v>
      </c>
      <c r="D113" s="24">
        <v>0</v>
      </c>
      <c r="E113" s="24">
        <v>0</v>
      </c>
      <c r="F113" s="24">
        <v>0</v>
      </c>
      <c r="G113" s="24">
        <v>0</v>
      </c>
      <c r="H113" s="24">
        <v>0</v>
      </c>
      <c r="I113" s="24">
        <v>0</v>
      </c>
      <c r="J113" s="24">
        <v>0</v>
      </c>
      <c r="K113" s="24">
        <v>0</v>
      </c>
      <c r="L113" s="24">
        <v>0</v>
      </c>
      <c r="M113" s="24">
        <v>0</v>
      </c>
      <c r="N113" s="24">
        <v>0</v>
      </c>
      <c r="O113" s="24">
        <v>0</v>
      </c>
      <c r="P113" s="24">
        <v>0</v>
      </c>
      <c r="Q113" s="24">
        <v>0</v>
      </c>
      <c r="R113" s="24">
        <v>0</v>
      </c>
      <c r="S113" s="24">
        <v>0</v>
      </c>
      <c r="T113" s="24">
        <v>0</v>
      </c>
      <c r="U113" s="24">
        <v>0</v>
      </c>
      <c r="V113" s="24">
        <v>0</v>
      </c>
      <c r="W113" s="24">
        <v>0</v>
      </c>
      <c r="X113" s="24">
        <v>0</v>
      </c>
      <c r="Y113" s="24">
        <v>0</v>
      </c>
      <c r="Z113" s="24">
        <v>0</v>
      </c>
      <c r="AA113" s="24">
        <v>0</v>
      </c>
    </row>
    <row r="114" spans="1:27" x14ac:dyDescent="0.25">
      <c r="A114" s="28" t="s">
        <v>134</v>
      </c>
      <c r="B114" s="28" t="s">
        <v>76</v>
      </c>
      <c r="C114" s="24">
        <v>0</v>
      </c>
      <c r="D114" s="24">
        <v>0</v>
      </c>
      <c r="E114" s="24">
        <v>0</v>
      </c>
      <c r="F114" s="24">
        <v>0</v>
      </c>
      <c r="G114" s="24">
        <v>0</v>
      </c>
      <c r="H114" s="24">
        <v>0</v>
      </c>
      <c r="I114" s="24">
        <v>0</v>
      </c>
      <c r="J114" s="24">
        <v>0</v>
      </c>
      <c r="K114" s="24">
        <v>0</v>
      </c>
      <c r="L114" s="24">
        <v>0</v>
      </c>
      <c r="M114" s="24">
        <v>0</v>
      </c>
      <c r="N114" s="24">
        <v>0</v>
      </c>
      <c r="O114" s="24">
        <v>0</v>
      </c>
      <c r="P114" s="24">
        <v>0</v>
      </c>
      <c r="Q114" s="24">
        <v>0</v>
      </c>
      <c r="R114" s="24">
        <v>0</v>
      </c>
      <c r="S114" s="24">
        <v>0</v>
      </c>
      <c r="T114" s="24">
        <v>0</v>
      </c>
      <c r="U114" s="24">
        <v>0</v>
      </c>
      <c r="V114" s="24">
        <v>0</v>
      </c>
      <c r="W114" s="24">
        <v>0</v>
      </c>
      <c r="X114" s="24">
        <v>0</v>
      </c>
      <c r="Y114" s="24">
        <v>0</v>
      </c>
      <c r="Z114" s="24">
        <v>0</v>
      </c>
      <c r="AA114" s="24">
        <v>0</v>
      </c>
    </row>
    <row r="116" spans="1:27" x14ac:dyDescent="0.25">
      <c r="A116" s="18" t="s">
        <v>129</v>
      </c>
      <c r="B116" s="18" t="s">
        <v>130</v>
      </c>
      <c r="C116" s="18" t="s">
        <v>79</v>
      </c>
      <c r="D116" s="18" t="s">
        <v>87</v>
      </c>
      <c r="E116" s="18" t="s">
        <v>88</v>
      </c>
      <c r="F116" s="18" t="s">
        <v>89</v>
      </c>
      <c r="G116" s="18" t="s">
        <v>90</v>
      </c>
      <c r="H116" s="18" t="s">
        <v>91</v>
      </c>
      <c r="I116" s="18" t="s">
        <v>92</v>
      </c>
      <c r="J116" s="18" t="s">
        <v>93</v>
      </c>
      <c r="K116" s="18" t="s">
        <v>94</v>
      </c>
      <c r="L116" s="18" t="s">
        <v>95</v>
      </c>
      <c r="M116" s="18" t="s">
        <v>96</v>
      </c>
      <c r="N116" s="18" t="s">
        <v>97</v>
      </c>
      <c r="O116" s="18" t="s">
        <v>98</v>
      </c>
      <c r="P116" s="18" t="s">
        <v>99</v>
      </c>
      <c r="Q116" s="18" t="s">
        <v>100</v>
      </c>
      <c r="R116" s="18" t="s">
        <v>101</v>
      </c>
      <c r="S116" s="18" t="s">
        <v>102</v>
      </c>
      <c r="T116" s="18" t="s">
        <v>103</v>
      </c>
      <c r="U116" s="18" t="s">
        <v>104</v>
      </c>
      <c r="V116" s="18" t="s">
        <v>105</v>
      </c>
      <c r="W116" s="18" t="s">
        <v>106</v>
      </c>
      <c r="X116" s="18" t="s">
        <v>107</v>
      </c>
      <c r="Y116" s="18" t="s">
        <v>108</v>
      </c>
      <c r="Z116" s="18" t="s">
        <v>109</v>
      </c>
      <c r="AA116" s="18" t="s">
        <v>110</v>
      </c>
    </row>
    <row r="117" spans="1:27" x14ac:dyDescent="0.25">
      <c r="A117" s="28" t="s">
        <v>135</v>
      </c>
      <c r="B117" s="28" t="s">
        <v>71</v>
      </c>
      <c r="C117" s="24">
        <v>0</v>
      </c>
      <c r="D117" s="24">
        <v>0</v>
      </c>
      <c r="E117" s="24">
        <v>0</v>
      </c>
      <c r="F117" s="24">
        <v>0</v>
      </c>
      <c r="G117" s="24">
        <v>0</v>
      </c>
      <c r="H117" s="24">
        <v>0</v>
      </c>
      <c r="I117" s="24">
        <v>0</v>
      </c>
      <c r="J117" s="24">
        <v>0</v>
      </c>
      <c r="K117" s="24">
        <v>0</v>
      </c>
      <c r="L117" s="24">
        <v>0</v>
      </c>
      <c r="M117" s="24">
        <v>0</v>
      </c>
      <c r="N117" s="24">
        <v>0</v>
      </c>
      <c r="O117" s="24">
        <v>0</v>
      </c>
      <c r="P117" s="24">
        <v>0</v>
      </c>
      <c r="Q117" s="24">
        <v>0</v>
      </c>
      <c r="R117" s="24">
        <v>0</v>
      </c>
      <c r="S117" s="24">
        <v>0</v>
      </c>
      <c r="T117" s="24">
        <v>0</v>
      </c>
      <c r="U117" s="24">
        <v>0</v>
      </c>
      <c r="V117" s="24">
        <v>0</v>
      </c>
      <c r="W117" s="24">
        <v>0</v>
      </c>
      <c r="X117" s="24">
        <v>0</v>
      </c>
      <c r="Y117" s="24">
        <v>0</v>
      </c>
      <c r="Z117" s="24">
        <v>0</v>
      </c>
      <c r="AA117" s="24">
        <v>0</v>
      </c>
    </row>
    <row r="118" spans="1:27" x14ac:dyDescent="0.25">
      <c r="A118" s="28" t="s">
        <v>135</v>
      </c>
      <c r="B118" s="28" t="s">
        <v>122</v>
      </c>
      <c r="C118" s="24">
        <v>0</v>
      </c>
      <c r="D118" s="24">
        <v>0</v>
      </c>
      <c r="E118" s="24">
        <v>0</v>
      </c>
      <c r="F118" s="24">
        <v>0</v>
      </c>
      <c r="G118" s="24">
        <v>0</v>
      </c>
      <c r="H118" s="24">
        <v>0</v>
      </c>
      <c r="I118" s="24">
        <v>0</v>
      </c>
      <c r="J118" s="24">
        <v>0</v>
      </c>
      <c r="K118" s="24">
        <v>0</v>
      </c>
      <c r="L118" s="24">
        <v>0</v>
      </c>
      <c r="M118" s="24">
        <v>0</v>
      </c>
      <c r="N118" s="24">
        <v>0</v>
      </c>
      <c r="O118" s="24">
        <v>0</v>
      </c>
      <c r="P118" s="24">
        <v>0</v>
      </c>
      <c r="Q118" s="24">
        <v>0</v>
      </c>
      <c r="R118" s="24">
        <v>0</v>
      </c>
      <c r="S118" s="24">
        <v>0</v>
      </c>
      <c r="T118" s="24">
        <v>0</v>
      </c>
      <c r="U118" s="24">
        <v>0</v>
      </c>
      <c r="V118" s="24">
        <v>0</v>
      </c>
      <c r="W118" s="24">
        <v>0</v>
      </c>
      <c r="X118" s="24">
        <v>0</v>
      </c>
      <c r="Y118" s="24">
        <v>0</v>
      </c>
      <c r="Z118" s="24">
        <v>0</v>
      </c>
      <c r="AA118" s="24">
        <v>0</v>
      </c>
    </row>
    <row r="119" spans="1:27" x14ac:dyDescent="0.25">
      <c r="A119" s="28" t="s">
        <v>135</v>
      </c>
      <c r="B119" s="28" t="s">
        <v>76</v>
      </c>
      <c r="C119" s="24">
        <v>0</v>
      </c>
      <c r="D119" s="24">
        <v>0</v>
      </c>
      <c r="E119" s="24">
        <v>0</v>
      </c>
      <c r="F119" s="24">
        <v>0</v>
      </c>
      <c r="G119" s="24">
        <v>0</v>
      </c>
      <c r="H119" s="24">
        <v>0</v>
      </c>
      <c r="I119" s="24">
        <v>0</v>
      </c>
      <c r="J119" s="24">
        <v>0</v>
      </c>
      <c r="K119" s="24">
        <v>0</v>
      </c>
      <c r="L119" s="24">
        <v>0</v>
      </c>
      <c r="M119" s="24">
        <v>0</v>
      </c>
      <c r="N119" s="24">
        <v>0</v>
      </c>
      <c r="O119" s="24">
        <v>0</v>
      </c>
      <c r="P119" s="24">
        <v>0</v>
      </c>
      <c r="Q119" s="24">
        <v>0</v>
      </c>
      <c r="R119" s="24">
        <v>0</v>
      </c>
      <c r="S119" s="24">
        <v>0</v>
      </c>
      <c r="T119" s="24">
        <v>0</v>
      </c>
      <c r="U119" s="24">
        <v>0</v>
      </c>
      <c r="V119" s="24">
        <v>0</v>
      </c>
      <c r="W119" s="24">
        <v>0</v>
      </c>
      <c r="X119" s="24">
        <v>0</v>
      </c>
      <c r="Y119" s="24">
        <v>0</v>
      </c>
      <c r="Z119" s="24">
        <v>0</v>
      </c>
      <c r="AA119" s="24">
        <v>0</v>
      </c>
    </row>
    <row r="121" spans="1:27" collapsed="1" x14ac:dyDescent="0.25"/>
  </sheetData>
  <sheetProtection algorithmName="SHA-512" hashValue="ezdx7NE2eiMUligRwKo9DhFEkw7eOqsPED8DXp02tzHEJ49Fx96wipAsakbwPimlERztiyeYmax8DMQ+u+MNmw==" saltValue="Y1Jbn2jqZU8WG0NLJkuPsA==" spinCount="100000" sheet="1" objects="1" scenarios="1"/>
  <mergeCells count="6">
    <mergeCell ref="A17:B17"/>
    <mergeCell ref="A31:B31"/>
    <mergeCell ref="A45:B45"/>
    <mergeCell ref="A59:B59"/>
    <mergeCell ref="A73:B73"/>
    <mergeCell ref="A87:B8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969AA-1128-4229-9AFA-E7DA1E2A147C}">
  <sheetPr codeName="Sheet10">
    <tabColor rgb="FF57E188"/>
  </sheetPr>
  <dimension ref="A1:AA87"/>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143</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27" t="s">
        <v>30</v>
      </c>
      <c r="B2" s="35" t="s">
        <v>144</v>
      </c>
      <c r="C2" s="35"/>
      <c r="D2" s="35"/>
      <c r="E2" s="35"/>
      <c r="F2" s="35"/>
      <c r="G2" s="35"/>
      <c r="H2" s="35"/>
      <c r="I2" s="35"/>
      <c r="J2" s="35"/>
      <c r="K2" s="35"/>
      <c r="L2" s="35"/>
      <c r="M2" s="35"/>
      <c r="N2" s="35"/>
      <c r="O2" s="35"/>
      <c r="P2" s="35"/>
      <c r="Q2" s="35"/>
      <c r="R2" s="35"/>
      <c r="S2" s="35"/>
      <c r="T2" s="35"/>
      <c r="U2" s="35"/>
      <c r="V2" s="35"/>
    </row>
    <row r="3" spans="1:27" x14ac:dyDescent="0.25">
      <c r="B3" s="35"/>
      <c r="C3" s="35"/>
      <c r="D3" s="35"/>
      <c r="E3" s="35"/>
      <c r="F3" s="35"/>
      <c r="G3" s="35"/>
      <c r="H3" s="35"/>
      <c r="I3" s="35"/>
      <c r="J3" s="35"/>
      <c r="K3" s="35"/>
      <c r="L3" s="35"/>
      <c r="M3" s="35"/>
      <c r="N3" s="35"/>
      <c r="O3" s="35"/>
      <c r="P3" s="35"/>
      <c r="Q3" s="35"/>
      <c r="R3" s="35"/>
      <c r="S3" s="35"/>
      <c r="T3" s="35"/>
      <c r="U3" s="35"/>
      <c r="V3" s="35"/>
    </row>
    <row r="4" spans="1:27" x14ac:dyDescent="0.25">
      <c r="A4" s="17" t="s">
        <v>128</v>
      </c>
      <c r="B4" s="1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24">
        <v>0</v>
      </c>
      <c r="D6" s="24">
        <v>0</v>
      </c>
      <c r="E6" s="24">
        <v>0</v>
      </c>
      <c r="F6" s="24">
        <v>-26614.001189037008</v>
      </c>
      <c r="G6" s="24">
        <v>688760.43156160577</v>
      </c>
      <c r="H6" s="24">
        <v>400382.09924097965</v>
      </c>
      <c r="I6" s="24">
        <v>-137681.20020316602</v>
      </c>
      <c r="J6" s="24">
        <v>0</v>
      </c>
      <c r="K6" s="24">
        <v>-49155.304442400302</v>
      </c>
      <c r="L6" s="24">
        <v>-10226.091206237181</v>
      </c>
      <c r="M6" s="24">
        <v>-38989.465900703726</v>
      </c>
      <c r="N6" s="24">
        <v>-2.7971766423544198E-5</v>
      </c>
      <c r="O6" s="24">
        <v>279441.82241655397</v>
      </c>
      <c r="P6" s="24">
        <v>-4.6326191109101543E-5</v>
      </c>
      <c r="Q6" s="24">
        <v>0</v>
      </c>
      <c r="R6" s="24">
        <v>0</v>
      </c>
      <c r="S6" s="24">
        <v>0</v>
      </c>
      <c r="T6" s="24">
        <v>-1.36712686746006E-5</v>
      </c>
      <c r="U6" s="24">
        <v>0</v>
      </c>
      <c r="V6" s="24">
        <v>0</v>
      </c>
      <c r="W6" s="24">
        <v>0</v>
      </c>
      <c r="X6" s="24">
        <v>0</v>
      </c>
      <c r="Y6" s="24">
        <v>-1.8984297097617291E-4</v>
      </c>
      <c r="Z6" s="24">
        <v>-1.9739463837669664E-3</v>
      </c>
      <c r="AA6" s="24">
        <v>-4.0088736513091798E-6</v>
      </c>
    </row>
    <row r="7" spans="1:27" x14ac:dyDescent="0.25">
      <c r="A7" s="28" t="s">
        <v>40</v>
      </c>
      <c r="B7" s="28" t="s">
        <v>72</v>
      </c>
      <c r="C7" s="24">
        <v>0</v>
      </c>
      <c r="D7" s="24">
        <v>0</v>
      </c>
      <c r="E7" s="24">
        <v>0</v>
      </c>
      <c r="F7" s="24">
        <v>-597165.90331913054</v>
      </c>
      <c r="G7" s="24">
        <v>-190204.15308172692</v>
      </c>
      <c r="H7" s="24">
        <v>-5.068811500468022E-2</v>
      </c>
      <c r="I7" s="24">
        <v>158230.20849051001</v>
      </c>
      <c r="J7" s="24">
        <v>360121.93215157103</v>
      </c>
      <c r="K7" s="24">
        <v>0</v>
      </c>
      <c r="L7" s="24">
        <v>0</v>
      </c>
      <c r="M7" s="24">
        <v>0</v>
      </c>
      <c r="N7" s="24">
        <v>0</v>
      </c>
      <c r="O7" s="24">
        <v>0</v>
      </c>
      <c r="P7" s="24">
        <v>0</v>
      </c>
      <c r="Q7" s="24">
        <v>0</v>
      </c>
      <c r="R7" s="24">
        <v>0</v>
      </c>
      <c r="S7" s="24">
        <v>169652.83982738701</v>
      </c>
      <c r="T7" s="24">
        <v>220889.84031241792</v>
      </c>
      <c r="U7" s="24">
        <v>0</v>
      </c>
      <c r="V7" s="24">
        <v>0</v>
      </c>
      <c r="W7" s="24">
        <v>0</v>
      </c>
      <c r="X7" s="24">
        <v>0</v>
      </c>
      <c r="Y7" s="24">
        <v>-1.4415445908496799E-5</v>
      </c>
      <c r="Z7" s="24">
        <v>-2.7289937622960802E-5</v>
      </c>
      <c r="AA7" s="24">
        <v>-0.10096882789436316</v>
      </c>
    </row>
    <row r="8" spans="1:27" x14ac:dyDescent="0.25">
      <c r="A8" s="28" t="s">
        <v>40</v>
      </c>
      <c r="B8" s="28" t="s">
        <v>20</v>
      </c>
      <c r="C8" s="24">
        <v>0</v>
      </c>
      <c r="D8" s="24">
        <v>7.3665618083110909E-2</v>
      </c>
      <c r="E8" s="24">
        <v>1.7150902007862397E-2</v>
      </c>
      <c r="F8" s="24">
        <v>8.4430446929776668E-3</v>
      </c>
      <c r="G8" s="24">
        <v>1.3955446374333911E-3</v>
      </c>
      <c r="H8" s="24">
        <v>3.0746995232860388E-3</v>
      </c>
      <c r="I8" s="24">
        <v>1.1231150161157388E-3</v>
      </c>
      <c r="J8" s="24">
        <v>3.2737273434886092E-3</v>
      </c>
      <c r="K8" s="24">
        <v>3.8642677842592749E-3</v>
      </c>
      <c r="L8" s="24">
        <v>2.3053564407772495E-3</v>
      </c>
      <c r="M8" s="24">
        <v>7.6728158534193383E-5</v>
      </c>
      <c r="N8" s="24">
        <v>6.9968441778630527E-3</v>
      </c>
      <c r="O8" s="24">
        <v>4.1322399453819882E-3</v>
      </c>
      <c r="P8" s="24">
        <v>2.7312978504208797E-3</v>
      </c>
      <c r="Q8" s="24">
        <v>1.0376514879538716E-2</v>
      </c>
      <c r="R8" s="24">
        <v>9.6564601308552216E-4</v>
      </c>
      <c r="S8" s="24">
        <v>2.5071944940874492E-2</v>
      </c>
      <c r="T8" s="24">
        <v>5.6274505178073293E-4</v>
      </c>
      <c r="U8" s="24">
        <v>3.2987334472578287E-3</v>
      </c>
      <c r="V8" s="24">
        <v>1.1515425873052231E-5</v>
      </c>
      <c r="W8" s="24">
        <v>7.3638271251386621E-4</v>
      </c>
      <c r="X8" s="24">
        <v>2.2094491361968251E-3</v>
      </c>
      <c r="Y8" s="24">
        <v>1.1716110564794419E-3</v>
      </c>
      <c r="Z8" s="24">
        <v>3.1466746947254496E-4</v>
      </c>
      <c r="AA8" s="24">
        <v>2.4869526381477911E-5</v>
      </c>
    </row>
    <row r="9" spans="1:27" x14ac:dyDescent="0.25">
      <c r="A9" s="28" t="s">
        <v>40</v>
      </c>
      <c r="B9" s="28" t="s">
        <v>32</v>
      </c>
      <c r="C9" s="24">
        <v>0</v>
      </c>
      <c r="D9" s="24">
        <v>0</v>
      </c>
      <c r="E9" s="24">
        <v>0</v>
      </c>
      <c r="F9" s="24">
        <v>0</v>
      </c>
      <c r="G9" s="24">
        <v>0</v>
      </c>
      <c r="H9" s="24">
        <v>0</v>
      </c>
      <c r="I9" s="24">
        <v>0</v>
      </c>
      <c r="J9" s="24">
        <v>0</v>
      </c>
      <c r="K9" s="24">
        <v>0</v>
      </c>
      <c r="L9" s="24">
        <v>0</v>
      </c>
      <c r="M9" s="24">
        <v>0</v>
      </c>
      <c r="N9" s="24">
        <v>0</v>
      </c>
      <c r="O9" s="24">
        <v>0</v>
      </c>
      <c r="P9" s="24">
        <v>0</v>
      </c>
      <c r="Q9" s="24">
        <v>0</v>
      </c>
      <c r="R9" s="24">
        <v>0</v>
      </c>
      <c r="S9" s="24">
        <v>0</v>
      </c>
      <c r="T9" s="24">
        <v>0</v>
      </c>
      <c r="U9" s="24">
        <v>0</v>
      </c>
      <c r="V9" s="24">
        <v>0</v>
      </c>
      <c r="W9" s="24">
        <v>0</v>
      </c>
      <c r="X9" s="24">
        <v>0</v>
      </c>
      <c r="Y9" s="24">
        <v>0</v>
      </c>
      <c r="Z9" s="24">
        <v>0</v>
      </c>
      <c r="AA9" s="24">
        <v>0</v>
      </c>
    </row>
    <row r="10" spans="1:27" x14ac:dyDescent="0.25">
      <c r="A10" s="28" t="s">
        <v>40</v>
      </c>
      <c r="B10" s="28" t="s">
        <v>67</v>
      </c>
      <c r="C10" s="24">
        <v>5.0563897196260796E-2</v>
      </c>
      <c r="D10" s="24">
        <v>5.2908361267226542E-3</v>
      </c>
      <c r="E10" s="24">
        <v>2.718164128857278E-2</v>
      </c>
      <c r="F10" s="24">
        <v>5.6873687964290051E-3</v>
      </c>
      <c r="G10" s="24">
        <v>3.175302277051777E-3</v>
      </c>
      <c r="H10" s="24">
        <v>7.7676231255701953E-3</v>
      </c>
      <c r="I10" s="24">
        <v>9.3115524229112371E-4</v>
      </c>
      <c r="J10" s="24">
        <v>1.2937851386896747E-3</v>
      </c>
      <c r="K10" s="24">
        <v>1.2568720869266933E-3</v>
      </c>
      <c r="L10" s="24">
        <v>4.0781394388133153E-3</v>
      </c>
      <c r="M10" s="24">
        <v>8.1737443141277329E-4</v>
      </c>
      <c r="N10" s="24">
        <v>1.5270528888191438E-3</v>
      </c>
      <c r="O10" s="24">
        <v>9.3424411827732032E-4</v>
      </c>
      <c r="P10" s="24">
        <v>8.7261402764334268E-3</v>
      </c>
      <c r="Q10" s="24">
        <v>7.5315951858713037E-2</v>
      </c>
      <c r="R10" s="24">
        <v>19933.298542872228</v>
      </c>
      <c r="S10" s="24">
        <v>14429.243201916181</v>
      </c>
      <c r="T10" s="24">
        <v>8.4057551348964624E-5</v>
      </c>
      <c r="U10" s="24">
        <v>3.1359548291231944E-3</v>
      </c>
      <c r="V10" s="24">
        <v>9.7069998063478057E-5</v>
      </c>
      <c r="W10" s="24">
        <v>4.0733157752270396E-4</v>
      </c>
      <c r="X10" s="24">
        <v>3.9239765092244014E-4</v>
      </c>
      <c r="Y10" s="24">
        <v>1.2041361670128512E-3</v>
      </c>
      <c r="Z10" s="24">
        <v>1459.2329311317046</v>
      </c>
      <c r="AA10" s="24">
        <v>56.704284509981065</v>
      </c>
    </row>
    <row r="11" spans="1:27" x14ac:dyDescent="0.25">
      <c r="A11" s="28" t="s">
        <v>40</v>
      </c>
      <c r="B11" s="28" t="s">
        <v>66</v>
      </c>
      <c r="C11" s="24">
        <v>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row>
    <row r="12" spans="1:27" x14ac:dyDescent="0.25">
      <c r="A12" s="28" t="s">
        <v>40</v>
      </c>
      <c r="B12" s="28" t="s">
        <v>70</v>
      </c>
      <c r="C12" s="24">
        <v>0</v>
      </c>
      <c r="D12" s="24">
        <v>7.6850851591941209</v>
      </c>
      <c r="E12" s="24">
        <v>332317.29839956266</v>
      </c>
      <c r="F12" s="24">
        <v>346982.79115958756</v>
      </c>
      <c r="G12" s="24">
        <v>118420.16225914775</v>
      </c>
      <c r="H12" s="24">
        <v>141900.7218635024</v>
      </c>
      <c r="I12" s="24">
        <v>131527.17733795344</v>
      </c>
      <c r="J12" s="24">
        <v>459605.69130205124</v>
      </c>
      <c r="K12" s="24">
        <v>430333.27973296004</v>
      </c>
      <c r="L12" s="24">
        <v>38707.682257173015</v>
      </c>
      <c r="M12" s="24">
        <v>123434.38460868123</v>
      </c>
      <c r="N12" s="24">
        <v>319136.26652154478</v>
      </c>
      <c r="O12" s="24">
        <v>75898.481940392943</v>
      </c>
      <c r="P12" s="24">
        <v>224768.13237491139</v>
      </c>
      <c r="Q12" s="24">
        <v>476329.31032799388</v>
      </c>
      <c r="R12" s="24">
        <v>316416.03715735464</v>
      </c>
      <c r="S12" s="24">
        <v>550226.28905631916</v>
      </c>
      <c r="T12" s="24">
        <v>55981.492385942794</v>
      </c>
      <c r="U12" s="24">
        <v>41344.94279782263</v>
      </c>
      <c r="V12" s="24">
        <v>2.2958808626183064E-2</v>
      </c>
      <c r="W12" s="24">
        <v>104513.25988131561</v>
      </c>
      <c r="X12" s="24">
        <v>113895.41431557156</v>
      </c>
      <c r="Y12" s="24">
        <v>7149.3487239410215</v>
      </c>
      <c r="Z12" s="24">
        <v>5741.1232648780897</v>
      </c>
      <c r="AA12" s="24">
        <v>12715.021902891849</v>
      </c>
    </row>
    <row r="13" spans="1:27" x14ac:dyDescent="0.25">
      <c r="A13" s="28" t="s">
        <v>40</v>
      </c>
      <c r="B13" s="28" t="s">
        <v>69</v>
      </c>
      <c r="C13" s="24">
        <v>0.46205568305042766</v>
      </c>
      <c r="D13" s="24">
        <v>202651.88386402692</v>
      </c>
      <c r="E13" s="24">
        <v>21991.836689411521</v>
      </c>
      <c r="F13" s="24">
        <v>3.2278611404394482E-2</v>
      </c>
      <c r="G13" s="24">
        <v>159715.39262475254</v>
      </c>
      <c r="H13" s="24">
        <v>104145.36673435777</v>
      </c>
      <c r="I13" s="24">
        <v>61305.081193152168</v>
      </c>
      <c r="J13" s="24">
        <v>0.11827508666711495</v>
      </c>
      <c r="K13" s="24">
        <v>546299.19019671355</v>
      </c>
      <c r="L13" s="24">
        <v>0.31873036331605914</v>
      </c>
      <c r="M13" s="24">
        <v>2.8620446163924798</v>
      </c>
      <c r="N13" s="24">
        <v>19549.509817832291</v>
      </c>
      <c r="O13" s="24">
        <v>17303.528406465201</v>
      </c>
      <c r="P13" s="24">
        <v>1.397651265315864E-2</v>
      </c>
      <c r="Q13" s="24">
        <v>43584.248608505681</v>
      </c>
      <c r="R13" s="24">
        <v>12341.937976863988</v>
      </c>
      <c r="S13" s="24">
        <v>92091.783770055248</v>
      </c>
      <c r="T13" s="24">
        <v>37145.191954166439</v>
      </c>
      <c r="U13" s="24">
        <v>9.0531081572212166E-2</v>
      </c>
      <c r="V13" s="24">
        <v>12253.938539662731</v>
      </c>
      <c r="W13" s="24">
        <v>26763.453413206797</v>
      </c>
      <c r="X13" s="24">
        <v>78591.99868763781</v>
      </c>
      <c r="Y13" s="24">
        <v>8185.7314554586428</v>
      </c>
      <c r="Z13" s="24">
        <v>2.9995022974251637E-3</v>
      </c>
      <c r="AA13" s="24">
        <v>9.3949147777872902E-3</v>
      </c>
    </row>
    <row r="14" spans="1:27" x14ac:dyDescent="0.25">
      <c r="A14" s="28" t="s">
        <v>40</v>
      </c>
      <c r="B14" s="28" t="s">
        <v>36</v>
      </c>
      <c r="C14" s="24">
        <v>0.41322586322675342</v>
      </c>
      <c r="D14" s="24">
        <v>8.1233959970841672E-3</v>
      </c>
      <c r="E14" s="24">
        <v>2.5096233357641096E-2</v>
      </c>
      <c r="F14" s="24">
        <v>0</v>
      </c>
      <c r="G14" s="24">
        <v>6.4256466146672506E-2</v>
      </c>
      <c r="H14" s="24">
        <v>0.33125508969464679</v>
      </c>
      <c r="I14" s="24">
        <v>0.12118479338661357</v>
      </c>
      <c r="J14" s="24">
        <v>25773.404085626938</v>
      </c>
      <c r="K14" s="24">
        <v>3.3704591849512888E-5</v>
      </c>
      <c r="L14" s="24">
        <v>91354.011540070293</v>
      </c>
      <c r="M14" s="24">
        <v>5947.4183032859401</v>
      </c>
      <c r="N14" s="24">
        <v>40667.892539409673</v>
      </c>
      <c r="O14" s="24">
        <v>2378.3826237804387</v>
      </c>
      <c r="P14" s="24">
        <v>8133.8432439059425</v>
      </c>
      <c r="Q14" s="24">
        <v>7445.5177622412075</v>
      </c>
      <c r="R14" s="24">
        <v>3.84387399609404E-6</v>
      </c>
      <c r="S14" s="24">
        <v>5622.3797502567795</v>
      </c>
      <c r="T14" s="24">
        <v>8.4361103636331698E-6</v>
      </c>
      <c r="U14" s="24">
        <v>6.6172897026666427E-2</v>
      </c>
      <c r="V14" s="24">
        <v>2.9631732089122016E-4</v>
      </c>
      <c r="W14" s="24">
        <v>4320.7686504710709</v>
      </c>
      <c r="X14" s="24">
        <v>3484.0441498689379</v>
      </c>
      <c r="Y14" s="24">
        <v>6.1066023266174684E-3</v>
      </c>
      <c r="Z14" s="24">
        <v>3.2280784852470592E-3</v>
      </c>
      <c r="AA14" s="24">
        <v>1.9994906021067677E-3</v>
      </c>
    </row>
    <row r="15" spans="1:27" x14ac:dyDescent="0.25">
      <c r="A15" s="28" t="s">
        <v>40</v>
      </c>
      <c r="B15" s="28" t="s">
        <v>74</v>
      </c>
      <c r="C15" s="24">
        <v>0</v>
      </c>
      <c r="D15" s="24">
        <v>0</v>
      </c>
      <c r="E15" s="24">
        <v>0</v>
      </c>
      <c r="F15" s="24">
        <v>0.90739264281107657</v>
      </c>
      <c r="G15" s="24">
        <v>0.18231408883465314</v>
      </c>
      <c r="H15" s="24">
        <v>0.15801778430139635</v>
      </c>
      <c r="I15" s="24">
        <v>2.2846540699484115E-2</v>
      </c>
      <c r="J15" s="24">
        <v>4.0198985417500208E-2</v>
      </c>
      <c r="K15" s="24">
        <v>245018.82581266275</v>
      </c>
      <c r="L15" s="24">
        <v>6.0924829117320438E-2</v>
      </c>
      <c r="M15" s="24">
        <v>2.1376369377793424E-2</v>
      </c>
      <c r="N15" s="24">
        <v>4.9571948313774268E-2</v>
      </c>
      <c r="O15" s="24">
        <v>2.9316946754865398E-3</v>
      </c>
      <c r="P15" s="24">
        <v>6.4553972829782494E-2</v>
      </c>
      <c r="Q15" s="24">
        <v>13701.741081427979</v>
      </c>
      <c r="R15" s="24">
        <v>0.71615393597053745</v>
      </c>
      <c r="S15" s="24">
        <v>26818.075027091872</v>
      </c>
      <c r="T15" s="24">
        <v>6.6746340670960826E-3</v>
      </c>
      <c r="U15" s="24">
        <v>3628.5688550122786</v>
      </c>
      <c r="V15" s="24">
        <v>7.521127351901235E-4</v>
      </c>
      <c r="W15" s="24">
        <v>7645.5637835278376</v>
      </c>
      <c r="X15" s="24">
        <v>16424.778592138442</v>
      </c>
      <c r="Y15" s="24">
        <v>7.4310223780446648E-4</v>
      </c>
      <c r="Z15" s="24">
        <v>5662.600636583612</v>
      </c>
      <c r="AA15" s="24">
        <v>384.27791057720714</v>
      </c>
    </row>
    <row r="16" spans="1:27" x14ac:dyDescent="0.25">
      <c r="A16" s="28" t="s">
        <v>40</v>
      </c>
      <c r="B16" s="28" t="s">
        <v>56</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24">
        <v>0</v>
      </c>
      <c r="X16" s="24">
        <v>0</v>
      </c>
      <c r="Y16" s="24">
        <v>0</v>
      </c>
      <c r="Z16" s="24">
        <v>0</v>
      </c>
      <c r="AA16" s="24">
        <v>0</v>
      </c>
    </row>
    <row r="17" spans="1:27" x14ac:dyDescent="0.25">
      <c r="A17" s="33" t="s">
        <v>139</v>
      </c>
      <c r="B17" s="33"/>
      <c r="C17" s="30">
        <v>0.51261958024668841</v>
      </c>
      <c r="D17" s="30">
        <v>202659.64790564033</v>
      </c>
      <c r="E17" s="30">
        <v>354309.17942151747</v>
      </c>
      <c r="F17" s="30">
        <v>-276797.06693955505</v>
      </c>
      <c r="G17" s="30">
        <v>776691.83793462603</v>
      </c>
      <c r="H17" s="30">
        <v>646428.14799304749</v>
      </c>
      <c r="I17" s="30">
        <v>213381.26887271987</v>
      </c>
      <c r="J17" s="30">
        <v>819727.74629622139</v>
      </c>
      <c r="K17" s="30">
        <v>927477.17060841317</v>
      </c>
      <c r="L17" s="30">
        <v>28481.916164795031</v>
      </c>
      <c r="M17" s="30">
        <v>84447.781646696487</v>
      </c>
      <c r="N17" s="30">
        <v>338685.78483530233</v>
      </c>
      <c r="O17" s="30">
        <v>372643.83782989619</v>
      </c>
      <c r="P17" s="30">
        <v>224768.15776253599</v>
      </c>
      <c r="Q17" s="30">
        <v>519913.64462896634</v>
      </c>
      <c r="R17" s="30">
        <v>348691.27464273688</v>
      </c>
      <c r="S17" s="30">
        <v>826400.1809276226</v>
      </c>
      <c r="T17" s="30">
        <v>314016.52528565848</v>
      </c>
      <c r="U17" s="30">
        <v>41345.039763592482</v>
      </c>
      <c r="V17" s="30">
        <v>12253.961607056781</v>
      </c>
      <c r="W17" s="30">
        <v>131276.7144382367</v>
      </c>
      <c r="X17" s="30">
        <v>192487.41560505616</v>
      </c>
      <c r="Y17" s="30">
        <v>15335.082350888471</v>
      </c>
      <c r="Z17" s="30">
        <v>7200.3575089432397</v>
      </c>
      <c r="AA17" s="30">
        <v>12771.634634349366</v>
      </c>
    </row>
    <row r="18" spans="1:27" x14ac:dyDescent="0.25">
      <c r="A18" s="12"/>
      <c r="B18" s="12"/>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24">
        <v>0</v>
      </c>
      <c r="D20" s="24">
        <v>0</v>
      </c>
      <c r="E20" s="24">
        <v>0</v>
      </c>
      <c r="F20" s="24">
        <v>-4.9294267353371145E-4</v>
      </c>
      <c r="G20" s="24">
        <v>829837.32014529745</v>
      </c>
      <c r="H20" s="24">
        <v>-6.0847505138863275E-3</v>
      </c>
      <c r="I20" s="24">
        <v>-126692.6580738248</v>
      </c>
      <c r="J20" s="24">
        <v>0</v>
      </c>
      <c r="K20" s="24">
        <v>-49155.304195417164</v>
      </c>
      <c r="L20" s="24">
        <v>-10226.090950128988</v>
      </c>
      <c r="M20" s="24">
        <v>-38989.465900703726</v>
      </c>
      <c r="N20" s="24">
        <v>0</v>
      </c>
      <c r="O20" s="24">
        <v>0</v>
      </c>
      <c r="P20" s="24">
        <v>-4.6326191109101543E-5</v>
      </c>
      <c r="Q20" s="24">
        <v>0</v>
      </c>
      <c r="R20" s="24">
        <v>0</v>
      </c>
      <c r="S20" s="24">
        <v>0</v>
      </c>
      <c r="T20" s="24">
        <v>0</v>
      </c>
      <c r="U20" s="24">
        <v>0</v>
      </c>
      <c r="V20" s="24">
        <v>0</v>
      </c>
      <c r="W20" s="24">
        <v>0</v>
      </c>
      <c r="X20" s="24">
        <v>0</v>
      </c>
      <c r="Y20" s="24">
        <v>0</v>
      </c>
      <c r="Z20" s="24">
        <v>0</v>
      </c>
      <c r="AA20" s="24">
        <v>0</v>
      </c>
    </row>
    <row r="21" spans="1:27" x14ac:dyDescent="0.25">
      <c r="A21" s="28" t="s">
        <v>131</v>
      </c>
      <c r="B21" s="28" t="s">
        <v>72</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row>
    <row r="22" spans="1:27" x14ac:dyDescent="0.25">
      <c r="A22" s="28" t="s">
        <v>131</v>
      </c>
      <c r="B22" s="28" t="s">
        <v>20</v>
      </c>
      <c r="C22" s="24">
        <v>0</v>
      </c>
      <c r="D22" s="24">
        <v>1.6390012201387499E-2</v>
      </c>
      <c r="E22" s="24">
        <v>9.2411378757152E-3</v>
      </c>
      <c r="F22" s="24">
        <v>1.9686477476206801E-5</v>
      </c>
      <c r="G22" s="24">
        <v>0</v>
      </c>
      <c r="H22" s="24">
        <v>0</v>
      </c>
      <c r="I22" s="24">
        <v>0</v>
      </c>
      <c r="J22" s="24">
        <v>9.5896112445269911E-6</v>
      </c>
      <c r="K22" s="24">
        <v>2.32245867252404E-5</v>
      </c>
      <c r="L22" s="24">
        <v>0</v>
      </c>
      <c r="M22" s="24">
        <v>7.4490496937096899E-6</v>
      </c>
      <c r="N22" s="24">
        <v>2.4974449616778898E-3</v>
      </c>
      <c r="O22" s="24">
        <v>8.1108487209922007E-5</v>
      </c>
      <c r="P22" s="24">
        <v>5.8627006729200001E-5</v>
      </c>
      <c r="Q22" s="24">
        <v>6.2471079963183698E-3</v>
      </c>
      <c r="R22" s="24">
        <v>3.4580050240700901E-4</v>
      </c>
      <c r="S22" s="24">
        <v>1.08598137942678E-2</v>
      </c>
      <c r="T22" s="24">
        <v>0</v>
      </c>
      <c r="U22" s="24">
        <v>0</v>
      </c>
      <c r="V22" s="24">
        <v>2.12053628675465E-6</v>
      </c>
      <c r="W22" s="24">
        <v>5.9605632885656198E-6</v>
      </c>
      <c r="X22" s="24">
        <v>6.4370968363133992E-4</v>
      </c>
      <c r="Y22" s="24">
        <v>3.0905388215572998E-6</v>
      </c>
      <c r="Z22" s="24">
        <v>9.3207254327197896E-7</v>
      </c>
      <c r="AA22" s="24">
        <v>1.4287367398567901E-6</v>
      </c>
    </row>
    <row r="23" spans="1:27" x14ac:dyDescent="0.25">
      <c r="A23" s="28" t="s">
        <v>131</v>
      </c>
      <c r="B23" s="28" t="s">
        <v>32</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x14ac:dyDescent="0.25">
      <c r="A24" s="28" t="s">
        <v>131</v>
      </c>
      <c r="B24" s="28" t="s">
        <v>67</v>
      </c>
      <c r="C24" s="24">
        <v>1.7509768065711986E-2</v>
      </c>
      <c r="D24" s="24">
        <v>7.2732985039638003E-4</v>
      </c>
      <c r="E24" s="24">
        <v>2.4852378344298001E-2</v>
      </c>
      <c r="F24" s="24">
        <v>8.6172878480518704E-5</v>
      </c>
      <c r="G24" s="24">
        <v>7.4162348508834076E-4</v>
      </c>
      <c r="H24" s="24">
        <v>2.3057585870353293E-4</v>
      </c>
      <c r="I24" s="24">
        <v>3.2612445653089898E-4</v>
      </c>
      <c r="J24" s="24">
        <v>4.0480848120079475E-4</v>
      </c>
      <c r="K24" s="24">
        <v>3.9109124599383797E-4</v>
      </c>
      <c r="L24" s="24">
        <v>4.2676262290226402E-4</v>
      </c>
      <c r="M24" s="24">
        <v>3.1556880146524862E-4</v>
      </c>
      <c r="N24" s="24">
        <v>5.09682045643655E-4</v>
      </c>
      <c r="O24" s="24">
        <v>2.6762325173435508E-4</v>
      </c>
      <c r="P24" s="24">
        <v>3.4512949461362079E-4</v>
      </c>
      <c r="Q24" s="24">
        <v>7.21256624022618E-2</v>
      </c>
      <c r="R24" s="24">
        <v>19933.280706050857</v>
      </c>
      <c r="S24" s="24">
        <v>14429.21289781509</v>
      </c>
      <c r="T24" s="24">
        <v>2.2427236835637277E-5</v>
      </c>
      <c r="U24" s="24">
        <v>1.2618250534739766E-3</v>
      </c>
      <c r="V24" s="24">
        <v>2.4657344024407321E-5</v>
      </c>
      <c r="W24" s="24">
        <v>2.3933964410478309E-5</v>
      </c>
      <c r="X24" s="24">
        <v>2.5001517783800493E-4</v>
      </c>
      <c r="Y24" s="24">
        <v>2.9511906251730117E-4</v>
      </c>
      <c r="Z24" s="24">
        <v>3.7097389927617276E-3</v>
      </c>
      <c r="AA24" s="24">
        <v>5.5275565784410584E-4</v>
      </c>
    </row>
    <row r="25" spans="1:27" x14ac:dyDescent="0.25">
      <c r="A25" s="28" t="s">
        <v>131</v>
      </c>
      <c r="B25" s="28" t="s">
        <v>66</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24">
        <v>0</v>
      </c>
      <c r="T25" s="24">
        <v>0</v>
      </c>
      <c r="U25" s="24">
        <v>0</v>
      </c>
      <c r="V25" s="24">
        <v>0</v>
      </c>
      <c r="W25" s="24">
        <v>0</v>
      </c>
      <c r="X25" s="24">
        <v>0</v>
      </c>
      <c r="Y25" s="24">
        <v>0</v>
      </c>
      <c r="Z25" s="24">
        <v>0</v>
      </c>
      <c r="AA25" s="24">
        <v>0</v>
      </c>
    </row>
    <row r="26" spans="1:27" x14ac:dyDescent="0.25">
      <c r="A26" s="28" t="s">
        <v>131</v>
      </c>
      <c r="B26" s="28" t="s">
        <v>70</v>
      </c>
      <c r="C26" s="24">
        <v>0</v>
      </c>
      <c r="D26" s="24">
        <v>3.0169655739704924</v>
      </c>
      <c r="E26" s="24">
        <v>332316.08078174095</v>
      </c>
      <c r="F26" s="24">
        <v>346005.1668257289</v>
      </c>
      <c r="G26" s="24">
        <v>4.0226375093048083E-3</v>
      </c>
      <c r="H26" s="24">
        <v>70153.589175405272</v>
      </c>
      <c r="I26" s="24">
        <v>131527.13762677403</v>
      </c>
      <c r="J26" s="24">
        <v>230170.60834636932</v>
      </c>
      <c r="K26" s="24">
        <v>368820.07260736375</v>
      </c>
      <c r="L26" s="24">
        <v>1.1326118736551996E-3</v>
      </c>
      <c r="M26" s="24">
        <v>7.5577188392344499E-4</v>
      </c>
      <c r="N26" s="24">
        <v>1.220745582973708E-2</v>
      </c>
      <c r="O26" s="24">
        <v>2.8878146749380502E-3</v>
      </c>
      <c r="P26" s="24">
        <v>2.6513750725956572E-2</v>
      </c>
      <c r="Q26" s="24">
        <v>290526.90810230956</v>
      </c>
      <c r="R26" s="24">
        <v>1.8585556792560801E-2</v>
      </c>
      <c r="S26" s="24">
        <v>128285.01062184175</v>
      </c>
      <c r="T26" s="24">
        <v>0.18374621510715117</v>
      </c>
      <c r="U26" s="24">
        <v>0.32310306375796816</v>
      </c>
      <c r="V26" s="24">
        <v>1.0898713319844686E-2</v>
      </c>
      <c r="W26" s="24">
        <v>56097.241864564581</v>
      </c>
      <c r="X26" s="24">
        <v>5858.0680810693966</v>
      </c>
      <c r="Y26" s="24">
        <v>8.0319299464878618E-4</v>
      </c>
      <c r="Z26" s="24">
        <v>2.1354657025198717E-3</v>
      </c>
      <c r="AA26" s="24">
        <v>2.8335472472516238E-3</v>
      </c>
    </row>
    <row r="27" spans="1:27" x14ac:dyDescent="0.25">
      <c r="A27" s="28" t="s">
        <v>131</v>
      </c>
      <c r="B27" s="28" t="s">
        <v>69</v>
      </c>
      <c r="C27" s="24">
        <v>0.1109061670804089</v>
      </c>
      <c r="D27" s="24">
        <v>202651.69501133866</v>
      </c>
      <c r="E27" s="24">
        <v>21991.834646431744</v>
      </c>
      <c r="F27" s="24">
        <v>2.4209119803411224E-2</v>
      </c>
      <c r="G27" s="24">
        <v>159715.07577624975</v>
      </c>
      <c r="H27" s="24">
        <v>104145.16916038755</v>
      </c>
      <c r="I27" s="24">
        <v>61305.006109318078</v>
      </c>
      <c r="J27" s="24">
        <v>4.0795765644114166E-3</v>
      </c>
      <c r="K27" s="24">
        <v>546299.11080708937</v>
      </c>
      <c r="L27" s="24">
        <v>2.1138659237058474E-3</v>
      </c>
      <c r="M27" s="24">
        <v>1.6617415190305807E-3</v>
      </c>
      <c r="N27" s="24">
        <v>1.1960674426152241E-2</v>
      </c>
      <c r="O27" s="24">
        <v>2.0263306244273659E-3</v>
      </c>
      <c r="P27" s="24">
        <v>5.6668318097844112E-4</v>
      </c>
      <c r="Q27" s="24">
        <v>3.2198621430748531E-2</v>
      </c>
      <c r="R27" s="24">
        <v>2.5840444875969995E-2</v>
      </c>
      <c r="S27" s="24">
        <v>84584.025607497955</v>
      </c>
      <c r="T27" s="24">
        <v>2.9636442842845495E-3</v>
      </c>
      <c r="U27" s="24">
        <v>1.7323200749176225E-3</v>
      </c>
      <c r="V27" s="24">
        <v>7976.360296210587</v>
      </c>
      <c r="W27" s="24">
        <v>2.7879549705138687E-2</v>
      </c>
      <c r="X27" s="24">
        <v>39141.775196072427</v>
      </c>
      <c r="Y27" s="24">
        <v>3.5432966761217953E-3</v>
      </c>
      <c r="Z27" s="24">
        <v>4.6211802935083402E-4</v>
      </c>
      <c r="AA27" s="24">
        <v>1.5502737106520925E-3</v>
      </c>
    </row>
    <row r="28" spans="1:27" x14ac:dyDescent="0.25">
      <c r="A28" s="28" t="s">
        <v>131</v>
      </c>
      <c r="B28" s="28" t="s">
        <v>36</v>
      </c>
      <c r="C28" s="24">
        <v>0.2346678481545702</v>
      </c>
      <c r="D28" s="24">
        <v>7.869662111502581E-3</v>
      </c>
      <c r="E28" s="24">
        <v>2.5096233357641096E-2</v>
      </c>
      <c r="F28" s="24">
        <v>0</v>
      </c>
      <c r="G28" s="24">
        <v>6.0979492085452537E-2</v>
      </c>
      <c r="H28" s="24">
        <v>0.12522706094390759</v>
      </c>
      <c r="I28" s="24">
        <v>6.5877832063408484E-2</v>
      </c>
      <c r="J28" s="24">
        <v>6.7605958143125602E-2</v>
      </c>
      <c r="K28" s="24">
        <v>7.6220901477097901E-6</v>
      </c>
      <c r="L28" s="24">
        <v>75046.059440001991</v>
      </c>
      <c r="M28" s="24">
        <v>1.6634081778723619E-3</v>
      </c>
      <c r="N28" s="24">
        <v>38373.745359280998</v>
      </c>
      <c r="O28" s="24">
        <v>5.5573451567563952E-5</v>
      </c>
      <c r="P28" s="24">
        <v>1.0446201608264022E-5</v>
      </c>
      <c r="Q28" s="24">
        <v>7079.567695626044</v>
      </c>
      <c r="R28" s="24">
        <v>0</v>
      </c>
      <c r="S28" s="24">
        <v>0</v>
      </c>
      <c r="T28" s="24">
        <v>5.7482141228166097E-6</v>
      </c>
      <c r="U28" s="24">
        <v>6.6162860206161994E-2</v>
      </c>
      <c r="V28" s="24">
        <v>1.655893907707479E-4</v>
      </c>
      <c r="W28" s="24">
        <v>4320.7574266338634</v>
      </c>
      <c r="X28" s="24">
        <v>3484.0435678597869</v>
      </c>
      <c r="Y28" s="24">
        <v>1.498097374263752E-3</v>
      </c>
      <c r="Z28" s="24">
        <v>2.8577957064886161E-3</v>
      </c>
      <c r="AA28" s="24">
        <v>1.8222807181655543E-3</v>
      </c>
    </row>
    <row r="29" spans="1:27" x14ac:dyDescent="0.25">
      <c r="A29" s="28" t="s">
        <v>131</v>
      </c>
      <c r="B29" s="28" t="s">
        <v>74</v>
      </c>
      <c r="C29" s="24">
        <v>0</v>
      </c>
      <c r="D29" s="24">
        <v>0</v>
      </c>
      <c r="E29" s="24">
        <v>0</v>
      </c>
      <c r="F29" s="24">
        <v>0.53644796239489623</v>
      </c>
      <c r="G29" s="24">
        <v>0.1497429220604381</v>
      </c>
      <c r="H29" s="24">
        <v>1.8513584752285577E-2</v>
      </c>
      <c r="I29" s="24">
        <v>1.1975222833301036E-2</v>
      </c>
      <c r="J29" s="24">
        <v>7.8494391892747189E-3</v>
      </c>
      <c r="K29" s="24">
        <v>245018.77459865325</v>
      </c>
      <c r="L29" s="24">
        <v>1.8886868143520139E-4</v>
      </c>
      <c r="M29" s="24">
        <v>1.634561739064989E-4</v>
      </c>
      <c r="N29" s="24">
        <v>4.0367401796971358E-4</v>
      </c>
      <c r="O29" s="24">
        <v>1.8368543168308083E-4</v>
      </c>
      <c r="P29" s="24">
        <v>2.0252413900927982E-4</v>
      </c>
      <c r="Q29" s="24">
        <v>13701.395945555863</v>
      </c>
      <c r="R29" s="24">
        <v>4.7520029166066066E-3</v>
      </c>
      <c r="S29" s="24">
        <v>2506.1230101980527</v>
      </c>
      <c r="T29" s="24">
        <v>1.4819832979995801E-4</v>
      </c>
      <c r="U29" s="24">
        <v>1.4386314432456398E-4</v>
      </c>
      <c r="V29" s="24">
        <v>1.1537405184775951E-4</v>
      </c>
      <c r="W29" s="24">
        <v>6.4352311839002566E-3</v>
      </c>
      <c r="X29" s="24">
        <v>1.7771993135910419E-4</v>
      </c>
      <c r="Y29" s="24">
        <v>4.82293336044095E-5</v>
      </c>
      <c r="Z29" s="24">
        <v>4.5716442489506076E-5</v>
      </c>
      <c r="AA29" s="24">
        <v>2.3266302469059477E-5</v>
      </c>
    </row>
    <row r="30" spans="1:27" x14ac:dyDescent="0.25">
      <c r="A30" s="28" t="s">
        <v>131</v>
      </c>
      <c r="B30" s="28" t="s">
        <v>56</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24">
        <v>0</v>
      </c>
      <c r="T30" s="24">
        <v>0</v>
      </c>
      <c r="U30" s="24">
        <v>0</v>
      </c>
      <c r="V30" s="24">
        <v>0</v>
      </c>
      <c r="W30" s="24">
        <v>0</v>
      </c>
      <c r="X30" s="24">
        <v>0</v>
      </c>
      <c r="Y30" s="24">
        <v>0</v>
      </c>
      <c r="Z30" s="24">
        <v>0</v>
      </c>
      <c r="AA30" s="24">
        <v>0</v>
      </c>
    </row>
    <row r="31" spans="1:27" x14ac:dyDescent="0.25">
      <c r="A31" s="33" t="s">
        <v>139</v>
      </c>
      <c r="B31" s="33"/>
      <c r="C31" s="30">
        <v>0.12841593514612087</v>
      </c>
      <c r="D31" s="30">
        <v>202654.72909425467</v>
      </c>
      <c r="E31" s="30">
        <v>354307.94952168892</v>
      </c>
      <c r="F31" s="30">
        <v>346005.19064776535</v>
      </c>
      <c r="G31" s="30">
        <v>989552.40068580816</v>
      </c>
      <c r="H31" s="30">
        <v>174298.75248161817</v>
      </c>
      <c r="I31" s="30">
        <v>66139.485988391767</v>
      </c>
      <c r="J31" s="30">
        <v>230170.61284034397</v>
      </c>
      <c r="K31" s="30">
        <v>865963.87963335181</v>
      </c>
      <c r="L31" s="30">
        <v>-10226.087276888569</v>
      </c>
      <c r="M31" s="30">
        <v>-38989.463160172469</v>
      </c>
      <c r="N31" s="30">
        <v>2.7175257263210864E-2</v>
      </c>
      <c r="O31" s="30">
        <v>5.2628770383096931E-3</v>
      </c>
      <c r="P31" s="30">
        <v>2.7437864217168734E-2</v>
      </c>
      <c r="Q31" s="30">
        <v>290527.01867370139</v>
      </c>
      <c r="R31" s="30">
        <v>19933.325477853028</v>
      </c>
      <c r="S31" s="30">
        <v>227298.25998696859</v>
      </c>
      <c r="T31" s="30">
        <v>0.18673228662827135</v>
      </c>
      <c r="U31" s="30">
        <v>0.32609720888635979</v>
      </c>
      <c r="V31" s="30">
        <v>7976.3712217017874</v>
      </c>
      <c r="W31" s="30">
        <v>56097.269774008819</v>
      </c>
      <c r="X31" s="30">
        <v>44999.844170866687</v>
      </c>
      <c r="Y31" s="30">
        <v>4.6446992721094395E-3</v>
      </c>
      <c r="Z31" s="30">
        <v>6.3082547971757058E-3</v>
      </c>
      <c r="AA31" s="30">
        <v>4.9380053524876785E-3</v>
      </c>
    </row>
    <row r="33" spans="1:27"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x14ac:dyDescent="0.25">
      <c r="A34" s="28" t="s">
        <v>132</v>
      </c>
      <c r="B34" s="28" t="s">
        <v>64</v>
      </c>
      <c r="C34" s="24">
        <v>0</v>
      </c>
      <c r="D34" s="24">
        <v>0</v>
      </c>
      <c r="E34" s="24">
        <v>0</v>
      </c>
      <c r="F34" s="24">
        <v>-26614.000696094336</v>
      </c>
      <c r="G34" s="24">
        <v>-141076.88858369167</v>
      </c>
      <c r="H34" s="24">
        <v>400382.10532573017</v>
      </c>
      <c r="I34" s="24">
        <v>-10988.542129341218</v>
      </c>
      <c r="J34" s="24">
        <v>0</v>
      </c>
      <c r="K34" s="24">
        <v>-2.4698313615868002E-4</v>
      </c>
      <c r="L34" s="24">
        <v>-2.5610819357880962E-4</v>
      </c>
      <c r="M34" s="24">
        <v>0</v>
      </c>
      <c r="N34" s="24">
        <v>-2.7971766423544198E-5</v>
      </c>
      <c r="O34" s="24">
        <v>279441.82241655397</v>
      </c>
      <c r="P34" s="24">
        <v>0</v>
      </c>
      <c r="Q34" s="24">
        <v>0</v>
      </c>
      <c r="R34" s="24">
        <v>0</v>
      </c>
      <c r="S34" s="24">
        <v>0</v>
      </c>
      <c r="T34" s="24">
        <v>-1.36712686746006E-5</v>
      </c>
      <c r="U34" s="24">
        <v>0</v>
      </c>
      <c r="V34" s="24">
        <v>0</v>
      </c>
      <c r="W34" s="24">
        <v>0</v>
      </c>
      <c r="X34" s="24">
        <v>0</v>
      </c>
      <c r="Y34" s="24">
        <v>-1.8984297097617291E-4</v>
      </c>
      <c r="Z34" s="24">
        <v>-1.9739463837669664E-3</v>
      </c>
      <c r="AA34" s="24">
        <v>-4.0088736513091798E-6</v>
      </c>
    </row>
    <row r="35" spans="1:27" x14ac:dyDescent="0.25">
      <c r="A35" s="28" t="s">
        <v>132</v>
      </c>
      <c r="B35" s="28" t="s">
        <v>72</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row>
    <row r="36" spans="1:27" x14ac:dyDescent="0.25">
      <c r="A36" s="28" t="s">
        <v>132</v>
      </c>
      <c r="B36" s="28" t="s">
        <v>20</v>
      </c>
      <c r="C36" s="24">
        <v>0</v>
      </c>
      <c r="D36" s="24">
        <v>1.47385446924264E-2</v>
      </c>
      <c r="E36" s="24">
        <v>7.0597165170174997E-4</v>
      </c>
      <c r="F36" s="24">
        <v>2.9650509182877899E-3</v>
      </c>
      <c r="G36" s="24">
        <v>1.0882576051365201E-3</v>
      </c>
      <c r="H36" s="24">
        <v>1.41778399402458E-3</v>
      </c>
      <c r="I36" s="24">
        <v>1.7695601682850799E-5</v>
      </c>
      <c r="J36" s="24">
        <v>1.9613430649015298E-3</v>
      </c>
      <c r="K36" s="24">
        <v>8.8286640066255007E-6</v>
      </c>
      <c r="L36" s="24">
        <v>0</v>
      </c>
      <c r="M36" s="24">
        <v>4.9953336502231598E-5</v>
      </c>
      <c r="N36" s="24">
        <v>1.7371462587144302E-4</v>
      </c>
      <c r="O36" s="24">
        <v>1.0717995729101399E-3</v>
      </c>
      <c r="P36" s="24">
        <v>1.9583571898737599E-3</v>
      </c>
      <c r="Q36" s="24">
        <v>1.90287858495048E-3</v>
      </c>
      <c r="R36" s="24">
        <v>5.20801689088308E-4</v>
      </c>
      <c r="S36" s="24">
        <v>5.6392135918118006E-3</v>
      </c>
      <c r="T36" s="24">
        <v>0</v>
      </c>
      <c r="U36" s="24">
        <v>0</v>
      </c>
      <c r="V36" s="24">
        <v>2.1169498898854997E-6</v>
      </c>
      <c r="W36" s="24">
        <v>6.6346304382174E-6</v>
      </c>
      <c r="X36" s="24">
        <v>5.5959040639258896E-4</v>
      </c>
      <c r="Y36" s="24">
        <v>1.1980584810770801E-6</v>
      </c>
      <c r="Z36" s="24">
        <v>1.6521290119775998E-5</v>
      </c>
      <c r="AA36" s="24">
        <v>6.0430793959532497E-6</v>
      </c>
    </row>
    <row r="37" spans="1:27" x14ac:dyDescent="0.25">
      <c r="A37" s="28" t="s">
        <v>132</v>
      </c>
      <c r="B37" s="28" t="s">
        <v>32</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row>
    <row r="38" spans="1:27" x14ac:dyDescent="0.25">
      <c r="A38" s="28" t="s">
        <v>132</v>
      </c>
      <c r="B38" s="28" t="s">
        <v>67</v>
      </c>
      <c r="C38" s="24">
        <v>8.3440725004721491E-3</v>
      </c>
      <c r="D38" s="24">
        <v>3.6977404150352697E-4</v>
      </c>
      <c r="E38" s="24">
        <v>4.5603199385119505E-4</v>
      </c>
      <c r="F38" s="24">
        <v>4.8115514101072007E-3</v>
      </c>
      <c r="G38" s="24">
        <v>1.8530895031827099E-3</v>
      </c>
      <c r="H38" s="24">
        <v>5.1220452458270596E-3</v>
      </c>
      <c r="I38" s="24">
        <v>2.24358705258124E-5</v>
      </c>
      <c r="J38" s="24">
        <v>7.4015813258227798E-5</v>
      </c>
      <c r="K38" s="24">
        <v>1.2517794954053999E-5</v>
      </c>
      <c r="L38" s="24">
        <v>4.4612399623800794E-6</v>
      </c>
      <c r="M38" s="24">
        <v>4.5600152712721301E-6</v>
      </c>
      <c r="N38" s="24">
        <v>9.469789068982499E-6</v>
      </c>
      <c r="O38" s="24">
        <v>1.0880060687543999E-5</v>
      </c>
      <c r="P38" s="24">
        <v>7.7192631830445601E-3</v>
      </c>
      <c r="Q38" s="24">
        <v>1.3717516323177E-3</v>
      </c>
      <c r="R38" s="24">
        <v>1.6788747369961603E-2</v>
      </c>
      <c r="S38" s="24">
        <v>2.0283162877136E-2</v>
      </c>
      <c r="T38" s="24">
        <v>3.7056054451436901E-6</v>
      </c>
      <c r="U38" s="24">
        <v>3.79664978438561E-6</v>
      </c>
      <c r="V38" s="24">
        <v>2.85887353894772E-6</v>
      </c>
      <c r="W38" s="24">
        <v>2.9008068993196096E-6</v>
      </c>
      <c r="X38" s="24">
        <v>3.4209954116675898E-6</v>
      </c>
      <c r="Y38" s="24">
        <v>2.1048499787755997E-6</v>
      </c>
      <c r="Z38" s="24">
        <v>1.3741170756705601E-6</v>
      </c>
      <c r="AA38" s="24">
        <v>1.02720302282168E-6</v>
      </c>
    </row>
    <row r="39" spans="1:27" x14ac:dyDescent="0.25">
      <c r="A39" s="28" t="s">
        <v>132</v>
      </c>
      <c r="B39" s="28" t="s">
        <v>66</v>
      </c>
      <c r="C39" s="24">
        <v>0</v>
      </c>
      <c r="D39" s="24">
        <v>0</v>
      </c>
      <c r="E39" s="24">
        <v>0</v>
      </c>
      <c r="F39" s="24">
        <v>0</v>
      </c>
      <c r="G39" s="24">
        <v>0</v>
      </c>
      <c r="H39" s="24">
        <v>0</v>
      </c>
      <c r="I39" s="24">
        <v>0</v>
      </c>
      <c r="J39" s="24">
        <v>0</v>
      </c>
      <c r="K39" s="24">
        <v>0</v>
      </c>
      <c r="L39" s="24">
        <v>0</v>
      </c>
      <c r="M39" s="24">
        <v>0</v>
      </c>
      <c r="N39" s="24">
        <v>0</v>
      </c>
      <c r="O39" s="24">
        <v>0</v>
      </c>
      <c r="P39" s="24">
        <v>0</v>
      </c>
      <c r="Q39" s="24">
        <v>0</v>
      </c>
      <c r="R39" s="24">
        <v>0</v>
      </c>
      <c r="S39" s="24">
        <v>0</v>
      </c>
      <c r="T39" s="24">
        <v>0</v>
      </c>
      <c r="U39" s="24">
        <v>0</v>
      </c>
      <c r="V39" s="24">
        <v>0</v>
      </c>
      <c r="W39" s="24">
        <v>0</v>
      </c>
      <c r="X39" s="24">
        <v>0</v>
      </c>
      <c r="Y39" s="24">
        <v>0</v>
      </c>
      <c r="Z39" s="24">
        <v>0</v>
      </c>
      <c r="AA39" s="24">
        <v>0</v>
      </c>
    </row>
    <row r="40" spans="1:27" x14ac:dyDescent="0.25">
      <c r="A40" s="28" t="s">
        <v>132</v>
      </c>
      <c r="B40" s="28" t="s">
        <v>70</v>
      </c>
      <c r="C40" s="24">
        <v>0</v>
      </c>
      <c r="D40" s="24">
        <v>1.7867036669307308</v>
      </c>
      <c r="E40" s="24">
        <v>8.2771324482898367E-2</v>
      </c>
      <c r="F40" s="24">
        <v>0.21370218183211992</v>
      </c>
      <c r="G40" s="24">
        <v>118420.08999666994</v>
      </c>
      <c r="H40" s="24">
        <v>69743.554859520766</v>
      </c>
      <c r="I40" s="24">
        <v>5.0316238706665795E-3</v>
      </c>
      <c r="J40" s="24">
        <v>223244.41504841472</v>
      </c>
      <c r="K40" s="24">
        <v>6.4144592801550895E-2</v>
      </c>
      <c r="L40" s="24">
        <v>7.7643353932615473E-3</v>
      </c>
      <c r="M40" s="24">
        <v>123434.37357237939</v>
      </c>
      <c r="N40" s="24">
        <v>107379.27371256665</v>
      </c>
      <c r="O40" s="24">
        <v>5.836527229666052E-3</v>
      </c>
      <c r="P40" s="24">
        <v>224767.53747977354</v>
      </c>
      <c r="Q40" s="24">
        <v>112367.80599275923</v>
      </c>
      <c r="R40" s="24">
        <v>280953.51394957933</v>
      </c>
      <c r="S40" s="24">
        <v>293245.34285791055</v>
      </c>
      <c r="T40" s="24">
        <v>5.8720136433027437E-4</v>
      </c>
      <c r="U40" s="24">
        <v>3.3568371161514022E-4</v>
      </c>
      <c r="V40" s="24">
        <v>5.3013931037517955E-4</v>
      </c>
      <c r="W40" s="24">
        <v>5.1880812928150567E-3</v>
      </c>
      <c r="X40" s="24">
        <v>52124.406282833108</v>
      </c>
      <c r="Y40" s="24">
        <v>5.2456195255152376E-2</v>
      </c>
      <c r="Z40" s="24">
        <v>5741.0526539025532</v>
      </c>
      <c r="AA40" s="24">
        <v>10779.413289745755</v>
      </c>
    </row>
    <row r="41" spans="1:27" x14ac:dyDescent="0.25">
      <c r="A41" s="28" t="s">
        <v>132</v>
      </c>
      <c r="B41" s="28" t="s">
        <v>69</v>
      </c>
      <c r="C41" s="24">
        <v>0.15192227279332385</v>
      </c>
      <c r="D41" s="24">
        <v>8.0355748229434712E-2</v>
      </c>
      <c r="E41" s="24">
        <v>2.0503458856979993E-4</v>
      </c>
      <c r="F41" s="24">
        <v>0</v>
      </c>
      <c r="G41" s="24">
        <v>0.14320906352662752</v>
      </c>
      <c r="H41" s="24">
        <v>9.978285875962703E-2</v>
      </c>
      <c r="I41" s="24">
        <v>1.8440355909629415E-2</v>
      </c>
      <c r="J41" s="24">
        <v>8.9963966289394709E-2</v>
      </c>
      <c r="K41" s="24">
        <v>9.2102303603044822E-3</v>
      </c>
      <c r="L41" s="24">
        <v>4.5160930349387583E-2</v>
      </c>
      <c r="M41" s="24">
        <v>2.5844488628932138</v>
      </c>
      <c r="N41" s="24">
        <v>19548.248707869174</v>
      </c>
      <c r="O41" s="24">
        <v>17301.344434244362</v>
      </c>
      <c r="P41" s="24">
        <v>5.8949239860468534E-4</v>
      </c>
      <c r="Q41" s="24">
        <v>32584.540277676479</v>
      </c>
      <c r="R41" s="24">
        <v>8.0431883680055563E-3</v>
      </c>
      <c r="S41" s="24">
        <v>4160.8178599161974</v>
      </c>
      <c r="T41" s="24">
        <v>3.5880062735658399E-4</v>
      </c>
      <c r="U41" s="24">
        <v>1.7227987150971878E-4</v>
      </c>
      <c r="V41" s="24">
        <v>9.4660741937451394E-3</v>
      </c>
      <c r="W41" s="24">
        <v>11286.228093764561</v>
      </c>
      <c r="X41" s="24">
        <v>37553.739866636737</v>
      </c>
      <c r="Y41" s="24">
        <v>7.3100678217603485E-4</v>
      </c>
      <c r="Z41" s="24">
        <v>4.1814694033889349E-4</v>
      </c>
      <c r="AA41" s="24">
        <v>3.923135868094645E-4</v>
      </c>
    </row>
    <row r="42" spans="1:27" x14ac:dyDescent="0.25">
      <c r="A42" s="28" t="s">
        <v>132</v>
      </c>
      <c r="B42" s="28" t="s">
        <v>36</v>
      </c>
      <c r="C42" s="24">
        <v>4.5017316725796203E-2</v>
      </c>
      <c r="D42" s="24">
        <v>1.79867825325527E-5</v>
      </c>
      <c r="E42" s="24">
        <v>0</v>
      </c>
      <c r="F42" s="24">
        <v>0</v>
      </c>
      <c r="G42" s="24">
        <v>3.2665627990624601E-3</v>
      </c>
      <c r="H42" s="24">
        <v>0.105732720785488</v>
      </c>
      <c r="I42" s="24">
        <v>1.1214117028756001E-3</v>
      </c>
      <c r="J42" s="24">
        <v>25773.307118097</v>
      </c>
      <c r="K42" s="24">
        <v>0</v>
      </c>
      <c r="L42" s="24">
        <v>8.4023679638619998E-3</v>
      </c>
      <c r="M42" s="24">
        <v>5947.3802885815503</v>
      </c>
      <c r="N42" s="24">
        <v>1.6498538427327201E-3</v>
      </c>
      <c r="O42" s="24">
        <v>2378.3825360707901</v>
      </c>
      <c r="P42" s="24">
        <v>8133.8432164863998</v>
      </c>
      <c r="Q42" s="24">
        <v>8.6242522369671995E-6</v>
      </c>
      <c r="R42" s="24">
        <v>0</v>
      </c>
      <c r="S42" s="24">
        <v>0</v>
      </c>
      <c r="T42" s="24">
        <v>0</v>
      </c>
      <c r="U42" s="24">
        <v>0</v>
      </c>
      <c r="V42" s="24">
        <v>5.4407342439081498E-6</v>
      </c>
      <c r="W42" s="24">
        <v>5.8735545765961909E-4</v>
      </c>
      <c r="X42" s="24">
        <v>2.77339552429239E-4</v>
      </c>
      <c r="Y42" s="24">
        <v>5.8656457032328397E-6</v>
      </c>
      <c r="Z42" s="24">
        <v>1.2992322016998399E-4</v>
      </c>
      <c r="AA42" s="24">
        <v>4.5200843828912995E-5</v>
      </c>
    </row>
    <row r="43" spans="1:27" x14ac:dyDescent="0.25">
      <c r="A43" s="28" t="s">
        <v>132</v>
      </c>
      <c r="B43" s="28" t="s">
        <v>74</v>
      </c>
      <c r="C43" s="24">
        <v>0</v>
      </c>
      <c r="D43" s="24">
        <v>0</v>
      </c>
      <c r="E43" s="24">
        <v>0</v>
      </c>
      <c r="F43" s="24">
        <v>0.105698554237381</v>
      </c>
      <c r="G43" s="24">
        <v>1.7944135364137997E-2</v>
      </c>
      <c r="H43" s="24">
        <v>6.2187322805540395E-2</v>
      </c>
      <c r="I43" s="24">
        <v>3.8287045719584899E-4</v>
      </c>
      <c r="J43" s="24">
        <v>1.8232272262947699E-2</v>
      </c>
      <c r="K43" s="24">
        <v>1.37804738102241E-4</v>
      </c>
      <c r="L43" s="24">
        <v>3.6178547638477601E-5</v>
      </c>
      <c r="M43" s="24">
        <v>1.13712055114415E-4</v>
      </c>
      <c r="N43" s="24">
        <v>4.5234001102733201E-4</v>
      </c>
      <c r="O43" s="24">
        <v>3.9168913445799901E-4</v>
      </c>
      <c r="P43" s="24">
        <v>6.2004095473281402E-2</v>
      </c>
      <c r="Q43" s="24">
        <v>0.316042038427232</v>
      </c>
      <c r="R43" s="24">
        <v>0.70122007413297505</v>
      </c>
      <c r="S43" s="24">
        <v>24311.787399567998</v>
      </c>
      <c r="T43" s="24">
        <v>4.5064173387155999E-5</v>
      </c>
      <c r="U43" s="24">
        <v>5.7158970272850004E-5</v>
      </c>
      <c r="V43" s="24">
        <v>5.659459822016E-5</v>
      </c>
      <c r="W43" s="24">
        <v>7645.4285848407799</v>
      </c>
      <c r="X43" s="24">
        <v>12726.169761068</v>
      </c>
      <c r="Y43" s="24">
        <v>2.08289086850914E-5</v>
      </c>
      <c r="Z43" s="24">
        <v>2101.3637915170298</v>
      </c>
      <c r="AA43" s="24">
        <v>4.43010526739942E-4</v>
      </c>
    </row>
    <row r="44" spans="1:27" x14ac:dyDescent="0.25">
      <c r="A44" s="28" t="s">
        <v>132</v>
      </c>
      <c r="B44" s="28" t="s">
        <v>56</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c r="U44" s="24">
        <v>0</v>
      </c>
      <c r="V44" s="24">
        <v>0</v>
      </c>
      <c r="W44" s="24">
        <v>0</v>
      </c>
      <c r="X44" s="24">
        <v>0</v>
      </c>
      <c r="Y44" s="24">
        <v>0</v>
      </c>
      <c r="Z44" s="24">
        <v>0</v>
      </c>
      <c r="AA44" s="24">
        <v>0</v>
      </c>
    </row>
    <row r="45" spans="1:27" x14ac:dyDescent="0.25">
      <c r="A45" s="33" t="s">
        <v>139</v>
      </c>
      <c r="B45" s="33"/>
      <c r="C45" s="30">
        <v>0.16026634529379599</v>
      </c>
      <c r="D45" s="30">
        <v>1.8821677338940956</v>
      </c>
      <c r="E45" s="30">
        <v>8.4138362717021103E-2</v>
      </c>
      <c r="F45" s="30">
        <v>-26613.779217310177</v>
      </c>
      <c r="G45" s="30">
        <v>-22656.652436611075</v>
      </c>
      <c r="H45" s="30">
        <v>470125.76650793891</v>
      </c>
      <c r="I45" s="30">
        <v>-10988.518617229967</v>
      </c>
      <c r="J45" s="30">
        <v>223244.5070477399</v>
      </c>
      <c r="K45" s="30">
        <v>7.3129186484657369E-2</v>
      </c>
      <c r="L45" s="30">
        <v>5.2673618789032699E-2</v>
      </c>
      <c r="M45" s="30">
        <v>123436.95807575564</v>
      </c>
      <c r="N45" s="30">
        <v>126927.52257564847</v>
      </c>
      <c r="O45" s="30">
        <v>296743.17377000517</v>
      </c>
      <c r="P45" s="30">
        <v>224767.54774688632</v>
      </c>
      <c r="Q45" s="30">
        <v>144952.34954506592</v>
      </c>
      <c r="R45" s="30">
        <v>280953.53930231673</v>
      </c>
      <c r="S45" s="30">
        <v>297406.18664020323</v>
      </c>
      <c r="T45" s="30">
        <v>9.3603632845740137E-4</v>
      </c>
      <c r="U45" s="30">
        <v>5.1176023290924462E-4</v>
      </c>
      <c r="V45" s="30">
        <v>1.0001189327549152E-2</v>
      </c>
      <c r="W45" s="30">
        <v>11286.233291381292</v>
      </c>
      <c r="X45" s="30">
        <v>89678.146712481248</v>
      </c>
      <c r="Y45" s="30">
        <v>5.300066197481209E-2</v>
      </c>
      <c r="Z45" s="30">
        <v>5741.0511159985172</v>
      </c>
      <c r="AA45" s="30">
        <v>10779.41368512075</v>
      </c>
    </row>
    <row r="47" spans="1:27"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x14ac:dyDescent="0.25">
      <c r="A48" s="28" t="s">
        <v>133</v>
      </c>
      <c r="B48" s="28" t="s">
        <v>64</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row>
    <row r="49" spans="1:27" x14ac:dyDescent="0.25">
      <c r="A49" s="28" t="s">
        <v>133</v>
      </c>
      <c r="B49" s="28" t="s">
        <v>72</v>
      </c>
      <c r="C49" s="24">
        <v>0</v>
      </c>
      <c r="D49" s="24">
        <v>0</v>
      </c>
      <c r="E49" s="24">
        <v>0</v>
      </c>
      <c r="F49" s="24">
        <v>-597165.90331913054</v>
      </c>
      <c r="G49" s="24">
        <v>-190204.15308172692</v>
      </c>
      <c r="H49" s="24">
        <v>-5.068811500468022E-2</v>
      </c>
      <c r="I49" s="24">
        <v>158230.20849051001</v>
      </c>
      <c r="J49" s="24">
        <v>360121.93215157103</v>
      </c>
      <c r="K49" s="24">
        <v>0</v>
      </c>
      <c r="L49" s="24">
        <v>0</v>
      </c>
      <c r="M49" s="24">
        <v>0</v>
      </c>
      <c r="N49" s="24">
        <v>0</v>
      </c>
      <c r="O49" s="24">
        <v>0</v>
      </c>
      <c r="P49" s="24">
        <v>0</v>
      </c>
      <c r="Q49" s="24">
        <v>0</v>
      </c>
      <c r="R49" s="24">
        <v>0</v>
      </c>
      <c r="S49" s="24">
        <v>169652.83982738701</v>
      </c>
      <c r="T49" s="24">
        <v>220889.84031241792</v>
      </c>
      <c r="U49" s="24">
        <v>0</v>
      </c>
      <c r="V49" s="24">
        <v>0</v>
      </c>
      <c r="W49" s="24">
        <v>0</v>
      </c>
      <c r="X49" s="24">
        <v>0</v>
      </c>
      <c r="Y49" s="24">
        <v>-1.4415445908496799E-5</v>
      </c>
      <c r="Z49" s="24">
        <v>-2.7289937622960802E-5</v>
      </c>
      <c r="AA49" s="24">
        <v>-0.10096882789436316</v>
      </c>
    </row>
    <row r="50" spans="1:27" x14ac:dyDescent="0.25">
      <c r="A50" s="28" t="s">
        <v>133</v>
      </c>
      <c r="B50" s="28" t="s">
        <v>20</v>
      </c>
      <c r="C50" s="24">
        <v>0</v>
      </c>
      <c r="D50" s="24">
        <v>1.6106267451980402E-2</v>
      </c>
      <c r="E50" s="24">
        <v>5.5704040006447998E-5</v>
      </c>
      <c r="F50" s="24">
        <v>3.44978296459977E-3</v>
      </c>
      <c r="G50" s="24">
        <v>1.2673309496337499E-5</v>
      </c>
      <c r="H50" s="24">
        <v>1.41867653028884E-3</v>
      </c>
      <c r="I50" s="24">
        <v>4.5830509646057994E-5</v>
      </c>
      <c r="J50" s="24">
        <v>6.0239183387830201E-5</v>
      </c>
      <c r="K50" s="24">
        <v>1.9270415645000001E-3</v>
      </c>
      <c r="L50" s="24">
        <v>1.63956965519346E-3</v>
      </c>
      <c r="M50" s="24">
        <v>0</v>
      </c>
      <c r="N50" s="24">
        <v>2.8903353603030002E-4</v>
      </c>
      <c r="O50" s="24">
        <v>2.2389204578235899E-3</v>
      </c>
      <c r="P50" s="24">
        <v>1.716780354796E-5</v>
      </c>
      <c r="Q50" s="24">
        <v>2.5670097360134099E-4</v>
      </c>
      <c r="R50" s="24">
        <v>2.1313246900274901E-5</v>
      </c>
      <c r="S50" s="24">
        <v>2.3917999658957696E-3</v>
      </c>
      <c r="T50" s="24">
        <v>8.1362132622619007E-5</v>
      </c>
      <c r="U50" s="24">
        <v>2.6361204308250003E-3</v>
      </c>
      <c r="V50" s="24">
        <v>4.1767452616439999E-6</v>
      </c>
      <c r="W50" s="24">
        <v>5.2129522950245995E-5</v>
      </c>
      <c r="X50" s="24">
        <v>6.5912260553751601E-4</v>
      </c>
      <c r="Y50" s="24">
        <v>4.8376458506938701E-4</v>
      </c>
      <c r="Z50" s="24">
        <v>4.5643649528584804E-5</v>
      </c>
      <c r="AA50" s="24">
        <v>1.07408936003608E-5</v>
      </c>
    </row>
    <row r="51" spans="1:27" x14ac:dyDescent="0.25">
      <c r="A51" s="28" t="s">
        <v>133</v>
      </c>
      <c r="B51" s="28" t="s">
        <v>32</v>
      </c>
      <c r="C51" s="24">
        <v>0</v>
      </c>
      <c r="D51" s="24">
        <v>0</v>
      </c>
      <c r="E51" s="24">
        <v>0</v>
      </c>
      <c r="F51" s="24">
        <v>0</v>
      </c>
      <c r="G51" s="24">
        <v>0</v>
      </c>
      <c r="H51" s="24">
        <v>0</v>
      </c>
      <c r="I51" s="24">
        <v>0</v>
      </c>
      <c r="J51" s="24">
        <v>0</v>
      </c>
      <c r="K51" s="24">
        <v>0</v>
      </c>
      <c r="L51" s="24">
        <v>0</v>
      </c>
      <c r="M51" s="24">
        <v>0</v>
      </c>
      <c r="N51" s="24">
        <v>0</v>
      </c>
      <c r="O51" s="24">
        <v>0</v>
      </c>
      <c r="P51" s="24">
        <v>0</v>
      </c>
      <c r="Q51" s="24">
        <v>0</v>
      </c>
      <c r="R51" s="24">
        <v>0</v>
      </c>
      <c r="S51" s="24">
        <v>0</v>
      </c>
      <c r="T51" s="24">
        <v>0</v>
      </c>
      <c r="U51" s="24">
        <v>0</v>
      </c>
      <c r="V51" s="24">
        <v>0</v>
      </c>
      <c r="W51" s="24">
        <v>0</v>
      </c>
      <c r="X51" s="24">
        <v>0</v>
      </c>
      <c r="Y51" s="24">
        <v>0</v>
      </c>
      <c r="Z51" s="24">
        <v>0</v>
      </c>
      <c r="AA51" s="24">
        <v>0</v>
      </c>
    </row>
    <row r="52" spans="1:27" x14ac:dyDescent="0.25">
      <c r="A52" s="28" t="s">
        <v>133</v>
      </c>
      <c r="B52" s="28" t="s">
        <v>67</v>
      </c>
      <c r="C52" s="24">
        <v>7.9109900771368799E-3</v>
      </c>
      <c r="D52" s="24">
        <v>3.7582267308527901E-3</v>
      </c>
      <c r="E52" s="24">
        <v>2.3940244117142998E-5</v>
      </c>
      <c r="F52" s="24">
        <v>2.0660090585357E-4</v>
      </c>
      <c r="G52" s="24">
        <v>2.0371810759456199E-5</v>
      </c>
      <c r="H52" s="24">
        <v>1.4042213266653E-3</v>
      </c>
      <c r="I52" s="24">
        <v>1.91934569573114E-5</v>
      </c>
      <c r="J52" s="24">
        <v>2.44784183941134E-5</v>
      </c>
      <c r="K52" s="24">
        <v>1.99748373641144E-5</v>
      </c>
      <c r="L52" s="24">
        <v>2.9603515211348401E-3</v>
      </c>
      <c r="M52" s="24">
        <v>1.4380413492149499E-5</v>
      </c>
      <c r="N52" s="24">
        <v>1.9787773598141501E-5</v>
      </c>
      <c r="O52" s="24">
        <v>9.64433605040382E-5</v>
      </c>
      <c r="P52" s="24">
        <v>1.5955858011043303E-5</v>
      </c>
      <c r="Q52" s="24">
        <v>1.93407040402362E-5</v>
      </c>
      <c r="R52" s="24">
        <v>3.8181909409109601E-5</v>
      </c>
      <c r="S52" s="24">
        <v>4.7392969365199998E-4</v>
      </c>
      <c r="T52" s="24">
        <v>1.27145420127442E-5</v>
      </c>
      <c r="U52" s="24">
        <v>1.54601543393401E-3</v>
      </c>
      <c r="V52" s="24">
        <v>1.1193331268351999E-5</v>
      </c>
      <c r="W52" s="24">
        <v>1.2404005544438899E-5</v>
      </c>
      <c r="X52" s="24">
        <v>1.08450299256948E-4</v>
      </c>
      <c r="Y52" s="24">
        <v>2.2739697876459199E-4</v>
      </c>
      <c r="Z52" s="24">
        <v>2.8881165963267601E-3</v>
      </c>
      <c r="AA52" s="24">
        <v>8.2405924069042704E-4</v>
      </c>
    </row>
    <row r="53" spans="1:27" x14ac:dyDescent="0.25">
      <c r="A53" s="28" t="s">
        <v>133</v>
      </c>
      <c r="B53" s="28" t="s">
        <v>66</v>
      </c>
      <c r="C53" s="24">
        <v>0</v>
      </c>
      <c r="D53" s="24">
        <v>0</v>
      </c>
      <c r="E53" s="24">
        <v>0</v>
      </c>
      <c r="F53" s="24">
        <v>0</v>
      </c>
      <c r="G53" s="24">
        <v>0</v>
      </c>
      <c r="H53" s="24">
        <v>0</v>
      </c>
      <c r="I53" s="24">
        <v>0</v>
      </c>
      <c r="J53" s="24">
        <v>0</v>
      </c>
      <c r="K53" s="24">
        <v>0</v>
      </c>
      <c r="L53" s="24">
        <v>0</v>
      </c>
      <c r="M53" s="24">
        <v>0</v>
      </c>
      <c r="N53" s="24">
        <v>0</v>
      </c>
      <c r="O53" s="24">
        <v>0</v>
      </c>
      <c r="P53" s="24">
        <v>0</v>
      </c>
      <c r="Q53" s="24">
        <v>0</v>
      </c>
      <c r="R53" s="24">
        <v>0</v>
      </c>
      <c r="S53" s="24">
        <v>0</v>
      </c>
      <c r="T53" s="24">
        <v>0</v>
      </c>
      <c r="U53" s="24">
        <v>0</v>
      </c>
      <c r="V53" s="24">
        <v>0</v>
      </c>
      <c r="W53" s="24">
        <v>0</v>
      </c>
      <c r="X53" s="24">
        <v>0</v>
      </c>
      <c r="Y53" s="24">
        <v>0</v>
      </c>
      <c r="Z53" s="24">
        <v>0</v>
      </c>
      <c r="AA53" s="24">
        <v>0</v>
      </c>
    </row>
    <row r="54" spans="1:27" x14ac:dyDescent="0.25">
      <c r="A54" s="28" t="s">
        <v>133</v>
      </c>
      <c r="B54" s="28" t="s">
        <v>70</v>
      </c>
      <c r="C54" s="24">
        <v>0</v>
      </c>
      <c r="D54" s="24">
        <v>0.88480419062491444</v>
      </c>
      <c r="E54" s="24">
        <v>5.3144447314268164E-2</v>
      </c>
      <c r="F54" s="24">
        <v>0.25484450764858252</v>
      </c>
      <c r="G54" s="24">
        <v>3.7812188848549283E-2</v>
      </c>
      <c r="H54" s="24">
        <v>0.20288134438570132</v>
      </c>
      <c r="I54" s="24">
        <v>4.7251263948884098E-3</v>
      </c>
      <c r="J54" s="24">
        <v>0.26025347004751936</v>
      </c>
      <c r="K54" s="24">
        <v>0.47941065385718495</v>
      </c>
      <c r="L54" s="24">
        <v>0.2048331558059355</v>
      </c>
      <c r="M54" s="24">
        <v>2.1254716248738218E-3</v>
      </c>
      <c r="N54" s="24">
        <v>4.7055755587834769</v>
      </c>
      <c r="O54" s="24">
        <v>75898.446078640613</v>
      </c>
      <c r="P54" s="24">
        <v>0.45344724911419965</v>
      </c>
      <c r="Q54" s="24">
        <v>33711.93953594756</v>
      </c>
      <c r="R54" s="24">
        <v>0.10643337150579874</v>
      </c>
      <c r="S54" s="24">
        <v>76975.798461094848</v>
      </c>
      <c r="T54" s="24">
        <v>859.14178989875097</v>
      </c>
      <c r="U54" s="24">
        <v>36127.956976990077</v>
      </c>
      <c r="V54" s="24">
        <v>7.8090618467477587E-3</v>
      </c>
      <c r="W54" s="24">
        <v>39523.152249110703</v>
      </c>
      <c r="X54" s="24">
        <v>55912.861628572602</v>
      </c>
      <c r="Y54" s="24">
        <v>7149.2693471430284</v>
      </c>
      <c r="Z54" s="24">
        <v>9.4705693532033978E-4</v>
      </c>
      <c r="AA54" s="24">
        <v>1915.5508028175248</v>
      </c>
    </row>
    <row r="55" spans="1:27" x14ac:dyDescent="0.25">
      <c r="A55" s="28" t="s">
        <v>133</v>
      </c>
      <c r="B55" s="28" t="s">
        <v>69</v>
      </c>
      <c r="C55" s="24">
        <v>4.3225334155547801E-2</v>
      </c>
      <c r="D55" s="24">
        <v>2.4698666021734098E-2</v>
      </c>
      <c r="E55" s="24">
        <v>3.40325610305103E-5</v>
      </c>
      <c r="F55" s="24">
        <v>7.964006246769989E-3</v>
      </c>
      <c r="G55" s="24">
        <v>4.5186102402535594E-2</v>
      </c>
      <c r="H55" s="24">
        <v>4.1106968234982298E-2</v>
      </c>
      <c r="I55" s="24">
        <v>3.1615114461384232E-3</v>
      </c>
      <c r="J55" s="24">
        <v>2.607094400402465E-3</v>
      </c>
      <c r="K55" s="24">
        <v>1.303400604379166E-2</v>
      </c>
      <c r="L55" s="24">
        <v>0.1822852307933128</v>
      </c>
      <c r="M55" s="24">
        <v>2.0444272085519546E-2</v>
      </c>
      <c r="N55" s="24">
        <v>0.78029258944764956</v>
      </c>
      <c r="O55" s="24">
        <v>2.0866861144498738</v>
      </c>
      <c r="P55" s="24">
        <v>2.6471573071345237E-4</v>
      </c>
      <c r="Q55" s="24">
        <v>10996.299282088938</v>
      </c>
      <c r="R55" s="24">
        <v>1012.5917994080062</v>
      </c>
      <c r="S55" s="24">
        <v>3346.9354089836906</v>
      </c>
      <c r="T55" s="24">
        <v>37145.176564884714</v>
      </c>
      <c r="U55" s="24">
        <v>8.6676441850659619E-2</v>
      </c>
      <c r="V55" s="24">
        <v>1292.7415423851037</v>
      </c>
      <c r="W55" s="24">
        <v>9856.2012554939774</v>
      </c>
      <c r="X55" s="24">
        <v>1896.47748960218</v>
      </c>
      <c r="Y55" s="24">
        <v>4235.3318057239248</v>
      </c>
      <c r="Z55" s="24">
        <v>1.3123165475807051E-4</v>
      </c>
      <c r="AA55" s="24">
        <v>6.6727047622771865E-3</v>
      </c>
    </row>
    <row r="56" spans="1:27" x14ac:dyDescent="0.25">
      <c r="A56" s="28" t="s">
        <v>133</v>
      </c>
      <c r="B56" s="28" t="s">
        <v>36</v>
      </c>
      <c r="C56" s="24">
        <v>4.8238937588165796E-2</v>
      </c>
      <c r="D56" s="24">
        <v>3.0465141979651499E-5</v>
      </c>
      <c r="E56" s="24">
        <v>0</v>
      </c>
      <c r="F56" s="24">
        <v>0</v>
      </c>
      <c r="G56" s="24">
        <v>0</v>
      </c>
      <c r="H56" s="24">
        <v>6.3526733523602996E-2</v>
      </c>
      <c r="I56" s="24">
        <v>1.1722814619195599E-2</v>
      </c>
      <c r="J56" s="24">
        <v>1.1053415661872099E-3</v>
      </c>
      <c r="K56" s="24">
        <v>6.7965426450796004E-6</v>
      </c>
      <c r="L56" s="24">
        <v>6729.7045619637602</v>
      </c>
      <c r="M56" s="24">
        <v>3.6498157024879199E-5</v>
      </c>
      <c r="N56" s="24">
        <v>6.7053224160999999E-6</v>
      </c>
      <c r="O56" s="24">
        <v>0</v>
      </c>
      <c r="P56" s="24">
        <v>0</v>
      </c>
      <c r="Q56" s="24">
        <v>0</v>
      </c>
      <c r="R56" s="24">
        <v>0</v>
      </c>
      <c r="S56" s="24">
        <v>0</v>
      </c>
      <c r="T56" s="24">
        <v>0</v>
      </c>
      <c r="U56" s="24">
        <v>0</v>
      </c>
      <c r="V56" s="24">
        <v>5.6204106174005901E-6</v>
      </c>
      <c r="W56" s="24">
        <v>1.1495513549821899E-4</v>
      </c>
      <c r="X56" s="24">
        <v>6.5281418303752002E-5</v>
      </c>
      <c r="Y56" s="24">
        <v>1.9946421761434E-5</v>
      </c>
      <c r="Z56" s="24">
        <v>4.1076319675553597E-5</v>
      </c>
      <c r="AA56" s="24">
        <v>3.1501746160406996E-5</v>
      </c>
    </row>
    <row r="57" spans="1:27" x14ac:dyDescent="0.25">
      <c r="A57" s="28" t="s">
        <v>133</v>
      </c>
      <c r="B57" s="28" t="s">
        <v>74</v>
      </c>
      <c r="C57" s="24">
        <v>0</v>
      </c>
      <c r="D57" s="24">
        <v>0</v>
      </c>
      <c r="E57" s="24">
        <v>0</v>
      </c>
      <c r="F57" s="24">
        <v>0.11074361520073499</v>
      </c>
      <c r="G57" s="24">
        <v>7.9799489180153605E-4</v>
      </c>
      <c r="H57" s="24">
        <v>6.3547833537449097E-2</v>
      </c>
      <c r="I57" s="24">
        <v>7.592558780345689E-4</v>
      </c>
      <c r="J57" s="24">
        <v>1.1853261338351999E-3</v>
      </c>
      <c r="K57" s="24">
        <v>3.0419796546779999E-2</v>
      </c>
      <c r="L57" s="24">
        <v>4.6896999049844901E-2</v>
      </c>
      <c r="M57" s="24">
        <v>4.42076124789E-5</v>
      </c>
      <c r="N57" s="24">
        <v>3.6713507200647201E-4</v>
      </c>
      <c r="O57" s="24">
        <v>5.9752270166248003E-4</v>
      </c>
      <c r="P57" s="24">
        <v>3.0200812166603704E-4</v>
      </c>
      <c r="Q57" s="24">
        <v>1.0578985518115501E-3</v>
      </c>
      <c r="R57" s="24">
        <v>1.3119154811123701E-3</v>
      </c>
      <c r="S57" s="24">
        <v>2.9352111776744801E-2</v>
      </c>
      <c r="T57" s="24">
        <v>2.94826789614736E-3</v>
      </c>
      <c r="U57" s="24">
        <v>3628.5109832957301</v>
      </c>
      <c r="V57" s="24">
        <v>2.58260643307668E-4</v>
      </c>
      <c r="W57" s="24">
        <v>5.7714030793150004E-3</v>
      </c>
      <c r="X57" s="24">
        <v>3698.6078492408001</v>
      </c>
      <c r="Y57" s="24">
        <v>5.8813589787836598E-5</v>
      </c>
      <c r="Z57" s="24">
        <v>3561.2326753866396</v>
      </c>
      <c r="AA57" s="24">
        <v>384.27567845299501</v>
      </c>
    </row>
    <row r="58" spans="1:27" x14ac:dyDescent="0.25">
      <c r="A58" s="28" t="s">
        <v>133</v>
      </c>
      <c r="B58" s="28" t="s">
        <v>56</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24">
        <v>0</v>
      </c>
      <c r="T58" s="24">
        <v>0</v>
      </c>
      <c r="U58" s="24">
        <v>0</v>
      </c>
      <c r="V58" s="24">
        <v>0</v>
      </c>
      <c r="W58" s="24">
        <v>0</v>
      </c>
      <c r="X58" s="24">
        <v>0</v>
      </c>
      <c r="Y58" s="24">
        <v>0</v>
      </c>
      <c r="Z58" s="24">
        <v>0</v>
      </c>
      <c r="AA58" s="24">
        <v>0</v>
      </c>
    </row>
    <row r="59" spans="1:27" x14ac:dyDescent="0.25">
      <c r="A59" s="33" t="s">
        <v>139</v>
      </c>
      <c r="B59" s="33"/>
      <c r="C59" s="30">
        <v>5.1136324232684681E-2</v>
      </c>
      <c r="D59" s="30">
        <v>0.92936735082948174</v>
      </c>
      <c r="E59" s="30">
        <v>5.3258124159422264E-2</v>
      </c>
      <c r="F59" s="30">
        <v>-597165.63685423275</v>
      </c>
      <c r="G59" s="30">
        <v>-190204.07005039055</v>
      </c>
      <c r="H59" s="30">
        <v>0.19612309547295756</v>
      </c>
      <c r="I59" s="30">
        <v>158230.2164421718</v>
      </c>
      <c r="J59" s="30">
        <v>360122.19509685307</v>
      </c>
      <c r="K59" s="30">
        <v>0.49439167630284075</v>
      </c>
      <c r="L59" s="30">
        <v>0.39171830777557659</v>
      </c>
      <c r="M59" s="30">
        <v>2.2584124123885517E-2</v>
      </c>
      <c r="N59" s="30">
        <v>5.4861769695407556</v>
      </c>
      <c r="O59" s="30">
        <v>75900.535100118883</v>
      </c>
      <c r="P59" s="30">
        <v>0.45374508850647211</v>
      </c>
      <c r="Q59" s="30">
        <v>44708.239094078177</v>
      </c>
      <c r="R59" s="30">
        <v>1012.6982922746682</v>
      </c>
      <c r="S59" s="30">
        <v>249975.57656319521</v>
      </c>
      <c r="T59" s="30">
        <v>258894.15876127806</v>
      </c>
      <c r="U59" s="30">
        <v>36128.047835567799</v>
      </c>
      <c r="V59" s="30">
        <v>1292.7493668170271</v>
      </c>
      <c r="W59" s="30">
        <v>49379.353569138213</v>
      </c>
      <c r="X59" s="30">
        <v>57809.339885747686</v>
      </c>
      <c r="Y59" s="30">
        <v>11384.601849613071</v>
      </c>
      <c r="Z59" s="30">
        <v>3.9847588983107944E-3</v>
      </c>
      <c r="AA59" s="30">
        <v>1915.4573414945269</v>
      </c>
    </row>
    <row r="61" spans="1:27"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x14ac:dyDescent="0.25">
      <c r="A62" s="28" t="s">
        <v>134</v>
      </c>
      <c r="B62" s="28" t="s">
        <v>64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row>
    <row r="63" spans="1:27" x14ac:dyDescent="0.25">
      <c r="A63" s="28" t="s">
        <v>134</v>
      </c>
      <c r="B63" s="28" t="s">
        <v>72</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row>
    <row r="64" spans="1:27" x14ac:dyDescent="0.25">
      <c r="A64" s="28" t="s">
        <v>134</v>
      </c>
      <c r="B64" s="28" t="s">
        <v>20</v>
      </c>
      <c r="C64" s="24">
        <v>0</v>
      </c>
      <c r="D64" s="24">
        <v>1.2452082480945601E-2</v>
      </c>
      <c r="E64" s="24">
        <v>3.6152184584370001E-3</v>
      </c>
      <c r="F64" s="24">
        <v>1.9870595260487999E-4</v>
      </c>
      <c r="G64" s="24">
        <v>2.83721636769088E-4</v>
      </c>
      <c r="H64" s="24">
        <v>5.3402139409035898E-5</v>
      </c>
      <c r="I64" s="24">
        <v>5.0506146520533E-4</v>
      </c>
      <c r="J64" s="24">
        <v>1.1247134412460101E-3</v>
      </c>
      <c r="K64" s="24">
        <v>1.2506513719326899E-3</v>
      </c>
      <c r="L64" s="24">
        <v>3.43260990755826E-5</v>
      </c>
      <c r="M64" s="24">
        <v>8.9722543406938E-6</v>
      </c>
      <c r="N64" s="24">
        <v>1.7676016581317101E-3</v>
      </c>
      <c r="O64" s="24">
        <v>5.7007375117829994E-4</v>
      </c>
      <c r="P64" s="24">
        <v>6.5207457772183998E-4</v>
      </c>
      <c r="Q64" s="24">
        <v>1.1936107861275E-3</v>
      </c>
      <c r="R64" s="24">
        <v>5.0315118127440205E-5</v>
      </c>
      <c r="S64" s="24">
        <v>5.0939723661261593E-3</v>
      </c>
      <c r="T64" s="24">
        <v>0</v>
      </c>
      <c r="U64" s="24">
        <v>1.72118356764287E-5</v>
      </c>
      <c r="V64" s="24">
        <v>3.1011944347680797E-6</v>
      </c>
      <c r="W64" s="24">
        <v>4.9331367828789101E-5</v>
      </c>
      <c r="X64" s="24">
        <v>3.2748286093084802E-4</v>
      </c>
      <c r="Y64" s="24">
        <v>6.7486672970135998E-4</v>
      </c>
      <c r="Z64" s="24">
        <v>4.2733340111673199E-5</v>
      </c>
      <c r="AA64" s="24">
        <v>5.2425989046287998E-6</v>
      </c>
    </row>
    <row r="65" spans="1:27" x14ac:dyDescent="0.25">
      <c r="A65" s="28" t="s">
        <v>134</v>
      </c>
      <c r="B65" s="28" t="s">
        <v>32</v>
      </c>
      <c r="C65" s="24">
        <v>0</v>
      </c>
      <c r="D65" s="24">
        <v>0</v>
      </c>
      <c r="E65" s="24">
        <v>0</v>
      </c>
      <c r="F65" s="24">
        <v>0</v>
      </c>
      <c r="G65" s="24">
        <v>0</v>
      </c>
      <c r="H65" s="24">
        <v>0</v>
      </c>
      <c r="I65" s="24">
        <v>0</v>
      </c>
      <c r="J65" s="24">
        <v>0</v>
      </c>
      <c r="K65" s="24">
        <v>0</v>
      </c>
      <c r="L65" s="24">
        <v>0</v>
      </c>
      <c r="M65" s="24">
        <v>0</v>
      </c>
      <c r="N65" s="24">
        <v>0</v>
      </c>
      <c r="O65" s="24">
        <v>0</v>
      </c>
      <c r="P65" s="24">
        <v>0</v>
      </c>
      <c r="Q65" s="24">
        <v>0</v>
      </c>
      <c r="R65" s="24">
        <v>0</v>
      </c>
      <c r="S65" s="24">
        <v>0</v>
      </c>
      <c r="T65" s="24">
        <v>0</v>
      </c>
      <c r="U65" s="24">
        <v>0</v>
      </c>
      <c r="V65" s="24">
        <v>0</v>
      </c>
      <c r="W65" s="24">
        <v>0</v>
      </c>
      <c r="X65" s="24">
        <v>0</v>
      </c>
      <c r="Y65" s="24">
        <v>0</v>
      </c>
      <c r="Z65" s="24">
        <v>0</v>
      </c>
      <c r="AA65" s="24">
        <v>0</v>
      </c>
    </row>
    <row r="66" spans="1:27" x14ac:dyDescent="0.25">
      <c r="A66" s="28" t="s">
        <v>134</v>
      </c>
      <c r="B66" s="28" t="s">
        <v>67</v>
      </c>
      <c r="C66" s="24">
        <v>8.2826226485293898E-3</v>
      </c>
      <c r="D66" s="24">
        <v>2.25286038474771E-4</v>
      </c>
      <c r="E66" s="24">
        <v>1.27805006544308E-3</v>
      </c>
      <c r="F66" s="24">
        <v>4.70139286605219E-5</v>
      </c>
      <c r="G66" s="24">
        <v>2.5014340589651901E-4</v>
      </c>
      <c r="H66" s="24">
        <v>4.6071345298472299E-4</v>
      </c>
      <c r="I66" s="24">
        <v>2.8493760083390203E-4</v>
      </c>
      <c r="J66" s="24">
        <v>4.3533957800471898E-4</v>
      </c>
      <c r="K66" s="24">
        <v>4.4579681944948704E-4</v>
      </c>
      <c r="L66" s="24">
        <v>3.0848598624479899E-4</v>
      </c>
      <c r="M66" s="24">
        <v>1.9011085926184802E-4</v>
      </c>
      <c r="N66" s="24">
        <v>5.0506082519242903E-4</v>
      </c>
      <c r="O66" s="24">
        <v>2.7799820799135E-4</v>
      </c>
      <c r="P66" s="24">
        <v>3.4580327776695001E-4</v>
      </c>
      <c r="Q66" s="24">
        <v>1.3936983835400501E-3</v>
      </c>
      <c r="R66" s="24">
        <v>8.3307839943941992E-4</v>
      </c>
      <c r="S66" s="24">
        <v>8.9210829970415989E-3</v>
      </c>
      <c r="T66" s="24">
        <v>5.2829262869559602E-6</v>
      </c>
      <c r="U66" s="24">
        <v>7.7297400860984894E-6</v>
      </c>
      <c r="V66" s="24">
        <v>6.5296513360485299E-6</v>
      </c>
      <c r="W66" s="24">
        <v>1.3619681588562201E-5</v>
      </c>
      <c r="X66" s="24">
        <v>6.2193873635639996E-6</v>
      </c>
      <c r="Y66" s="24">
        <v>4.0642769099644602E-5</v>
      </c>
      <c r="Z66" s="24">
        <v>1459.2257332289998</v>
      </c>
      <c r="AA66" s="24">
        <v>56.702905147894</v>
      </c>
    </row>
    <row r="67" spans="1:27" x14ac:dyDescent="0.25">
      <c r="A67" s="28" t="s">
        <v>134</v>
      </c>
      <c r="B67" s="28" t="s">
        <v>66</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row>
    <row r="68" spans="1:27" x14ac:dyDescent="0.25">
      <c r="A68" s="28" t="s">
        <v>134</v>
      </c>
      <c r="B68" s="28" t="s">
        <v>70</v>
      </c>
      <c r="C68" s="24">
        <v>0</v>
      </c>
      <c r="D68" s="24">
        <v>1.3878303482706131</v>
      </c>
      <c r="E68" s="24">
        <v>0.36566935351371366</v>
      </c>
      <c r="F68" s="24">
        <v>0.27633004899528296</v>
      </c>
      <c r="G68" s="24">
        <v>2.9527565906619448E-2</v>
      </c>
      <c r="H68" s="24">
        <v>0.20558646195399904</v>
      </c>
      <c r="I68" s="24">
        <v>2.6825277105887085E-2</v>
      </c>
      <c r="J68" s="24">
        <v>1.1379583845207897</v>
      </c>
      <c r="K68" s="24">
        <v>1.2662864686552397</v>
      </c>
      <c r="L68" s="24">
        <v>0.11596376208961133</v>
      </c>
      <c r="M68" s="24">
        <v>4.9580899007530578E-3</v>
      </c>
      <c r="N68" s="24">
        <v>96282.828442361366</v>
      </c>
      <c r="O68" s="24">
        <v>2.5104725900132671E-2</v>
      </c>
      <c r="P68" s="24">
        <v>6.6104034372367587E-2</v>
      </c>
      <c r="Q68" s="24">
        <v>39722.575509752001</v>
      </c>
      <c r="R68" s="24">
        <v>35462.374605119963</v>
      </c>
      <c r="S68" s="24">
        <v>51718.423638378699</v>
      </c>
      <c r="T68" s="24">
        <v>55121.968651478615</v>
      </c>
      <c r="U68" s="24">
        <v>817.21680339354918</v>
      </c>
      <c r="V68" s="24">
        <v>3.4210362196092606E-3</v>
      </c>
      <c r="W68" s="24">
        <v>0.41443057505684799</v>
      </c>
      <c r="X68" s="24">
        <v>7.7680768298393918E-2</v>
      </c>
      <c r="Y68" s="24">
        <v>2.5887255430721411E-2</v>
      </c>
      <c r="Z68" s="24">
        <v>6.7249431241203639E-2</v>
      </c>
      <c r="AA68" s="24">
        <v>2.8154100039111691E-2</v>
      </c>
    </row>
    <row r="69" spans="1:27" x14ac:dyDescent="0.25">
      <c r="A69" s="28" t="s">
        <v>134</v>
      </c>
      <c r="B69" s="28" t="s">
        <v>69</v>
      </c>
      <c r="C69" s="24">
        <v>0.13663092805326352</v>
      </c>
      <c r="D69" s="24">
        <v>7.392476176432515E-2</v>
      </c>
      <c r="E69" s="24">
        <v>4.4454936011715596E-4</v>
      </c>
      <c r="F69" s="24">
        <v>1.05485354213264E-4</v>
      </c>
      <c r="G69" s="24">
        <v>0.11313900496343955</v>
      </c>
      <c r="H69" s="24">
        <v>3.195908018884934E-2</v>
      </c>
      <c r="I69" s="24">
        <v>4.6751891161778636E-2</v>
      </c>
      <c r="J69" s="24">
        <v>2.1005170929598714E-2</v>
      </c>
      <c r="K69" s="24">
        <v>4.7784447737903919E-2</v>
      </c>
      <c r="L69" s="24">
        <v>7.8254029650886722E-2</v>
      </c>
      <c r="M69" s="24">
        <v>0.2550542330189946</v>
      </c>
      <c r="N69" s="24">
        <v>0.46116404957214957</v>
      </c>
      <c r="O69" s="24">
        <v>9.2542635400647388E-2</v>
      </c>
      <c r="P69" s="24">
        <v>1.2473065962208329E-2</v>
      </c>
      <c r="Q69" s="24">
        <v>3.3662788859862425</v>
      </c>
      <c r="R69" s="24">
        <v>11329.311635162076</v>
      </c>
      <c r="S69" s="24">
        <v>3.6986664058430911E-3</v>
      </c>
      <c r="T69" s="24">
        <v>3.619113590870963E-3</v>
      </c>
      <c r="U69" s="24">
        <v>1.5260623389686165E-3</v>
      </c>
      <c r="V69" s="24">
        <v>2984.8271972980051</v>
      </c>
      <c r="W69" s="24">
        <v>5620.9916896068589</v>
      </c>
      <c r="X69" s="24">
        <v>5.1423270950242024E-3</v>
      </c>
      <c r="Y69" s="24">
        <v>3950.39535592742</v>
      </c>
      <c r="Z69" s="24">
        <v>2.954853643048858E-4</v>
      </c>
      <c r="AA69" s="24">
        <v>5.4129901289692666E-4</v>
      </c>
    </row>
    <row r="70" spans="1:27" x14ac:dyDescent="0.25">
      <c r="A70" s="28" t="s">
        <v>134</v>
      </c>
      <c r="B70" s="28" t="s">
        <v>36</v>
      </c>
      <c r="C70" s="24">
        <v>4.5313682871263999E-2</v>
      </c>
      <c r="D70" s="24">
        <v>1.02381006697011E-4</v>
      </c>
      <c r="E70" s="24">
        <v>0</v>
      </c>
      <c r="F70" s="24">
        <v>0</v>
      </c>
      <c r="G70" s="24">
        <v>0</v>
      </c>
      <c r="H70" s="24">
        <v>2.22711529295667E-2</v>
      </c>
      <c r="I70" s="24">
        <v>2.9469921304397E-2</v>
      </c>
      <c r="J70" s="24">
        <v>2.0327587393618403E-2</v>
      </c>
      <c r="K70" s="24">
        <v>1.20424087640673E-5</v>
      </c>
      <c r="L70" s="24">
        <v>9578.1326226437886</v>
      </c>
      <c r="M70" s="24">
        <v>1.65501706900192E-4</v>
      </c>
      <c r="N70" s="24">
        <v>2294.1453136231603</v>
      </c>
      <c r="O70" s="24">
        <v>2.3067394147534798E-5</v>
      </c>
      <c r="P70" s="24">
        <v>1.6973341471886698E-5</v>
      </c>
      <c r="Q70" s="24">
        <v>365.95005799091103</v>
      </c>
      <c r="R70" s="24">
        <v>3.84387399609404E-6</v>
      </c>
      <c r="S70" s="24">
        <v>5622.3797502567795</v>
      </c>
      <c r="T70" s="24">
        <v>0</v>
      </c>
      <c r="U70" s="24">
        <v>3.72203118876239E-6</v>
      </c>
      <c r="V70" s="24">
        <v>2.6902631162029502E-5</v>
      </c>
      <c r="W70" s="24">
        <v>1.7639809588124001E-4</v>
      </c>
      <c r="X70" s="24">
        <v>1.4758255176533801E-4</v>
      </c>
      <c r="Y70" s="24">
        <v>2.01327377383296E-5</v>
      </c>
      <c r="Z70" s="24">
        <v>9.9375528433835999E-5</v>
      </c>
      <c r="AA70" s="24">
        <v>5.6667591980507899E-5</v>
      </c>
    </row>
    <row r="71" spans="1:27" x14ac:dyDescent="0.25">
      <c r="A71" s="28" t="s">
        <v>134</v>
      </c>
      <c r="B71" s="28" t="s">
        <v>74</v>
      </c>
      <c r="C71" s="24">
        <v>0</v>
      </c>
      <c r="D71" s="24">
        <v>0</v>
      </c>
      <c r="E71" s="24">
        <v>0</v>
      </c>
      <c r="F71" s="24">
        <v>5.8892629691144401E-2</v>
      </c>
      <c r="G71" s="24">
        <v>5.5820892825134997E-3</v>
      </c>
      <c r="H71" s="24">
        <v>7.5277004691168001E-3</v>
      </c>
      <c r="I71" s="24">
        <v>5.3868288279116999E-3</v>
      </c>
      <c r="J71" s="24">
        <v>5.7742965623529896E-3</v>
      </c>
      <c r="K71" s="24">
        <v>1.0510593978031099E-2</v>
      </c>
      <c r="L71" s="24">
        <v>1.24590250217861E-4</v>
      </c>
      <c r="M71" s="24">
        <v>2.0059279927761101E-4</v>
      </c>
      <c r="N71" s="24">
        <v>6.3700876484862499E-3</v>
      </c>
      <c r="O71" s="24">
        <v>1.1583467327623801E-3</v>
      </c>
      <c r="P71" s="24">
        <v>1.2778402647438999E-3</v>
      </c>
      <c r="Q71" s="24">
        <v>1.4050376723957999E-2</v>
      </c>
      <c r="R71" s="24">
        <v>6.1925140451659106E-3</v>
      </c>
      <c r="S71" s="24">
        <v>8.367735224062299E-2</v>
      </c>
      <c r="T71" s="24">
        <v>1.3220613644401798E-4</v>
      </c>
      <c r="U71" s="24">
        <v>1.6868067210684101E-4</v>
      </c>
      <c r="V71" s="24">
        <v>1.5878861981981501E-4</v>
      </c>
      <c r="W71" s="24">
        <v>1.3365396384488499E-3</v>
      </c>
      <c r="X71" s="24">
        <v>6.6227587666605901E-4</v>
      </c>
      <c r="Y71" s="24">
        <v>2.1610016721837998E-4</v>
      </c>
      <c r="Z71" s="24">
        <v>3.8277547005024001E-3</v>
      </c>
      <c r="AA71" s="24">
        <v>1.7353106383207698E-3</v>
      </c>
    </row>
    <row r="72" spans="1:27" x14ac:dyDescent="0.25">
      <c r="A72" s="28" t="s">
        <v>134</v>
      </c>
      <c r="B72" s="28" t="s">
        <v>56</v>
      </c>
      <c r="C72" s="24">
        <v>0</v>
      </c>
      <c r="D72" s="24">
        <v>0</v>
      </c>
      <c r="E72" s="24">
        <v>0</v>
      </c>
      <c r="F72" s="24">
        <v>0</v>
      </c>
      <c r="G72" s="24">
        <v>0</v>
      </c>
      <c r="H72" s="24">
        <v>0</v>
      </c>
      <c r="I72" s="24">
        <v>0</v>
      </c>
      <c r="J72" s="24">
        <v>0</v>
      </c>
      <c r="K72" s="24">
        <v>0</v>
      </c>
      <c r="L72" s="24">
        <v>0</v>
      </c>
      <c r="M72" s="24">
        <v>0</v>
      </c>
      <c r="N72" s="24">
        <v>0</v>
      </c>
      <c r="O72" s="24">
        <v>0</v>
      </c>
      <c r="P72" s="24">
        <v>0</v>
      </c>
      <c r="Q72" s="24">
        <v>0</v>
      </c>
      <c r="R72" s="24">
        <v>0</v>
      </c>
      <c r="S72" s="24">
        <v>0</v>
      </c>
      <c r="T72" s="24">
        <v>0</v>
      </c>
      <c r="U72" s="24">
        <v>0</v>
      </c>
      <c r="V72" s="24">
        <v>0</v>
      </c>
      <c r="W72" s="24">
        <v>0</v>
      </c>
      <c r="X72" s="24">
        <v>0</v>
      </c>
      <c r="Y72" s="24">
        <v>0</v>
      </c>
      <c r="Z72" s="24">
        <v>0</v>
      </c>
      <c r="AA72" s="24">
        <v>0</v>
      </c>
    </row>
    <row r="73" spans="1:27" x14ac:dyDescent="0.25">
      <c r="A73" s="33" t="s">
        <v>139</v>
      </c>
      <c r="B73" s="33"/>
      <c r="C73" s="30">
        <v>0.1449135507017929</v>
      </c>
      <c r="D73" s="30">
        <v>1.4744324785543585</v>
      </c>
      <c r="E73" s="30">
        <v>0.37100717139771089</v>
      </c>
      <c r="F73" s="30">
        <v>0.27668125423076168</v>
      </c>
      <c r="G73" s="30">
        <v>0.14320043591272461</v>
      </c>
      <c r="H73" s="30">
        <v>0.23805965773524213</v>
      </c>
      <c r="I73" s="30">
        <v>7.436716733370495E-2</v>
      </c>
      <c r="J73" s="30">
        <v>1.1605236084696391</v>
      </c>
      <c r="K73" s="30">
        <v>1.3157673645845258</v>
      </c>
      <c r="L73" s="30">
        <v>0.19456060382581844</v>
      </c>
      <c r="M73" s="30">
        <v>0.26021140603335019</v>
      </c>
      <c r="N73" s="30">
        <v>96283.291879073426</v>
      </c>
      <c r="O73" s="30">
        <v>0.11849543325994971</v>
      </c>
      <c r="P73" s="30">
        <v>7.9574978190064705E-2</v>
      </c>
      <c r="Q73" s="30">
        <v>39725.944375947161</v>
      </c>
      <c r="R73" s="30">
        <v>46791.687123675561</v>
      </c>
      <c r="S73" s="30">
        <v>51718.441352100468</v>
      </c>
      <c r="T73" s="30">
        <v>55121.97227587513</v>
      </c>
      <c r="U73" s="30">
        <v>817.21835439746394</v>
      </c>
      <c r="V73" s="30">
        <v>2984.8306279650706</v>
      </c>
      <c r="W73" s="30">
        <v>5621.4061831329655</v>
      </c>
      <c r="X73" s="30">
        <v>8.3156797641712535E-2</v>
      </c>
      <c r="Y73" s="30">
        <v>3950.4219586923496</v>
      </c>
      <c r="Z73" s="30">
        <v>1459.2933208789455</v>
      </c>
      <c r="AA73" s="30">
        <v>56.731605789544908</v>
      </c>
    </row>
    <row r="75" spans="1:27"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x14ac:dyDescent="0.25">
      <c r="A76" s="28" t="s">
        <v>135</v>
      </c>
      <c r="B76" s="28" t="s">
        <v>64</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row>
    <row r="77" spans="1:27" collapsed="1" x14ac:dyDescent="0.25">
      <c r="A77" s="28" t="s">
        <v>135</v>
      </c>
      <c r="B77" s="28" t="s">
        <v>72</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row>
    <row r="78" spans="1:27" x14ac:dyDescent="0.25">
      <c r="A78" s="28" t="s">
        <v>135</v>
      </c>
      <c r="B78" s="28" t="s">
        <v>20</v>
      </c>
      <c r="C78" s="24">
        <v>0</v>
      </c>
      <c r="D78" s="24">
        <v>1.3978711256371E-2</v>
      </c>
      <c r="E78" s="24">
        <v>3.5328699820019998E-3</v>
      </c>
      <c r="F78" s="24">
        <v>1.8098183800090201E-3</v>
      </c>
      <c r="G78" s="24">
        <v>1.0892086031445301E-5</v>
      </c>
      <c r="H78" s="24">
        <v>1.8483685956358301E-4</v>
      </c>
      <c r="I78" s="24">
        <v>5.5452743958149997E-4</v>
      </c>
      <c r="J78" s="24">
        <v>1.17842042708712E-4</v>
      </c>
      <c r="K78" s="24">
        <v>6.5452159709471897E-4</v>
      </c>
      <c r="L78" s="24">
        <v>6.3146068650820697E-4</v>
      </c>
      <c r="M78" s="24">
        <v>1.03535179975583E-5</v>
      </c>
      <c r="N78" s="24">
        <v>2.2690493961517099E-3</v>
      </c>
      <c r="O78" s="24">
        <v>1.7033767626003599E-4</v>
      </c>
      <c r="P78" s="24">
        <v>4.5071272548119899E-5</v>
      </c>
      <c r="Q78" s="24">
        <v>7.7621653854102605E-4</v>
      </c>
      <c r="R78" s="24">
        <v>2.7415456562490099E-5</v>
      </c>
      <c r="S78" s="24">
        <v>1.0871452227729601E-3</v>
      </c>
      <c r="T78" s="24">
        <v>4.8138291915811397E-4</v>
      </c>
      <c r="U78" s="24">
        <v>6.4540118075639996E-4</v>
      </c>
      <c r="V78" s="24">
        <v>0</v>
      </c>
      <c r="W78" s="24">
        <v>6.223266280080481E-4</v>
      </c>
      <c r="X78" s="24">
        <v>1.9543579704531902E-5</v>
      </c>
      <c r="Y78" s="24">
        <v>8.6911444060605011E-6</v>
      </c>
      <c r="Z78" s="24">
        <v>2.0883711716923901E-4</v>
      </c>
      <c r="AA78" s="24">
        <v>1.41421774067827E-6</v>
      </c>
    </row>
    <row r="79" spans="1:27" x14ac:dyDescent="0.25">
      <c r="A79" s="28" t="s">
        <v>135</v>
      </c>
      <c r="B79" s="28" t="s">
        <v>32</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row>
    <row r="80" spans="1:27" x14ac:dyDescent="0.25">
      <c r="A80" s="28" t="s">
        <v>135</v>
      </c>
      <c r="B80" s="28" t="s">
        <v>67</v>
      </c>
      <c r="C80" s="24">
        <v>8.5164439044103906E-3</v>
      </c>
      <c r="D80" s="24">
        <v>2.10219465495186E-4</v>
      </c>
      <c r="E80" s="24">
        <v>5.7124064086335998E-4</v>
      </c>
      <c r="F80" s="24">
        <v>5.3602967332719395E-4</v>
      </c>
      <c r="G80" s="24">
        <v>3.1007407212475102E-4</v>
      </c>
      <c r="H80" s="24">
        <v>5.5006724138957999E-4</v>
      </c>
      <c r="I80" s="24">
        <v>2.7846385744319902E-4</v>
      </c>
      <c r="J80" s="24">
        <v>3.5514284783181996E-4</v>
      </c>
      <c r="K80" s="24">
        <v>3.8749138916519996E-4</v>
      </c>
      <c r="L80" s="24">
        <v>3.7807806856903197E-4</v>
      </c>
      <c r="M80" s="24">
        <v>2.9275434192225505E-4</v>
      </c>
      <c r="N80" s="24">
        <v>4.8305245531593598E-4</v>
      </c>
      <c r="O80" s="24">
        <v>2.8129923736003299E-4</v>
      </c>
      <c r="P80" s="24">
        <v>2.99988462997251E-4</v>
      </c>
      <c r="Q80" s="24">
        <v>4.0549873655325004E-4</v>
      </c>
      <c r="R80" s="24">
        <v>1.7681369247568701E-4</v>
      </c>
      <c r="S80" s="24">
        <v>6.2592552238334995E-4</v>
      </c>
      <c r="T80" s="24">
        <v>3.9927240768483505E-5</v>
      </c>
      <c r="U80" s="24">
        <v>3.1658795184472398E-4</v>
      </c>
      <c r="V80" s="24">
        <v>5.1830797895722499E-5</v>
      </c>
      <c r="W80" s="24">
        <v>3.5447311907990496E-4</v>
      </c>
      <c r="X80" s="24">
        <v>2.4291791052255599E-5</v>
      </c>
      <c r="Y80" s="24">
        <v>6.3887250665253803E-4</v>
      </c>
      <c r="Z80" s="24">
        <v>5.9867299861891994E-4</v>
      </c>
      <c r="AA80" s="24">
        <v>1.51998551027648E-6</v>
      </c>
    </row>
    <row r="81" spans="1:27" x14ac:dyDescent="0.25">
      <c r="A81" s="28" t="s">
        <v>135</v>
      </c>
      <c r="B81" s="28" t="s">
        <v>66</v>
      </c>
      <c r="C81" s="24">
        <v>0</v>
      </c>
      <c r="D81" s="24">
        <v>0</v>
      </c>
      <c r="E81" s="24">
        <v>0</v>
      </c>
      <c r="F81" s="24">
        <v>0</v>
      </c>
      <c r="G81" s="24">
        <v>0</v>
      </c>
      <c r="H81" s="24">
        <v>0</v>
      </c>
      <c r="I81" s="24">
        <v>0</v>
      </c>
      <c r="J81" s="24">
        <v>0</v>
      </c>
      <c r="K81" s="24">
        <v>0</v>
      </c>
      <c r="L81" s="24">
        <v>0</v>
      </c>
      <c r="M81" s="24">
        <v>0</v>
      </c>
      <c r="N81" s="24">
        <v>0</v>
      </c>
      <c r="O81" s="24">
        <v>0</v>
      </c>
      <c r="P81" s="24">
        <v>0</v>
      </c>
      <c r="Q81" s="24">
        <v>0</v>
      </c>
      <c r="R81" s="24">
        <v>0</v>
      </c>
      <c r="S81" s="24">
        <v>0</v>
      </c>
      <c r="T81" s="24">
        <v>0</v>
      </c>
      <c r="U81" s="24">
        <v>0</v>
      </c>
      <c r="V81" s="24">
        <v>0</v>
      </c>
      <c r="W81" s="24">
        <v>0</v>
      </c>
      <c r="X81" s="24">
        <v>0</v>
      </c>
      <c r="Y81" s="24">
        <v>0</v>
      </c>
      <c r="Z81" s="24">
        <v>0</v>
      </c>
      <c r="AA81" s="24">
        <v>0</v>
      </c>
    </row>
    <row r="82" spans="1:27" x14ac:dyDescent="0.25">
      <c r="A82" s="28" t="s">
        <v>135</v>
      </c>
      <c r="B82" s="28" t="s">
        <v>70</v>
      </c>
      <c r="C82" s="24">
        <v>0</v>
      </c>
      <c r="D82" s="24">
        <v>0.60878137939736998</v>
      </c>
      <c r="E82" s="24">
        <v>0.71603269634149869</v>
      </c>
      <c r="F82" s="24">
        <v>976.87945712021963</v>
      </c>
      <c r="G82" s="24">
        <v>9.0008555550722107E-4</v>
      </c>
      <c r="H82" s="24">
        <v>2003.1693607700381</v>
      </c>
      <c r="I82" s="24">
        <v>3.1291520360697805E-3</v>
      </c>
      <c r="J82" s="24">
        <v>6189.2696954126077</v>
      </c>
      <c r="K82" s="24">
        <v>61511.397283880957</v>
      </c>
      <c r="L82" s="24">
        <v>38707.352563307853</v>
      </c>
      <c r="M82" s="24">
        <v>3.1969684142614816E-3</v>
      </c>
      <c r="N82" s="24">
        <v>115469.44658360214</v>
      </c>
      <c r="O82" s="24">
        <v>2.0326845307405178E-3</v>
      </c>
      <c r="P82" s="24">
        <v>4.8830103662668128E-2</v>
      </c>
      <c r="Q82" s="24">
        <v>8.1187225461803958E-2</v>
      </c>
      <c r="R82" s="24">
        <v>2.3583727058562393E-2</v>
      </c>
      <c r="S82" s="24">
        <v>1.7134770932460985</v>
      </c>
      <c r="T82" s="24">
        <v>0.19761114895474824</v>
      </c>
      <c r="U82" s="24">
        <v>4399.445578691525</v>
      </c>
      <c r="V82" s="24">
        <v>2.9985792960618104E-4</v>
      </c>
      <c r="W82" s="24">
        <v>8892.4461489839796</v>
      </c>
      <c r="X82" s="24">
        <v>6.4232816205377411E-4</v>
      </c>
      <c r="Y82" s="24">
        <v>2.3015431239145878E-4</v>
      </c>
      <c r="Z82" s="24">
        <v>2.7902165664880088E-4</v>
      </c>
      <c r="AA82" s="24">
        <v>20.026822681284379</v>
      </c>
    </row>
    <row r="83" spans="1:27" x14ac:dyDescent="0.25">
      <c r="A83" s="28" t="s">
        <v>135</v>
      </c>
      <c r="B83" s="28" t="s">
        <v>69</v>
      </c>
      <c r="C83" s="24">
        <v>1.9370980967883599E-2</v>
      </c>
      <c r="D83" s="24">
        <v>9.8735122160100008E-3</v>
      </c>
      <c r="E83" s="24">
        <v>1.35936326513759E-3</v>
      </c>
      <c r="F83" s="24">
        <v>0</v>
      </c>
      <c r="G83" s="24">
        <v>1.5314331903702801E-2</v>
      </c>
      <c r="H83" s="24">
        <v>2.4725063041286303E-2</v>
      </c>
      <c r="I83" s="24">
        <v>6.7300755673626398E-3</v>
      </c>
      <c r="J83" s="24">
        <v>6.1927848330765097E-4</v>
      </c>
      <c r="K83" s="24">
        <v>9.3609401271248401E-3</v>
      </c>
      <c r="L83" s="24">
        <v>1.09163065987662E-2</v>
      </c>
      <c r="M83" s="24">
        <v>4.3550687572140701E-4</v>
      </c>
      <c r="N83" s="24">
        <v>7.69264967235636E-3</v>
      </c>
      <c r="O83" s="24">
        <v>2.7171403635608301E-3</v>
      </c>
      <c r="P83" s="24">
        <v>8.2555380653732993E-5</v>
      </c>
      <c r="Q83" s="24">
        <v>1.0571232853599901E-2</v>
      </c>
      <c r="R83" s="24">
        <v>6.5866066303095906E-4</v>
      </c>
      <c r="S83" s="24">
        <v>1.1949910052194499E-3</v>
      </c>
      <c r="T83" s="24">
        <v>8.4477232228495798E-3</v>
      </c>
      <c r="U83" s="24">
        <v>4.23977436156589E-4</v>
      </c>
      <c r="V83" s="24">
        <v>3.7694841428896396E-5</v>
      </c>
      <c r="W83" s="24">
        <v>4.4947916949810004E-3</v>
      </c>
      <c r="X83" s="24">
        <v>9.9299937333615002E-4</v>
      </c>
      <c r="Y83" s="24">
        <v>1.9503839074239E-5</v>
      </c>
      <c r="Z83" s="24">
        <v>1.69252030867248E-3</v>
      </c>
      <c r="AA83" s="24">
        <v>2.3832370515161999E-4</v>
      </c>
    </row>
    <row r="84" spans="1:27" x14ac:dyDescent="0.25">
      <c r="A84" s="28" t="s">
        <v>135</v>
      </c>
      <c r="B84" s="28" t="s">
        <v>36</v>
      </c>
      <c r="C84" s="24">
        <v>3.9988077886957199E-2</v>
      </c>
      <c r="D84" s="24">
        <v>1.0290095437237E-4</v>
      </c>
      <c r="E84" s="24">
        <v>0</v>
      </c>
      <c r="F84" s="24">
        <v>0</v>
      </c>
      <c r="G84" s="24">
        <v>1.04112621575082E-5</v>
      </c>
      <c r="H84" s="24">
        <v>1.44974215120815E-2</v>
      </c>
      <c r="I84" s="24">
        <v>1.29928136967369E-2</v>
      </c>
      <c r="J84" s="24">
        <v>7.9286428383327189E-3</v>
      </c>
      <c r="K84" s="24">
        <v>7.2435502926561999E-6</v>
      </c>
      <c r="L84" s="24">
        <v>0.106513092785727</v>
      </c>
      <c r="M84" s="24">
        <v>3.6149296348037194E-2</v>
      </c>
      <c r="N84" s="24">
        <v>2.0994635099542898E-4</v>
      </c>
      <c r="O84" s="24">
        <v>9.0688030727065098E-6</v>
      </c>
      <c r="P84" s="24">
        <v>0</v>
      </c>
      <c r="Q84" s="24">
        <v>0</v>
      </c>
      <c r="R84" s="24">
        <v>0</v>
      </c>
      <c r="S84" s="24">
        <v>0</v>
      </c>
      <c r="T84" s="24">
        <v>2.6878962408165597E-6</v>
      </c>
      <c r="U84" s="24">
        <v>6.3147893156744402E-6</v>
      </c>
      <c r="V84" s="24">
        <v>9.2764154097134001E-5</v>
      </c>
      <c r="W84" s="24">
        <v>1.0345128518357101E-2</v>
      </c>
      <c r="X84" s="24">
        <v>9.1805628941448001E-5</v>
      </c>
      <c r="Y84" s="24">
        <v>4.5625601471507198E-3</v>
      </c>
      <c r="Z84" s="24">
        <v>9.9907710479070003E-5</v>
      </c>
      <c r="AA84" s="24">
        <v>4.3839701971385599E-5</v>
      </c>
    </row>
    <row r="85" spans="1:27" x14ac:dyDescent="0.25">
      <c r="A85" s="28" t="s">
        <v>135</v>
      </c>
      <c r="B85" s="28" t="s">
        <v>74</v>
      </c>
      <c r="C85" s="24">
        <v>0</v>
      </c>
      <c r="D85" s="24">
        <v>0</v>
      </c>
      <c r="E85" s="24">
        <v>0</v>
      </c>
      <c r="F85" s="24">
        <v>9.5609881286919995E-2</v>
      </c>
      <c r="G85" s="24">
        <v>8.2469472357619908E-3</v>
      </c>
      <c r="H85" s="24">
        <v>6.2413427370044804E-3</v>
      </c>
      <c r="I85" s="24">
        <v>4.3423627030409603E-3</v>
      </c>
      <c r="J85" s="24">
        <v>7.1576512690895997E-3</v>
      </c>
      <c r="K85" s="24">
        <v>1.01458142164302E-2</v>
      </c>
      <c r="L85" s="24">
        <v>1.3678192588184E-2</v>
      </c>
      <c r="M85" s="24">
        <v>2.0854400737015999E-2</v>
      </c>
      <c r="N85" s="24">
        <v>4.1978711564284503E-2</v>
      </c>
      <c r="O85" s="24">
        <v>6.0045067492059997E-4</v>
      </c>
      <c r="P85" s="24">
        <v>7.6750483108188909E-4</v>
      </c>
      <c r="Q85" s="24">
        <v>1.39855584153975E-2</v>
      </c>
      <c r="R85" s="24">
        <v>2.6774293946774E-3</v>
      </c>
      <c r="S85" s="24">
        <v>5.1587861799055404E-2</v>
      </c>
      <c r="T85" s="24">
        <v>3.4008975313175901E-3</v>
      </c>
      <c r="U85" s="24">
        <v>5.7502013761710005E-2</v>
      </c>
      <c r="V85" s="24">
        <v>1.6309482199472101E-4</v>
      </c>
      <c r="W85" s="24">
        <v>0.121655513156796</v>
      </c>
      <c r="X85" s="24">
        <v>1.41833833514099E-4</v>
      </c>
      <c r="Y85" s="24">
        <v>3.9913023850874903E-4</v>
      </c>
      <c r="Z85" s="24">
        <v>2.9620879991725104E-4</v>
      </c>
      <c r="AA85" s="24">
        <v>3.0536744561777698E-5</v>
      </c>
    </row>
    <row r="86" spans="1:27" x14ac:dyDescent="0.25">
      <c r="A86" s="28" t="s">
        <v>135</v>
      </c>
      <c r="B86" s="28" t="s">
        <v>56</v>
      </c>
      <c r="C86" s="24">
        <v>0</v>
      </c>
      <c r="D86" s="24">
        <v>0</v>
      </c>
      <c r="E86" s="24">
        <v>0</v>
      </c>
      <c r="F86" s="24">
        <v>0</v>
      </c>
      <c r="G86" s="24">
        <v>0</v>
      </c>
      <c r="H86" s="24">
        <v>0</v>
      </c>
      <c r="I86" s="24">
        <v>0</v>
      </c>
      <c r="J86" s="24">
        <v>0</v>
      </c>
      <c r="K86" s="24">
        <v>0</v>
      </c>
      <c r="L86" s="24">
        <v>0</v>
      </c>
      <c r="M86" s="24">
        <v>0</v>
      </c>
      <c r="N86" s="24">
        <v>0</v>
      </c>
      <c r="O86" s="24">
        <v>0</v>
      </c>
      <c r="P86" s="24">
        <v>0</v>
      </c>
      <c r="Q86" s="24">
        <v>0</v>
      </c>
      <c r="R86" s="24">
        <v>0</v>
      </c>
      <c r="S86" s="24">
        <v>0</v>
      </c>
      <c r="T86" s="24">
        <v>0</v>
      </c>
      <c r="U86" s="24">
        <v>0</v>
      </c>
      <c r="V86" s="24">
        <v>0</v>
      </c>
      <c r="W86" s="24">
        <v>0</v>
      </c>
      <c r="X86" s="24">
        <v>0</v>
      </c>
      <c r="Y86" s="24">
        <v>0</v>
      </c>
      <c r="Z86" s="24">
        <v>0</v>
      </c>
      <c r="AA86" s="24">
        <v>0</v>
      </c>
    </row>
    <row r="87" spans="1:27" x14ac:dyDescent="0.25">
      <c r="A87" s="33" t="s">
        <v>139</v>
      </c>
      <c r="B87" s="33"/>
      <c r="C87" s="30">
        <v>2.7887424872293988E-2</v>
      </c>
      <c r="D87" s="30">
        <v>0.63284382233524616</v>
      </c>
      <c r="E87" s="30">
        <v>0.72149617022950163</v>
      </c>
      <c r="F87" s="30">
        <v>976.88180296827295</v>
      </c>
      <c r="G87" s="30">
        <v>1.6535383617366218E-2</v>
      </c>
      <c r="H87" s="30">
        <v>2003.1948207371804</v>
      </c>
      <c r="I87" s="30">
        <v>1.0692218900457118E-2</v>
      </c>
      <c r="J87" s="30">
        <v>6189.2707876759814</v>
      </c>
      <c r="K87" s="30">
        <v>61511.407686834071</v>
      </c>
      <c r="L87" s="30">
        <v>38707.364489153209</v>
      </c>
      <c r="M87" s="30">
        <v>3.9355831499027017E-3</v>
      </c>
      <c r="N87" s="30">
        <v>115469.45702835366</v>
      </c>
      <c r="O87" s="30">
        <v>5.2014618079214165E-3</v>
      </c>
      <c r="P87" s="30">
        <v>4.9257718778867234E-2</v>
      </c>
      <c r="Q87" s="30">
        <v>9.2940173590498137E-2</v>
      </c>
      <c r="R87" s="30">
        <v>2.444661687063153E-2</v>
      </c>
      <c r="S87" s="30">
        <v>1.7163851549964741</v>
      </c>
      <c r="T87" s="30">
        <v>0.20658018233752443</v>
      </c>
      <c r="U87" s="30">
        <v>4399.4469646580937</v>
      </c>
      <c r="V87" s="30">
        <v>3.8938356893079991E-4</v>
      </c>
      <c r="W87" s="30">
        <v>8892.4516205754226</v>
      </c>
      <c r="X87" s="30">
        <v>1.6791629061467116E-3</v>
      </c>
      <c r="Y87" s="30">
        <v>8.9722180252429628E-4</v>
      </c>
      <c r="Z87" s="30">
        <v>2.7790520811094401E-3</v>
      </c>
      <c r="AA87" s="30">
        <v>20.027063939192782</v>
      </c>
    </row>
  </sheetData>
  <sheetProtection algorithmName="SHA-512" hashValue="xyMA6GxPeiBfof+tWlc/frW/q7me406mMKRqrA8nK3NsOqdqv4Y9XyoXjmDSbk7b5ai7fUR9yBkBYlqtl4w29w==" saltValue="Yxszh8l05Wc0qjQpXmed2w==" spinCount="100000" sheet="1" objects="1" scenarios="1"/>
  <mergeCells count="7">
    <mergeCell ref="A87:B87"/>
    <mergeCell ref="B2:V3"/>
    <mergeCell ref="A17:B17"/>
    <mergeCell ref="A31:B31"/>
    <mergeCell ref="A45:B45"/>
    <mergeCell ref="A59:B59"/>
    <mergeCell ref="A73:B7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32EB8-CA2B-4124-9CA1-72049010FC32}">
  <sheetPr codeName="Sheet11">
    <tabColor rgb="FF57E188"/>
  </sheetPr>
  <dimension ref="A1:AA87"/>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145</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27" t="s">
        <v>80</v>
      </c>
      <c r="B2" s="17" t="s">
        <v>126</v>
      </c>
    </row>
    <row r="3" spans="1:27" x14ac:dyDescent="0.25">
      <c r="B3" s="17"/>
    </row>
    <row r="4" spans="1:27" x14ac:dyDescent="0.25">
      <c r="A4" s="17" t="s">
        <v>128</v>
      </c>
      <c r="B4" s="1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24">
        <v>1837076.567</v>
      </c>
      <c r="D6" s="24">
        <v>1486254.202</v>
      </c>
      <c r="E6" s="24">
        <v>1512422.9070000001</v>
      </c>
      <c r="F6" s="24">
        <v>1510808.645</v>
      </c>
      <c r="G6" s="24">
        <v>1366110.3805070999</v>
      </c>
      <c r="H6" s="24">
        <v>1219648.9714618698</v>
      </c>
      <c r="I6" s="24">
        <v>1181209.66907313</v>
      </c>
      <c r="J6" s="24">
        <v>1172937.69784512</v>
      </c>
      <c r="K6" s="24">
        <v>932490.3836159301</v>
      </c>
      <c r="L6" s="24">
        <v>865834.01336356997</v>
      </c>
      <c r="M6" s="24">
        <v>703679.32043365994</v>
      </c>
      <c r="N6" s="24">
        <v>713701.40311844996</v>
      </c>
      <c r="O6" s="24">
        <v>717606.15124805993</v>
      </c>
      <c r="P6" s="24">
        <v>621835.55537733994</v>
      </c>
      <c r="Q6" s="24">
        <v>406173.43300000002</v>
      </c>
      <c r="R6" s="24">
        <v>327564.20900000003</v>
      </c>
      <c r="S6" s="24">
        <v>270615.17599999998</v>
      </c>
      <c r="T6" s="24">
        <v>259964.45499999999</v>
      </c>
      <c r="U6" s="24">
        <v>236530.837</v>
      </c>
      <c r="V6" s="24">
        <v>199813.421</v>
      </c>
      <c r="W6" s="24">
        <v>202238.71299999999</v>
      </c>
      <c r="X6" s="24">
        <v>104480.836</v>
      </c>
      <c r="Y6" s="24">
        <v>78048.412500000006</v>
      </c>
      <c r="Z6" s="24">
        <v>54965.483500000002</v>
      </c>
      <c r="AA6" s="24">
        <v>40044.39</v>
      </c>
    </row>
    <row r="7" spans="1:27" x14ac:dyDescent="0.25">
      <c r="A7" s="28" t="s">
        <v>40</v>
      </c>
      <c r="B7" s="28" t="s">
        <v>72</v>
      </c>
      <c r="C7" s="24">
        <v>229881.084</v>
      </c>
      <c r="D7" s="24">
        <v>186337.25</v>
      </c>
      <c r="E7" s="24">
        <v>195428.84599999999</v>
      </c>
      <c r="F7" s="24">
        <v>138239.23693305001</v>
      </c>
      <c r="G7" s="24">
        <v>120233.79523535099</v>
      </c>
      <c r="H7" s="24">
        <v>108545.338826019</v>
      </c>
      <c r="I7" s="24">
        <v>93536.398699430996</v>
      </c>
      <c r="J7" s="24">
        <v>89613.78</v>
      </c>
      <c r="K7" s="24">
        <v>79287.410999999993</v>
      </c>
      <c r="L7" s="24">
        <v>80874.198000000004</v>
      </c>
      <c r="M7" s="24">
        <v>79242.114000000001</v>
      </c>
      <c r="N7" s="24">
        <v>75543.892000000007</v>
      </c>
      <c r="O7" s="24">
        <v>72697.284</v>
      </c>
      <c r="P7" s="24">
        <v>66647.858500000002</v>
      </c>
      <c r="Q7" s="24">
        <v>60604.914499999999</v>
      </c>
      <c r="R7" s="24">
        <v>57771.317499999997</v>
      </c>
      <c r="S7" s="24">
        <v>51795.773500000003</v>
      </c>
      <c r="T7" s="24">
        <v>47895.943799999994</v>
      </c>
      <c r="U7" s="24">
        <v>43613.120000000003</v>
      </c>
      <c r="V7" s="24">
        <v>39411.012499999997</v>
      </c>
      <c r="W7" s="24">
        <v>39223.799799999993</v>
      </c>
      <c r="X7" s="24">
        <v>37951.378200000006</v>
      </c>
      <c r="Y7" s="24">
        <v>31637.516800000001</v>
      </c>
      <c r="Z7" s="24">
        <v>28266.452300000001</v>
      </c>
      <c r="AA7" s="24">
        <v>27624.427</v>
      </c>
    </row>
    <row r="8" spans="1:27" x14ac:dyDescent="0.25">
      <c r="A8" s="28" t="s">
        <v>40</v>
      </c>
      <c r="B8" s="28" t="s">
        <v>20</v>
      </c>
      <c r="C8" s="24">
        <v>158265.30044652801</v>
      </c>
      <c r="D8" s="24">
        <v>145676.44950019498</v>
      </c>
      <c r="E8" s="24">
        <v>107003.94408585</v>
      </c>
      <c r="F8" s="24">
        <v>99527.522381178991</v>
      </c>
      <c r="G8" s="24">
        <v>95868.857199516002</v>
      </c>
      <c r="H8" s="24">
        <v>92037.628976123</v>
      </c>
      <c r="I8" s="24">
        <v>91093.70839455699</v>
      </c>
      <c r="J8" s="24">
        <v>86722.329657260998</v>
      </c>
      <c r="K8" s="24">
        <v>91996.007995009</v>
      </c>
      <c r="L8" s="24">
        <v>84317.787577329</v>
      </c>
      <c r="M8" s="24">
        <v>73424.946463562999</v>
      </c>
      <c r="N8" s="24">
        <v>83539.182807955003</v>
      </c>
      <c r="O8" s="24">
        <v>86407.008157652992</v>
      </c>
      <c r="P8" s="24">
        <v>87959.341647855006</v>
      </c>
      <c r="Q8" s="24">
        <v>130170.40573712798</v>
      </c>
      <c r="R8" s="24">
        <v>91740.454201102999</v>
      </c>
      <c r="S8" s="24">
        <v>104119.22419479401</v>
      </c>
      <c r="T8" s="24">
        <v>109501.87900307999</v>
      </c>
      <c r="U8" s="24">
        <v>94228.645107163989</v>
      </c>
      <c r="V8" s="24">
        <v>97056.145273682981</v>
      </c>
      <c r="W8" s="24">
        <v>90502.712894377008</v>
      </c>
      <c r="X8" s="24">
        <v>114444.96818026398</v>
      </c>
      <c r="Y8" s="24">
        <v>72024.99192879301</v>
      </c>
      <c r="Z8" s="24">
        <v>55826.801929970003</v>
      </c>
      <c r="AA8" s="24">
        <v>24046.908991541</v>
      </c>
    </row>
    <row r="9" spans="1:27" x14ac:dyDescent="0.25">
      <c r="A9" s="28" t="s">
        <v>40</v>
      </c>
      <c r="B9" s="28" t="s">
        <v>32</v>
      </c>
      <c r="C9" s="24">
        <v>67673.915100000013</v>
      </c>
      <c r="D9" s="24">
        <v>66378.763099999996</v>
      </c>
      <c r="E9" s="24">
        <v>66796.321500000005</v>
      </c>
      <c r="F9" s="24">
        <v>7852.0227000000004</v>
      </c>
      <c r="G9" s="24">
        <v>8247.8934000000008</v>
      </c>
      <c r="H9" s="24">
        <v>10831.133</v>
      </c>
      <c r="I9" s="24">
        <v>11434.759</v>
      </c>
      <c r="J9" s="24">
        <v>16927.268499999998</v>
      </c>
      <c r="K9" s="24">
        <v>17924.945</v>
      </c>
      <c r="L9" s="24">
        <v>14044.1165</v>
      </c>
      <c r="M9" s="24">
        <v>7223.0156999999999</v>
      </c>
      <c r="N9" s="24">
        <v>7015.0445</v>
      </c>
      <c r="O9" s="24">
        <v>6197.0164400000003</v>
      </c>
      <c r="P9" s="24">
        <v>7401.0771999999997</v>
      </c>
      <c r="Q9" s="24">
        <v>4622.5135</v>
      </c>
      <c r="R9" s="24">
        <v>3597.18</v>
      </c>
      <c r="S9" s="24">
        <v>7429.6584999999995</v>
      </c>
      <c r="T9" s="24">
        <v>5674.6890000000003</v>
      </c>
      <c r="U9" s="24">
        <v>0</v>
      </c>
      <c r="V9" s="24">
        <v>0</v>
      </c>
      <c r="W9" s="24">
        <v>0</v>
      </c>
      <c r="X9" s="24">
        <v>0</v>
      </c>
      <c r="Y9" s="24">
        <v>0</v>
      </c>
      <c r="Z9" s="24">
        <v>0</v>
      </c>
      <c r="AA9" s="24">
        <v>0</v>
      </c>
    </row>
    <row r="10" spans="1:27" x14ac:dyDescent="0.25">
      <c r="A10" s="28" t="s">
        <v>40</v>
      </c>
      <c r="B10" s="28" t="s">
        <v>67</v>
      </c>
      <c r="C10" s="24">
        <v>3945.3800028792998</v>
      </c>
      <c r="D10" s="24">
        <v>4186.8957221509008</v>
      </c>
      <c r="E10" s="24">
        <v>8239.746087569798</v>
      </c>
      <c r="F10" s="24">
        <v>2103.6471633026999</v>
      </c>
      <c r="G10" s="24">
        <v>5173.8388134099987</v>
      </c>
      <c r="H10" s="24">
        <v>8918.4936627909992</v>
      </c>
      <c r="I10" s="24">
        <v>7905.7110074734992</v>
      </c>
      <c r="J10" s="24">
        <v>11622.4687620597</v>
      </c>
      <c r="K10" s="24">
        <v>14586.646928065</v>
      </c>
      <c r="L10" s="24">
        <v>9884.1054148293006</v>
      </c>
      <c r="M10" s="24">
        <v>2703.6853128273997</v>
      </c>
      <c r="N10" s="24">
        <v>5811.1010141300003</v>
      </c>
      <c r="O10" s="24">
        <v>3870.1421878359997</v>
      </c>
      <c r="P10" s="24">
        <v>5044.6765097150001</v>
      </c>
      <c r="Q10" s="24">
        <v>22454.409331475996</v>
      </c>
      <c r="R10" s="24">
        <v>23000.240491071003</v>
      </c>
      <c r="S10" s="24">
        <v>58199.392773488005</v>
      </c>
      <c r="T10" s="24">
        <v>37714.500597111997</v>
      </c>
      <c r="U10" s="24">
        <v>62130.831918628995</v>
      </c>
      <c r="V10" s="24">
        <v>68165.692516848008</v>
      </c>
      <c r="W10" s="24">
        <v>68597.922708635</v>
      </c>
      <c r="X10" s="24">
        <v>128682.58857819198</v>
      </c>
      <c r="Y10" s="24">
        <v>168211.584792051</v>
      </c>
      <c r="Z10" s="24">
        <v>139310.17850042399</v>
      </c>
      <c r="AA10" s="24">
        <v>121895.007879561</v>
      </c>
    </row>
    <row r="11" spans="1:27" x14ac:dyDescent="0.25">
      <c r="A11" s="28" t="s">
        <v>40</v>
      </c>
      <c r="B11" s="28" t="s">
        <v>66</v>
      </c>
      <c r="C11" s="24">
        <v>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row>
    <row r="12" spans="1:27" x14ac:dyDescent="0.25">
      <c r="A12" s="28" t="s">
        <v>40</v>
      </c>
      <c r="B12" s="28" t="s">
        <v>70</v>
      </c>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row>
    <row r="13" spans="1:27" x14ac:dyDescent="0.25">
      <c r="A13" s="28" t="s">
        <v>40</v>
      </c>
      <c r="B13" s="28" t="s">
        <v>69</v>
      </c>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row>
    <row r="14" spans="1:27" x14ac:dyDescent="0.25">
      <c r="A14" s="28" t="s">
        <v>40</v>
      </c>
      <c r="B14" s="28" t="s">
        <v>36</v>
      </c>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row>
    <row r="15" spans="1:27" x14ac:dyDescent="0.25">
      <c r="A15" s="28" t="s">
        <v>40</v>
      </c>
      <c r="B15" s="28" t="s">
        <v>74</v>
      </c>
      <c r="C15" s="24">
        <v>0</v>
      </c>
      <c r="D15" s="24">
        <v>0</v>
      </c>
      <c r="E15" s="24">
        <v>0</v>
      </c>
      <c r="F15" s="24">
        <v>0</v>
      </c>
      <c r="G15" s="24">
        <v>0</v>
      </c>
      <c r="H15" s="24">
        <v>0</v>
      </c>
      <c r="I15" s="24">
        <v>0</v>
      </c>
      <c r="J15" s="24">
        <v>0</v>
      </c>
      <c r="K15" s="24">
        <v>0</v>
      </c>
      <c r="L15" s="24">
        <v>0</v>
      </c>
      <c r="M15" s="24">
        <v>0</v>
      </c>
      <c r="N15" s="24">
        <v>0</v>
      </c>
      <c r="O15" s="24">
        <v>0</v>
      </c>
      <c r="P15" s="24">
        <v>0</v>
      </c>
      <c r="Q15" s="24">
        <v>0</v>
      </c>
      <c r="R15" s="24">
        <v>0</v>
      </c>
      <c r="S15" s="24">
        <v>0</v>
      </c>
      <c r="T15" s="24">
        <v>0</v>
      </c>
      <c r="U15" s="24">
        <v>0</v>
      </c>
      <c r="V15" s="24">
        <v>0</v>
      </c>
      <c r="W15" s="24">
        <v>0</v>
      </c>
      <c r="X15" s="24">
        <v>0</v>
      </c>
      <c r="Y15" s="24">
        <v>0</v>
      </c>
      <c r="Z15" s="24">
        <v>0</v>
      </c>
      <c r="AA15" s="24">
        <v>0</v>
      </c>
    </row>
    <row r="16" spans="1:27" x14ac:dyDescent="0.25">
      <c r="A16" s="28" t="s">
        <v>40</v>
      </c>
      <c r="B16" s="28" t="s">
        <v>56</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24">
        <v>0</v>
      </c>
      <c r="X16" s="24">
        <v>0</v>
      </c>
      <c r="Y16" s="24">
        <v>0</v>
      </c>
      <c r="Z16" s="24">
        <v>0</v>
      </c>
      <c r="AA16" s="24">
        <v>0</v>
      </c>
    </row>
    <row r="17" spans="1:27" x14ac:dyDescent="0.25">
      <c r="A17" s="33" t="s">
        <v>139</v>
      </c>
      <c r="B17" s="33"/>
      <c r="C17" s="30">
        <v>2296842.246549407</v>
      </c>
      <c r="D17" s="30">
        <v>1888833.5603223459</v>
      </c>
      <c r="E17" s="30">
        <v>1889891.7646734198</v>
      </c>
      <c r="F17" s="30">
        <v>1758531.0741775318</v>
      </c>
      <c r="G17" s="30">
        <v>1595634.7651553766</v>
      </c>
      <c r="H17" s="30">
        <v>1439981.5659268028</v>
      </c>
      <c r="I17" s="30">
        <v>1385180.2461745916</v>
      </c>
      <c r="J17" s="30">
        <v>1377823.5447644407</v>
      </c>
      <c r="K17" s="30">
        <v>1136285.3945390042</v>
      </c>
      <c r="L17" s="30">
        <v>1054954.2208557283</v>
      </c>
      <c r="M17" s="30">
        <v>866273.08191005036</v>
      </c>
      <c r="N17" s="30">
        <v>885610.62344053492</v>
      </c>
      <c r="O17" s="30">
        <v>886777.60203354899</v>
      </c>
      <c r="P17" s="30">
        <v>788888.50923491002</v>
      </c>
      <c r="Q17" s="30">
        <v>624025.67606860399</v>
      </c>
      <c r="R17" s="30">
        <v>503673.40119217406</v>
      </c>
      <c r="S17" s="30">
        <v>492159.22496828204</v>
      </c>
      <c r="T17" s="30">
        <v>460751.46740019193</v>
      </c>
      <c r="U17" s="30">
        <v>436503.43402579299</v>
      </c>
      <c r="V17" s="30">
        <v>404446.27129053092</v>
      </c>
      <c r="W17" s="30">
        <v>400563.14840301196</v>
      </c>
      <c r="X17" s="30">
        <v>385559.77095845598</v>
      </c>
      <c r="Y17" s="30">
        <v>349922.50602084398</v>
      </c>
      <c r="Z17" s="30">
        <v>278368.91623039404</v>
      </c>
      <c r="AA17" s="30">
        <v>213610.73387110198</v>
      </c>
    </row>
    <row r="18" spans="1:27" x14ac:dyDescent="0.25">
      <c r="A18" s="12"/>
      <c r="B18" s="12"/>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24">
        <v>960016.20799999998</v>
      </c>
      <c r="D20" s="24">
        <v>769506.21200000006</v>
      </c>
      <c r="E20" s="24">
        <v>787289.88</v>
      </c>
      <c r="F20" s="24">
        <v>811021.66799999995</v>
      </c>
      <c r="G20" s="24">
        <v>773706.04399999999</v>
      </c>
      <c r="H20" s="24">
        <v>675696.86199999996</v>
      </c>
      <c r="I20" s="24">
        <v>693682.54599999997</v>
      </c>
      <c r="J20" s="24">
        <v>705807.26100000006</v>
      </c>
      <c r="K20" s="24">
        <v>496931.90194070002</v>
      </c>
      <c r="L20" s="24">
        <v>463958.21385756996</v>
      </c>
      <c r="M20" s="24">
        <v>335279.55674567999</v>
      </c>
      <c r="N20" s="24">
        <v>336893.33199999999</v>
      </c>
      <c r="O20" s="24">
        <v>359774.54399999999</v>
      </c>
      <c r="P20" s="24">
        <v>313729.06400000001</v>
      </c>
      <c r="Q20" s="24">
        <v>123733.58</v>
      </c>
      <c r="R20" s="24">
        <v>111240.016</v>
      </c>
      <c r="S20" s="24">
        <v>115854.696</v>
      </c>
      <c r="T20" s="24">
        <v>113373.864</v>
      </c>
      <c r="U20" s="24">
        <v>101327.24400000001</v>
      </c>
      <c r="V20" s="24">
        <v>77932.584000000003</v>
      </c>
      <c r="W20" s="24">
        <v>87998.86</v>
      </c>
      <c r="X20" s="24">
        <v>0</v>
      </c>
      <c r="Y20" s="24">
        <v>0</v>
      </c>
      <c r="Z20" s="24">
        <v>0</v>
      </c>
      <c r="AA20" s="24">
        <v>0</v>
      </c>
    </row>
    <row r="21" spans="1:27" x14ac:dyDescent="0.25">
      <c r="A21" s="28" t="s">
        <v>131</v>
      </c>
      <c r="B21" s="28" t="s">
        <v>72</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row>
    <row r="22" spans="1:27" x14ac:dyDescent="0.25">
      <c r="A22" s="28" t="s">
        <v>131</v>
      </c>
      <c r="B22" s="28" t="s">
        <v>20</v>
      </c>
      <c r="C22" s="24">
        <v>1375.1090465279999</v>
      </c>
      <c r="D22" s="24">
        <v>2062.5909246470001</v>
      </c>
      <c r="E22" s="24">
        <v>1984.7361158350002</v>
      </c>
      <c r="F22" s="24">
        <v>3532.4135134820003</v>
      </c>
      <c r="G22" s="24">
        <v>3566.9782179109998</v>
      </c>
      <c r="H22" s="24">
        <v>3464.784709732</v>
      </c>
      <c r="I22" s="24">
        <v>3361.0881128019996</v>
      </c>
      <c r="J22" s="24">
        <v>3259.8517026380005</v>
      </c>
      <c r="K22" s="24">
        <v>3190.0956514099994</v>
      </c>
      <c r="L22" s="24">
        <v>3203.0832548399999</v>
      </c>
      <c r="M22" s="24">
        <v>3051.0721506939994</v>
      </c>
      <c r="N22" s="24">
        <v>7142.3687661499998</v>
      </c>
      <c r="O22" s="24">
        <v>9223.8575857399992</v>
      </c>
      <c r="P22" s="24">
        <v>11765.515972249999</v>
      </c>
      <c r="Q22" s="24">
        <v>26760.320945309999</v>
      </c>
      <c r="R22" s="24">
        <v>20025.624831109999</v>
      </c>
      <c r="S22" s="24">
        <v>36078.437548800001</v>
      </c>
      <c r="T22" s="24">
        <v>38183.115495309998</v>
      </c>
      <c r="U22" s="24">
        <v>36850.444340820002</v>
      </c>
      <c r="V22" s="24">
        <v>37494.789616554001</v>
      </c>
      <c r="W22" s="24">
        <v>34171.590712270001</v>
      </c>
      <c r="X22" s="24">
        <v>47112.882625830003</v>
      </c>
      <c r="Y22" s="24">
        <v>9454.6391263299993</v>
      </c>
      <c r="Z22" s="24">
        <v>9.9302605000000002E-2</v>
      </c>
      <c r="AA22" s="24">
        <v>9.2267129999999989E-2</v>
      </c>
    </row>
    <row r="23" spans="1:27" x14ac:dyDescent="0.25">
      <c r="A23" s="28" t="s">
        <v>131</v>
      </c>
      <c r="B23" s="28" t="s">
        <v>32</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x14ac:dyDescent="0.25">
      <c r="A24" s="28" t="s">
        <v>131</v>
      </c>
      <c r="B24" s="28" t="s">
        <v>67</v>
      </c>
      <c r="C24" s="24">
        <v>8.8489929000000009E-2</v>
      </c>
      <c r="D24" s="24">
        <v>8.3551428999999899E-2</v>
      </c>
      <c r="E24" s="24">
        <v>373.99291518999996</v>
      </c>
      <c r="F24" s="24">
        <v>8.325743254999999</v>
      </c>
      <c r="G24" s="24">
        <v>262.51287040100004</v>
      </c>
      <c r="H24" s="24">
        <v>225.33122982299997</v>
      </c>
      <c r="I24" s="24">
        <v>210.784063723</v>
      </c>
      <c r="J24" s="24">
        <v>252.38468754100001</v>
      </c>
      <c r="K24" s="24">
        <v>156.00530259500002</v>
      </c>
      <c r="L24" s="24">
        <v>274.17214911399998</v>
      </c>
      <c r="M24" s="24">
        <v>53.316101543000002</v>
      </c>
      <c r="N24" s="24">
        <v>606.26343746099997</v>
      </c>
      <c r="O24" s="24">
        <v>1248.6632522490002</v>
      </c>
      <c r="P24" s="24">
        <v>285.17883261200006</v>
      </c>
      <c r="Q24" s="24">
        <v>7687.9403872379999</v>
      </c>
      <c r="R24" s="24">
        <v>10437.948864243999</v>
      </c>
      <c r="S24" s="24">
        <v>19821.085428923005</v>
      </c>
      <c r="T24" s="24">
        <v>14699.199718876998</v>
      </c>
      <c r="U24" s="24">
        <v>24031.817586992998</v>
      </c>
      <c r="V24" s="24">
        <v>22841.038475309004</v>
      </c>
      <c r="W24" s="24">
        <v>21472.186658428</v>
      </c>
      <c r="X24" s="24">
        <v>62488.391746750996</v>
      </c>
      <c r="Y24" s="24">
        <v>88942.835843934998</v>
      </c>
      <c r="Z24" s="24">
        <v>74367.223256002006</v>
      </c>
      <c r="AA24" s="24">
        <v>69358.795210160999</v>
      </c>
    </row>
    <row r="25" spans="1:27" x14ac:dyDescent="0.25">
      <c r="A25" s="28" t="s">
        <v>131</v>
      </c>
      <c r="B25" s="28" t="s">
        <v>66</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24">
        <v>0</v>
      </c>
      <c r="T25" s="24">
        <v>0</v>
      </c>
      <c r="U25" s="24">
        <v>0</v>
      </c>
      <c r="V25" s="24">
        <v>0</v>
      </c>
      <c r="W25" s="24">
        <v>0</v>
      </c>
      <c r="X25" s="24">
        <v>0</v>
      </c>
      <c r="Y25" s="24">
        <v>0</v>
      </c>
      <c r="Z25" s="24">
        <v>0</v>
      </c>
      <c r="AA25" s="24">
        <v>0</v>
      </c>
    </row>
    <row r="26" spans="1:27" x14ac:dyDescent="0.25">
      <c r="A26" s="28" t="s">
        <v>131</v>
      </c>
      <c r="B26" s="28" t="s">
        <v>70</v>
      </c>
      <c r="C26" s="24">
        <v>0</v>
      </c>
      <c r="D26" s="24">
        <v>0</v>
      </c>
      <c r="E26" s="24">
        <v>0</v>
      </c>
      <c r="F26" s="24">
        <v>0</v>
      </c>
      <c r="G26" s="24">
        <v>0</v>
      </c>
      <c r="H26" s="24">
        <v>0</v>
      </c>
      <c r="I26" s="24">
        <v>0</v>
      </c>
      <c r="J26" s="24">
        <v>0</v>
      </c>
      <c r="K26" s="24">
        <v>0</v>
      </c>
      <c r="L26" s="24">
        <v>0</v>
      </c>
      <c r="M26" s="24">
        <v>0</v>
      </c>
      <c r="N26" s="24">
        <v>0</v>
      </c>
      <c r="O26" s="24">
        <v>0</v>
      </c>
      <c r="P26" s="24">
        <v>0</v>
      </c>
      <c r="Q26" s="24">
        <v>0</v>
      </c>
      <c r="R26" s="24">
        <v>0</v>
      </c>
      <c r="S26" s="24">
        <v>0</v>
      </c>
      <c r="T26" s="24">
        <v>0</v>
      </c>
      <c r="U26" s="24">
        <v>0</v>
      </c>
      <c r="V26" s="24">
        <v>0</v>
      </c>
      <c r="W26" s="24">
        <v>0</v>
      </c>
      <c r="X26" s="24">
        <v>0</v>
      </c>
      <c r="Y26" s="24">
        <v>0</v>
      </c>
      <c r="Z26" s="24">
        <v>0</v>
      </c>
      <c r="AA26" s="24">
        <v>0</v>
      </c>
    </row>
    <row r="27" spans="1:27" x14ac:dyDescent="0.25">
      <c r="A27" s="28" t="s">
        <v>131</v>
      </c>
      <c r="B27" s="28" t="s">
        <v>69</v>
      </c>
      <c r="C27" s="24">
        <v>0</v>
      </c>
      <c r="D27" s="24">
        <v>0</v>
      </c>
      <c r="E27" s="24">
        <v>0</v>
      </c>
      <c r="F27" s="24">
        <v>0</v>
      </c>
      <c r="G27" s="24">
        <v>0</v>
      </c>
      <c r="H27" s="24">
        <v>0</v>
      </c>
      <c r="I27" s="24">
        <v>0</v>
      </c>
      <c r="J27" s="24">
        <v>0</v>
      </c>
      <c r="K27" s="24">
        <v>0</v>
      </c>
      <c r="L27" s="24">
        <v>0</v>
      </c>
      <c r="M27" s="24">
        <v>0</v>
      </c>
      <c r="N27" s="24">
        <v>0</v>
      </c>
      <c r="O27" s="24">
        <v>0</v>
      </c>
      <c r="P27" s="24">
        <v>0</v>
      </c>
      <c r="Q27" s="24">
        <v>0</v>
      </c>
      <c r="R27" s="24">
        <v>0</v>
      </c>
      <c r="S27" s="24">
        <v>0</v>
      </c>
      <c r="T27" s="24">
        <v>0</v>
      </c>
      <c r="U27" s="24">
        <v>0</v>
      </c>
      <c r="V27" s="24">
        <v>0</v>
      </c>
      <c r="W27" s="24">
        <v>0</v>
      </c>
      <c r="X27" s="24">
        <v>0</v>
      </c>
      <c r="Y27" s="24">
        <v>0</v>
      </c>
      <c r="Z27" s="24">
        <v>0</v>
      </c>
      <c r="AA27" s="24">
        <v>0</v>
      </c>
    </row>
    <row r="28" spans="1:27" x14ac:dyDescent="0.25">
      <c r="A28" s="28" t="s">
        <v>131</v>
      </c>
      <c r="B28" s="28" t="s">
        <v>36</v>
      </c>
      <c r="C28" s="24">
        <v>0</v>
      </c>
      <c r="D28" s="24">
        <v>0</v>
      </c>
      <c r="E28" s="24">
        <v>0</v>
      </c>
      <c r="F28" s="24">
        <v>0</v>
      </c>
      <c r="G28" s="24">
        <v>0</v>
      </c>
      <c r="H28" s="24">
        <v>0</v>
      </c>
      <c r="I28" s="24">
        <v>0</v>
      </c>
      <c r="J28" s="24">
        <v>0</v>
      </c>
      <c r="K28" s="24">
        <v>0</v>
      </c>
      <c r="L28" s="24">
        <v>0</v>
      </c>
      <c r="M28" s="24">
        <v>0</v>
      </c>
      <c r="N28" s="24">
        <v>0</v>
      </c>
      <c r="O28" s="24">
        <v>0</v>
      </c>
      <c r="P28" s="24">
        <v>0</v>
      </c>
      <c r="Q28" s="24">
        <v>0</v>
      </c>
      <c r="R28" s="24">
        <v>0</v>
      </c>
      <c r="S28" s="24">
        <v>0</v>
      </c>
      <c r="T28" s="24">
        <v>0</v>
      </c>
      <c r="U28" s="24">
        <v>0</v>
      </c>
      <c r="V28" s="24">
        <v>0</v>
      </c>
      <c r="W28" s="24">
        <v>0</v>
      </c>
      <c r="X28" s="24">
        <v>0</v>
      </c>
      <c r="Y28" s="24">
        <v>0</v>
      </c>
      <c r="Z28" s="24">
        <v>0</v>
      </c>
      <c r="AA28" s="24">
        <v>0</v>
      </c>
    </row>
    <row r="29" spans="1:27" x14ac:dyDescent="0.25">
      <c r="A29" s="28" t="s">
        <v>131</v>
      </c>
      <c r="B29" s="28" t="s">
        <v>74</v>
      </c>
      <c r="C29" s="24">
        <v>0</v>
      </c>
      <c r="D29" s="24">
        <v>0</v>
      </c>
      <c r="E29" s="24">
        <v>0</v>
      </c>
      <c r="F29" s="24">
        <v>0</v>
      </c>
      <c r="G29" s="24">
        <v>0</v>
      </c>
      <c r="H29" s="24">
        <v>0</v>
      </c>
      <c r="I29" s="24">
        <v>0</v>
      </c>
      <c r="J29" s="24">
        <v>0</v>
      </c>
      <c r="K29" s="24">
        <v>0</v>
      </c>
      <c r="L29" s="24">
        <v>0</v>
      </c>
      <c r="M29" s="24">
        <v>0</v>
      </c>
      <c r="N29" s="24">
        <v>0</v>
      </c>
      <c r="O29" s="24">
        <v>0</v>
      </c>
      <c r="P29" s="24">
        <v>0</v>
      </c>
      <c r="Q29" s="24">
        <v>0</v>
      </c>
      <c r="R29" s="24">
        <v>0</v>
      </c>
      <c r="S29" s="24">
        <v>0</v>
      </c>
      <c r="T29" s="24">
        <v>0</v>
      </c>
      <c r="U29" s="24">
        <v>0</v>
      </c>
      <c r="V29" s="24">
        <v>0</v>
      </c>
      <c r="W29" s="24">
        <v>0</v>
      </c>
      <c r="X29" s="24">
        <v>0</v>
      </c>
      <c r="Y29" s="24">
        <v>0</v>
      </c>
      <c r="Z29" s="24">
        <v>0</v>
      </c>
      <c r="AA29" s="24">
        <v>0</v>
      </c>
    </row>
    <row r="30" spans="1:27" x14ac:dyDescent="0.25">
      <c r="A30" s="28" t="s">
        <v>131</v>
      </c>
      <c r="B30" s="28" t="s">
        <v>56</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24">
        <v>0</v>
      </c>
      <c r="T30" s="24">
        <v>0</v>
      </c>
      <c r="U30" s="24">
        <v>0</v>
      </c>
      <c r="V30" s="24">
        <v>0</v>
      </c>
      <c r="W30" s="24">
        <v>0</v>
      </c>
      <c r="X30" s="24">
        <v>0</v>
      </c>
      <c r="Y30" s="24">
        <v>0</v>
      </c>
      <c r="Z30" s="24">
        <v>0</v>
      </c>
      <c r="AA30" s="24">
        <v>0</v>
      </c>
    </row>
    <row r="31" spans="1:27" x14ac:dyDescent="0.25">
      <c r="A31" s="33" t="s">
        <v>139</v>
      </c>
      <c r="B31" s="33"/>
      <c r="C31" s="30">
        <v>961391.40553645696</v>
      </c>
      <c r="D31" s="30">
        <v>771568.88647607609</v>
      </c>
      <c r="E31" s="30">
        <v>789648.60903102509</v>
      </c>
      <c r="F31" s="30">
        <v>814562.40725673689</v>
      </c>
      <c r="G31" s="30">
        <v>777535.535088312</v>
      </c>
      <c r="H31" s="30">
        <v>679386.97793955496</v>
      </c>
      <c r="I31" s="30">
        <v>697254.41817652504</v>
      </c>
      <c r="J31" s="30">
        <v>709319.49739017908</v>
      </c>
      <c r="K31" s="30">
        <v>500278.00289470499</v>
      </c>
      <c r="L31" s="30">
        <v>467435.46926152398</v>
      </c>
      <c r="M31" s="30">
        <v>338383.94499791699</v>
      </c>
      <c r="N31" s="30">
        <v>344641.96420361096</v>
      </c>
      <c r="O31" s="30">
        <v>370247.06483798899</v>
      </c>
      <c r="P31" s="30">
        <v>325779.75880486204</v>
      </c>
      <c r="Q31" s="30">
        <v>158181.84133254801</v>
      </c>
      <c r="R31" s="30">
        <v>141703.58969535402</v>
      </c>
      <c r="S31" s="30">
        <v>171754.21897772298</v>
      </c>
      <c r="T31" s="30">
        <v>166256.179214187</v>
      </c>
      <c r="U31" s="30">
        <v>162209.50592781301</v>
      </c>
      <c r="V31" s="30">
        <v>138268.41209186299</v>
      </c>
      <c r="W31" s="30">
        <v>143642.63737069801</v>
      </c>
      <c r="X31" s="30">
        <v>109601.274372581</v>
      </c>
      <c r="Y31" s="30">
        <v>98397.474970265001</v>
      </c>
      <c r="Z31" s="30">
        <v>74367.322558607004</v>
      </c>
      <c r="AA31" s="30">
        <v>69358.887477291006</v>
      </c>
    </row>
    <row r="33" spans="1:27"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x14ac:dyDescent="0.25">
      <c r="A34" s="28" t="s">
        <v>132</v>
      </c>
      <c r="B34" s="28" t="s">
        <v>64</v>
      </c>
      <c r="C34" s="24">
        <v>877060.35900000005</v>
      </c>
      <c r="D34" s="24">
        <v>716747.99</v>
      </c>
      <c r="E34" s="24">
        <v>725133.027</v>
      </c>
      <c r="F34" s="24">
        <v>699786.97699999996</v>
      </c>
      <c r="G34" s="24">
        <v>592404.33650710003</v>
      </c>
      <c r="H34" s="24">
        <v>543952.10946186993</v>
      </c>
      <c r="I34" s="24">
        <v>487527.12307313003</v>
      </c>
      <c r="J34" s="24">
        <v>467130.43684511998</v>
      </c>
      <c r="K34" s="24">
        <v>435558.48167523002</v>
      </c>
      <c r="L34" s="24">
        <v>401875.79950600007</v>
      </c>
      <c r="M34" s="24">
        <v>368399.76368798001</v>
      </c>
      <c r="N34" s="24">
        <v>376808.07111844997</v>
      </c>
      <c r="O34" s="24">
        <v>357831.60724806</v>
      </c>
      <c r="P34" s="24">
        <v>308106.49137733993</v>
      </c>
      <c r="Q34" s="24">
        <v>282439.853</v>
      </c>
      <c r="R34" s="24">
        <v>216324.193</v>
      </c>
      <c r="S34" s="24">
        <v>154760.48000000001</v>
      </c>
      <c r="T34" s="24">
        <v>146590.59099999999</v>
      </c>
      <c r="U34" s="24">
        <v>135203.59299999999</v>
      </c>
      <c r="V34" s="24">
        <v>121880.837</v>
      </c>
      <c r="W34" s="24">
        <v>114239.853</v>
      </c>
      <c r="X34" s="24">
        <v>104480.836</v>
      </c>
      <c r="Y34" s="24">
        <v>78048.412500000006</v>
      </c>
      <c r="Z34" s="24">
        <v>54965.483500000002</v>
      </c>
      <c r="AA34" s="24">
        <v>40044.39</v>
      </c>
    </row>
    <row r="35" spans="1:27" x14ac:dyDescent="0.25">
      <c r="A35" s="28" t="s">
        <v>132</v>
      </c>
      <c r="B35" s="28" t="s">
        <v>72</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row>
    <row r="36" spans="1:27" x14ac:dyDescent="0.25">
      <c r="A36" s="28" t="s">
        <v>132</v>
      </c>
      <c r="B36" s="28" t="s">
        <v>20</v>
      </c>
      <c r="C36" s="24">
        <v>76157.079400000002</v>
      </c>
      <c r="D36" s="24">
        <v>71531.310351630003</v>
      </c>
      <c r="E36" s="24">
        <v>67597.650303260001</v>
      </c>
      <c r="F36" s="24">
        <v>70258.27597880199</v>
      </c>
      <c r="G36" s="24">
        <v>66692.517753063992</v>
      </c>
      <c r="H36" s="24">
        <v>63150.422431937004</v>
      </c>
      <c r="I36" s="24">
        <v>63237.114795219997</v>
      </c>
      <c r="J36" s="24">
        <v>59330.651966498001</v>
      </c>
      <c r="K36" s="24">
        <v>55097.048016200002</v>
      </c>
      <c r="L36" s="24">
        <v>52131.410230577996</v>
      </c>
      <c r="M36" s="24">
        <v>48065.807039489999</v>
      </c>
      <c r="N36" s="24">
        <v>54377.57812179</v>
      </c>
      <c r="O36" s="24">
        <v>55634.801482359995</v>
      </c>
      <c r="P36" s="24">
        <v>44096.361457826999</v>
      </c>
      <c r="Q36" s="24">
        <v>75437.303337295991</v>
      </c>
      <c r="R36" s="24">
        <v>55485.279475050003</v>
      </c>
      <c r="S36" s="24">
        <v>68040.5758412</v>
      </c>
      <c r="T36" s="24">
        <v>71318.55837436</v>
      </c>
      <c r="U36" s="24">
        <v>57377.975896709999</v>
      </c>
      <c r="V36" s="24">
        <v>59561.153195305</v>
      </c>
      <c r="W36" s="24">
        <v>56330.916779209998</v>
      </c>
      <c r="X36" s="24">
        <v>67331.878149979995</v>
      </c>
      <c r="Y36" s="24">
        <v>62570.138248870004</v>
      </c>
      <c r="Z36" s="24">
        <v>55826.500596825004</v>
      </c>
      <c r="AA36" s="24">
        <v>24046.625826126001</v>
      </c>
    </row>
    <row r="37" spans="1:27" x14ac:dyDescent="0.25">
      <c r="A37" s="28" t="s">
        <v>132</v>
      </c>
      <c r="B37" s="28" t="s">
        <v>32</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row>
    <row r="38" spans="1:27" x14ac:dyDescent="0.25">
      <c r="A38" s="28" t="s">
        <v>132</v>
      </c>
      <c r="B38" s="28" t="s">
        <v>67</v>
      </c>
      <c r="C38" s="24">
        <v>38.239793945899997</v>
      </c>
      <c r="D38" s="24">
        <v>0.10204012059999999</v>
      </c>
      <c r="E38" s="24">
        <v>240.06629078580002</v>
      </c>
      <c r="F38" s="24">
        <v>541.96669228769997</v>
      </c>
      <c r="G38" s="24">
        <v>1386.221273423</v>
      </c>
      <c r="H38" s="24">
        <v>1100.929110087</v>
      </c>
      <c r="I38" s="24">
        <v>698.30179852549998</v>
      </c>
      <c r="J38" s="24">
        <v>1620.8722339047001</v>
      </c>
      <c r="K38" s="24">
        <v>705.6345134584999</v>
      </c>
      <c r="L38" s="24">
        <v>506.17729106829995</v>
      </c>
      <c r="M38" s="24">
        <v>566.56983310539988</v>
      </c>
      <c r="N38" s="24">
        <v>1589.7381170470001</v>
      </c>
      <c r="O38" s="24">
        <v>1027.9550955519999</v>
      </c>
      <c r="P38" s="24">
        <v>340.96219360599997</v>
      </c>
      <c r="Q38" s="24">
        <v>3590.2454678199997</v>
      </c>
      <c r="R38" s="24">
        <v>5936.0172167270002</v>
      </c>
      <c r="S38" s="24">
        <v>17011.426936288</v>
      </c>
      <c r="T38" s="24">
        <v>7843.6263465029997</v>
      </c>
      <c r="U38" s="24">
        <v>13821.769919182001</v>
      </c>
      <c r="V38" s="24">
        <v>17072.959063716997</v>
      </c>
      <c r="W38" s="24">
        <v>14856.304831744999</v>
      </c>
      <c r="X38" s="24">
        <v>40701.769144653998</v>
      </c>
      <c r="Y38" s="24">
        <v>35370.076255470005</v>
      </c>
      <c r="Z38" s="24">
        <v>41072.413404938001</v>
      </c>
      <c r="AA38" s="24">
        <v>38762.423312935003</v>
      </c>
    </row>
    <row r="39" spans="1:27" x14ac:dyDescent="0.25">
      <c r="A39" s="28" t="s">
        <v>132</v>
      </c>
      <c r="B39" s="28" t="s">
        <v>66</v>
      </c>
      <c r="C39" s="24">
        <v>0</v>
      </c>
      <c r="D39" s="24">
        <v>0</v>
      </c>
      <c r="E39" s="24">
        <v>0</v>
      </c>
      <c r="F39" s="24">
        <v>0</v>
      </c>
      <c r="G39" s="24">
        <v>0</v>
      </c>
      <c r="H39" s="24">
        <v>0</v>
      </c>
      <c r="I39" s="24">
        <v>0</v>
      </c>
      <c r="J39" s="24">
        <v>0</v>
      </c>
      <c r="K39" s="24">
        <v>0</v>
      </c>
      <c r="L39" s="24">
        <v>0</v>
      </c>
      <c r="M39" s="24">
        <v>0</v>
      </c>
      <c r="N39" s="24">
        <v>0</v>
      </c>
      <c r="O39" s="24">
        <v>0</v>
      </c>
      <c r="P39" s="24">
        <v>0</v>
      </c>
      <c r="Q39" s="24">
        <v>0</v>
      </c>
      <c r="R39" s="24">
        <v>0</v>
      </c>
      <c r="S39" s="24">
        <v>0</v>
      </c>
      <c r="T39" s="24">
        <v>0</v>
      </c>
      <c r="U39" s="24">
        <v>0</v>
      </c>
      <c r="V39" s="24">
        <v>0</v>
      </c>
      <c r="W39" s="24">
        <v>0</v>
      </c>
      <c r="X39" s="24">
        <v>0</v>
      </c>
      <c r="Y39" s="24">
        <v>0</v>
      </c>
      <c r="Z39" s="24">
        <v>0</v>
      </c>
      <c r="AA39" s="24">
        <v>0</v>
      </c>
    </row>
    <row r="40" spans="1:27" x14ac:dyDescent="0.25">
      <c r="A40" s="28" t="s">
        <v>132</v>
      </c>
      <c r="B40" s="28" t="s">
        <v>70</v>
      </c>
      <c r="C40" s="24">
        <v>0</v>
      </c>
      <c r="D40" s="24">
        <v>0</v>
      </c>
      <c r="E40" s="24">
        <v>0</v>
      </c>
      <c r="F40" s="24">
        <v>0</v>
      </c>
      <c r="G40" s="24">
        <v>0</v>
      </c>
      <c r="H40" s="24">
        <v>0</v>
      </c>
      <c r="I40" s="24">
        <v>0</v>
      </c>
      <c r="J40" s="24">
        <v>0</v>
      </c>
      <c r="K40" s="24">
        <v>0</v>
      </c>
      <c r="L40" s="24">
        <v>0</v>
      </c>
      <c r="M40" s="24">
        <v>0</v>
      </c>
      <c r="N40" s="24">
        <v>0</v>
      </c>
      <c r="O40" s="24">
        <v>0</v>
      </c>
      <c r="P40" s="24">
        <v>0</v>
      </c>
      <c r="Q40" s="24">
        <v>0</v>
      </c>
      <c r="R40" s="24">
        <v>0</v>
      </c>
      <c r="S40" s="24">
        <v>0</v>
      </c>
      <c r="T40" s="24">
        <v>0</v>
      </c>
      <c r="U40" s="24">
        <v>0</v>
      </c>
      <c r="V40" s="24">
        <v>0</v>
      </c>
      <c r="W40" s="24">
        <v>0</v>
      </c>
      <c r="X40" s="24">
        <v>0</v>
      </c>
      <c r="Y40" s="24">
        <v>0</v>
      </c>
      <c r="Z40" s="24">
        <v>0</v>
      </c>
      <c r="AA40" s="24">
        <v>0</v>
      </c>
    </row>
    <row r="41" spans="1:27" x14ac:dyDescent="0.25">
      <c r="A41" s="28" t="s">
        <v>132</v>
      </c>
      <c r="B41" s="28" t="s">
        <v>69</v>
      </c>
      <c r="C41" s="24">
        <v>0</v>
      </c>
      <c r="D41" s="24">
        <v>0</v>
      </c>
      <c r="E41" s="24">
        <v>0</v>
      </c>
      <c r="F41" s="24">
        <v>0</v>
      </c>
      <c r="G41" s="24">
        <v>0</v>
      </c>
      <c r="H41" s="24">
        <v>0</v>
      </c>
      <c r="I41" s="24">
        <v>0</v>
      </c>
      <c r="J41" s="24">
        <v>0</v>
      </c>
      <c r="K41" s="24">
        <v>0</v>
      </c>
      <c r="L41" s="24">
        <v>0</v>
      </c>
      <c r="M41" s="24">
        <v>0</v>
      </c>
      <c r="N41" s="24">
        <v>0</v>
      </c>
      <c r="O41" s="24">
        <v>0</v>
      </c>
      <c r="P41" s="24">
        <v>0</v>
      </c>
      <c r="Q41" s="24">
        <v>0</v>
      </c>
      <c r="R41" s="24">
        <v>0</v>
      </c>
      <c r="S41" s="24">
        <v>0</v>
      </c>
      <c r="T41" s="24">
        <v>0</v>
      </c>
      <c r="U41" s="24">
        <v>0</v>
      </c>
      <c r="V41" s="24">
        <v>0</v>
      </c>
      <c r="W41" s="24">
        <v>0</v>
      </c>
      <c r="X41" s="24">
        <v>0</v>
      </c>
      <c r="Y41" s="24">
        <v>0</v>
      </c>
      <c r="Z41" s="24">
        <v>0</v>
      </c>
      <c r="AA41" s="24">
        <v>0</v>
      </c>
    </row>
    <row r="42" spans="1:27" x14ac:dyDescent="0.25">
      <c r="A42" s="28" t="s">
        <v>132</v>
      </c>
      <c r="B42" s="28" t="s">
        <v>36</v>
      </c>
      <c r="C42" s="24">
        <v>0</v>
      </c>
      <c r="D42" s="24">
        <v>0</v>
      </c>
      <c r="E42" s="24">
        <v>0</v>
      </c>
      <c r="F42" s="24">
        <v>0</v>
      </c>
      <c r="G42" s="24">
        <v>0</v>
      </c>
      <c r="H42" s="24">
        <v>0</v>
      </c>
      <c r="I42" s="24">
        <v>0</v>
      </c>
      <c r="J42" s="24">
        <v>0</v>
      </c>
      <c r="K42" s="24">
        <v>0</v>
      </c>
      <c r="L42" s="24">
        <v>0</v>
      </c>
      <c r="M42" s="24">
        <v>0</v>
      </c>
      <c r="N42" s="24">
        <v>0</v>
      </c>
      <c r="O42" s="24">
        <v>0</v>
      </c>
      <c r="P42" s="24">
        <v>0</v>
      </c>
      <c r="Q42" s="24">
        <v>0</v>
      </c>
      <c r="R42" s="24">
        <v>0</v>
      </c>
      <c r="S42" s="24">
        <v>0</v>
      </c>
      <c r="T42" s="24">
        <v>0</v>
      </c>
      <c r="U42" s="24">
        <v>0</v>
      </c>
      <c r="V42" s="24">
        <v>0</v>
      </c>
      <c r="W42" s="24">
        <v>0</v>
      </c>
      <c r="X42" s="24">
        <v>0</v>
      </c>
      <c r="Y42" s="24">
        <v>0</v>
      </c>
      <c r="Z42" s="24">
        <v>0</v>
      </c>
      <c r="AA42" s="24">
        <v>0</v>
      </c>
    </row>
    <row r="43" spans="1:27" x14ac:dyDescent="0.25">
      <c r="A43" s="28" t="s">
        <v>132</v>
      </c>
      <c r="B43" s="28" t="s">
        <v>74</v>
      </c>
      <c r="C43" s="24">
        <v>0</v>
      </c>
      <c r="D43" s="24">
        <v>0</v>
      </c>
      <c r="E43" s="24">
        <v>0</v>
      </c>
      <c r="F43" s="24">
        <v>0</v>
      </c>
      <c r="G43" s="24">
        <v>0</v>
      </c>
      <c r="H43" s="24">
        <v>0</v>
      </c>
      <c r="I43" s="24">
        <v>0</v>
      </c>
      <c r="J43" s="24">
        <v>0</v>
      </c>
      <c r="K43" s="24">
        <v>0</v>
      </c>
      <c r="L43" s="24">
        <v>0</v>
      </c>
      <c r="M43" s="24">
        <v>0</v>
      </c>
      <c r="N43" s="24">
        <v>0</v>
      </c>
      <c r="O43" s="24">
        <v>0</v>
      </c>
      <c r="P43" s="24">
        <v>0</v>
      </c>
      <c r="Q43" s="24">
        <v>0</v>
      </c>
      <c r="R43" s="24">
        <v>0</v>
      </c>
      <c r="S43" s="24">
        <v>0</v>
      </c>
      <c r="T43" s="24">
        <v>0</v>
      </c>
      <c r="U43" s="24">
        <v>0</v>
      </c>
      <c r="V43" s="24">
        <v>0</v>
      </c>
      <c r="W43" s="24">
        <v>0</v>
      </c>
      <c r="X43" s="24">
        <v>0</v>
      </c>
      <c r="Y43" s="24">
        <v>0</v>
      </c>
      <c r="Z43" s="24">
        <v>0</v>
      </c>
      <c r="AA43" s="24">
        <v>0</v>
      </c>
    </row>
    <row r="44" spans="1:27" x14ac:dyDescent="0.25">
      <c r="A44" s="28" t="s">
        <v>132</v>
      </c>
      <c r="B44" s="28" t="s">
        <v>56</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c r="U44" s="24">
        <v>0</v>
      </c>
      <c r="V44" s="24">
        <v>0</v>
      </c>
      <c r="W44" s="24">
        <v>0</v>
      </c>
      <c r="X44" s="24">
        <v>0</v>
      </c>
      <c r="Y44" s="24">
        <v>0</v>
      </c>
      <c r="Z44" s="24">
        <v>0</v>
      </c>
      <c r="AA44" s="24">
        <v>0</v>
      </c>
    </row>
    <row r="45" spans="1:27" x14ac:dyDescent="0.25">
      <c r="A45" s="33" t="s">
        <v>139</v>
      </c>
      <c r="B45" s="33"/>
      <c r="C45" s="30">
        <v>953255.67819394602</v>
      </c>
      <c r="D45" s="30">
        <v>788279.4023917506</v>
      </c>
      <c r="E45" s="30">
        <v>792970.74359404575</v>
      </c>
      <c r="F45" s="30">
        <v>770587.21967108967</v>
      </c>
      <c r="G45" s="30">
        <v>660483.07553358714</v>
      </c>
      <c r="H45" s="30">
        <v>608203.46100389387</v>
      </c>
      <c r="I45" s="30">
        <v>551462.5396668755</v>
      </c>
      <c r="J45" s="30">
        <v>528081.96104552271</v>
      </c>
      <c r="K45" s="30">
        <v>491361.16420488857</v>
      </c>
      <c r="L45" s="30">
        <v>454513.38702764636</v>
      </c>
      <c r="M45" s="30">
        <v>417032.14056057535</v>
      </c>
      <c r="N45" s="30">
        <v>432775.38735728699</v>
      </c>
      <c r="O45" s="30">
        <v>414494.36382597202</v>
      </c>
      <c r="P45" s="30">
        <v>352543.81502877292</v>
      </c>
      <c r="Q45" s="30">
        <v>361467.40180511598</v>
      </c>
      <c r="R45" s="30">
        <v>277745.48969177704</v>
      </c>
      <c r="S45" s="30">
        <v>239812.48277748801</v>
      </c>
      <c r="T45" s="30">
        <v>225752.77572086299</v>
      </c>
      <c r="U45" s="30">
        <v>206403.338815892</v>
      </c>
      <c r="V45" s="30">
        <v>198514.94925902199</v>
      </c>
      <c r="W45" s="30">
        <v>185427.07461095499</v>
      </c>
      <c r="X45" s="30">
        <v>212514.48329463397</v>
      </c>
      <c r="Y45" s="30">
        <v>175988.62700434</v>
      </c>
      <c r="Z45" s="30">
        <v>151864.39750176301</v>
      </c>
      <c r="AA45" s="30">
        <v>102853.439139061</v>
      </c>
    </row>
    <row r="47" spans="1:27"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x14ac:dyDescent="0.25">
      <c r="A48" s="28" t="s">
        <v>133</v>
      </c>
      <c r="B48" s="28" t="s">
        <v>64</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row>
    <row r="49" spans="1:27" x14ac:dyDescent="0.25">
      <c r="A49" s="28" t="s">
        <v>133</v>
      </c>
      <c r="B49" s="28" t="s">
        <v>72</v>
      </c>
      <c r="C49" s="24">
        <v>229881.084</v>
      </c>
      <c r="D49" s="24">
        <v>186337.25</v>
      </c>
      <c r="E49" s="24">
        <v>195428.84599999999</v>
      </c>
      <c r="F49" s="24">
        <v>138239.23693305001</v>
      </c>
      <c r="G49" s="24">
        <v>120233.79523535099</v>
      </c>
      <c r="H49" s="24">
        <v>108545.338826019</v>
      </c>
      <c r="I49" s="24">
        <v>93536.398699430996</v>
      </c>
      <c r="J49" s="24">
        <v>89613.78</v>
      </c>
      <c r="K49" s="24">
        <v>79287.410999999993</v>
      </c>
      <c r="L49" s="24">
        <v>80874.198000000004</v>
      </c>
      <c r="M49" s="24">
        <v>79242.114000000001</v>
      </c>
      <c r="N49" s="24">
        <v>75543.892000000007</v>
      </c>
      <c r="O49" s="24">
        <v>72697.284</v>
      </c>
      <c r="P49" s="24">
        <v>66647.858500000002</v>
      </c>
      <c r="Q49" s="24">
        <v>60604.914499999999</v>
      </c>
      <c r="R49" s="24">
        <v>57771.317499999997</v>
      </c>
      <c r="S49" s="24">
        <v>51795.773500000003</v>
      </c>
      <c r="T49" s="24">
        <v>47895.943799999994</v>
      </c>
      <c r="U49" s="24">
        <v>43613.120000000003</v>
      </c>
      <c r="V49" s="24">
        <v>39411.012499999997</v>
      </c>
      <c r="W49" s="24">
        <v>39223.799799999993</v>
      </c>
      <c r="X49" s="24">
        <v>37951.378200000006</v>
      </c>
      <c r="Y49" s="24">
        <v>31637.516800000001</v>
      </c>
      <c r="Z49" s="24">
        <v>28266.452300000001</v>
      </c>
      <c r="AA49" s="24">
        <v>27624.427</v>
      </c>
    </row>
    <row r="50" spans="1:27" x14ac:dyDescent="0.25">
      <c r="A50" s="28" t="s">
        <v>133</v>
      </c>
      <c r="B50" s="28" t="s">
        <v>20</v>
      </c>
      <c r="C50" s="24">
        <v>0</v>
      </c>
      <c r="D50" s="24">
        <v>4.3230155999999999E-2</v>
      </c>
      <c r="E50" s="24">
        <v>4.3055214000000001E-2</v>
      </c>
      <c r="F50" s="24">
        <v>5.0195465000000002E-2</v>
      </c>
      <c r="G50" s="24">
        <v>4.9950927999999999E-2</v>
      </c>
      <c r="H50" s="24">
        <v>5.2970818000000003E-2</v>
      </c>
      <c r="I50" s="24">
        <v>5.1838910000000002E-2</v>
      </c>
      <c r="J50" s="24">
        <v>5.1812256000000001E-2</v>
      </c>
      <c r="K50" s="24">
        <v>5.8609675999999999E-2</v>
      </c>
      <c r="L50" s="24">
        <v>6.3415913000000004E-2</v>
      </c>
      <c r="M50" s="24">
        <v>5.9552223000000001E-2</v>
      </c>
      <c r="N50" s="24">
        <v>6.0372294999999902E-2</v>
      </c>
      <c r="O50" s="24">
        <v>6.6773669999999993E-2</v>
      </c>
      <c r="P50" s="24">
        <v>6.3203549999999997E-2</v>
      </c>
      <c r="Q50" s="24">
        <v>6.1454910000000001E-2</v>
      </c>
      <c r="R50" s="24">
        <v>5.7164794999999997E-2</v>
      </c>
      <c r="S50" s="24">
        <v>7.052054599999999E-2</v>
      </c>
      <c r="T50" s="24">
        <v>6.8172929999999993E-2</v>
      </c>
      <c r="U50" s="24">
        <v>8.6044135999999993E-2</v>
      </c>
      <c r="V50" s="24">
        <v>7.8054793999999997E-2</v>
      </c>
      <c r="W50" s="24">
        <v>7.682601E-2</v>
      </c>
      <c r="X50" s="24">
        <v>8.0919939999999996E-2</v>
      </c>
      <c r="Y50" s="24">
        <v>8.422418999999999E-2</v>
      </c>
      <c r="Z50" s="24">
        <v>7.7137579999999997E-2</v>
      </c>
      <c r="AA50" s="24">
        <v>7.2822205000000001E-2</v>
      </c>
    </row>
    <row r="51" spans="1:27" x14ac:dyDescent="0.25">
      <c r="A51" s="28" t="s">
        <v>133</v>
      </c>
      <c r="B51" s="28" t="s">
        <v>32</v>
      </c>
      <c r="C51" s="24">
        <v>1282.9829</v>
      </c>
      <c r="D51" s="24">
        <v>1192.6551000000002</v>
      </c>
      <c r="E51" s="24">
        <v>1462.7935</v>
      </c>
      <c r="F51" s="24">
        <v>869.00819999999999</v>
      </c>
      <c r="G51" s="24">
        <v>1359.9778999999999</v>
      </c>
      <c r="H51" s="24">
        <v>4005.8069999999998</v>
      </c>
      <c r="I51" s="24">
        <v>4821.5060000000003</v>
      </c>
      <c r="J51" s="24">
        <v>8551.7790000000005</v>
      </c>
      <c r="K51" s="24">
        <v>10623.28</v>
      </c>
      <c r="L51" s="24">
        <v>7899.2015000000001</v>
      </c>
      <c r="M51" s="24">
        <v>1240.3561999999999</v>
      </c>
      <c r="N51" s="24">
        <v>1456.5730000000001</v>
      </c>
      <c r="O51" s="24">
        <v>929.24393999999995</v>
      </c>
      <c r="P51" s="24">
        <v>2493.1222000000002</v>
      </c>
      <c r="Q51" s="24">
        <v>4622.5135</v>
      </c>
      <c r="R51" s="24">
        <v>3597.18</v>
      </c>
      <c r="S51" s="24">
        <v>7429.6584999999995</v>
      </c>
      <c r="T51" s="24">
        <v>5674.6890000000003</v>
      </c>
      <c r="U51" s="24">
        <v>0</v>
      </c>
      <c r="V51" s="24">
        <v>0</v>
      </c>
      <c r="W51" s="24">
        <v>0</v>
      </c>
      <c r="X51" s="24">
        <v>0</v>
      </c>
      <c r="Y51" s="24">
        <v>0</v>
      </c>
      <c r="Z51" s="24">
        <v>0</v>
      </c>
      <c r="AA51" s="24">
        <v>0</v>
      </c>
    </row>
    <row r="52" spans="1:27" x14ac:dyDescent="0.25">
      <c r="A52" s="28" t="s">
        <v>133</v>
      </c>
      <c r="B52" s="28" t="s">
        <v>67</v>
      </c>
      <c r="C52" s="24">
        <v>670.40055188600013</v>
      </c>
      <c r="D52" s="24">
        <v>2015.0161883600001</v>
      </c>
      <c r="E52" s="24">
        <v>1149.7527725950001</v>
      </c>
      <c r="F52" s="24">
        <v>996.55161610100004</v>
      </c>
      <c r="G52" s="24">
        <v>882.72612137700003</v>
      </c>
      <c r="H52" s="24">
        <v>3525.4364678349998</v>
      </c>
      <c r="I52" s="24">
        <v>3001.3981488169998</v>
      </c>
      <c r="J52" s="24">
        <v>4225.450363813</v>
      </c>
      <c r="K52" s="24">
        <v>6773.7250290909997</v>
      </c>
      <c r="L52" s="24">
        <v>4263.2644326999998</v>
      </c>
      <c r="M52" s="24">
        <v>1285.482123878</v>
      </c>
      <c r="N52" s="24">
        <v>1264.945983498</v>
      </c>
      <c r="O52" s="24">
        <v>570.49855385000001</v>
      </c>
      <c r="P52" s="24">
        <v>797.46545621799987</v>
      </c>
      <c r="Q52" s="24">
        <v>4924.5328020290008</v>
      </c>
      <c r="R52" s="24">
        <v>2471.544158532</v>
      </c>
      <c r="S52" s="24">
        <v>7951.0285289860003</v>
      </c>
      <c r="T52" s="24">
        <v>2831.8525868859997</v>
      </c>
      <c r="U52" s="24">
        <v>7973.6217633619999</v>
      </c>
      <c r="V52" s="24">
        <v>11205.916104228001</v>
      </c>
      <c r="W52" s="24">
        <v>12179.429965655001</v>
      </c>
      <c r="X52" s="24">
        <v>7765.0728781670005</v>
      </c>
      <c r="Y52" s="24">
        <v>20621.075107232002</v>
      </c>
      <c r="Z52" s="24">
        <v>10603.927265859998</v>
      </c>
      <c r="AA52" s="24">
        <v>5901.5668016400004</v>
      </c>
    </row>
    <row r="53" spans="1:27" x14ac:dyDescent="0.25">
      <c r="A53" s="28" t="s">
        <v>133</v>
      </c>
      <c r="B53" s="28" t="s">
        <v>66</v>
      </c>
      <c r="C53" s="24">
        <v>0</v>
      </c>
      <c r="D53" s="24">
        <v>0</v>
      </c>
      <c r="E53" s="24">
        <v>0</v>
      </c>
      <c r="F53" s="24">
        <v>0</v>
      </c>
      <c r="G53" s="24">
        <v>0</v>
      </c>
      <c r="H53" s="24">
        <v>0</v>
      </c>
      <c r="I53" s="24">
        <v>0</v>
      </c>
      <c r="J53" s="24">
        <v>0</v>
      </c>
      <c r="K53" s="24">
        <v>0</v>
      </c>
      <c r="L53" s="24">
        <v>0</v>
      </c>
      <c r="M53" s="24">
        <v>0</v>
      </c>
      <c r="N53" s="24">
        <v>0</v>
      </c>
      <c r="O53" s="24">
        <v>0</v>
      </c>
      <c r="P53" s="24">
        <v>0</v>
      </c>
      <c r="Q53" s="24">
        <v>0</v>
      </c>
      <c r="R53" s="24">
        <v>0</v>
      </c>
      <c r="S53" s="24">
        <v>0</v>
      </c>
      <c r="T53" s="24">
        <v>0</v>
      </c>
      <c r="U53" s="24">
        <v>0</v>
      </c>
      <c r="V53" s="24">
        <v>0</v>
      </c>
      <c r="W53" s="24">
        <v>0</v>
      </c>
      <c r="X53" s="24">
        <v>0</v>
      </c>
      <c r="Y53" s="24">
        <v>0</v>
      </c>
      <c r="Z53" s="24">
        <v>0</v>
      </c>
      <c r="AA53" s="24">
        <v>0</v>
      </c>
    </row>
    <row r="54" spans="1:27" x14ac:dyDescent="0.25">
      <c r="A54" s="28" t="s">
        <v>133</v>
      </c>
      <c r="B54" s="28" t="s">
        <v>70</v>
      </c>
      <c r="C54" s="24">
        <v>0</v>
      </c>
      <c r="D54" s="24">
        <v>0</v>
      </c>
      <c r="E54" s="24">
        <v>0</v>
      </c>
      <c r="F54" s="24">
        <v>0</v>
      </c>
      <c r="G54" s="24">
        <v>0</v>
      </c>
      <c r="H54" s="24">
        <v>0</v>
      </c>
      <c r="I54" s="24">
        <v>0</v>
      </c>
      <c r="J54" s="24">
        <v>0</v>
      </c>
      <c r="K54" s="24">
        <v>0</v>
      </c>
      <c r="L54" s="24">
        <v>0</v>
      </c>
      <c r="M54" s="24">
        <v>0</v>
      </c>
      <c r="N54" s="24">
        <v>0</v>
      </c>
      <c r="O54" s="24">
        <v>0</v>
      </c>
      <c r="P54" s="24">
        <v>0</v>
      </c>
      <c r="Q54" s="24">
        <v>0</v>
      </c>
      <c r="R54" s="24">
        <v>0</v>
      </c>
      <c r="S54" s="24">
        <v>0</v>
      </c>
      <c r="T54" s="24">
        <v>0</v>
      </c>
      <c r="U54" s="24">
        <v>0</v>
      </c>
      <c r="V54" s="24">
        <v>0</v>
      </c>
      <c r="W54" s="24">
        <v>0</v>
      </c>
      <c r="X54" s="24">
        <v>0</v>
      </c>
      <c r="Y54" s="24">
        <v>0</v>
      </c>
      <c r="Z54" s="24">
        <v>0</v>
      </c>
      <c r="AA54" s="24">
        <v>0</v>
      </c>
    </row>
    <row r="55" spans="1:27" x14ac:dyDescent="0.25">
      <c r="A55" s="28" t="s">
        <v>133</v>
      </c>
      <c r="B55" s="28" t="s">
        <v>69</v>
      </c>
      <c r="C55" s="24">
        <v>0</v>
      </c>
      <c r="D55" s="24">
        <v>0</v>
      </c>
      <c r="E55" s="24">
        <v>0</v>
      </c>
      <c r="F55" s="24">
        <v>0</v>
      </c>
      <c r="G55" s="24">
        <v>0</v>
      </c>
      <c r="H55" s="24">
        <v>0</v>
      </c>
      <c r="I55" s="24">
        <v>0</v>
      </c>
      <c r="J55" s="24">
        <v>0</v>
      </c>
      <c r="K55" s="24">
        <v>0</v>
      </c>
      <c r="L55" s="24">
        <v>0</v>
      </c>
      <c r="M55" s="24">
        <v>0</v>
      </c>
      <c r="N55" s="24">
        <v>0</v>
      </c>
      <c r="O55" s="24">
        <v>0</v>
      </c>
      <c r="P55" s="24">
        <v>0</v>
      </c>
      <c r="Q55" s="24">
        <v>0</v>
      </c>
      <c r="R55" s="24">
        <v>0</v>
      </c>
      <c r="S55" s="24">
        <v>0</v>
      </c>
      <c r="T55" s="24">
        <v>0</v>
      </c>
      <c r="U55" s="24">
        <v>0</v>
      </c>
      <c r="V55" s="24">
        <v>0</v>
      </c>
      <c r="W55" s="24">
        <v>0</v>
      </c>
      <c r="X55" s="24">
        <v>0</v>
      </c>
      <c r="Y55" s="24">
        <v>0</v>
      </c>
      <c r="Z55" s="24">
        <v>0</v>
      </c>
      <c r="AA55" s="24">
        <v>0</v>
      </c>
    </row>
    <row r="56" spans="1:27" x14ac:dyDescent="0.25">
      <c r="A56" s="28" t="s">
        <v>133</v>
      </c>
      <c r="B56" s="28" t="s">
        <v>36</v>
      </c>
      <c r="C56" s="24">
        <v>0</v>
      </c>
      <c r="D56" s="24">
        <v>0</v>
      </c>
      <c r="E56" s="24">
        <v>0</v>
      </c>
      <c r="F56" s="24">
        <v>0</v>
      </c>
      <c r="G56" s="24">
        <v>0</v>
      </c>
      <c r="H56" s="24">
        <v>0</v>
      </c>
      <c r="I56" s="24">
        <v>0</v>
      </c>
      <c r="J56" s="24">
        <v>0</v>
      </c>
      <c r="K56" s="24">
        <v>0</v>
      </c>
      <c r="L56" s="24">
        <v>0</v>
      </c>
      <c r="M56" s="24">
        <v>0</v>
      </c>
      <c r="N56" s="24">
        <v>0</v>
      </c>
      <c r="O56" s="24">
        <v>0</v>
      </c>
      <c r="P56" s="24">
        <v>0</v>
      </c>
      <c r="Q56" s="24">
        <v>0</v>
      </c>
      <c r="R56" s="24">
        <v>0</v>
      </c>
      <c r="S56" s="24">
        <v>0</v>
      </c>
      <c r="T56" s="24">
        <v>0</v>
      </c>
      <c r="U56" s="24">
        <v>0</v>
      </c>
      <c r="V56" s="24">
        <v>0</v>
      </c>
      <c r="W56" s="24">
        <v>0</v>
      </c>
      <c r="X56" s="24">
        <v>0</v>
      </c>
      <c r="Y56" s="24">
        <v>0</v>
      </c>
      <c r="Z56" s="24">
        <v>0</v>
      </c>
      <c r="AA56" s="24">
        <v>0</v>
      </c>
    </row>
    <row r="57" spans="1:27" x14ac:dyDescent="0.25">
      <c r="A57" s="28" t="s">
        <v>133</v>
      </c>
      <c r="B57" s="28" t="s">
        <v>74</v>
      </c>
      <c r="C57" s="24">
        <v>0</v>
      </c>
      <c r="D57" s="24">
        <v>0</v>
      </c>
      <c r="E57" s="24">
        <v>0</v>
      </c>
      <c r="F57" s="24">
        <v>0</v>
      </c>
      <c r="G57" s="24">
        <v>0</v>
      </c>
      <c r="H57" s="24">
        <v>0</v>
      </c>
      <c r="I57" s="24">
        <v>0</v>
      </c>
      <c r="J57" s="24">
        <v>0</v>
      </c>
      <c r="K57" s="24">
        <v>0</v>
      </c>
      <c r="L57" s="24">
        <v>0</v>
      </c>
      <c r="M57" s="24">
        <v>0</v>
      </c>
      <c r="N57" s="24">
        <v>0</v>
      </c>
      <c r="O57" s="24">
        <v>0</v>
      </c>
      <c r="P57" s="24">
        <v>0</v>
      </c>
      <c r="Q57" s="24">
        <v>0</v>
      </c>
      <c r="R57" s="24">
        <v>0</v>
      </c>
      <c r="S57" s="24">
        <v>0</v>
      </c>
      <c r="T57" s="24">
        <v>0</v>
      </c>
      <c r="U57" s="24">
        <v>0</v>
      </c>
      <c r="V57" s="24">
        <v>0</v>
      </c>
      <c r="W57" s="24">
        <v>0</v>
      </c>
      <c r="X57" s="24">
        <v>0</v>
      </c>
      <c r="Y57" s="24">
        <v>0</v>
      </c>
      <c r="Z57" s="24">
        <v>0</v>
      </c>
      <c r="AA57" s="24">
        <v>0</v>
      </c>
    </row>
    <row r="58" spans="1:27" x14ac:dyDescent="0.25">
      <c r="A58" s="28" t="s">
        <v>133</v>
      </c>
      <c r="B58" s="28" t="s">
        <v>56</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24">
        <v>0</v>
      </c>
      <c r="T58" s="24">
        <v>0</v>
      </c>
      <c r="U58" s="24">
        <v>0</v>
      </c>
      <c r="V58" s="24">
        <v>0</v>
      </c>
      <c r="W58" s="24">
        <v>0</v>
      </c>
      <c r="X58" s="24">
        <v>0</v>
      </c>
      <c r="Y58" s="24">
        <v>0</v>
      </c>
      <c r="Z58" s="24">
        <v>0</v>
      </c>
      <c r="AA58" s="24">
        <v>0</v>
      </c>
    </row>
    <row r="59" spans="1:27" x14ac:dyDescent="0.25">
      <c r="A59" s="33" t="s">
        <v>139</v>
      </c>
      <c r="B59" s="33"/>
      <c r="C59" s="30">
        <v>231834.46745188601</v>
      </c>
      <c r="D59" s="30">
        <v>189544.964518516</v>
      </c>
      <c r="E59" s="30">
        <v>198041.43532780898</v>
      </c>
      <c r="F59" s="30">
        <v>140104.84694461603</v>
      </c>
      <c r="G59" s="30">
        <v>122476.54920765599</v>
      </c>
      <c r="H59" s="30">
        <v>116076.63526467199</v>
      </c>
      <c r="I59" s="30">
        <v>101359.35468715799</v>
      </c>
      <c r="J59" s="30">
        <v>102391.06117606899</v>
      </c>
      <c r="K59" s="30">
        <v>96684.474638766987</v>
      </c>
      <c r="L59" s="30">
        <v>93036.727348613</v>
      </c>
      <c r="M59" s="30">
        <v>81768.011876100994</v>
      </c>
      <c r="N59" s="30">
        <v>78265.471355793008</v>
      </c>
      <c r="O59" s="30">
        <v>74197.093267520002</v>
      </c>
      <c r="P59" s="30">
        <v>69938.509359767995</v>
      </c>
      <c r="Q59" s="30">
        <v>70152.022256939003</v>
      </c>
      <c r="R59" s="30">
        <v>63840.098823326996</v>
      </c>
      <c r="S59" s="30">
        <v>67176.531049532001</v>
      </c>
      <c r="T59" s="30">
        <v>56402.553559815991</v>
      </c>
      <c r="U59" s="30">
        <v>51586.827807498004</v>
      </c>
      <c r="V59" s="30">
        <v>50617.006659022001</v>
      </c>
      <c r="W59" s="30">
        <v>51403.306591664994</v>
      </c>
      <c r="X59" s="30">
        <v>45716.531998107006</v>
      </c>
      <c r="Y59" s="30">
        <v>52258.676131422006</v>
      </c>
      <c r="Z59" s="30">
        <v>38870.456703439995</v>
      </c>
      <c r="AA59" s="30">
        <v>33526.066623844999</v>
      </c>
    </row>
    <row r="61" spans="1:27"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x14ac:dyDescent="0.25">
      <c r="A62" s="28" t="s">
        <v>134</v>
      </c>
      <c r="B62" s="28" t="s">
        <v>64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row>
    <row r="63" spans="1:27" x14ac:dyDescent="0.25">
      <c r="A63" s="28" t="s">
        <v>134</v>
      </c>
      <c r="B63" s="28" t="s">
        <v>72</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row>
    <row r="64" spans="1:27" x14ac:dyDescent="0.25">
      <c r="A64" s="28" t="s">
        <v>134</v>
      </c>
      <c r="B64" s="28" t="s">
        <v>20</v>
      </c>
      <c r="C64" s="24">
        <v>80733.111999999994</v>
      </c>
      <c r="D64" s="24">
        <v>72082.468880671993</v>
      </c>
      <c r="E64" s="24">
        <v>37421.469639774004</v>
      </c>
      <c r="F64" s="24">
        <v>25736.73497098</v>
      </c>
      <c r="G64" s="24">
        <v>25609.265391003002</v>
      </c>
      <c r="H64" s="24">
        <v>25422.322414783001</v>
      </c>
      <c r="I64" s="24">
        <v>24495.406812523001</v>
      </c>
      <c r="J64" s="24">
        <v>24131.728388774998</v>
      </c>
      <c r="K64" s="24">
        <v>33708.758817463</v>
      </c>
      <c r="L64" s="24">
        <v>28983.18158076</v>
      </c>
      <c r="M64" s="24">
        <v>22307.960938736</v>
      </c>
      <c r="N64" s="24">
        <v>22019.120264339999</v>
      </c>
      <c r="O64" s="24">
        <v>21548.229852207001</v>
      </c>
      <c r="P64" s="24">
        <v>32097.352129993</v>
      </c>
      <c r="Q64" s="24">
        <v>27972.669722282</v>
      </c>
      <c r="R64" s="24">
        <v>16229.445683483002</v>
      </c>
      <c r="S64" s="24">
        <v>8.8851069999999893E-2</v>
      </c>
      <c r="T64" s="24">
        <v>8.474836999999999E-2</v>
      </c>
      <c r="U64" s="24">
        <v>8.264284999999999E-2</v>
      </c>
      <c r="V64" s="24">
        <v>7.5539579999999995E-2</v>
      </c>
      <c r="W64" s="24">
        <v>7.4256699999999995E-2</v>
      </c>
      <c r="X64" s="24">
        <v>7.4949929999999998E-2</v>
      </c>
      <c r="Y64" s="24">
        <v>8.2941695999999995E-2</v>
      </c>
      <c r="Z64" s="24">
        <v>7.6101265000000001E-2</v>
      </c>
      <c r="AA64" s="24">
        <v>7.1563360000000006E-2</v>
      </c>
    </row>
    <row r="65" spans="1:27" x14ac:dyDescent="0.25">
      <c r="A65" s="28" t="s">
        <v>134</v>
      </c>
      <c r="B65" s="28" t="s">
        <v>32</v>
      </c>
      <c r="C65" s="24">
        <v>66390.93220000001</v>
      </c>
      <c r="D65" s="24">
        <v>65186.108</v>
      </c>
      <c r="E65" s="24">
        <v>65333.527999999998</v>
      </c>
      <c r="F65" s="24">
        <v>6983.0145000000002</v>
      </c>
      <c r="G65" s="24">
        <v>6887.9155000000001</v>
      </c>
      <c r="H65" s="24">
        <v>6825.326</v>
      </c>
      <c r="I65" s="24">
        <v>6613.2529999999997</v>
      </c>
      <c r="J65" s="24">
        <v>8375.4894999999997</v>
      </c>
      <c r="K65" s="24">
        <v>7301.665</v>
      </c>
      <c r="L65" s="24">
        <v>6144.915</v>
      </c>
      <c r="M65" s="24">
        <v>5982.6594999999998</v>
      </c>
      <c r="N65" s="24">
        <v>5558.4714999999997</v>
      </c>
      <c r="O65" s="24">
        <v>5267.7725</v>
      </c>
      <c r="P65" s="24">
        <v>4907.9549999999999</v>
      </c>
      <c r="Q65" s="24">
        <v>0</v>
      </c>
      <c r="R65" s="24">
        <v>0</v>
      </c>
      <c r="S65" s="24">
        <v>0</v>
      </c>
      <c r="T65" s="24">
        <v>0</v>
      </c>
      <c r="U65" s="24">
        <v>0</v>
      </c>
      <c r="V65" s="24">
        <v>0</v>
      </c>
      <c r="W65" s="24">
        <v>0</v>
      </c>
      <c r="X65" s="24">
        <v>0</v>
      </c>
      <c r="Y65" s="24">
        <v>0</v>
      </c>
      <c r="Z65" s="24">
        <v>0</v>
      </c>
      <c r="AA65" s="24">
        <v>0</v>
      </c>
    </row>
    <row r="66" spans="1:27" x14ac:dyDescent="0.25">
      <c r="A66" s="28" t="s">
        <v>134</v>
      </c>
      <c r="B66" s="28" t="s">
        <v>67</v>
      </c>
      <c r="C66" s="24">
        <v>3236.5972637843997</v>
      </c>
      <c r="D66" s="24">
        <v>2171.6483204653009</v>
      </c>
      <c r="E66" s="24">
        <v>6425.138087459999</v>
      </c>
      <c r="F66" s="24">
        <v>556.74599182499992</v>
      </c>
      <c r="G66" s="24">
        <v>2626.1256418669991</v>
      </c>
      <c r="H66" s="24">
        <v>4028.8345441350002</v>
      </c>
      <c r="I66" s="24">
        <v>3988.4940181670004</v>
      </c>
      <c r="J66" s="24">
        <v>5523.7091809250005</v>
      </c>
      <c r="K66" s="24">
        <v>6882.8315927555004</v>
      </c>
      <c r="L66" s="24">
        <v>4840.436055473001</v>
      </c>
      <c r="M66" s="24">
        <v>792.72490314000004</v>
      </c>
      <c r="N66" s="24">
        <v>2298.3820371710003</v>
      </c>
      <c r="O66" s="24">
        <v>1022.968303417</v>
      </c>
      <c r="P66" s="24">
        <v>3564.3647017790004</v>
      </c>
      <c r="Q66" s="24">
        <v>6110.2442803979993</v>
      </c>
      <c r="R66" s="24">
        <v>4154.6771824800007</v>
      </c>
      <c r="S66" s="24">
        <v>13174.350890115998</v>
      </c>
      <c r="T66" s="24">
        <v>12322.519503087002</v>
      </c>
      <c r="U66" s="24">
        <v>16211.922675458</v>
      </c>
      <c r="V66" s="24">
        <v>17009.880479124</v>
      </c>
      <c r="W66" s="24">
        <v>20005.601097097002</v>
      </c>
      <c r="X66" s="24">
        <v>17701.284813135997</v>
      </c>
      <c r="Y66" s="24">
        <v>23226.682910609998</v>
      </c>
      <c r="Z66" s="24">
        <v>13049.139289999999</v>
      </c>
      <c r="AA66" s="24">
        <v>7748.31095</v>
      </c>
    </row>
    <row r="67" spans="1:27" x14ac:dyDescent="0.25">
      <c r="A67" s="28" t="s">
        <v>134</v>
      </c>
      <c r="B67" s="28" t="s">
        <v>66</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row>
    <row r="68" spans="1:27" x14ac:dyDescent="0.25">
      <c r="A68" s="28" t="s">
        <v>134</v>
      </c>
      <c r="B68" s="28" t="s">
        <v>70</v>
      </c>
      <c r="C68" s="24">
        <v>0</v>
      </c>
      <c r="D68" s="24">
        <v>0</v>
      </c>
      <c r="E68" s="24">
        <v>0</v>
      </c>
      <c r="F68" s="24">
        <v>0</v>
      </c>
      <c r="G68" s="24">
        <v>0</v>
      </c>
      <c r="H68" s="24">
        <v>0</v>
      </c>
      <c r="I68" s="24">
        <v>0</v>
      </c>
      <c r="J68" s="24">
        <v>0</v>
      </c>
      <c r="K68" s="24">
        <v>0</v>
      </c>
      <c r="L68" s="24">
        <v>0</v>
      </c>
      <c r="M68" s="24">
        <v>0</v>
      </c>
      <c r="N68" s="24">
        <v>0</v>
      </c>
      <c r="O68" s="24">
        <v>0</v>
      </c>
      <c r="P68" s="24">
        <v>0</v>
      </c>
      <c r="Q68" s="24">
        <v>0</v>
      </c>
      <c r="R68" s="24">
        <v>0</v>
      </c>
      <c r="S68" s="24">
        <v>0</v>
      </c>
      <c r="T68" s="24">
        <v>0</v>
      </c>
      <c r="U68" s="24">
        <v>0</v>
      </c>
      <c r="V68" s="24">
        <v>0</v>
      </c>
      <c r="W68" s="24">
        <v>0</v>
      </c>
      <c r="X68" s="24">
        <v>0</v>
      </c>
      <c r="Y68" s="24">
        <v>0</v>
      </c>
      <c r="Z68" s="24">
        <v>0</v>
      </c>
      <c r="AA68" s="24">
        <v>0</v>
      </c>
    </row>
    <row r="69" spans="1:27" x14ac:dyDescent="0.25">
      <c r="A69" s="28" t="s">
        <v>134</v>
      </c>
      <c r="B69" s="28" t="s">
        <v>69</v>
      </c>
      <c r="C69" s="24">
        <v>0</v>
      </c>
      <c r="D69" s="24">
        <v>0</v>
      </c>
      <c r="E69" s="24">
        <v>0</v>
      </c>
      <c r="F69" s="24">
        <v>0</v>
      </c>
      <c r="G69" s="24">
        <v>0</v>
      </c>
      <c r="H69" s="24">
        <v>0</v>
      </c>
      <c r="I69" s="24">
        <v>0</v>
      </c>
      <c r="J69" s="24">
        <v>0</v>
      </c>
      <c r="K69" s="24">
        <v>0</v>
      </c>
      <c r="L69" s="24">
        <v>0</v>
      </c>
      <c r="M69" s="24">
        <v>0</v>
      </c>
      <c r="N69" s="24">
        <v>0</v>
      </c>
      <c r="O69" s="24">
        <v>0</v>
      </c>
      <c r="P69" s="24">
        <v>0</v>
      </c>
      <c r="Q69" s="24">
        <v>0</v>
      </c>
      <c r="R69" s="24">
        <v>0</v>
      </c>
      <c r="S69" s="24">
        <v>0</v>
      </c>
      <c r="T69" s="24">
        <v>0</v>
      </c>
      <c r="U69" s="24">
        <v>0</v>
      </c>
      <c r="V69" s="24">
        <v>0</v>
      </c>
      <c r="W69" s="24">
        <v>0</v>
      </c>
      <c r="X69" s="24">
        <v>0</v>
      </c>
      <c r="Y69" s="24">
        <v>0</v>
      </c>
      <c r="Z69" s="24">
        <v>0</v>
      </c>
      <c r="AA69" s="24">
        <v>0</v>
      </c>
    </row>
    <row r="70" spans="1:27" x14ac:dyDescent="0.25">
      <c r="A70" s="28" t="s">
        <v>134</v>
      </c>
      <c r="B70" s="28" t="s">
        <v>36</v>
      </c>
      <c r="C70" s="24">
        <v>0</v>
      </c>
      <c r="D70" s="24">
        <v>0</v>
      </c>
      <c r="E70" s="24">
        <v>0</v>
      </c>
      <c r="F70" s="24">
        <v>0</v>
      </c>
      <c r="G70" s="24">
        <v>0</v>
      </c>
      <c r="H70" s="24">
        <v>0</v>
      </c>
      <c r="I70" s="24">
        <v>0</v>
      </c>
      <c r="J70" s="24">
        <v>0</v>
      </c>
      <c r="K70" s="24">
        <v>0</v>
      </c>
      <c r="L70" s="24">
        <v>0</v>
      </c>
      <c r="M70" s="24">
        <v>0</v>
      </c>
      <c r="N70" s="24">
        <v>0</v>
      </c>
      <c r="O70" s="24">
        <v>0</v>
      </c>
      <c r="P70" s="24">
        <v>0</v>
      </c>
      <c r="Q70" s="24">
        <v>0</v>
      </c>
      <c r="R70" s="24">
        <v>0</v>
      </c>
      <c r="S70" s="24">
        <v>0</v>
      </c>
      <c r="T70" s="24">
        <v>0</v>
      </c>
      <c r="U70" s="24">
        <v>0</v>
      </c>
      <c r="V70" s="24">
        <v>0</v>
      </c>
      <c r="W70" s="24">
        <v>0</v>
      </c>
      <c r="X70" s="24">
        <v>0</v>
      </c>
      <c r="Y70" s="24">
        <v>0</v>
      </c>
      <c r="Z70" s="24">
        <v>0</v>
      </c>
      <c r="AA70" s="24">
        <v>0</v>
      </c>
    </row>
    <row r="71" spans="1:27" x14ac:dyDescent="0.25">
      <c r="A71" s="28" t="s">
        <v>134</v>
      </c>
      <c r="B71" s="28" t="s">
        <v>74</v>
      </c>
      <c r="C71" s="24">
        <v>0</v>
      </c>
      <c r="D71" s="24">
        <v>0</v>
      </c>
      <c r="E71" s="24">
        <v>0</v>
      </c>
      <c r="F71" s="24">
        <v>0</v>
      </c>
      <c r="G71" s="24">
        <v>0</v>
      </c>
      <c r="H71" s="24">
        <v>0</v>
      </c>
      <c r="I71" s="24">
        <v>0</v>
      </c>
      <c r="J71" s="24">
        <v>0</v>
      </c>
      <c r="K71" s="24">
        <v>0</v>
      </c>
      <c r="L71" s="24">
        <v>0</v>
      </c>
      <c r="M71" s="24">
        <v>0</v>
      </c>
      <c r="N71" s="24">
        <v>0</v>
      </c>
      <c r="O71" s="24">
        <v>0</v>
      </c>
      <c r="P71" s="24">
        <v>0</v>
      </c>
      <c r="Q71" s="24">
        <v>0</v>
      </c>
      <c r="R71" s="24">
        <v>0</v>
      </c>
      <c r="S71" s="24">
        <v>0</v>
      </c>
      <c r="T71" s="24">
        <v>0</v>
      </c>
      <c r="U71" s="24">
        <v>0</v>
      </c>
      <c r="V71" s="24">
        <v>0</v>
      </c>
      <c r="W71" s="24">
        <v>0</v>
      </c>
      <c r="X71" s="24">
        <v>0</v>
      </c>
      <c r="Y71" s="24">
        <v>0</v>
      </c>
      <c r="Z71" s="24">
        <v>0</v>
      </c>
      <c r="AA71" s="24">
        <v>0</v>
      </c>
    </row>
    <row r="72" spans="1:27" x14ac:dyDescent="0.25">
      <c r="A72" s="28" t="s">
        <v>134</v>
      </c>
      <c r="B72" s="28" t="s">
        <v>56</v>
      </c>
      <c r="C72" s="24">
        <v>0</v>
      </c>
      <c r="D72" s="24">
        <v>0</v>
      </c>
      <c r="E72" s="24">
        <v>0</v>
      </c>
      <c r="F72" s="24">
        <v>0</v>
      </c>
      <c r="G72" s="24">
        <v>0</v>
      </c>
      <c r="H72" s="24">
        <v>0</v>
      </c>
      <c r="I72" s="24">
        <v>0</v>
      </c>
      <c r="J72" s="24">
        <v>0</v>
      </c>
      <c r="K72" s="24">
        <v>0</v>
      </c>
      <c r="L72" s="24">
        <v>0</v>
      </c>
      <c r="M72" s="24">
        <v>0</v>
      </c>
      <c r="N72" s="24">
        <v>0</v>
      </c>
      <c r="O72" s="24">
        <v>0</v>
      </c>
      <c r="P72" s="24">
        <v>0</v>
      </c>
      <c r="Q72" s="24">
        <v>0</v>
      </c>
      <c r="R72" s="24">
        <v>0</v>
      </c>
      <c r="S72" s="24">
        <v>0</v>
      </c>
      <c r="T72" s="24">
        <v>0</v>
      </c>
      <c r="U72" s="24">
        <v>0</v>
      </c>
      <c r="V72" s="24">
        <v>0</v>
      </c>
      <c r="W72" s="24">
        <v>0</v>
      </c>
      <c r="X72" s="24">
        <v>0</v>
      </c>
      <c r="Y72" s="24">
        <v>0</v>
      </c>
      <c r="Z72" s="24">
        <v>0</v>
      </c>
      <c r="AA72" s="24">
        <v>0</v>
      </c>
    </row>
    <row r="73" spans="1:27" x14ac:dyDescent="0.25">
      <c r="A73" s="33" t="s">
        <v>139</v>
      </c>
      <c r="B73" s="33"/>
      <c r="C73" s="30">
        <v>150360.64146378441</v>
      </c>
      <c r="D73" s="30">
        <v>139440.22520113728</v>
      </c>
      <c r="E73" s="30">
        <v>109180.135727234</v>
      </c>
      <c r="F73" s="30">
        <v>33276.495462805004</v>
      </c>
      <c r="G73" s="30">
        <v>35123.306532870003</v>
      </c>
      <c r="H73" s="30">
        <v>36276.482958918001</v>
      </c>
      <c r="I73" s="30">
        <v>35097.153830690004</v>
      </c>
      <c r="J73" s="30">
        <v>38030.927069699996</v>
      </c>
      <c r="K73" s="30">
        <v>47893.255410218502</v>
      </c>
      <c r="L73" s="30">
        <v>39968.532636233002</v>
      </c>
      <c r="M73" s="30">
        <v>29083.345341875996</v>
      </c>
      <c r="N73" s="30">
        <v>29875.973801510998</v>
      </c>
      <c r="O73" s="30">
        <v>27838.970655624002</v>
      </c>
      <c r="P73" s="30">
        <v>40569.671831772001</v>
      </c>
      <c r="Q73" s="30">
        <v>34082.914002680001</v>
      </c>
      <c r="R73" s="30">
        <v>20384.122865963003</v>
      </c>
      <c r="S73" s="30">
        <v>13174.439741185999</v>
      </c>
      <c r="T73" s="30">
        <v>12322.604251457002</v>
      </c>
      <c r="U73" s="30">
        <v>16212.005318308</v>
      </c>
      <c r="V73" s="30">
        <v>17009.956018704001</v>
      </c>
      <c r="W73" s="30">
        <v>20005.675353797003</v>
      </c>
      <c r="X73" s="30">
        <v>17701.359763065997</v>
      </c>
      <c r="Y73" s="30">
        <v>23226.765852305998</v>
      </c>
      <c r="Z73" s="30">
        <v>13049.215391264999</v>
      </c>
      <c r="AA73" s="30">
        <v>7748.3825133600003</v>
      </c>
    </row>
    <row r="75" spans="1:27"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x14ac:dyDescent="0.25">
      <c r="A76" s="28" t="s">
        <v>135</v>
      </c>
      <c r="B76" s="28" t="s">
        <v>64</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row>
    <row r="77" spans="1:27" x14ac:dyDescent="0.25">
      <c r="A77" s="28" t="s">
        <v>135</v>
      </c>
      <c r="B77" s="28" t="s">
        <v>72</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row>
    <row r="78" spans="1:27" x14ac:dyDescent="0.25">
      <c r="A78" s="28" t="s">
        <v>135</v>
      </c>
      <c r="B78" s="28" t="s">
        <v>20</v>
      </c>
      <c r="C78" s="24">
        <v>0</v>
      </c>
      <c r="D78" s="24">
        <v>3.611309E-2</v>
      </c>
      <c r="E78" s="24">
        <v>4.4971767000000003E-2</v>
      </c>
      <c r="F78" s="24">
        <v>4.772245E-2</v>
      </c>
      <c r="G78" s="24">
        <v>4.5886609999999994E-2</v>
      </c>
      <c r="H78" s="24">
        <v>4.6448852999999998E-2</v>
      </c>
      <c r="I78" s="24">
        <v>4.6835101999999997E-2</v>
      </c>
      <c r="J78" s="24">
        <v>4.5787094E-2</v>
      </c>
      <c r="K78" s="24">
        <v>4.6900259999999902E-2</v>
      </c>
      <c r="L78" s="24">
        <v>4.9095237999999999E-2</v>
      </c>
      <c r="M78" s="24">
        <v>4.6782420000000005E-2</v>
      </c>
      <c r="N78" s="24">
        <v>5.528338E-2</v>
      </c>
      <c r="O78" s="24">
        <v>5.2463676000000001E-2</v>
      </c>
      <c r="P78" s="24">
        <v>4.8884234999999998E-2</v>
      </c>
      <c r="Q78" s="24">
        <v>5.0277330000000002E-2</v>
      </c>
      <c r="R78" s="24">
        <v>4.7046664999999994E-2</v>
      </c>
      <c r="S78" s="24">
        <v>5.1433177999999996E-2</v>
      </c>
      <c r="T78" s="24">
        <v>5.2212109999999902E-2</v>
      </c>
      <c r="U78" s="24">
        <v>5.6182648000000002E-2</v>
      </c>
      <c r="V78" s="24">
        <v>4.886745E-2</v>
      </c>
      <c r="W78" s="24">
        <v>5.4320186999999999E-2</v>
      </c>
      <c r="X78" s="24">
        <v>5.1534584000000001E-2</v>
      </c>
      <c r="Y78" s="24">
        <v>4.7387707000000001E-2</v>
      </c>
      <c r="Z78" s="24">
        <v>4.8791694999999996E-2</v>
      </c>
      <c r="AA78" s="24">
        <v>4.651272E-2</v>
      </c>
    </row>
    <row r="79" spans="1:27" x14ac:dyDescent="0.25">
      <c r="A79" s="28" t="s">
        <v>135</v>
      </c>
      <c r="B79" s="28" t="s">
        <v>32</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row>
    <row r="80" spans="1:27" x14ac:dyDescent="0.25">
      <c r="A80" s="28" t="s">
        <v>135</v>
      </c>
      <c r="B80" s="28" t="s">
        <v>67</v>
      </c>
      <c r="C80" s="24">
        <v>5.3903334000000004E-2</v>
      </c>
      <c r="D80" s="24">
        <v>4.5621776000000003E-2</v>
      </c>
      <c r="E80" s="24">
        <v>50.796021539000002</v>
      </c>
      <c r="F80" s="24">
        <v>5.7119834000000001E-2</v>
      </c>
      <c r="G80" s="24">
        <v>16.252906341999999</v>
      </c>
      <c r="H80" s="24">
        <v>37.962310911000003</v>
      </c>
      <c r="I80" s="24">
        <v>6.7329782409999996</v>
      </c>
      <c r="J80" s="24">
        <v>5.2295876000000005E-2</v>
      </c>
      <c r="K80" s="24">
        <v>68.450490164999991</v>
      </c>
      <c r="L80" s="24">
        <v>5.5486474000000001E-2</v>
      </c>
      <c r="M80" s="24">
        <v>5.5923511610000007</v>
      </c>
      <c r="N80" s="24">
        <v>51.771438953000001</v>
      </c>
      <c r="O80" s="24">
        <v>5.698276800000001E-2</v>
      </c>
      <c r="P80" s="24">
        <v>56.705325500000008</v>
      </c>
      <c r="Q80" s="24">
        <v>141.44639399099998</v>
      </c>
      <c r="R80" s="24">
        <v>5.3069087999999993E-2</v>
      </c>
      <c r="S80" s="24">
        <v>241.500989175</v>
      </c>
      <c r="T80" s="24">
        <v>17.302441759000001</v>
      </c>
      <c r="U80" s="24">
        <v>91.699973633999988</v>
      </c>
      <c r="V80" s="24">
        <v>35.898394470000007</v>
      </c>
      <c r="W80" s="24">
        <v>84.400155710000007</v>
      </c>
      <c r="X80" s="24">
        <v>26.069995484</v>
      </c>
      <c r="Y80" s="24">
        <v>50.914674803999993</v>
      </c>
      <c r="Z80" s="24">
        <v>217.47528362400001</v>
      </c>
      <c r="AA80" s="24">
        <v>123.911604825</v>
      </c>
    </row>
    <row r="81" spans="1:27" x14ac:dyDescent="0.25">
      <c r="A81" s="28" t="s">
        <v>135</v>
      </c>
      <c r="B81" s="28" t="s">
        <v>66</v>
      </c>
      <c r="C81" s="24">
        <v>0</v>
      </c>
      <c r="D81" s="24">
        <v>0</v>
      </c>
      <c r="E81" s="24">
        <v>0</v>
      </c>
      <c r="F81" s="24">
        <v>0</v>
      </c>
      <c r="G81" s="24">
        <v>0</v>
      </c>
      <c r="H81" s="24">
        <v>0</v>
      </c>
      <c r="I81" s="24">
        <v>0</v>
      </c>
      <c r="J81" s="24">
        <v>0</v>
      </c>
      <c r="K81" s="24">
        <v>0</v>
      </c>
      <c r="L81" s="24">
        <v>0</v>
      </c>
      <c r="M81" s="24">
        <v>0</v>
      </c>
      <c r="N81" s="24">
        <v>0</v>
      </c>
      <c r="O81" s="24">
        <v>0</v>
      </c>
      <c r="P81" s="24">
        <v>0</v>
      </c>
      <c r="Q81" s="24">
        <v>0</v>
      </c>
      <c r="R81" s="24">
        <v>0</v>
      </c>
      <c r="S81" s="24">
        <v>0</v>
      </c>
      <c r="T81" s="24">
        <v>0</v>
      </c>
      <c r="U81" s="24">
        <v>0</v>
      </c>
      <c r="V81" s="24">
        <v>0</v>
      </c>
      <c r="W81" s="24">
        <v>0</v>
      </c>
      <c r="X81" s="24">
        <v>0</v>
      </c>
      <c r="Y81" s="24">
        <v>0</v>
      </c>
      <c r="Z81" s="24">
        <v>0</v>
      </c>
      <c r="AA81" s="24">
        <v>0</v>
      </c>
    </row>
    <row r="82" spans="1:27" x14ac:dyDescent="0.25">
      <c r="A82" s="28" t="s">
        <v>135</v>
      </c>
      <c r="B82" s="28" t="s">
        <v>70</v>
      </c>
      <c r="C82" s="24">
        <v>0</v>
      </c>
      <c r="D82" s="24">
        <v>0</v>
      </c>
      <c r="E82" s="24">
        <v>0</v>
      </c>
      <c r="F82" s="24">
        <v>0</v>
      </c>
      <c r="G82" s="24">
        <v>0</v>
      </c>
      <c r="H82" s="24">
        <v>0</v>
      </c>
      <c r="I82" s="24">
        <v>0</v>
      </c>
      <c r="J82" s="24">
        <v>0</v>
      </c>
      <c r="K82" s="24">
        <v>0</v>
      </c>
      <c r="L82" s="24">
        <v>0</v>
      </c>
      <c r="M82" s="24">
        <v>0</v>
      </c>
      <c r="N82" s="24">
        <v>0</v>
      </c>
      <c r="O82" s="24">
        <v>0</v>
      </c>
      <c r="P82" s="24">
        <v>0</v>
      </c>
      <c r="Q82" s="24">
        <v>0</v>
      </c>
      <c r="R82" s="24">
        <v>0</v>
      </c>
      <c r="S82" s="24">
        <v>0</v>
      </c>
      <c r="T82" s="24">
        <v>0</v>
      </c>
      <c r="U82" s="24">
        <v>0</v>
      </c>
      <c r="V82" s="24">
        <v>0</v>
      </c>
      <c r="W82" s="24">
        <v>0</v>
      </c>
      <c r="X82" s="24">
        <v>0</v>
      </c>
      <c r="Y82" s="24">
        <v>0</v>
      </c>
      <c r="Z82" s="24">
        <v>0</v>
      </c>
      <c r="AA82" s="24">
        <v>0</v>
      </c>
    </row>
    <row r="83" spans="1:27" x14ac:dyDescent="0.25">
      <c r="A83" s="28" t="s">
        <v>135</v>
      </c>
      <c r="B83" s="28" t="s">
        <v>69</v>
      </c>
      <c r="C83" s="24">
        <v>0</v>
      </c>
      <c r="D83" s="24">
        <v>0</v>
      </c>
      <c r="E83" s="24">
        <v>0</v>
      </c>
      <c r="F83" s="24">
        <v>0</v>
      </c>
      <c r="G83" s="24">
        <v>0</v>
      </c>
      <c r="H83" s="24">
        <v>0</v>
      </c>
      <c r="I83" s="24">
        <v>0</v>
      </c>
      <c r="J83" s="24">
        <v>0</v>
      </c>
      <c r="K83" s="24">
        <v>0</v>
      </c>
      <c r="L83" s="24">
        <v>0</v>
      </c>
      <c r="M83" s="24">
        <v>0</v>
      </c>
      <c r="N83" s="24">
        <v>0</v>
      </c>
      <c r="O83" s="24">
        <v>0</v>
      </c>
      <c r="P83" s="24">
        <v>0</v>
      </c>
      <c r="Q83" s="24">
        <v>0</v>
      </c>
      <c r="R83" s="24">
        <v>0</v>
      </c>
      <c r="S83" s="24">
        <v>0</v>
      </c>
      <c r="T83" s="24">
        <v>0</v>
      </c>
      <c r="U83" s="24">
        <v>0</v>
      </c>
      <c r="V83" s="24">
        <v>0</v>
      </c>
      <c r="W83" s="24">
        <v>0</v>
      </c>
      <c r="X83" s="24">
        <v>0</v>
      </c>
      <c r="Y83" s="24">
        <v>0</v>
      </c>
      <c r="Z83" s="24">
        <v>0</v>
      </c>
      <c r="AA83" s="24">
        <v>0</v>
      </c>
    </row>
    <row r="84" spans="1:27" x14ac:dyDescent="0.25">
      <c r="A84" s="28" t="s">
        <v>135</v>
      </c>
      <c r="B84" s="28" t="s">
        <v>36</v>
      </c>
      <c r="C84" s="24">
        <v>0</v>
      </c>
      <c r="D84" s="24">
        <v>0</v>
      </c>
      <c r="E84" s="24">
        <v>0</v>
      </c>
      <c r="F84" s="24">
        <v>0</v>
      </c>
      <c r="G84" s="24">
        <v>0</v>
      </c>
      <c r="H84" s="24">
        <v>0</v>
      </c>
      <c r="I84" s="24">
        <v>0</v>
      </c>
      <c r="J84" s="24">
        <v>0</v>
      </c>
      <c r="K84" s="24">
        <v>0</v>
      </c>
      <c r="L84" s="24">
        <v>0</v>
      </c>
      <c r="M84" s="24">
        <v>0</v>
      </c>
      <c r="N84" s="24">
        <v>0</v>
      </c>
      <c r="O84" s="24">
        <v>0</v>
      </c>
      <c r="P84" s="24">
        <v>0</v>
      </c>
      <c r="Q84" s="24">
        <v>0</v>
      </c>
      <c r="R84" s="24">
        <v>0</v>
      </c>
      <c r="S84" s="24">
        <v>0</v>
      </c>
      <c r="T84" s="24">
        <v>0</v>
      </c>
      <c r="U84" s="24">
        <v>0</v>
      </c>
      <c r="V84" s="24">
        <v>0</v>
      </c>
      <c r="W84" s="24">
        <v>0</v>
      </c>
      <c r="X84" s="24">
        <v>0</v>
      </c>
      <c r="Y84" s="24">
        <v>0</v>
      </c>
      <c r="Z84" s="24">
        <v>0</v>
      </c>
      <c r="AA84" s="24">
        <v>0</v>
      </c>
    </row>
    <row r="85" spans="1:27" x14ac:dyDescent="0.25">
      <c r="A85" s="28" t="s">
        <v>135</v>
      </c>
      <c r="B85" s="28" t="s">
        <v>74</v>
      </c>
      <c r="C85" s="24">
        <v>0</v>
      </c>
      <c r="D85" s="24">
        <v>0</v>
      </c>
      <c r="E85" s="24">
        <v>0</v>
      </c>
      <c r="F85" s="24">
        <v>0</v>
      </c>
      <c r="G85" s="24">
        <v>0</v>
      </c>
      <c r="H85" s="24">
        <v>0</v>
      </c>
      <c r="I85" s="24">
        <v>0</v>
      </c>
      <c r="J85" s="24">
        <v>0</v>
      </c>
      <c r="K85" s="24">
        <v>0</v>
      </c>
      <c r="L85" s="24">
        <v>0</v>
      </c>
      <c r="M85" s="24">
        <v>0</v>
      </c>
      <c r="N85" s="24">
        <v>0</v>
      </c>
      <c r="O85" s="24">
        <v>0</v>
      </c>
      <c r="P85" s="24">
        <v>0</v>
      </c>
      <c r="Q85" s="24">
        <v>0</v>
      </c>
      <c r="R85" s="24">
        <v>0</v>
      </c>
      <c r="S85" s="24">
        <v>0</v>
      </c>
      <c r="T85" s="24">
        <v>0</v>
      </c>
      <c r="U85" s="24">
        <v>0</v>
      </c>
      <c r="V85" s="24">
        <v>0</v>
      </c>
      <c r="W85" s="24">
        <v>0</v>
      </c>
      <c r="X85" s="24">
        <v>0</v>
      </c>
      <c r="Y85" s="24">
        <v>0</v>
      </c>
      <c r="Z85" s="24">
        <v>0</v>
      </c>
      <c r="AA85" s="24">
        <v>0</v>
      </c>
    </row>
    <row r="86" spans="1:27" x14ac:dyDescent="0.25">
      <c r="A86" s="28" t="s">
        <v>135</v>
      </c>
      <c r="B86" s="28" t="s">
        <v>56</v>
      </c>
      <c r="C86" s="24">
        <v>0</v>
      </c>
      <c r="D86" s="24">
        <v>0</v>
      </c>
      <c r="E86" s="24">
        <v>0</v>
      </c>
      <c r="F86" s="24">
        <v>0</v>
      </c>
      <c r="G86" s="24">
        <v>0</v>
      </c>
      <c r="H86" s="24">
        <v>0</v>
      </c>
      <c r="I86" s="24">
        <v>0</v>
      </c>
      <c r="J86" s="24">
        <v>0</v>
      </c>
      <c r="K86" s="24">
        <v>0</v>
      </c>
      <c r="L86" s="24">
        <v>0</v>
      </c>
      <c r="M86" s="24">
        <v>0</v>
      </c>
      <c r="N86" s="24">
        <v>0</v>
      </c>
      <c r="O86" s="24">
        <v>0</v>
      </c>
      <c r="P86" s="24">
        <v>0</v>
      </c>
      <c r="Q86" s="24">
        <v>0</v>
      </c>
      <c r="R86" s="24">
        <v>0</v>
      </c>
      <c r="S86" s="24">
        <v>0</v>
      </c>
      <c r="T86" s="24">
        <v>0</v>
      </c>
      <c r="U86" s="24">
        <v>0</v>
      </c>
      <c r="V86" s="24">
        <v>0</v>
      </c>
      <c r="W86" s="24">
        <v>0</v>
      </c>
      <c r="X86" s="24">
        <v>0</v>
      </c>
      <c r="Y86" s="24">
        <v>0</v>
      </c>
      <c r="Z86" s="24">
        <v>0</v>
      </c>
      <c r="AA86" s="24">
        <v>0</v>
      </c>
    </row>
    <row r="87" spans="1:27" x14ac:dyDescent="0.25">
      <c r="A87" s="33" t="s">
        <v>139</v>
      </c>
      <c r="B87" s="33"/>
      <c r="C87" s="30">
        <v>5.3903334000000004E-2</v>
      </c>
      <c r="D87" s="30">
        <v>8.1734866000000003E-2</v>
      </c>
      <c r="E87" s="30">
        <v>50.840993306000001</v>
      </c>
      <c r="F87" s="30">
        <v>0.10484228400000001</v>
      </c>
      <c r="G87" s="30">
        <v>16.298792951999999</v>
      </c>
      <c r="H87" s="30">
        <v>38.008759764000004</v>
      </c>
      <c r="I87" s="30">
        <v>6.7798133429999998</v>
      </c>
      <c r="J87" s="30">
        <v>9.8082970000000005E-2</v>
      </c>
      <c r="K87" s="30">
        <v>68.497390424999992</v>
      </c>
      <c r="L87" s="30">
        <v>0.10458171199999999</v>
      </c>
      <c r="M87" s="30">
        <v>5.6391335810000012</v>
      </c>
      <c r="N87" s="30">
        <v>51.826722332999999</v>
      </c>
      <c r="O87" s="30">
        <v>0.109446444</v>
      </c>
      <c r="P87" s="30">
        <v>56.754209735000011</v>
      </c>
      <c r="Q87" s="30">
        <v>141.49667132099998</v>
      </c>
      <c r="R87" s="30">
        <v>0.10011575299999999</v>
      </c>
      <c r="S87" s="30">
        <v>241.552422353</v>
      </c>
      <c r="T87" s="30">
        <v>17.354653869</v>
      </c>
      <c r="U87" s="30">
        <v>91.756156281999992</v>
      </c>
      <c r="V87" s="30">
        <v>35.94726192000001</v>
      </c>
      <c r="W87" s="30">
        <v>84.454475897000009</v>
      </c>
      <c r="X87" s="30">
        <v>26.121530067999998</v>
      </c>
      <c r="Y87" s="30">
        <v>50.962062510999992</v>
      </c>
      <c r="Z87" s="30">
        <v>217.52407531900002</v>
      </c>
      <c r="AA87" s="30">
        <v>123.95811754499999</v>
      </c>
    </row>
  </sheetData>
  <sheetProtection algorithmName="SHA-512" hashValue="in6kW5bGokvH4XW1tcvCuMgpY6T+S+nI9GKjLTEId7GknDC/Kn4Xj0SM9M9hK6CIx/7uMvDT6y6M94HwRxRwDg==" saltValue="uVtFm8BL4pmG6+d6tZLEow=="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BF7E9-6849-4B09-8FBA-0A7F3F330EFC}">
  <sheetPr codeName="Sheet12">
    <tabColor rgb="FF57E188"/>
  </sheetPr>
  <dimension ref="A1:AA87"/>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146</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27" t="s">
        <v>147</v>
      </c>
      <c r="B2" s="17" t="s">
        <v>148</v>
      </c>
    </row>
    <row r="3" spans="1:27" x14ac:dyDescent="0.25">
      <c r="B3" s="17"/>
    </row>
    <row r="4" spans="1:27" x14ac:dyDescent="0.25">
      <c r="A4" s="17" t="s">
        <v>128</v>
      </c>
      <c r="B4" s="1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24">
        <v>0</v>
      </c>
      <c r="D6" s="24">
        <v>0</v>
      </c>
      <c r="E6" s="24">
        <v>0</v>
      </c>
      <c r="F6" s="24">
        <v>0</v>
      </c>
      <c r="G6" s="24">
        <v>0</v>
      </c>
      <c r="H6" s="24">
        <v>0</v>
      </c>
      <c r="I6" s="24">
        <v>0</v>
      </c>
      <c r="J6" s="24">
        <v>0</v>
      </c>
      <c r="K6" s="24">
        <v>0</v>
      </c>
      <c r="L6" s="24">
        <v>0</v>
      </c>
      <c r="M6" s="24">
        <v>0</v>
      </c>
      <c r="N6" s="24">
        <v>0</v>
      </c>
      <c r="O6" s="24">
        <v>0</v>
      </c>
      <c r="P6" s="24">
        <v>0</v>
      </c>
      <c r="Q6" s="24">
        <v>0</v>
      </c>
      <c r="R6" s="24">
        <v>0</v>
      </c>
      <c r="S6" s="24">
        <v>0</v>
      </c>
      <c r="T6" s="24">
        <v>0</v>
      </c>
      <c r="U6" s="24">
        <v>0</v>
      </c>
      <c r="V6" s="24">
        <v>0</v>
      </c>
      <c r="W6" s="24">
        <v>0</v>
      </c>
      <c r="X6" s="24">
        <v>0</v>
      </c>
      <c r="Y6" s="24">
        <v>0</v>
      </c>
      <c r="Z6" s="24">
        <v>0</v>
      </c>
      <c r="AA6" s="24">
        <v>0</v>
      </c>
    </row>
    <row r="7" spans="1:27" x14ac:dyDescent="0.25">
      <c r="A7" s="28" t="s">
        <v>40</v>
      </c>
      <c r="B7" s="28" t="s">
        <v>72</v>
      </c>
      <c r="C7" s="24">
        <v>0</v>
      </c>
      <c r="D7" s="24">
        <v>0</v>
      </c>
      <c r="E7" s="24">
        <v>0</v>
      </c>
      <c r="F7" s="24">
        <v>0</v>
      </c>
      <c r="G7" s="24">
        <v>0</v>
      </c>
      <c r="H7" s="24">
        <v>0</v>
      </c>
      <c r="I7" s="24">
        <v>0</v>
      </c>
      <c r="J7" s="24">
        <v>0</v>
      </c>
      <c r="K7" s="24">
        <v>0</v>
      </c>
      <c r="L7" s="24">
        <v>0</v>
      </c>
      <c r="M7" s="24">
        <v>0</v>
      </c>
      <c r="N7" s="24">
        <v>0</v>
      </c>
      <c r="O7" s="24">
        <v>0</v>
      </c>
      <c r="P7" s="24">
        <v>0</v>
      </c>
      <c r="Q7" s="24">
        <v>0</v>
      </c>
      <c r="R7" s="24">
        <v>0</v>
      </c>
      <c r="S7" s="24">
        <v>0</v>
      </c>
      <c r="T7" s="24">
        <v>0</v>
      </c>
      <c r="U7" s="24">
        <v>0</v>
      </c>
      <c r="V7" s="24">
        <v>0</v>
      </c>
      <c r="W7" s="24">
        <v>0</v>
      </c>
      <c r="X7" s="24">
        <v>0</v>
      </c>
      <c r="Y7" s="24">
        <v>0</v>
      </c>
      <c r="Z7" s="24">
        <v>0</v>
      </c>
      <c r="AA7" s="24">
        <v>0</v>
      </c>
    </row>
    <row r="8" spans="1:27" x14ac:dyDescent="0.25">
      <c r="A8" s="28" t="s">
        <v>40</v>
      </c>
      <c r="B8" s="28" t="s">
        <v>20</v>
      </c>
      <c r="C8" s="24">
        <v>0</v>
      </c>
      <c r="D8" s="24">
        <v>0.98530481541095005</v>
      </c>
      <c r="E8" s="24">
        <v>0.22349023834303175</v>
      </c>
      <c r="F8" s="24">
        <v>0.11409296152702897</v>
      </c>
      <c r="G8" s="24">
        <v>1.8538459629509719E-2</v>
      </c>
      <c r="H8" s="24">
        <v>4.1460818474854631E-2</v>
      </c>
      <c r="I8" s="24">
        <v>1.5183687627206642E-2</v>
      </c>
      <c r="J8" s="24">
        <v>4.3645809809002852E-2</v>
      </c>
      <c r="K8" s="24">
        <v>5.2865778993322489E-2</v>
      </c>
      <c r="L8" s="24">
        <v>3.1405953010834868E-2</v>
      </c>
      <c r="M8" s="24">
        <v>1.0018542221346088E-3</v>
      </c>
      <c r="N8" s="24">
        <v>9.1226460581604329E-2</v>
      </c>
      <c r="O8" s="24">
        <v>5.5665769206204842E-2</v>
      </c>
      <c r="P8" s="24">
        <v>3.5818054705884152E-2</v>
      </c>
      <c r="Q8" s="24">
        <v>0.13162829507303056</v>
      </c>
      <c r="R8" s="24">
        <v>1.2319250207215774E-2</v>
      </c>
      <c r="S8" s="24">
        <v>0.32232458835968469</v>
      </c>
      <c r="T8" s="24">
        <v>7.3799638045771295E-3</v>
      </c>
      <c r="U8" s="24">
        <v>4.4476357960760424E-2</v>
      </c>
      <c r="V8" s="24">
        <v>1.5179672777067401E-4</v>
      </c>
      <c r="W8" s="24">
        <v>9.6019053179933599E-3</v>
      </c>
      <c r="X8" s="24">
        <v>2.8609455266714729E-2</v>
      </c>
      <c r="Y8" s="24">
        <v>1.5791391092087298E-2</v>
      </c>
      <c r="Z8" s="24">
        <v>4.1085891414714085E-3</v>
      </c>
      <c r="AA8" s="24">
        <v>3.2766283787785992E-4</v>
      </c>
    </row>
    <row r="9" spans="1:27" x14ac:dyDescent="0.25">
      <c r="A9" s="28" t="s">
        <v>40</v>
      </c>
      <c r="B9" s="28" t="s">
        <v>32</v>
      </c>
      <c r="C9" s="24">
        <v>0</v>
      </c>
      <c r="D9" s="24">
        <v>0</v>
      </c>
      <c r="E9" s="24">
        <v>0</v>
      </c>
      <c r="F9" s="24">
        <v>0</v>
      </c>
      <c r="G9" s="24">
        <v>0</v>
      </c>
      <c r="H9" s="24">
        <v>0</v>
      </c>
      <c r="I9" s="24">
        <v>0</v>
      </c>
      <c r="J9" s="24">
        <v>0</v>
      </c>
      <c r="K9" s="24">
        <v>0</v>
      </c>
      <c r="L9" s="24">
        <v>0</v>
      </c>
      <c r="M9" s="24">
        <v>0</v>
      </c>
      <c r="N9" s="24">
        <v>0</v>
      </c>
      <c r="O9" s="24">
        <v>0</v>
      </c>
      <c r="P9" s="24">
        <v>0</v>
      </c>
      <c r="Q9" s="24">
        <v>0</v>
      </c>
      <c r="R9" s="24">
        <v>0</v>
      </c>
      <c r="S9" s="24">
        <v>0</v>
      </c>
      <c r="T9" s="24">
        <v>0</v>
      </c>
      <c r="U9" s="24">
        <v>0</v>
      </c>
      <c r="V9" s="24">
        <v>0</v>
      </c>
      <c r="W9" s="24">
        <v>0</v>
      </c>
      <c r="X9" s="24">
        <v>0</v>
      </c>
      <c r="Y9" s="24">
        <v>0</v>
      </c>
      <c r="Z9" s="24">
        <v>0</v>
      </c>
      <c r="AA9" s="24">
        <v>0</v>
      </c>
    </row>
    <row r="10" spans="1:27" x14ac:dyDescent="0.25">
      <c r="A10" s="28" t="s">
        <v>40</v>
      </c>
      <c r="B10" s="28" t="s">
        <v>67</v>
      </c>
      <c r="C10" s="24">
        <v>1.3698993233606489</v>
      </c>
      <c r="D10" s="24">
        <v>0.14795442204247475</v>
      </c>
      <c r="E10" s="24">
        <v>0.70274981173797235</v>
      </c>
      <c r="F10" s="24">
        <v>0.15327370606993976</v>
      </c>
      <c r="G10" s="24">
        <v>8.4770490504874688E-2</v>
      </c>
      <c r="H10" s="24">
        <v>0.21082604085187062</v>
      </c>
      <c r="I10" s="24">
        <v>2.5036880462194627E-2</v>
      </c>
      <c r="J10" s="24">
        <v>3.4838573187019224E-2</v>
      </c>
      <c r="K10" s="24">
        <v>3.3836439118545392E-2</v>
      </c>
      <c r="L10" s="24">
        <v>0.11318779758904178</v>
      </c>
      <c r="M10" s="24">
        <v>2.1732515544508082E-2</v>
      </c>
      <c r="N10" s="24">
        <v>4.0825130788647204E-2</v>
      </c>
      <c r="O10" s="24">
        <v>2.5072739797769548E-2</v>
      </c>
      <c r="P10" s="24">
        <v>0.23115113508934165</v>
      </c>
      <c r="Q10" s="24">
        <v>1.9047305082493964</v>
      </c>
      <c r="R10" s="24">
        <v>501751.90460372745</v>
      </c>
      <c r="S10" s="24">
        <v>362658.7595331074</v>
      </c>
      <c r="T10" s="24">
        <v>2.2229905044173753E-3</v>
      </c>
      <c r="U10" s="24">
        <v>8.3296784941987417E-2</v>
      </c>
      <c r="V10" s="24">
        <v>2.5578762544633217E-3</v>
      </c>
      <c r="W10" s="24">
        <v>1.0781844506266364E-2</v>
      </c>
      <c r="X10" s="24">
        <v>1.0139355727218264E-2</v>
      </c>
      <c r="Y10" s="24">
        <v>3.1673389417145842E-2</v>
      </c>
      <c r="Z10" s="24">
        <v>40121.464792411614</v>
      </c>
      <c r="AA10" s="24">
        <v>1556.7232193104717</v>
      </c>
    </row>
    <row r="11" spans="1:27" x14ac:dyDescent="0.25">
      <c r="A11" s="28" t="s">
        <v>40</v>
      </c>
      <c r="B11" s="28" t="s">
        <v>66</v>
      </c>
      <c r="C11" s="24">
        <v>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row>
    <row r="12" spans="1:27" x14ac:dyDescent="0.25">
      <c r="A12" s="28" t="s">
        <v>40</v>
      </c>
      <c r="B12" s="28" t="s">
        <v>70</v>
      </c>
      <c r="C12" s="24">
        <v>0</v>
      </c>
      <c r="D12" s="24">
        <v>30.185550536414816</v>
      </c>
      <c r="E12" s="24">
        <v>1234635.9975327239</v>
      </c>
      <c r="F12" s="24">
        <v>1270787.3583589615</v>
      </c>
      <c r="G12" s="24">
        <v>464483.85403523897</v>
      </c>
      <c r="H12" s="24">
        <v>539134.35056730208</v>
      </c>
      <c r="I12" s="24">
        <v>483426.60070176586</v>
      </c>
      <c r="J12" s="24">
        <v>1698284.7251056987</v>
      </c>
      <c r="K12" s="24">
        <v>1553790.1014447513</v>
      </c>
      <c r="L12" s="24">
        <v>146960.36872486674</v>
      </c>
      <c r="M12" s="24">
        <v>458879.08626514795</v>
      </c>
      <c r="N12" s="24">
        <v>1190422.1348593438</v>
      </c>
      <c r="O12" s="24">
        <v>290766.80931938533</v>
      </c>
      <c r="P12" s="24">
        <v>805454.02279676439</v>
      </c>
      <c r="Q12" s="24">
        <v>1636680.0143324297</v>
      </c>
      <c r="R12" s="24">
        <v>1114143.9214726137</v>
      </c>
      <c r="S12" s="24">
        <v>1907109.5320578378</v>
      </c>
      <c r="T12" s="24">
        <v>204032.1530947955</v>
      </c>
      <c r="U12" s="24">
        <v>149073.66132290912</v>
      </c>
      <c r="V12" s="24">
        <v>7.757077426557811E-2</v>
      </c>
      <c r="W12" s="24">
        <v>348661.98373524292</v>
      </c>
      <c r="X12" s="24">
        <v>387190.76415477775</v>
      </c>
      <c r="Y12" s="24">
        <v>24680.753287415508</v>
      </c>
      <c r="Z12" s="24">
        <v>19219.739090148072</v>
      </c>
      <c r="AA12" s="24">
        <v>42543.609778564794</v>
      </c>
    </row>
    <row r="13" spans="1:27" x14ac:dyDescent="0.25">
      <c r="A13" s="28" t="s">
        <v>40</v>
      </c>
      <c r="B13" s="28" t="s">
        <v>69</v>
      </c>
      <c r="C13" s="24">
        <v>3.1806915643654943</v>
      </c>
      <c r="D13" s="24">
        <v>1190274.6283411672</v>
      </c>
      <c r="E13" s="24">
        <v>126082.30848548131</v>
      </c>
      <c r="F13" s="24">
        <v>0.18372743304202649</v>
      </c>
      <c r="G13" s="24">
        <v>796491.14344073925</v>
      </c>
      <c r="H13" s="24">
        <v>517438.69000049902</v>
      </c>
      <c r="I13" s="24">
        <v>297268.73994638497</v>
      </c>
      <c r="J13" s="24">
        <v>0.59723353871229889</v>
      </c>
      <c r="K13" s="24">
        <v>2476220.3810725212</v>
      </c>
      <c r="L13" s="24">
        <v>1.5771360220205677</v>
      </c>
      <c r="M13" s="24">
        <v>13.300489993160506</v>
      </c>
      <c r="N13" s="24">
        <v>89437.342346519232</v>
      </c>
      <c r="O13" s="24">
        <v>78009.663934363314</v>
      </c>
      <c r="P13" s="24">
        <v>6.5445868964800272E-2</v>
      </c>
      <c r="Q13" s="24">
        <v>190478.55494144812</v>
      </c>
      <c r="R13" s="24">
        <v>55856.260062223701</v>
      </c>
      <c r="S13" s="24">
        <v>354899.62467672525</v>
      </c>
      <c r="T13" s="24">
        <v>162397.08774801178</v>
      </c>
      <c r="U13" s="24">
        <v>0.3895782547106299</v>
      </c>
      <c r="V13" s="24">
        <v>46606.400257871144</v>
      </c>
      <c r="W13" s="24">
        <v>108969.14789872929</v>
      </c>
      <c r="X13" s="24">
        <v>289625.35720011598</v>
      </c>
      <c r="Y13" s="24">
        <v>32968.364025299299</v>
      </c>
      <c r="Z13" s="24">
        <v>1.0817828430715444E-2</v>
      </c>
      <c r="AA13" s="24">
        <v>3.4708657359304847E-2</v>
      </c>
    </row>
    <row r="14" spans="1:27" x14ac:dyDescent="0.25">
      <c r="A14" s="28" t="s">
        <v>40</v>
      </c>
      <c r="B14" s="28" t="s">
        <v>36</v>
      </c>
      <c r="C14" s="24">
        <v>6.9541285905520578</v>
      </c>
      <c r="D14" s="24">
        <v>0.13317855833493006</v>
      </c>
      <c r="E14" s="24">
        <v>0.413202126847382</v>
      </c>
      <c r="F14" s="24">
        <v>0</v>
      </c>
      <c r="G14" s="24">
        <v>0.88468464224495291</v>
      </c>
      <c r="H14" s="24">
        <v>4.1768271291052681</v>
      </c>
      <c r="I14" s="24">
        <v>1.41186175983199</v>
      </c>
      <c r="J14" s="24">
        <v>287994.53607705276</v>
      </c>
      <c r="K14" s="24">
        <v>3.7718570563181398E-4</v>
      </c>
      <c r="L14" s="24">
        <v>896027.00789273344</v>
      </c>
      <c r="M14" s="24">
        <v>61754.530114320725</v>
      </c>
      <c r="N14" s="24">
        <v>425156.80478839413</v>
      </c>
      <c r="O14" s="24">
        <v>26826.892390899764</v>
      </c>
      <c r="P14" s="24">
        <v>96647.269933810967</v>
      </c>
      <c r="Q14" s="24">
        <v>90548.958011888579</v>
      </c>
      <c r="R14" s="24">
        <v>5.3587319525310501E-5</v>
      </c>
      <c r="S14" s="24">
        <v>78201.073238644996</v>
      </c>
      <c r="T14" s="24">
        <v>1.101596335229374E-4</v>
      </c>
      <c r="U14" s="24">
        <v>0.84592613222358293</v>
      </c>
      <c r="V14" s="24">
        <v>3.8619208798093977E-3</v>
      </c>
      <c r="W14" s="24">
        <v>54932.08442198133</v>
      </c>
      <c r="X14" s="24">
        <v>44172.514915421489</v>
      </c>
      <c r="Y14" s="24">
        <v>8.0137036905799111E-2</v>
      </c>
      <c r="Z14" s="24">
        <v>4.0968849013509424E-2</v>
      </c>
      <c r="AA14" s="24">
        <v>2.5279635729034754E-2</v>
      </c>
    </row>
    <row r="15" spans="1:27" x14ac:dyDescent="0.25">
      <c r="A15" s="28" t="s">
        <v>40</v>
      </c>
      <c r="B15" s="28" t="s">
        <v>74</v>
      </c>
      <c r="C15" s="24">
        <v>0</v>
      </c>
      <c r="D15" s="24">
        <v>0</v>
      </c>
      <c r="E15" s="24">
        <v>0</v>
      </c>
      <c r="F15" s="24">
        <v>11.60177316138736</v>
      </c>
      <c r="G15" s="24">
        <v>2.2827796747718878</v>
      </c>
      <c r="H15" s="24">
        <v>2.1138034698732509</v>
      </c>
      <c r="I15" s="24">
        <v>0.31144292653272082</v>
      </c>
      <c r="J15" s="24">
        <v>0.53475070902420074</v>
      </c>
      <c r="K15" s="24">
        <v>3002744.3671205845</v>
      </c>
      <c r="L15" s="24">
        <v>0.76170472235850162</v>
      </c>
      <c r="M15" s="24">
        <v>0.20256970857865444</v>
      </c>
      <c r="N15" s="24">
        <v>0.53389107926351986</v>
      </c>
      <c r="O15" s="24">
        <v>4.4010121875289132E-2</v>
      </c>
      <c r="P15" s="24">
        <v>0.84697806221652949</v>
      </c>
      <c r="Q15" s="24">
        <v>166543.60941749148</v>
      </c>
      <c r="R15" s="24">
        <v>9.3348120928319496</v>
      </c>
      <c r="S15" s="24">
        <v>345865.40351558616</v>
      </c>
      <c r="T15" s="24">
        <v>7.550319283462778E-2</v>
      </c>
      <c r="U15" s="24">
        <v>48048.243315367879</v>
      </c>
      <c r="V15" s="24">
        <v>1.017798341182662E-2</v>
      </c>
      <c r="W15" s="24">
        <v>98672.040128824825</v>
      </c>
      <c r="X15" s="24">
        <v>212793.36086195504</v>
      </c>
      <c r="Y15" s="24">
        <v>9.5348510961007667E-3</v>
      </c>
      <c r="Z15" s="24">
        <v>73844.890413008558</v>
      </c>
      <c r="AA15" s="24">
        <v>5046.9770915484833</v>
      </c>
    </row>
    <row r="16" spans="1:27" x14ac:dyDescent="0.25">
      <c r="A16" s="28" t="s">
        <v>40</v>
      </c>
      <c r="B16" s="28" t="s">
        <v>56</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24">
        <v>0</v>
      </c>
      <c r="X16" s="24">
        <v>0</v>
      </c>
      <c r="Y16" s="24">
        <v>0</v>
      </c>
      <c r="Z16" s="24">
        <v>0</v>
      </c>
      <c r="AA16" s="24">
        <v>0</v>
      </c>
    </row>
    <row r="17" spans="1:27" x14ac:dyDescent="0.25">
      <c r="A17" s="33" t="s">
        <v>139</v>
      </c>
      <c r="B17" s="33"/>
      <c r="C17" s="30">
        <v>4.550590887726143</v>
      </c>
      <c r="D17" s="30">
        <v>1190305.947150941</v>
      </c>
      <c r="E17" s="30">
        <v>1360719.2322582551</v>
      </c>
      <c r="F17" s="30">
        <v>1270787.809453062</v>
      </c>
      <c r="G17" s="30">
        <v>1260975.1007849283</v>
      </c>
      <c r="H17" s="30">
        <v>1056573.2928546604</v>
      </c>
      <c r="I17" s="30">
        <v>780695.38086871896</v>
      </c>
      <c r="J17" s="30">
        <v>1698285.4008236204</v>
      </c>
      <c r="K17" s="30">
        <v>4030010.5692194905</v>
      </c>
      <c r="L17" s="30">
        <v>146962.09045463934</v>
      </c>
      <c r="M17" s="30">
        <v>458892.40948951093</v>
      </c>
      <c r="N17" s="30">
        <v>1279859.6092574543</v>
      </c>
      <c r="O17" s="30">
        <v>368776.55399225769</v>
      </c>
      <c r="P17" s="30">
        <v>805454.35521182313</v>
      </c>
      <c r="Q17" s="30">
        <v>1827160.6056326812</v>
      </c>
      <c r="R17" s="30">
        <v>1671752.0984578151</v>
      </c>
      <c r="S17" s="30">
        <v>2624668.2385922591</v>
      </c>
      <c r="T17" s="30">
        <v>366429.2504457616</v>
      </c>
      <c r="U17" s="30">
        <v>149074.17867430675</v>
      </c>
      <c r="V17" s="30">
        <v>46606.480538318392</v>
      </c>
      <c r="W17" s="30">
        <v>457631.15201772202</v>
      </c>
      <c r="X17" s="30">
        <v>676816.16010370478</v>
      </c>
      <c r="Y17" s="30">
        <v>57649.164777495316</v>
      </c>
      <c r="Z17" s="30">
        <v>59341.218808977254</v>
      </c>
      <c r="AA17" s="30">
        <v>44100.36803419546</v>
      </c>
    </row>
    <row r="18" spans="1:27" x14ac:dyDescent="0.25">
      <c r="A18" s="12"/>
      <c r="B18" s="12"/>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24">
        <v>0</v>
      </c>
      <c r="D20" s="24">
        <v>0</v>
      </c>
      <c r="E20" s="24">
        <v>0</v>
      </c>
      <c r="F20" s="24">
        <v>0</v>
      </c>
      <c r="G20" s="24">
        <v>0</v>
      </c>
      <c r="H20" s="24">
        <v>0</v>
      </c>
      <c r="I20" s="24">
        <v>0</v>
      </c>
      <c r="J20" s="24">
        <v>0</v>
      </c>
      <c r="K20" s="24">
        <v>0</v>
      </c>
      <c r="L20" s="24">
        <v>0</v>
      </c>
      <c r="M20" s="24">
        <v>0</v>
      </c>
      <c r="N20" s="24">
        <v>0</v>
      </c>
      <c r="O20" s="24">
        <v>0</v>
      </c>
      <c r="P20" s="24">
        <v>0</v>
      </c>
      <c r="Q20" s="24">
        <v>0</v>
      </c>
      <c r="R20" s="24">
        <v>0</v>
      </c>
      <c r="S20" s="24">
        <v>0</v>
      </c>
      <c r="T20" s="24">
        <v>0</v>
      </c>
      <c r="U20" s="24">
        <v>0</v>
      </c>
      <c r="V20" s="24">
        <v>0</v>
      </c>
      <c r="W20" s="24">
        <v>0</v>
      </c>
      <c r="X20" s="24">
        <v>0</v>
      </c>
      <c r="Y20" s="24">
        <v>0</v>
      </c>
      <c r="Z20" s="24">
        <v>0</v>
      </c>
      <c r="AA20" s="24">
        <v>0</v>
      </c>
    </row>
    <row r="21" spans="1:27" x14ac:dyDescent="0.25">
      <c r="A21" s="28" t="s">
        <v>131</v>
      </c>
      <c r="B21" s="28" t="s">
        <v>72</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row>
    <row r="22" spans="1:27" x14ac:dyDescent="0.25">
      <c r="A22" s="28" t="s">
        <v>131</v>
      </c>
      <c r="B22" s="28" t="s">
        <v>20</v>
      </c>
      <c r="C22" s="24">
        <v>0</v>
      </c>
      <c r="D22" s="24">
        <v>0.20626639988577999</v>
      </c>
      <c r="E22" s="24">
        <v>0.11612142513101201</v>
      </c>
      <c r="F22" s="24">
        <v>2.4699754636662002E-4</v>
      </c>
      <c r="G22" s="24">
        <v>0</v>
      </c>
      <c r="H22" s="24">
        <v>0</v>
      </c>
      <c r="I22" s="24">
        <v>0</v>
      </c>
      <c r="J22" s="24">
        <v>1.19585086717185E-4</v>
      </c>
      <c r="K22" s="24">
        <v>2.8917581635312802E-4</v>
      </c>
      <c r="L22" s="24">
        <v>0</v>
      </c>
      <c r="M22" s="24">
        <v>9.24679026426419E-5</v>
      </c>
      <c r="N22" s="24">
        <v>3.0954528454529999E-2</v>
      </c>
      <c r="O22" s="24">
        <v>1.0037665462078E-3</v>
      </c>
      <c r="P22" s="24">
        <v>7.2443994688799998E-4</v>
      </c>
      <c r="Q22" s="24">
        <v>7.7076498581856001E-2</v>
      </c>
      <c r="R22" s="24">
        <v>4.2599729156398893E-3</v>
      </c>
      <c r="S22" s="24">
        <v>0.13358017283127599</v>
      </c>
      <c r="T22" s="24">
        <v>0</v>
      </c>
      <c r="U22" s="24">
        <v>0</v>
      </c>
      <c r="V22" s="24">
        <v>2.5964553362240399E-5</v>
      </c>
      <c r="W22" s="24">
        <v>7.2872056830709006E-5</v>
      </c>
      <c r="X22" s="24">
        <v>7.8578258842673995E-3</v>
      </c>
      <c r="Y22" s="24">
        <v>3.7669102669524705E-5</v>
      </c>
      <c r="Z22" s="24">
        <v>1.13433021468799E-5</v>
      </c>
      <c r="AA22" s="24">
        <v>1.7361243134113E-5</v>
      </c>
    </row>
    <row r="23" spans="1:27" x14ac:dyDescent="0.25">
      <c r="A23" s="28" t="s">
        <v>131</v>
      </c>
      <c r="B23" s="28" t="s">
        <v>32</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x14ac:dyDescent="0.25">
      <c r="A24" s="28" t="s">
        <v>131</v>
      </c>
      <c r="B24" s="28" t="s">
        <v>67</v>
      </c>
      <c r="C24" s="24">
        <v>0.45071105301872</v>
      </c>
      <c r="D24" s="24">
        <v>1.86991199070984E-2</v>
      </c>
      <c r="E24" s="24">
        <v>0.63797201039835105</v>
      </c>
      <c r="F24" s="24">
        <v>2.2087586918723922E-3</v>
      </c>
      <c r="G24" s="24">
        <v>1.8980391690993501E-2</v>
      </c>
      <c r="H24" s="24">
        <v>5.8922283453479466E-3</v>
      </c>
      <c r="I24" s="24">
        <v>8.321339751872851E-3</v>
      </c>
      <c r="J24" s="24">
        <v>1.0313443031729312E-2</v>
      </c>
      <c r="K24" s="24">
        <v>9.9489309234769997E-3</v>
      </c>
      <c r="L24" s="24">
        <v>1.0839993772713262E-2</v>
      </c>
      <c r="M24" s="24">
        <v>8.003521279381573E-3</v>
      </c>
      <c r="N24" s="24">
        <v>1.2907163276216833E-2</v>
      </c>
      <c r="O24" s="24">
        <v>6.7670569997758606E-3</v>
      </c>
      <c r="P24" s="24">
        <v>8.7136999641409998E-3</v>
      </c>
      <c r="Q24" s="24">
        <v>1.8182555322443099</v>
      </c>
      <c r="R24" s="24">
        <v>501751.43262558524</v>
      </c>
      <c r="S24" s="24">
        <v>362657.94734395569</v>
      </c>
      <c r="T24" s="24">
        <v>5.6282720493854596E-4</v>
      </c>
      <c r="U24" s="24">
        <v>3.1618652342152699E-2</v>
      </c>
      <c r="V24" s="24">
        <v>6.1692935696548202E-4</v>
      </c>
      <c r="W24" s="24">
        <v>5.9792785031788495E-4</v>
      </c>
      <c r="X24" s="24">
        <v>6.2365666242901879E-3</v>
      </c>
      <c r="Y24" s="24">
        <v>7.3505785130208159E-3</v>
      </c>
      <c r="Z24" s="24">
        <v>9.2259858509761941E-2</v>
      </c>
      <c r="AA24" s="24">
        <v>1.3726121310805726E-2</v>
      </c>
    </row>
    <row r="25" spans="1:27" x14ac:dyDescent="0.25">
      <c r="A25" s="28" t="s">
        <v>131</v>
      </c>
      <c r="B25" s="28" t="s">
        <v>66</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24">
        <v>0</v>
      </c>
      <c r="T25" s="24">
        <v>0</v>
      </c>
      <c r="U25" s="24">
        <v>0</v>
      </c>
      <c r="V25" s="24">
        <v>0</v>
      </c>
      <c r="W25" s="24">
        <v>0</v>
      </c>
      <c r="X25" s="24">
        <v>0</v>
      </c>
      <c r="Y25" s="24">
        <v>0</v>
      </c>
      <c r="Z25" s="24">
        <v>0</v>
      </c>
      <c r="AA25" s="24">
        <v>0</v>
      </c>
    </row>
    <row r="26" spans="1:27" x14ac:dyDescent="0.25">
      <c r="A26" s="28" t="s">
        <v>131</v>
      </c>
      <c r="B26" s="28" t="s">
        <v>70</v>
      </c>
      <c r="C26" s="24">
        <v>0</v>
      </c>
      <c r="D26" s="24">
        <v>11.20488683975133</v>
      </c>
      <c r="E26" s="24">
        <v>1234631.0969496411</v>
      </c>
      <c r="F26" s="24">
        <v>1266870.2785581427</v>
      </c>
      <c r="G26" s="24">
        <v>1.4597395454459275E-2</v>
      </c>
      <c r="H26" s="24">
        <v>259665.34571603831</v>
      </c>
      <c r="I26" s="24">
        <v>483426.44193136925</v>
      </c>
      <c r="J26" s="24">
        <v>828754.94788134284</v>
      </c>
      <c r="K26" s="24">
        <v>1318199.4209775287</v>
      </c>
      <c r="L26" s="24">
        <v>3.8991732221466671E-3</v>
      </c>
      <c r="M26" s="24">
        <v>2.591827003463974E-3</v>
      </c>
      <c r="N26" s="24">
        <v>4.1567204727383414E-2</v>
      </c>
      <c r="O26" s="24">
        <v>9.7630219012488934E-3</v>
      </c>
      <c r="P26" s="24">
        <v>8.8088941831604747E-2</v>
      </c>
      <c r="Q26" s="24">
        <v>958906.33890112757</v>
      </c>
      <c r="R26" s="24">
        <v>6.0848226576067074E-2</v>
      </c>
      <c r="S26" s="24">
        <v>423355.07580292685</v>
      </c>
      <c r="T26" s="24">
        <v>0.57512701762626128</v>
      </c>
      <c r="U26" s="24">
        <v>1.0050816053751694</v>
      </c>
      <c r="V26" s="24">
        <v>3.4108440259138999E-2</v>
      </c>
      <c r="W26" s="24">
        <v>179074.18540786358</v>
      </c>
      <c r="X26" s="24">
        <v>18635.585004990917</v>
      </c>
      <c r="Y26" s="24">
        <v>2.4753557023801023E-3</v>
      </c>
      <c r="Z26" s="24">
        <v>6.4942046255677191E-3</v>
      </c>
      <c r="AA26" s="24">
        <v>8.479207303431692E-3</v>
      </c>
    </row>
    <row r="27" spans="1:27" x14ac:dyDescent="0.25">
      <c r="A27" s="28" t="s">
        <v>131</v>
      </c>
      <c r="B27" s="28" t="s">
        <v>69</v>
      </c>
      <c r="C27" s="24">
        <v>0.70625978914463883</v>
      </c>
      <c r="D27" s="24">
        <v>1190273.3979755496</v>
      </c>
      <c r="E27" s="24">
        <v>126082.29573824549</v>
      </c>
      <c r="F27" s="24">
        <v>0.13115359376910909</v>
      </c>
      <c r="G27" s="24">
        <v>796489.38539322896</v>
      </c>
      <c r="H27" s="24">
        <v>517437.63152761851</v>
      </c>
      <c r="I27" s="24">
        <v>297268.34739911865</v>
      </c>
      <c r="J27" s="24">
        <v>1.8899595025260393E-2</v>
      </c>
      <c r="K27" s="24">
        <v>2476219.9833667385</v>
      </c>
      <c r="L27" s="24">
        <v>9.2413489296970259E-3</v>
      </c>
      <c r="M27" s="24">
        <v>7.0066133999062445E-3</v>
      </c>
      <c r="N27" s="24">
        <v>4.9721051837398701E-2</v>
      </c>
      <c r="O27" s="24">
        <v>8.2941442915410186E-3</v>
      </c>
      <c r="P27" s="24">
        <v>2.2764432929655125E-3</v>
      </c>
      <c r="Q27" s="24">
        <v>0.12561747270998075</v>
      </c>
      <c r="R27" s="24">
        <v>9.9060528791397401E-2</v>
      </c>
      <c r="S27" s="24">
        <v>322487.46046643698</v>
      </c>
      <c r="T27" s="24">
        <v>1.0967958088698491E-2</v>
      </c>
      <c r="U27" s="24">
        <v>6.3556550587074287E-3</v>
      </c>
      <c r="V27" s="24">
        <v>28539.539668097252</v>
      </c>
      <c r="W27" s="24">
        <v>9.8977753278257252E-2</v>
      </c>
      <c r="X27" s="24">
        <v>136849.41239203687</v>
      </c>
      <c r="Y27" s="24">
        <v>1.2001143867664675E-2</v>
      </c>
      <c r="Z27" s="24">
        <v>1.5319438170822725E-3</v>
      </c>
      <c r="AA27" s="24">
        <v>4.9606268688778708E-3</v>
      </c>
    </row>
    <row r="28" spans="1:27" x14ac:dyDescent="0.25">
      <c r="A28" s="28" t="s">
        <v>131</v>
      </c>
      <c r="B28" s="28" t="s">
        <v>36</v>
      </c>
      <c r="C28" s="24">
        <v>3.8438219815905876</v>
      </c>
      <c r="D28" s="24">
        <v>0.1287579263694161</v>
      </c>
      <c r="E28" s="24">
        <v>0.413202126847382</v>
      </c>
      <c r="F28" s="24">
        <v>0</v>
      </c>
      <c r="G28" s="24">
        <v>0.8379725330891854</v>
      </c>
      <c r="H28" s="24">
        <v>1.5246303621715009</v>
      </c>
      <c r="I28" s="24">
        <v>0.74289858921792673</v>
      </c>
      <c r="J28" s="24">
        <v>0.72825252349509928</v>
      </c>
      <c r="K28" s="24">
        <v>8.0766199595284005E-5</v>
      </c>
      <c r="L28" s="24">
        <v>725511.73191252898</v>
      </c>
      <c r="M28" s="24">
        <v>1.6649763084743197E-2</v>
      </c>
      <c r="N28" s="24">
        <v>399389.25902798347</v>
      </c>
      <c r="O28" s="24">
        <v>6.0426007492456332E-4</v>
      </c>
      <c r="P28" s="24">
        <v>1.19651965206385E-4</v>
      </c>
      <c r="Q28" s="24">
        <v>85764.68671090524</v>
      </c>
      <c r="R28" s="24">
        <v>0</v>
      </c>
      <c r="S28" s="24">
        <v>0</v>
      </c>
      <c r="T28" s="24">
        <v>7.3884172046895596E-5</v>
      </c>
      <c r="U28" s="24">
        <v>0.84579002444833573</v>
      </c>
      <c r="V28" s="24">
        <v>2.10522009494904E-3</v>
      </c>
      <c r="W28" s="24">
        <v>54931.934572652332</v>
      </c>
      <c r="X28" s="24">
        <v>44172.507128307887</v>
      </c>
      <c r="Y28" s="24">
        <v>1.8941249405409092E-2</v>
      </c>
      <c r="Z28" s="24">
        <v>3.6032684940821069E-2</v>
      </c>
      <c r="AA28" s="24">
        <v>2.291259050562465E-2</v>
      </c>
    </row>
    <row r="29" spans="1:27" x14ac:dyDescent="0.25">
      <c r="A29" s="28" t="s">
        <v>131</v>
      </c>
      <c r="B29" s="28" t="s">
        <v>74</v>
      </c>
      <c r="C29" s="24">
        <v>0</v>
      </c>
      <c r="D29" s="24">
        <v>0</v>
      </c>
      <c r="E29" s="24">
        <v>0</v>
      </c>
      <c r="F29" s="24">
        <v>6.6194709311590199</v>
      </c>
      <c r="G29" s="24">
        <v>1.8452122149735484</v>
      </c>
      <c r="H29" s="24">
        <v>0.22782170235161789</v>
      </c>
      <c r="I29" s="24">
        <v>0.14716100875865515</v>
      </c>
      <c r="J29" s="24">
        <v>9.6328020904643777E-2</v>
      </c>
      <c r="K29" s="24">
        <v>3002743.6513300864</v>
      </c>
      <c r="L29" s="24">
        <v>2.3114466678090385E-3</v>
      </c>
      <c r="M29" s="24">
        <v>1.9977008998600071E-3</v>
      </c>
      <c r="N29" s="24">
        <v>4.9268039193075489E-3</v>
      </c>
      <c r="O29" s="24">
        <v>2.2387970363107299E-3</v>
      </c>
      <c r="P29" s="24">
        <v>2.4650309475230713E-3</v>
      </c>
      <c r="Q29" s="24">
        <v>166539.0738160052</v>
      </c>
      <c r="R29" s="24">
        <v>5.7681149048782361E-2</v>
      </c>
      <c r="S29" s="24">
        <v>30378.451783418979</v>
      </c>
      <c r="T29" s="24">
        <v>1.7939598566102241E-3</v>
      </c>
      <c r="U29" s="24">
        <v>1.7391028666566099E-3</v>
      </c>
      <c r="V29" s="24">
        <v>1.3928048073406801E-3</v>
      </c>
      <c r="W29" s="24">
        <v>7.758055500154476E-2</v>
      </c>
      <c r="X29" s="24">
        <v>2.1395950626698274E-3</v>
      </c>
      <c r="Y29" s="24">
        <v>5.7984719175633605E-4</v>
      </c>
      <c r="Z29" s="24">
        <v>5.4888541373037411E-4</v>
      </c>
      <c r="AA29" s="24">
        <v>2.7896120512417696E-4</v>
      </c>
    </row>
    <row r="30" spans="1:27" x14ac:dyDescent="0.25">
      <c r="A30" s="28" t="s">
        <v>131</v>
      </c>
      <c r="B30" s="28" t="s">
        <v>56</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24">
        <v>0</v>
      </c>
      <c r="T30" s="24">
        <v>0</v>
      </c>
      <c r="U30" s="24">
        <v>0</v>
      </c>
      <c r="V30" s="24">
        <v>0</v>
      </c>
      <c r="W30" s="24">
        <v>0</v>
      </c>
      <c r="X30" s="24">
        <v>0</v>
      </c>
      <c r="Y30" s="24">
        <v>0</v>
      </c>
      <c r="Z30" s="24">
        <v>0</v>
      </c>
      <c r="AA30" s="24">
        <v>0</v>
      </c>
    </row>
    <row r="31" spans="1:27" x14ac:dyDescent="0.25">
      <c r="A31" s="33" t="s">
        <v>139</v>
      </c>
      <c r="B31" s="33"/>
      <c r="C31" s="30">
        <v>1.1569708421633589</v>
      </c>
      <c r="D31" s="30">
        <v>1190284.827827909</v>
      </c>
      <c r="E31" s="30">
        <v>1360714.1467813223</v>
      </c>
      <c r="F31" s="30">
        <v>1266870.4121674928</v>
      </c>
      <c r="G31" s="30">
        <v>796489.41897101607</v>
      </c>
      <c r="H31" s="30">
        <v>777102.98313588509</v>
      </c>
      <c r="I31" s="30">
        <v>780694.79765182757</v>
      </c>
      <c r="J31" s="30">
        <v>828754.97721396596</v>
      </c>
      <c r="K31" s="30">
        <v>3794419.414582374</v>
      </c>
      <c r="L31" s="30">
        <v>2.3980515924556953E-2</v>
      </c>
      <c r="M31" s="30">
        <v>1.7694429585394432E-2</v>
      </c>
      <c r="N31" s="30">
        <v>0.13514994829552895</v>
      </c>
      <c r="O31" s="30">
        <v>2.5827989738773573E-2</v>
      </c>
      <c r="P31" s="30">
        <v>9.9803525035599264E-2</v>
      </c>
      <c r="Q31" s="30">
        <v>958908.3598506311</v>
      </c>
      <c r="R31" s="30">
        <v>501751.59679431352</v>
      </c>
      <c r="S31" s="30">
        <v>1108500.6171934924</v>
      </c>
      <c r="T31" s="30">
        <v>0.58665780291989822</v>
      </c>
      <c r="U31" s="30">
        <v>1.0430559127760295</v>
      </c>
      <c r="V31" s="30">
        <v>28539.574419431421</v>
      </c>
      <c r="W31" s="30">
        <v>179074.28505641676</v>
      </c>
      <c r="X31" s="30">
        <v>155485.0114914203</v>
      </c>
      <c r="Y31" s="30">
        <v>2.1864747185735119E-2</v>
      </c>
      <c r="Z31" s="30">
        <v>0.1002973502545588</v>
      </c>
      <c r="AA31" s="30">
        <v>2.7183316726249403E-2</v>
      </c>
    </row>
    <row r="33" spans="1:27"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x14ac:dyDescent="0.25">
      <c r="A34" s="28" t="s">
        <v>132</v>
      </c>
      <c r="B34" s="28" t="s">
        <v>64</v>
      </c>
      <c r="C34" s="24">
        <v>0</v>
      </c>
      <c r="D34" s="24">
        <v>0</v>
      </c>
      <c r="E34" s="24">
        <v>0</v>
      </c>
      <c r="F34" s="24">
        <v>0</v>
      </c>
      <c r="G34" s="24">
        <v>0</v>
      </c>
      <c r="H34" s="24">
        <v>0</v>
      </c>
      <c r="I34" s="24">
        <v>0</v>
      </c>
      <c r="J34" s="24">
        <v>0</v>
      </c>
      <c r="K34" s="24">
        <v>0</v>
      </c>
      <c r="L34" s="24">
        <v>0</v>
      </c>
      <c r="M34" s="24">
        <v>0</v>
      </c>
      <c r="N34" s="24">
        <v>0</v>
      </c>
      <c r="O34" s="24">
        <v>0</v>
      </c>
      <c r="P34" s="24">
        <v>0</v>
      </c>
      <c r="Q34" s="24">
        <v>0</v>
      </c>
      <c r="R34" s="24">
        <v>0</v>
      </c>
      <c r="S34" s="24">
        <v>0</v>
      </c>
      <c r="T34" s="24">
        <v>0</v>
      </c>
      <c r="U34" s="24">
        <v>0</v>
      </c>
      <c r="V34" s="24">
        <v>0</v>
      </c>
      <c r="W34" s="24">
        <v>0</v>
      </c>
      <c r="X34" s="24">
        <v>0</v>
      </c>
      <c r="Y34" s="24">
        <v>0</v>
      </c>
      <c r="Z34" s="24">
        <v>0</v>
      </c>
      <c r="AA34" s="24">
        <v>0</v>
      </c>
    </row>
    <row r="35" spans="1:27" x14ac:dyDescent="0.25">
      <c r="A35" s="28" t="s">
        <v>132</v>
      </c>
      <c r="B35" s="28" t="s">
        <v>72</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row>
    <row r="36" spans="1:27" x14ac:dyDescent="0.25">
      <c r="A36" s="28" t="s">
        <v>132</v>
      </c>
      <c r="B36" s="28" t="s">
        <v>20</v>
      </c>
      <c r="C36" s="24">
        <v>0</v>
      </c>
      <c r="D36" s="24">
        <v>0.19442971946884502</v>
      </c>
      <c r="E36" s="24">
        <v>9.2989004380125001E-3</v>
      </c>
      <c r="F36" s="24">
        <v>3.8995344927328195E-2</v>
      </c>
      <c r="G36" s="24">
        <v>1.4290540135797799E-2</v>
      </c>
      <c r="H36" s="24">
        <v>1.8589313651334302E-2</v>
      </c>
      <c r="I36" s="24">
        <v>2.3166213106809598E-4</v>
      </c>
      <c r="J36" s="24">
        <v>2.56377443342856E-2</v>
      </c>
      <c r="K36" s="24">
        <v>1.1522791224826499E-4</v>
      </c>
      <c r="L36" s="24">
        <v>0</v>
      </c>
      <c r="M36" s="24">
        <v>6.4998067556117697E-4</v>
      </c>
      <c r="N36" s="24">
        <v>2.2568827443848298E-3</v>
      </c>
      <c r="O36" s="24">
        <v>1.39034624755134E-2</v>
      </c>
      <c r="P36" s="24">
        <v>2.5365184258222703E-2</v>
      </c>
      <c r="Q36" s="24">
        <v>2.4609003683294401E-2</v>
      </c>
      <c r="R36" s="24">
        <v>6.7249990667047604E-3</v>
      </c>
      <c r="S36" s="24">
        <v>7.2706842817465991E-2</v>
      </c>
      <c r="T36" s="24">
        <v>0</v>
      </c>
      <c r="U36" s="24">
        <v>0</v>
      </c>
      <c r="V36" s="24">
        <v>2.7169296277959899E-5</v>
      </c>
      <c r="W36" s="24">
        <v>8.502011330559201E-5</v>
      </c>
      <c r="X36" s="24">
        <v>7.1599887516426101E-3</v>
      </c>
      <c r="Y36" s="24">
        <v>1.5305846232262801E-5</v>
      </c>
      <c r="Z36" s="24">
        <v>2.1074660113935999E-4</v>
      </c>
      <c r="AA36" s="24">
        <v>7.6968353287965003E-5</v>
      </c>
    </row>
    <row r="37" spans="1:27" x14ac:dyDescent="0.25">
      <c r="A37" s="28" t="s">
        <v>132</v>
      </c>
      <c r="B37" s="28" t="s">
        <v>32</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row>
    <row r="38" spans="1:27" x14ac:dyDescent="0.25">
      <c r="A38" s="28" t="s">
        <v>132</v>
      </c>
      <c r="B38" s="28" t="s">
        <v>67</v>
      </c>
      <c r="C38" s="24">
        <v>0.22516808849714301</v>
      </c>
      <c r="D38" s="24">
        <v>9.9663346577555986E-3</v>
      </c>
      <c r="E38" s="24">
        <v>1.2272597741737799E-2</v>
      </c>
      <c r="F38" s="24">
        <v>0.12929108955527899</v>
      </c>
      <c r="G38" s="24">
        <v>4.9718968343367996E-2</v>
      </c>
      <c r="H38" s="24">
        <v>0.13721815040283097</v>
      </c>
      <c r="I38" s="24">
        <v>6.0014125628399999E-4</v>
      </c>
      <c r="J38" s="24">
        <v>1.9768675561617601E-3</v>
      </c>
      <c r="K38" s="24">
        <v>3.3382848309026299E-4</v>
      </c>
      <c r="L38" s="24">
        <v>1.18793785603827E-4</v>
      </c>
      <c r="M38" s="24">
        <v>1.21240334195361E-4</v>
      </c>
      <c r="N38" s="24">
        <v>2.5139916922882499E-4</v>
      </c>
      <c r="O38" s="24">
        <v>2.8840154763365899E-4</v>
      </c>
      <c r="P38" s="24">
        <v>0.204307810855344</v>
      </c>
      <c r="Q38" s="24">
        <v>3.6251625189505504E-2</v>
      </c>
      <c r="R38" s="24">
        <v>0.44300965537672798</v>
      </c>
      <c r="S38" s="24">
        <v>0.53440877555120003</v>
      </c>
      <c r="T38" s="24">
        <v>9.7485534729674906E-5</v>
      </c>
      <c r="U38" s="24">
        <v>9.9729732428562102E-5</v>
      </c>
      <c r="V38" s="24">
        <v>7.4982895442468595E-5</v>
      </c>
      <c r="W38" s="24">
        <v>7.5967758897522596E-5</v>
      </c>
      <c r="X38" s="24">
        <v>8.9455334939541993E-5</v>
      </c>
      <c r="Y38" s="24">
        <v>5.495640282776E-5</v>
      </c>
      <c r="Z38" s="24">
        <v>3.58231918883832E-5</v>
      </c>
      <c r="AA38" s="24">
        <v>2.6738701458504699E-5</v>
      </c>
    </row>
    <row r="39" spans="1:27" x14ac:dyDescent="0.25">
      <c r="A39" s="28" t="s">
        <v>132</v>
      </c>
      <c r="B39" s="28" t="s">
        <v>66</v>
      </c>
      <c r="C39" s="24">
        <v>0</v>
      </c>
      <c r="D39" s="24">
        <v>0</v>
      </c>
      <c r="E39" s="24">
        <v>0</v>
      </c>
      <c r="F39" s="24">
        <v>0</v>
      </c>
      <c r="G39" s="24">
        <v>0</v>
      </c>
      <c r="H39" s="24">
        <v>0</v>
      </c>
      <c r="I39" s="24">
        <v>0</v>
      </c>
      <c r="J39" s="24">
        <v>0</v>
      </c>
      <c r="K39" s="24">
        <v>0</v>
      </c>
      <c r="L39" s="24">
        <v>0</v>
      </c>
      <c r="M39" s="24">
        <v>0</v>
      </c>
      <c r="N39" s="24">
        <v>0</v>
      </c>
      <c r="O39" s="24">
        <v>0</v>
      </c>
      <c r="P39" s="24">
        <v>0</v>
      </c>
      <c r="Q39" s="24">
        <v>0</v>
      </c>
      <c r="R39" s="24">
        <v>0</v>
      </c>
      <c r="S39" s="24">
        <v>0</v>
      </c>
      <c r="T39" s="24">
        <v>0</v>
      </c>
      <c r="U39" s="24">
        <v>0</v>
      </c>
      <c r="V39" s="24">
        <v>0</v>
      </c>
      <c r="W39" s="24">
        <v>0</v>
      </c>
      <c r="X39" s="24">
        <v>0</v>
      </c>
      <c r="Y39" s="24">
        <v>0</v>
      </c>
      <c r="Z39" s="24">
        <v>0</v>
      </c>
      <c r="AA39" s="24">
        <v>0</v>
      </c>
    </row>
    <row r="40" spans="1:27" x14ac:dyDescent="0.25">
      <c r="A40" s="28" t="s">
        <v>132</v>
      </c>
      <c r="B40" s="28" t="s">
        <v>70</v>
      </c>
      <c r="C40" s="24">
        <v>0</v>
      </c>
      <c r="D40" s="24">
        <v>7.0982891198557754</v>
      </c>
      <c r="E40" s="24">
        <v>0.32564399222750878</v>
      </c>
      <c r="F40" s="24">
        <v>0.84047973564636624</v>
      </c>
      <c r="G40" s="24">
        <v>464483.55667199893</v>
      </c>
      <c r="H40" s="24">
        <v>271542.89975761547</v>
      </c>
      <c r="I40" s="24">
        <v>1.938278341357063E-2</v>
      </c>
      <c r="J40" s="24">
        <v>845700.69020112487</v>
      </c>
      <c r="K40" s="24">
        <v>0.24036916602129327</v>
      </c>
      <c r="L40" s="24">
        <v>2.8675978241699724E-2</v>
      </c>
      <c r="M40" s="24">
        <v>458879.0439171624</v>
      </c>
      <c r="N40" s="24">
        <v>392462.01821967459</v>
      </c>
      <c r="O40" s="24">
        <v>2.1057566986290903E-2</v>
      </c>
      <c r="P40" s="24">
        <v>805451.82735308167</v>
      </c>
      <c r="Q40" s="24">
        <v>403058.17769625399</v>
      </c>
      <c r="R40" s="24">
        <v>983979.90008414304</v>
      </c>
      <c r="S40" s="24">
        <v>1021699.5488821968</v>
      </c>
      <c r="T40" s="24">
        <v>2.0139846389829737E-3</v>
      </c>
      <c r="U40" s="24">
        <v>1.1389496181648802E-3</v>
      </c>
      <c r="V40" s="24">
        <v>1.7767949931089654E-3</v>
      </c>
      <c r="W40" s="24">
        <v>1.692316922812322E-2</v>
      </c>
      <c r="X40" s="24">
        <v>174631.58638668872</v>
      </c>
      <c r="Y40" s="24">
        <v>0.17322523858041711</v>
      </c>
      <c r="Z40" s="24">
        <v>19219.504673075615</v>
      </c>
      <c r="AA40" s="24">
        <v>35925.139500463323</v>
      </c>
    </row>
    <row r="41" spans="1:27" x14ac:dyDescent="0.25">
      <c r="A41" s="28" t="s">
        <v>132</v>
      </c>
      <c r="B41" s="28" t="s">
        <v>69</v>
      </c>
      <c r="C41" s="24">
        <v>1.05254993724062</v>
      </c>
      <c r="D41" s="24">
        <v>0.51462791577185796</v>
      </c>
      <c r="E41" s="24">
        <v>1.282406282117372E-3</v>
      </c>
      <c r="F41" s="24">
        <v>0</v>
      </c>
      <c r="G41" s="24">
        <v>0.78134324585595316</v>
      </c>
      <c r="H41" s="24">
        <v>0.52680131741471459</v>
      </c>
      <c r="I41" s="24">
        <v>9.4679936666114836E-2</v>
      </c>
      <c r="J41" s="24">
        <v>0.45369050128839339</v>
      </c>
      <c r="K41" s="24">
        <v>4.5209429527556362E-2</v>
      </c>
      <c r="L41" s="24">
        <v>0.21490507002947074</v>
      </c>
      <c r="M41" s="24">
        <v>11.985759629607049</v>
      </c>
      <c r="N41" s="24">
        <v>89431.312500193962</v>
      </c>
      <c r="O41" s="24">
        <v>77999.217430083751</v>
      </c>
      <c r="P41" s="24">
        <v>2.6086632105631422E-3</v>
      </c>
      <c r="Q41" s="24">
        <v>140244.09891694371</v>
      </c>
      <c r="R41" s="24">
        <v>3.3982161467959918E-2</v>
      </c>
      <c r="S41" s="24">
        <v>17486.79339388655</v>
      </c>
      <c r="T41" s="24">
        <v>1.4748806416488977E-3</v>
      </c>
      <c r="U41" s="24">
        <v>6.9974203208352057E-4</v>
      </c>
      <c r="V41" s="24">
        <v>3.7315143190259817E-2</v>
      </c>
      <c r="W41" s="24">
        <v>44276.753374407512</v>
      </c>
      <c r="X41" s="24">
        <v>145005.88023003135</v>
      </c>
      <c r="Y41" s="24">
        <v>2.7100457272812885E-3</v>
      </c>
      <c r="Z41" s="24">
        <v>1.535700391193601E-3</v>
      </c>
      <c r="AA41" s="24">
        <v>1.3952507720807221E-3</v>
      </c>
    </row>
    <row r="42" spans="1:27" x14ac:dyDescent="0.25">
      <c r="A42" s="28" t="s">
        <v>132</v>
      </c>
      <c r="B42" s="28" t="s">
        <v>36</v>
      </c>
      <c r="C42" s="24">
        <v>0.76483933619229405</v>
      </c>
      <c r="D42" s="24">
        <v>3.0524826216638099E-4</v>
      </c>
      <c r="E42" s="24">
        <v>0</v>
      </c>
      <c r="F42" s="24">
        <v>0</v>
      </c>
      <c r="G42" s="24">
        <v>4.6561907137644701E-2</v>
      </c>
      <c r="H42" s="24">
        <v>1.33529880894551</v>
      </c>
      <c r="I42" s="24">
        <v>1.31179218686144E-2</v>
      </c>
      <c r="J42" s="24">
        <v>287993.46894933999</v>
      </c>
      <c r="K42" s="24">
        <v>0</v>
      </c>
      <c r="L42" s="24">
        <v>8.4265304264134991E-2</v>
      </c>
      <c r="M42" s="24">
        <v>61754.131364835004</v>
      </c>
      <c r="N42" s="24">
        <v>1.7813090176361998E-2</v>
      </c>
      <c r="O42" s="24">
        <v>26826.891412431502</v>
      </c>
      <c r="P42" s="24">
        <v>96647.269604351997</v>
      </c>
      <c r="Q42" s="24">
        <v>1.0838173463338801E-4</v>
      </c>
      <c r="R42" s="24">
        <v>0</v>
      </c>
      <c r="S42" s="24">
        <v>0</v>
      </c>
      <c r="T42" s="24">
        <v>0</v>
      </c>
      <c r="U42" s="24">
        <v>0</v>
      </c>
      <c r="V42" s="24">
        <v>7.1755875254591995E-5</v>
      </c>
      <c r="W42" s="24">
        <v>7.7464189669723908E-3</v>
      </c>
      <c r="X42" s="24">
        <v>3.6476689983312E-3</v>
      </c>
      <c r="Y42" s="24">
        <v>7.6934280114764601E-5</v>
      </c>
      <c r="Z42" s="24">
        <v>1.69936996406653E-3</v>
      </c>
      <c r="AA42" s="24">
        <v>5.8957833667651403E-4</v>
      </c>
    </row>
    <row r="43" spans="1:27" x14ac:dyDescent="0.25">
      <c r="A43" s="28" t="s">
        <v>132</v>
      </c>
      <c r="B43" s="28" t="s">
        <v>74</v>
      </c>
      <c r="C43" s="24">
        <v>0</v>
      </c>
      <c r="D43" s="24">
        <v>0</v>
      </c>
      <c r="E43" s="24">
        <v>0</v>
      </c>
      <c r="F43" s="24">
        <v>1.3962478781293099</v>
      </c>
      <c r="G43" s="24">
        <v>0.23671206179387802</v>
      </c>
      <c r="H43" s="24">
        <v>0.81922690895994699</v>
      </c>
      <c r="I43" s="24">
        <v>5.0368476704744994E-3</v>
      </c>
      <c r="J43" s="24">
        <v>0.23952595138277999</v>
      </c>
      <c r="K43" s="24">
        <v>1.8079267715817001E-3</v>
      </c>
      <c r="L43" s="24">
        <v>4.7399404514067103E-4</v>
      </c>
      <c r="M43" s="24">
        <v>1.4877619232176701E-3</v>
      </c>
      <c r="N43" s="24">
        <v>5.9101336445772394E-3</v>
      </c>
      <c r="O43" s="24">
        <v>5.1106867114719999E-3</v>
      </c>
      <c r="P43" s="24">
        <v>0.80791140178903009</v>
      </c>
      <c r="Q43" s="24">
        <v>4.1123869622755205</v>
      </c>
      <c r="R43" s="24">
        <v>9.1119081958440002</v>
      </c>
      <c r="S43" s="24">
        <v>315484.42531154898</v>
      </c>
      <c r="T43" s="24">
        <v>5.8398087370815498E-4</v>
      </c>
      <c r="U43" s="24">
        <v>7.3970387463989998E-4</v>
      </c>
      <c r="V43" s="24">
        <v>7.3139993811500005E-4</v>
      </c>
      <c r="W43" s="24">
        <v>98670.740864142004</v>
      </c>
      <c r="X43" s="24">
        <v>164017.78624325001</v>
      </c>
      <c r="Y43" s="24">
        <v>2.6808136220127796E-4</v>
      </c>
      <c r="Z43" s="24">
        <v>27008.9877497702</v>
      </c>
      <c r="AA43" s="24">
        <v>5.6862804496462995E-3</v>
      </c>
    </row>
    <row r="44" spans="1:27" x14ac:dyDescent="0.25">
      <c r="A44" s="28" t="s">
        <v>132</v>
      </c>
      <c r="B44" s="28" t="s">
        <v>56</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c r="U44" s="24">
        <v>0</v>
      </c>
      <c r="V44" s="24">
        <v>0</v>
      </c>
      <c r="W44" s="24">
        <v>0</v>
      </c>
      <c r="X44" s="24">
        <v>0</v>
      </c>
      <c r="Y44" s="24">
        <v>0</v>
      </c>
      <c r="Z44" s="24">
        <v>0</v>
      </c>
      <c r="AA44" s="24">
        <v>0</v>
      </c>
    </row>
    <row r="45" spans="1:27" x14ac:dyDescent="0.25">
      <c r="A45" s="33" t="s">
        <v>139</v>
      </c>
      <c r="B45" s="33"/>
      <c r="C45" s="30">
        <v>1.2777180257377629</v>
      </c>
      <c r="D45" s="30">
        <v>7.8173130897542347</v>
      </c>
      <c r="E45" s="30">
        <v>0.34849789668937647</v>
      </c>
      <c r="F45" s="30">
        <v>1.0087661701289734</v>
      </c>
      <c r="G45" s="30">
        <v>464484.40202475328</v>
      </c>
      <c r="H45" s="30">
        <v>271543.58236639691</v>
      </c>
      <c r="I45" s="30">
        <v>0.11489452346703756</v>
      </c>
      <c r="J45" s="30">
        <v>845701.17150623805</v>
      </c>
      <c r="K45" s="30">
        <v>0.28602765194418817</v>
      </c>
      <c r="L45" s="30">
        <v>0.24369984205677428</v>
      </c>
      <c r="M45" s="30">
        <v>458891.03044801304</v>
      </c>
      <c r="N45" s="30">
        <v>481893.33322815044</v>
      </c>
      <c r="O45" s="30">
        <v>77999.252679514757</v>
      </c>
      <c r="P45" s="30">
        <v>805452.05963474</v>
      </c>
      <c r="Q45" s="30">
        <v>543302.33747382648</v>
      </c>
      <c r="R45" s="30">
        <v>983980.38380095887</v>
      </c>
      <c r="S45" s="30">
        <v>1039186.9493917017</v>
      </c>
      <c r="T45" s="30">
        <v>3.5863508153615464E-3</v>
      </c>
      <c r="U45" s="30">
        <v>1.9384213826769627E-3</v>
      </c>
      <c r="V45" s="30">
        <v>3.9194090375089211E-2</v>
      </c>
      <c r="W45" s="30">
        <v>44276.770458564613</v>
      </c>
      <c r="X45" s="30">
        <v>319637.47386616416</v>
      </c>
      <c r="Y45" s="30">
        <v>0.1760055465567584</v>
      </c>
      <c r="Z45" s="30">
        <v>19219.5064553458</v>
      </c>
      <c r="AA45" s="30">
        <v>35925.14099942115</v>
      </c>
    </row>
    <row r="47" spans="1:27"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x14ac:dyDescent="0.25">
      <c r="A48" s="28" t="s">
        <v>133</v>
      </c>
      <c r="B48" s="28" t="s">
        <v>64</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row>
    <row r="49" spans="1:27" x14ac:dyDescent="0.25">
      <c r="A49" s="28" t="s">
        <v>133</v>
      </c>
      <c r="B49" s="28" t="s">
        <v>72</v>
      </c>
      <c r="C49" s="24">
        <v>0</v>
      </c>
      <c r="D49" s="24">
        <v>0</v>
      </c>
      <c r="E49" s="24">
        <v>0</v>
      </c>
      <c r="F49" s="24">
        <v>0</v>
      </c>
      <c r="G49" s="24">
        <v>0</v>
      </c>
      <c r="H49" s="24">
        <v>0</v>
      </c>
      <c r="I49" s="24">
        <v>0</v>
      </c>
      <c r="J49" s="24">
        <v>0</v>
      </c>
      <c r="K49" s="24">
        <v>0</v>
      </c>
      <c r="L49" s="24">
        <v>0</v>
      </c>
      <c r="M49" s="24">
        <v>0</v>
      </c>
      <c r="N49" s="24">
        <v>0</v>
      </c>
      <c r="O49" s="24">
        <v>0</v>
      </c>
      <c r="P49" s="24">
        <v>0</v>
      </c>
      <c r="Q49" s="24">
        <v>0</v>
      </c>
      <c r="R49" s="24">
        <v>0</v>
      </c>
      <c r="S49" s="24">
        <v>0</v>
      </c>
      <c r="T49" s="24">
        <v>0</v>
      </c>
      <c r="U49" s="24">
        <v>0</v>
      </c>
      <c r="V49" s="24">
        <v>0</v>
      </c>
      <c r="W49" s="24">
        <v>0</v>
      </c>
      <c r="X49" s="24">
        <v>0</v>
      </c>
      <c r="Y49" s="24">
        <v>0</v>
      </c>
      <c r="Z49" s="24">
        <v>0</v>
      </c>
      <c r="AA49" s="24">
        <v>0</v>
      </c>
    </row>
    <row r="50" spans="1:27" x14ac:dyDescent="0.25">
      <c r="A50" s="28" t="s">
        <v>133</v>
      </c>
      <c r="B50" s="28" t="s">
        <v>20</v>
      </c>
      <c r="C50" s="24">
        <v>0</v>
      </c>
      <c r="D50" s="24">
        <v>0.22480958405149801</v>
      </c>
      <c r="E50" s="24">
        <v>7.7631816787523998E-4</v>
      </c>
      <c r="F50" s="24">
        <v>4.8004075023676797E-2</v>
      </c>
      <c r="G50" s="24">
        <v>1.7607985492950002E-4</v>
      </c>
      <c r="H50" s="24">
        <v>1.9680507083411999E-2</v>
      </c>
      <c r="I50" s="24">
        <v>6.3480595159635597E-4</v>
      </c>
      <c r="J50" s="24">
        <v>8.3310314326627696E-4</v>
      </c>
      <c r="K50" s="24">
        <v>2.6609961591999902E-2</v>
      </c>
      <c r="L50" s="24">
        <v>2.2605626835781999E-2</v>
      </c>
      <c r="M50" s="24">
        <v>0</v>
      </c>
      <c r="N50" s="24">
        <v>3.9728491951949996E-3</v>
      </c>
      <c r="O50" s="24">
        <v>3.0727420467164999E-2</v>
      </c>
      <c r="P50" s="24">
        <v>2.35253397442917E-4</v>
      </c>
      <c r="Q50" s="24">
        <v>3.5122253597607398E-3</v>
      </c>
      <c r="R50" s="24">
        <v>2.9116437455700001E-4</v>
      </c>
      <c r="S50" s="24">
        <v>3.2624757710437199E-2</v>
      </c>
      <c r="T50" s="24">
        <v>1.1080992275942002E-3</v>
      </c>
      <c r="U50" s="24">
        <v>3.5847219558397807E-2</v>
      </c>
      <c r="V50" s="24">
        <v>5.6710331025584897E-5</v>
      </c>
      <c r="W50" s="24">
        <v>7.0671115301030999E-4</v>
      </c>
      <c r="X50" s="24">
        <v>8.9219223889086003E-3</v>
      </c>
      <c r="Y50" s="24">
        <v>6.5382328988413093E-3</v>
      </c>
      <c r="Z50" s="24">
        <v>6.1594339168823998E-4</v>
      </c>
      <c r="AA50" s="24">
        <v>1.44722160883957E-4</v>
      </c>
    </row>
    <row r="51" spans="1:27" x14ac:dyDescent="0.25">
      <c r="A51" s="28" t="s">
        <v>133</v>
      </c>
      <c r="B51" s="28" t="s">
        <v>32</v>
      </c>
      <c r="C51" s="24">
        <v>0</v>
      </c>
      <c r="D51" s="24">
        <v>0</v>
      </c>
      <c r="E51" s="24">
        <v>0</v>
      </c>
      <c r="F51" s="24">
        <v>0</v>
      </c>
      <c r="G51" s="24">
        <v>0</v>
      </c>
      <c r="H51" s="24">
        <v>0</v>
      </c>
      <c r="I51" s="24">
        <v>0</v>
      </c>
      <c r="J51" s="24">
        <v>0</v>
      </c>
      <c r="K51" s="24">
        <v>0</v>
      </c>
      <c r="L51" s="24">
        <v>0</v>
      </c>
      <c r="M51" s="24">
        <v>0</v>
      </c>
      <c r="N51" s="24">
        <v>0</v>
      </c>
      <c r="O51" s="24">
        <v>0</v>
      </c>
      <c r="P51" s="24">
        <v>0</v>
      </c>
      <c r="Q51" s="24">
        <v>0</v>
      </c>
      <c r="R51" s="24">
        <v>0</v>
      </c>
      <c r="S51" s="24">
        <v>0</v>
      </c>
      <c r="T51" s="24">
        <v>0</v>
      </c>
      <c r="U51" s="24">
        <v>0</v>
      </c>
      <c r="V51" s="24">
        <v>0</v>
      </c>
      <c r="W51" s="24">
        <v>0</v>
      </c>
      <c r="X51" s="24">
        <v>0</v>
      </c>
      <c r="Y51" s="24">
        <v>0</v>
      </c>
      <c r="Z51" s="24">
        <v>0</v>
      </c>
      <c r="AA51" s="24">
        <v>0</v>
      </c>
    </row>
    <row r="52" spans="1:27" x14ac:dyDescent="0.25">
      <c r="A52" s="28" t="s">
        <v>133</v>
      </c>
      <c r="B52" s="28" t="s">
        <v>67</v>
      </c>
      <c r="C52" s="24">
        <v>0.225834339917168</v>
      </c>
      <c r="D52" s="24">
        <v>0.107154093117792</v>
      </c>
      <c r="E52" s="24">
        <v>6.8154252430444994E-4</v>
      </c>
      <c r="F52" s="24">
        <v>5.8726653014455005E-3</v>
      </c>
      <c r="G52" s="24">
        <v>5.7819101966504903E-4</v>
      </c>
      <c r="H52" s="24">
        <v>3.9793854527855999E-2</v>
      </c>
      <c r="I52" s="24">
        <v>5.4309077540426898E-4</v>
      </c>
      <c r="J52" s="24">
        <v>6.9157842358166203E-4</v>
      </c>
      <c r="K52" s="24">
        <v>5.6348226007702494E-4</v>
      </c>
      <c r="L52" s="24">
        <v>8.3383327084348702E-2</v>
      </c>
      <c r="M52" s="24">
        <v>4.0443276094875901E-4</v>
      </c>
      <c r="N52" s="24">
        <v>5.5566226365304705E-4</v>
      </c>
      <c r="O52" s="24">
        <v>2.70411645214866E-3</v>
      </c>
      <c r="P52" s="24">
        <v>4.4669635798983299E-4</v>
      </c>
      <c r="Q52" s="24">
        <v>5.4063450646301997E-4</v>
      </c>
      <c r="R52" s="24">
        <v>1.0656838019361301E-3</v>
      </c>
      <c r="S52" s="24">
        <v>1.3207602250118199E-2</v>
      </c>
      <c r="T52" s="24">
        <v>3.53793719552407E-4</v>
      </c>
      <c r="U52" s="24">
        <v>4.2953906381609598E-2</v>
      </c>
      <c r="V52" s="24">
        <v>3.105186301416E-4</v>
      </c>
      <c r="W52" s="24">
        <v>3.4358152646113698E-4</v>
      </c>
      <c r="X52" s="24">
        <v>2.9994262078759204E-3</v>
      </c>
      <c r="Y52" s="24">
        <v>6.2795971106127998E-3</v>
      </c>
      <c r="Z52" s="24">
        <v>7.9634535943470697E-2</v>
      </c>
      <c r="AA52" s="24">
        <v>2.2687410534163E-2</v>
      </c>
    </row>
    <row r="53" spans="1:27" x14ac:dyDescent="0.25">
      <c r="A53" s="28" t="s">
        <v>133</v>
      </c>
      <c r="B53" s="28" t="s">
        <v>66</v>
      </c>
      <c r="C53" s="24">
        <v>0</v>
      </c>
      <c r="D53" s="24">
        <v>0</v>
      </c>
      <c r="E53" s="24">
        <v>0</v>
      </c>
      <c r="F53" s="24">
        <v>0</v>
      </c>
      <c r="G53" s="24">
        <v>0</v>
      </c>
      <c r="H53" s="24">
        <v>0</v>
      </c>
      <c r="I53" s="24">
        <v>0</v>
      </c>
      <c r="J53" s="24">
        <v>0</v>
      </c>
      <c r="K53" s="24">
        <v>0</v>
      </c>
      <c r="L53" s="24">
        <v>0</v>
      </c>
      <c r="M53" s="24">
        <v>0</v>
      </c>
      <c r="N53" s="24">
        <v>0</v>
      </c>
      <c r="O53" s="24">
        <v>0</v>
      </c>
      <c r="P53" s="24">
        <v>0</v>
      </c>
      <c r="Q53" s="24">
        <v>0</v>
      </c>
      <c r="R53" s="24">
        <v>0</v>
      </c>
      <c r="S53" s="24">
        <v>0</v>
      </c>
      <c r="T53" s="24">
        <v>0</v>
      </c>
      <c r="U53" s="24">
        <v>0</v>
      </c>
      <c r="V53" s="24">
        <v>0</v>
      </c>
      <c r="W53" s="24">
        <v>0</v>
      </c>
      <c r="X53" s="24">
        <v>0</v>
      </c>
      <c r="Y53" s="24">
        <v>0</v>
      </c>
      <c r="Z53" s="24">
        <v>0</v>
      </c>
      <c r="AA53" s="24">
        <v>0</v>
      </c>
    </row>
    <row r="54" spans="1:27" x14ac:dyDescent="0.25">
      <c r="A54" s="28" t="s">
        <v>133</v>
      </c>
      <c r="B54" s="28" t="s">
        <v>70</v>
      </c>
      <c r="C54" s="24">
        <v>0</v>
      </c>
      <c r="D54" s="24">
        <v>3.7730730849331762</v>
      </c>
      <c r="E54" s="24">
        <v>0.22171914020019506</v>
      </c>
      <c r="F54" s="24">
        <v>1.0634701072575043</v>
      </c>
      <c r="G54" s="24">
        <v>0.16031601096917678</v>
      </c>
      <c r="H54" s="24">
        <v>0.83330714671524975</v>
      </c>
      <c r="I54" s="24">
        <v>1.9296217242732294E-2</v>
      </c>
      <c r="J54" s="24">
        <v>1.0369515728584036</v>
      </c>
      <c r="K54" s="24">
        <v>1.9117990467004582</v>
      </c>
      <c r="L54" s="24">
        <v>0.82229085347845265</v>
      </c>
      <c r="M54" s="24">
        <v>8.6367713689958804E-3</v>
      </c>
      <c r="N54" s="24">
        <v>18.116826890088472</v>
      </c>
      <c r="O54" s="24">
        <v>290766.67588696757</v>
      </c>
      <c r="P54" s="24">
        <v>1.6869364724460192</v>
      </c>
      <c r="Q54" s="24">
        <v>126439.93809654942</v>
      </c>
      <c r="R54" s="24">
        <v>0.39502294050317682</v>
      </c>
      <c r="S54" s="24">
        <v>277830.58548300172</v>
      </c>
      <c r="T54" s="24">
        <v>3120.5474677391785</v>
      </c>
      <c r="U54" s="24">
        <v>130751.41482654863</v>
      </c>
      <c r="V54" s="24">
        <v>2.8538604445812354E-2</v>
      </c>
      <c r="W54" s="24">
        <v>139115.97902135312</v>
      </c>
      <c r="X54" s="24">
        <v>193923.31592452398</v>
      </c>
      <c r="Y54" s="24">
        <v>24680.485629316539</v>
      </c>
      <c r="Z54" s="24">
        <v>3.7107325036328047E-3</v>
      </c>
      <c r="AA54" s="24">
        <v>6551.1109770683861</v>
      </c>
    </row>
    <row r="55" spans="1:27" x14ac:dyDescent="0.25">
      <c r="A55" s="28" t="s">
        <v>133</v>
      </c>
      <c r="B55" s="28" t="s">
        <v>69</v>
      </c>
      <c r="C55" s="24">
        <v>0.31896861236917151</v>
      </c>
      <c r="D55" s="24">
        <v>0.1682054291516685</v>
      </c>
      <c r="E55" s="24">
        <v>2.26615625402136E-4</v>
      </c>
      <c r="F55" s="24">
        <v>5.1883340839478299E-2</v>
      </c>
      <c r="G55" s="24">
        <v>0.26209002981382101</v>
      </c>
      <c r="H55" s="24">
        <v>0.23037128573542298</v>
      </c>
      <c r="I55" s="24">
        <v>1.7307156235239467E-2</v>
      </c>
      <c r="J55" s="24">
        <v>1.3955914420372079E-2</v>
      </c>
      <c r="K55" s="24">
        <v>6.7852016345276295E-2</v>
      </c>
      <c r="L55" s="24">
        <v>0.92013116897623703</v>
      </c>
      <c r="M55" s="24">
        <v>0.10061505260888799</v>
      </c>
      <c r="N55" s="24">
        <v>3.786586091649808</v>
      </c>
      <c r="O55" s="24">
        <v>9.9818846698386974</v>
      </c>
      <c r="P55" s="24">
        <v>1.2428814512782261E-3</v>
      </c>
      <c r="Q55" s="24">
        <v>50218.76248627709</v>
      </c>
      <c r="R55" s="24">
        <v>4540.7752612253425</v>
      </c>
      <c r="S55" s="24">
        <v>14925.349319648172</v>
      </c>
      <c r="T55" s="24">
        <v>162397.0252213238</v>
      </c>
      <c r="U55" s="24">
        <v>0.37420875014540389</v>
      </c>
      <c r="V55" s="24">
        <v>5417.5278391739675</v>
      </c>
      <c r="W55" s="24">
        <v>41027.979132902416</v>
      </c>
      <c r="X55" s="24">
        <v>7770.0397630290254</v>
      </c>
      <c r="Y55" s="24">
        <v>16959.006994339103</v>
      </c>
      <c r="Z55" s="24">
        <v>5.1217618329274593E-4</v>
      </c>
      <c r="AA55" s="24">
        <v>2.5482345730426119E-2</v>
      </c>
    </row>
    <row r="56" spans="1:27" x14ac:dyDescent="0.25">
      <c r="A56" s="28" t="s">
        <v>133</v>
      </c>
      <c r="B56" s="28" t="s">
        <v>36</v>
      </c>
      <c r="C56" s="24">
        <v>0.8570439323122</v>
      </c>
      <c r="D56" s="24">
        <v>5.4065313995572495E-4</v>
      </c>
      <c r="E56" s="24">
        <v>0</v>
      </c>
      <c r="F56" s="24">
        <v>0</v>
      </c>
      <c r="G56" s="24">
        <v>0</v>
      </c>
      <c r="H56" s="24">
        <v>0.83901253834421008</v>
      </c>
      <c r="I56" s="24">
        <v>0.14341154728674702</v>
      </c>
      <c r="J56" s="24">
        <v>1.29172074687414E-2</v>
      </c>
      <c r="K56" s="24">
        <v>7.8131809324276394E-5</v>
      </c>
      <c r="L56" s="24">
        <v>70586.627996313007</v>
      </c>
      <c r="M56" s="24">
        <v>3.9636129589144196E-4</v>
      </c>
      <c r="N56" s="24">
        <v>7.5717119387403996E-5</v>
      </c>
      <c r="O56" s="24">
        <v>0</v>
      </c>
      <c r="P56" s="24">
        <v>0</v>
      </c>
      <c r="Q56" s="24">
        <v>0</v>
      </c>
      <c r="R56" s="24">
        <v>0</v>
      </c>
      <c r="S56" s="24">
        <v>0</v>
      </c>
      <c r="T56" s="24">
        <v>0</v>
      </c>
      <c r="U56" s="24">
        <v>0</v>
      </c>
      <c r="V56" s="24">
        <v>7.7526993213999804E-5</v>
      </c>
      <c r="W56" s="24">
        <v>1.5856716871872E-3</v>
      </c>
      <c r="X56" s="24">
        <v>8.9800474010687898E-4</v>
      </c>
      <c r="Y56" s="24">
        <v>2.7362436760301501E-4</v>
      </c>
      <c r="Z56" s="24">
        <v>5.6192544405986994E-4</v>
      </c>
      <c r="AA56" s="24">
        <v>4.2975008558311401E-4</v>
      </c>
    </row>
    <row r="57" spans="1:27" x14ac:dyDescent="0.25">
      <c r="A57" s="28" t="s">
        <v>133</v>
      </c>
      <c r="B57" s="28" t="s">
        <v>74</v>
      </c>
      <c r="C57" s="24">
        <v>0</v>
      </c>
      <c r="D57" s="24">
        <v>0</v>
      </c>
      <c r="E57" s="24">
        <v>0</v>
      </c>
      <c r="F57" s="24">
        <v>1.4968658849512402</v>
      </c>
      <c r="G57" s="24">
        <v>1.07713144212869E-2</v>
      </c>
      <c r="H57" s="24">
        <v>0.856591619535924</v>
      </c>
      <c r="I57" s="24">
        <v>1.02203524050394E-2</v>
      </c>
      <c r="J57" s="24">
        <v>1.5933836870392001E-2</v>
      </c>
      <c r="K57" s="24">
        <v>0.40836050756846998</v>
      </c>
      <c r="L57" s="24">
        <v>0.62869135477957105</v>
      </c>
      <c r="M57" s="24">
        <v>5.9182692948750004E-4</v>
      </c>
      <c r="N57" s="24">
        <v>4.9082748271480001E-3</v>
      </c>
      <c r="O57" s="24">
        <v>7.9774277140475004E-3</v>
      </c>
      <c r="P57" s="24">
        <v>4.0265466086892403E-3</v>
      </c>
      <c r="Q57" s="24">
        <v>1.4085227734552501E-2</v>
      </c>
      <c r="R57" s="24">
        <v>1.7443417265911598E-2</v>
      </c>
      <c r="S57" s="24">
        <v>0.38973650301823998</v>
      </c>
      <c r="T57" s="24">
        <v>3.9093525769485001E-2</v>
      </c>
      <c r="U57" s="24">
        <v>48047.707092545199</v>
      </c>
      <c r="V57" s="24">
        <v>3.41514298558152E-3</v>
      </c>
      <c r="W57" s="24">
        <v>7.6214685874984006E-2</v>
      </c>
      <c r="X57" s="24">
        <v>48775.5581310626</v>
      </c>
      <c r="Y57" s="24">
        <v>7.7454829584605405E-4</v>
      </c>
      <c r="Z57" s="24">
        <v>46835.824209573599</v>
      </c>
      <c r="AA57" s="24">
        <v>5046.9368055833002</v>
      </c>
    </row>
    <row r="58" spans="1:27" x14ac:dyDescent="0.25">
      <c r="A58" s="28" t="s">
        <v>133</v>
      </c>
      <c r="B58" s="28" t="s">
        <v>56</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24">
        <v>0</v>
      </c>
      <c r="T58" s="24">
        <v>0</v>
      </c>
      <c r="U58" s="24">
        <v>0</v>
      </c>
      <c r="V58" s="24">
        <v>0</v>
      </c>
      <c r="W58" s="24">
        <v>0</v>
      </c>
      <c r="X58" s="24">
        <v>0</v>
      </c>
      <c r="Y58" s="24">
        <v>0</v>
      </c>
      <c r="Z58" s="24">
        <v>0</v>
      </c>
      <c r="AA58" s="24">
        <v>0</v>
      </c>
    </row>
    <row r="59" spans="1:27" x14ac:dyDescent="0.25">
      <c r="A59" s="33" t="s">
        <v>139</v>
      </c>
      <c r="B59" s="33"/>
      <c r="C59" s="30">
        <v>0.54480295228633957</v>
      </c>
      <c r="D59" s="30">
        <v>4.273242191254135</v>
      </c>
      <c r="E59" s="30">
        <v>0.22340361651777688</v>
      </c>
      <c r="F59" s="30">
        <v>1.169230188422105</v>
      </c>
      <c r="G59" s="30">
        <v>0.42316031165759233</v>
      </c>
      <c r="H59" s="30">
        <v>1.1231527940619408</v>
      </c>
      <c r="I59" s="30">
        <v>3.7781270204972385E-2</v>
      </c>
      <c r="J59" s="30">
        <v>1.0524321688456235</v>
      </c>
      <c r="K59" s="30">
        <v>2.0068245068978117</v>
      </c>
      <c r="L59" s="30">
        <v>1.8484109763748204</v>
      </c>
      <c r="M59" s="30">
        <v>0.10965625673883263</v>
      </c>
      <c r="N59" s="30">
        <v>21.907941493197129</v>
      </c>
      <c r="O59" s="30">
        <v>290776.69120317436</v>
      </c>
      <c r="P59" s="30">
        <v>1.68886130365273</v>
      </c>
      <c r="Q59" s="30">
        <v>176658.70463568636</v>
      </c>
      <c r="R59" s="30">
        <v>4541.1716410140225</v>
      </c>
      <c r="S59" s="30">
        <v>292755.98063500988</v>
      </c>
      <c r="T59" s="30">
        <v>165517.57415095592</v>
      </c>
      <c r="U59" s="30">
        <v>130751.86783642472</v>
      </c>
      <c r="V59" s="30">
        <v>5417.556745007375</v>
      </c>
      <c r="W59" s="30">
        <v>180143.95920454821</v>
      </c>
      <c r="X59" s="30">
        <v>201693.36760890161</v>
      </c>
      <c r="Y59" s="30">
        <v>41639.505441485657</v>
      </c>
      <c r="Z59" s="30">
        <v>8.4473388022084497E-2</v>
      </c>
      <c r="AA59" s="30">
        <v>6551.1592915468118</v>
      </c>
    </row>
    <row r="61" spans="1:27"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x14ac:dyDescent="0.25">
      <c r="A62" s="28" t="s">
        <v>134</v>
      </c>
      <c r="B62" s="28" t="s">
        <v>64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row>
    <row r="63" spans="1:27" x14ac:dyDescent="0.25">
      <c r="A63" s="28" t="s">
        <v>134</v>
      </c>
      <c r="B63" s="28" t="s">
        <v>72</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row>
    <row r="64" spans="1:27" x14ac:dyDescent="0.25">
      <c r="A64" s="28" t="s">
        <v>134</v>
      </c>
      <c r="B64" s="28" t="s">
        <v>20</v>
      </c>
      <c r="C64" s="24">
        <v>0</v>
      </c>
      <c r="D64" s="24">
        <v>0.17314448839811999</v>
      </c>
      <c r="E64" s="24">
        <v>5.019235965636E-2</v>
      </c>
      <c r="F64" s="24">
        <v>2.7545484465033598E-3</v>
      </c>
      <c r="G64" s="24">
        <v>3.9270684908838003E-3</v>
      </c>
      <c r="H64" s="24">
        <v>7.3802523659985994E-4</v>
      </c>
      <c r="I64" s="24">
        <v>6.9693669971837898E-3</v>
      </c>
      <c r="J64" s="24">
        <v>1.5496288133587199E-2</v>
      </c>
      <c r="K64" s="24">
        <v>1.72051603559444E-2</v>
      </c>
      <c r="L64" s="24">
        <v>4.7150218791133103E-4</v>
      </c>
      <c r="M64" s="24">
        <v>1.2305452619145799E-4</v>
      </c>
      <c r="N64" s="24">
        <v>2.42056794223744E-2</v>
      </c>
      <c r="O64" s="24">
        <v>7.7947249212149995E-3</v>
      </c>
      <c r="P64" s="24">
        <v>8.9023354280671901E-3</v>
      </c>
      <c r="Q64" s="24">
        <v>1.6270706229876801E-2</v>
      </c>
      <c r="R64" s="24">
        <v>6.8482438125462E-4</v>
      </c>
      <c r="S64" s="24">
        <v>6.9226819359628711E-2</v>
      </c>
      <c r="T64" s="24">
        <v>0</v>
      </c>
      <c r="U64" s="24">
        <v>2.3319503103061699E-4</v>
      </c>
      <c r="V64" s="24">
        <v>4.1952547104888798E-5</v>
      </c>
      <c r="W64" s="24">
        <v>6.6633066266642805E-4</v>
      </c>
      <c r="X64" s="24">
        <v>4.4166454714830005E-3</v>
      </c>
      <c r="Y64" s="24">
        <v>9.087812743719401E-3</v>
      </c>
      <c r="Z64" s="24">
        <v>5.7457358943610907E-4</v>
      </c>
      <c r="AA64" s="24">
        <v>7.0382214016685997E-5</v>
      </c>
    </row>
    <row r="65" spans="1:27" x14ac:dyDescent="0.25">
      <c r="A65" s="28" t="s">
        <v>134</v>
      </c>
      <c r="B65" s="28" t="s">
        <v>32</v>
      </c>
      <c r="C65" s="24">
        <v>0</v>
      </c>
      <c r="D65" s="24">
        <v>0</v>
      </c>
      <c r="E65" s="24">
        <v>0</v>
      </c>
      <c r="F65" s="24">
        <v>0</v>
      </c>
      <c r="G65" s="24">
        <v>0</v>
      </c>
      <c r="H65" s="24">
        <v>0</v>
      </c>
      <c r="I65" s="24">
        <v>0</v>
      </c>
      <c r="J65" s="24">
        <v>0</v>
      </c>
      <c r="K65" s="24">
        <v>0</v>
      </c>
      <c r="L65" s="24">
        <v>0</v>
      </c>
      <c r="M65" s="24">
        <v>0</v>
      </c>
      <c r="N65" s="24">
        <v>0</v>
      </c>
      <c r="O65" s="24">
        <v>0</v>
      </c>
      <c r="P65" s="24">
        <v>0</v>
      </c>
      <c r="Q65" s="24">
        <v>0</v>
      </c>
      <c r="R65" s="24">
        <v>0</v>
      </c>
      <c r="S65" s="24">
        <v>0</v>
      </c>
      <c r="T65" s="24">
        <v>0</v>
      </c>
      <c r="U65" s="24">
        <v>0</v>
      </c>
      <c r="V65" s="24">
        <v>0</v>
      </c>
      <c r="W65" s="24">
        <v>0</v>
      </c>
      <c r="X65" s="24">
        <v>0</v>
      </c>
      <c r="Y65" s="24">
        <v>0</v>
      </c>
      <c r="Z65" s="24">
        <v>0</v>
      </c>
      <c r="AA65" s="24">
        <v>0</v>
      </c>
    </row>
    <row r="66" spans="1:27" x14ac:dyDescent="0.25">
      <c r="A66" s="28" t="s">
        <v>134</v>
      </c>
      <c r="B66" s="28" t="s">
        <v>67</v>
      </c>
      <c r="C66" s="24">
        <v>0.235724343360394</v>
      </c>
      <c r="D66" s="24">
        <v>6.4038508245905998E-3</v>
      </c>
      <c r="E66" s="24">
        <v>3.6274147169291095E-2</v>
      </c>
      <c r="F66" s="24">
        <v>1.3323499375763499E-3</v>
      </c>
      <c r="G66" s="24">
        <v>7.0782082548861494E-3</v>
      </c>
      <c r="H66" s="24">
        <v>1.30169027608771E-2</v>
      </c>
      <c r="I66" s="24">
        <v>8.0383911036954799E-3</v>
      </c>
      <c r="J66" s="24">
        <v>1.2262814471717901E-2</v>
      </c>
      <c r="K66" s="24">
        <v>1.2538386474587901E-2</v>
      </c>
      <c r="L66" s="24">
        <v>8.66329060342199E-3</v>
      </c>
      <c r="M66" s="24">
        <v>5.3308593535104001E-3</v>
      </c>
      <c r="N66" s="24">
        <v>1.41408945669475E-2</v>
      </c>
      <c r="O66" s="24">
        <v>7.7717360917349994E-3</v>
      </c>
      <c r="P66" s="24">
        <v>9.6526862810126998E-3</v>
      </c>
      <c r="Q66" s="24">
        <v>3.8844627889179001E-2</v>
      </c>
      <c r="R66" s="24">
        <v>2.3184148239403998E-2</v>
      </c>
      <c r="S66" s="24">
        <v>0.24789399805909099</v>
      </c>
      <c r="T66" s="24">
        <v>1.46577119076297E-4</v>
      </c>
      <c r="U66" s="24">
        <v>2.14141016993715E-4</v>
      </c>
      <c r="V66" s="24">
        <v>1.8062101437320098E-4</v>
      </c>
      <c r="W66" s="24">
        <v>3.7617393133264197E-4</v>
      </c>
      <c r="X66" s="24">
        <v>1.7151920520414602E-4</v>
      </c>
      <c r="Y66" s="24">
        <v>1.11915952684837E-3</v>
      </c>
      <c r="Z66" s="24">
        <v>40121.2770785639</v>
      </c>
      <c r="AA66" s="24">
        <v>1556.6867390273701</v>
      </c>
    </row>
    <row r="67" spans="1:27" x14ac:dyDescent="0.25">
      <c r="A67" s="28" t="s">
        <v>134</v>
      </c>
      <c r="B67" s="28" t="s">
        <v>66</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row>
    <row r="68" spans="1:27" x14ac:dyDescent="0.25">
      <c r="A68" s="28" t="s">
        <v>134</v>
      </c>
      <c r="B68" s="28" t="s">
        <v>70</v>
      </c>
      <c r="C68" s="24">
        <v>0</v>
      </c>
      <c r="D68" s="24">
        <v>5.6673522319154568</v>
      </c>
      <c r="E68" s="24">
        <v>1.4833230146385057</v>
      </c>
      <c r="F68" s="24">
        <v>1.1251896856498975</v>
      </c>
      <c r="G68" s="24">
        <v>0.11888898986279084</v>
      </c>
      <c r="H68" s="24">
        <v>0.82064242008185961</v>
      </c>
      <c r="I68" s="24">
        <v>0.10787521407892098</v>
      </c>
      <c r="J68" s="24">
        <v>4.3741934395029372</v>
      </c>
      <c r="K68" s="24">
        <v>4.9251764077294782</v>
      </c>
      <c r="L68" s="24">
        <v>0.44731979771241398</v>
      </c>
      <c r="M68" s="24">
        <v>1.9184047291621587E-2</v>
      </c>
      <c r="N68" s="24">
        <v>369097.19767049322</v>
      </c>
      <c r="O68" s="24">
        <v>9.5160751553480888E-2</v>
      </c>
      <c r="P68" s="24">
        <v>0.2429660437687671</v>
      </c>
      <c r="Q68" s="24">
        <v>148275.27481440062</v>
      </c>
      <c r="R68" s="24">
        <v>130163.48179506768</v>
      </c>
      <c r="S68" s="24">
        <v>184218.43788916233</v>
      </c>
      <c r="T68" s="24">
        <v>200910.34785648156</v>
      </c>
      <c r="U68" s="24">
        <v>2966.0788282932281</v>
      </c>
      <c r="V68" s="24">
        <v>1.2121352070033214E-2</v>
      </c>
      <c r="W68" s="24">
        <v>1.4726331455152784</v>
      </c>
      <c r="X68" s="24">
        <v>0.27467382839864252</v>
      </c>
      <c r="Y68" s="24">
        <v>9.1185856305178253E-2</v>
      </c>
      <c r="Z68" s="24">
        <v>0.22328351292345744</v>
      </c>
      <c r="AA68" s="24">
        <v>9.5751417669130284E-2</v>
      </c>
    </row>
    <row r="69" spans="1:27" x14ac:dyDescent="0.25">
      <c r="A69" s="28" t="s">
        <v>134</v>
      </c>
      <c r="B69" s="28" t="s">
        <v>69</v>
      </c>
      <c r="C69" s="24">
        <v>0.97045410579276303</v>
      </c>
      <c r="D69" s="24">
        <v>0.4852054930319783</v>
      </c>
      <c r="E69" s="24">
        <v>2.8598630803761864E-3</v>
      </c>
      <c r="F69" s="24">
        <v>6.9049843343910004E-4</v>
      </c>
      <c r="G69" s="24">
        <v>0.63236400729115572</v>
      </c>
      <c r="H69" s="24">
        <v>0.17297348496854079</v>
      </c>
      <c r="I69" s="24">
        <v>0.246461144511155</v>
      </c>
      <c r="J69" s="24">
        <v>0.10761783870878208</v>
      </c>
      <c r="K69" s="24">
        <v>0.23952315528386259</v>
      </c>
      <c r="L69" s="24">
        <v>0.38177790029953029</v>
      </c>
      <c r="M69" s="24">
        <v>1.2051261200280459</v>
      </c>
      <c r="N69" s="24">
        <v>2.1590012850494658</v>
      </c>
      <c r="O69" s="24">
        <v>0.44430443083624122</v>
      </c>
      <c r="P69" s="24">
        <v>5.8958927519752201E-2</v>
      </c>
      <c r="Q69" s="24">
        <v>15.523277418809791</v>
      </c>
      <c r="R69" s="24">
        <v>51315.349027165241</v>
      </c>
      <c r="S69" s="24">
        <v>1.6569311940347203E-2</v>
      </c>
      <c r="T69" s="24">
        <v>1.5935657977506529E-2</v>
      </c>
      <c r="U69" s="24">
        <v>6.6161256707984277E-3</v>
      </c>
      <c r="V69" s="24">
        <v>12649.295289419408</v>
      </c>
      <c r="W69" s="24">
        <v>23664.299116978582</v>
      </c>
      <c r="X69" s="24">
        <v>2.1054186893543464E-2</v>
      </c>
      <c r="Y69" s="24">
        <v>16009.342247583723</v>
      </c>
      <c r="Z69" s="24">
        <v>1.1208381221533047E-3</v>
      </c>
      <c r="AA69" s="24">
        <v>2.0291874159556809E-3</v>
      </c>
    </row>
    <row r="70" spans="1:27" x14ac:dyDescent="0.25">
      <c r="A70" s="28" t="s">
        <v>134</v>
      </c>
      <c r="B70" s="28" t="s">
        <v>36</v>
      </c>
      <c r="C70" s="24">
        <v>0.80080278728979204</v>
      </c>
      <c r="D70" s="24">
        <v>1.8072804417641199E-3</v>
      </c>
      <c r="E70" s="24">
        <v>0</v>
      </c>
      <c r="F70" s="24">
        <v>0</v>
      </c>
      <c r="G70" s="24">
        <v>0</v>
      </c>
      <c r="H70" s="24">
        <v>0.29257670239449501</v>
      </c>
      <c r="I70" s="24">
        <v>0.35860336839679002</v>
      </c>
      <c r="J70" s="24">
        <v>0.23628691846174701</v>
      </c>
      <c r="K70" s="24">
        <v>1.3769995809890102E-4</v>
      </c>
      <c r="L70" s="24">
        <v>99927.482541429592</v>
      </c>
      <c r="M70" s="24">
        <v>1.78772336927641E-3</v>
      </c>
      <c r="N70" s="24">
        <v>25767.525577308301</v>
      </c>
      <c r="O70" s="24">
        <v>2.7067347643152599E-4</v>
      </c>
      <c r="P70" s="24">
        <v>2.09807004492512E-4</v>
      </c>
      <c r="Q70" s="24">
        <v>4784.2711926016</v>
      </c>
      <c r="R70" s="24">
        <v>5.3587319525310501E-5</v>
      </c>
      <c r="S70" s="24">
        <v>78201.073238644996</v>
      </c>
      <c r="T70" s="24">
        <v>0</v>
      </c>
      <c r="U70" s="24">
        <v>5.1348004090322397E-5</v>
      </c>
      <c r="V70" s="24">
        <v>3.6911034372846601E-4</v>
      </c>
      <c r="W70" s="24">
        <v>2.4202226494049999E-3</v>
      </c>
      <c r="X70" s="24">
        <v>2.0192982782434301E-3</v>
      </c>
      <c r="Y70" s="24">
        <v>2.7470653447104001E-4</v>
      </c>
      <c r="Z70" s="24">
        <v>1.3522064092206601E-3</v>
      </c>
      <c r="AA70" s="24">
        <v>7.6893967856090999E-4</v>
      </c>
    </row>
    <row r="71" spans="1:27" x14ac:dyDescent="0.25">
      <c r="A71" s="28" t="s">
        <v>134</v>
      </c>
      <c r="B71" s="28" t="s">
        <v>74</v>
      </c>
      <c r="C71" s="24">
        <v>0</v>
      </c>
      <c r="D71" s="24">
        <v>0</v>
      </c>
      <c r="E71" s="24">
        <v>0</v>
      </c>
      <c r="F71" s="24">
        <v>1.1889665300061198</v>
      </c>
      <c r="G71" s="24">
        <v>0.112540758184665</v>
      </c>
      <c r="H71" s="24">
        <v>0.15155836744169202</v>
      </c>
      <c r="I71" s="24">
        <v>0.10830671903629399</v>
      </c>
      <c r="J71" s="24">
        <v>0.11593808402076899</v>
      </c>
      <c r="K71" s="24">
        <v>0.210745934089829</v>
      </c>
      <c r="L71" s="24">
        <v>2.4947156589708599E-3</v>
      </c>
      <c r="M71" s="24">
        <v>4.0110448041892795E-3</v>
      </c>
      <c r="N71" s="24">
        <v>0.12720171538262501</v>
      </c>
      <c r="O71" s="24">
        <v>2.3098914243770398E-2</v>
      </c>
      <c r="P71" s="24">
        <v>2.544691662773E-2</v>
      </c>
      <c r="Q71" s="24">
        <v>0.27941666622029798</v>
      </c>
      <c r="R71" s="24">
        <v>0.12298077543043599</v>
      </c>
      <c r="S71" s="24">
        <v>1.6595264489749399</v>
      </c>
      <c r="T71" s="24">
        <v>2.6183882809044999E-3</v>
      </c>
      <c r="U71" s="24">
        <v>3.3362152294594497E-3</v>
      </c>
      <c r="V71" s="24">
        <v>3.1362776276697398E-3</v>
      </c>
      <c r="W71" s="24">
        <v>2.63623200577928E-2</v>
      </c>
      <c r="X71" s="24">
        <v>1.30451013641452E-2</v>
      </c>
      <c r="Y71" s="24">
        <v>4.2507978589320997E-3</v>
      </c>
      <c r="Z71" s="24">
        <v>7.5191100721604995E-2</v>
      </c>
      <c r="AA71" s="24">
        <v>3.4041346733332804E-2</v>
      </c>
    </row>
    <row r="72" spans="1:27" x14ac:dyDescent="0.25">
      <c r="A72" s="28" t="s">
        <v>134</v>
      </c>
      <c r="B72" s="28" t="s">
        <v>56</v>
      </c>
      <c r="C72" s="24">
        <v>0</v>
      </c>
      <c r="D72" s="24">
        <v>0</v>
      </c>
      <c r="E72" s="24">
        <v>0</v>
      </c>
      <c r="F72" s="24">
        <v>0</v>
      </c>
      <c r="G72" s="24">
        <v>0</v>
      </c>
      <c r="H72" s="24">
        <v>0</v>
      </c>
      <c r="I72" s="24">
        <v>0</v>
      </c>
      <c r="J72" s="24">
        <v>0</v>
      </c>
      <c r="K72" s="24">
        <v>0</v>
      </c>
      <c r="L72" s="24">
        <v>0</v>
      </c>
      <c r="M72" s="24">
        <v>0</v>
      </c>
      <c r="N72" s="24">
        <v>0</v>
      </c>
      <c r="O72" s="24">
        <v>0</v>
      </c>
      <c r="P72" s="24">
        <v>0</v>
      </c>
      <c r="Q72" s="24">
        <v>0</v>
      </c>
      <c r="R72" s="24">
        <v>0</v>
      </c>
      <c r="S72" s="24">
        <v>0</v>
      </c>
      <c r="T72" s="24">
        <v>0</v>
      </c>
      <c r="U72" s="24">
        <v>0</v>
      </c>
      <c r="V72" s="24">
        <v>0</v>
      </c>
      <c r="W72" s="24">
        <v>0</v>
      </c>
      <c r="X72" s="24">
        <v>0</v>
      </c>
      <c r="Y72" s="24">
        <v>0</v>
      </c>
      <c r="Z72" s="24">
        <v>0</v>
      </c>
      <c r="AA72" s="24">
        <v>0</v>
      </c>
    </row>
    <row r="73" spans="1:27" x14ac:dyDescent="0.25">
      <c r="A73" s="33" t="s">
        <v>139</v>
      </c>
      <c r="B73" s="33"/>
      <c r="C73" s="30">
        <v>1.2061784491531571</v>
      </c>
      <c r="D73" s="30">
        <v>6.3321060641701461</v>
      </c>
      <c r="E73" s="30">
        <v>1.5726493845445331</v>
      </c>
      <c r="F73" s="30">
        <v>1.1299670824674162</v>
      </c>
      <c r="G73" s="30">
        <v>0.76225827389971657</v>
      </c>
      <c r="H73" s="30">
        <v>1.0073708330478772</v>
      </c>
      <c r="I73" s="30">
        <v>0.36934411669095524</v>
      </c>
      <c r="J73" s="30">
        <v>4.5095703808170242</v>
      </c>
      <c r="K73" s="30">
        <v>5.1944431098438733</v>
      </c>
      <c r="L73" s="30">
        <v>0.83823249080327766</v>
      </c>
      <c r="M73" s="30">
        <v>1.2297640811993693</v>
      </c>
      <c r="N73" s="30">
        <v>369099.39501835225</v>
      </c>
      <c r="O73" s="30">
        <v>0.55503164340267208</v>
      </c>
      <c r="P73" s="30">
        <v>0.32047999299759916</v>
      </c>
      <c r="Q73" s="30">
        <v>148290.85320715353</v>
      </c>
      <c r="R73" s="30">
        <v>181478.85469120555</v>
      </c>
      <c r="S73" s="30">
        <v>184218.7715792917</v>
      </c>
      <c r="T73" s="30">
        <v>200910.36393871665</v>
      </c>
      <c r="U73" s="30">
        <v>2966.0858917549472</v>
      </c>
      <c r="V73" s="30">
        <v>12649.307633345039</v>
      </c>
      <c r="W73" s="30">
        <v>23665.77279262869</v>
      </c>
      <c r="X73" s="30">
        <v>0.30031617996887316</v>
      </c>
      <c r="Y73" s="30">
        <v>16009.443640412299</v>
      </c>
      <c r="Z73" s="30">
        <v>40121.502057488542</v>
      </c>
      <c r="AA73" s="30">
        <v>1556.7845900146692</v>
      </c>
    </row>
    <row r="75" spans="1:27"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x14ac:dyDescent="0.25">
      <c r="A76" s="28" t="s">
        <v>135</v>
      </c>
      <c r="B76" s="28" t="s">
        <v>64</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row>
    <row r="77" spans="1:27" x14ac:dyDescent="0.25">
      <c r="A77" s="28" t="s">
        <v>135</v>
      </c>
      <c r="B77" s="28" t="s">
        <v>72</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row>
    <row r="78" spans="1:27" x14ac:dyDescent="0.25">
      <c r="A78" s="28" t="s">
        <v>135</v>
      </c>
      <c r="B78" s="28" t="s">
        <v>20</v>
      </c>
      <c r="C78" s="24">
        <v>0</v>
      </c>
      <c r="D78" s="24">
        <v>0.18665462360670698</v>
      </c>
      <c r="E78" s="24">
        <v>4.7101234949772003E-2</v>
      </c>
      <c r="F78" s="24">
        <v>2.4091995583153999E-2</v>
      </c>
      <c r="G78" s="24">
        <v>1.4477114789862E-4</v>
      </c>
      <c r="H78" s="24">
        <v>2.45297250350847E-3</v>
      </c>
      <c r="I78" s="24">
        <v>7.3478525473584001E-3</v>
      </c>
      <c r="J78" s="24">
        <v>1.55908911114659E-3</v>
      </c>
      <c r="K78" s="24">
        <v>8.6462533167768005E-3</v>
      </c>
      <c r="L78" s="24">
        <v>8.3288239871415395E-3</v>
      </c>
      <c r="M78" s="24">
        <v>1.3635111773933201E-4</v>
      </c>
      <c r="N78" s="24">
        <v>2.9836520765120098E-2</v>
      </c>
      <c r="O78" s="24">
        <v>2.2363947961036501E-3</v>
      </c>
      <c r="P78" s="24">
        <v>5.9084167526334995E-4</v>
      </c>
      <c r="Q78" s="24">
        <v>1.01598612182426E-2</v>
      </c>
      <c r="R78" s="24">
        <v>3.5828946905950399E-4</v>
      </c>
      <c r="S78" s="24">
        <v>1.4185995640876801E-2</v>
      </c>
      <c r="T78" s="24">
        <v>6.2718645769829296E-3</v>
      </c>
      <c r="U78" s="24">
        <v>8.3959433713320011E-3</v>
      </c>
      <c r="V78" s="24">
        <v>0</v>
      </c>
      <c r="W78" s="24">
        <v>8.0709713321803211E-3</v>
      </c>
      <c r="X78" s="24">
        <v>2.5307277041311998E-4</v>
      </c>
      <c r="Y78" s="24">
        <v>1.1237050062480001E-4</v>
      </c>
      <c r="Z78" s="24">
        <v>2.6959822570608201E-3</v>
      </c>
      <c r="AA78" s="24">
        <v>1.82288665551389E-5</v>
      </c>
    </row>
    <row r="79" spans="1:27" x14ac:dyDescent="0.25">
      <c r="A79" s="28" t="s">
        <v>135</v>
      </c>
      <c r="B79" s="28" t="s">
        <v>32</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row>
    <row r="80" spans="1:27" x14ac:dyDescent="0.25">
      <c r="A80" s="28" t="s">
        <v>135</v>
      </c>
      <c r="B80" s="28" t="s">
        <v>67</v>
      </c>
      <c r="C80" s="24">
        <v>0.23246149856722401</v>
      </c>
      <c r="D80" s="24">
        <v>5.7310235352381203E-3</v>
      </c>
      <c r="E80" s="24">
        <v>1.5549513904287901E-2</v>
      </c>
      <c r="F80" s="24">
        <v>1.4568842583766501E-2</v>
      </c>
      <c r="G80" s="24">
        <v>8.4147311959619896E-3</v>
      </c>
      <c r="H80" s="24">
        <v>1.4904904814958601E-2</v>
      </c>
      <c r="I80" s="24">
        <v>7.5339175749380306E-3</v>
      </c>
      <c r="J80" s="24">
        <v>9.5938697038285906E-3</v>
      </c>
      <c r="K80" s="24">
        <v>1.04518109773132E-2</v>
      </c>
      <c r="L80" s="24">
        <v>1.0182392342953999E-2</v>
      </c>
      <c r="M80" s="24">
        <v>7.8724618164719897E-3</v>
      </c>
      <c r="N80" s="24">
        <v>1.2970011512601E-2</v>
      </c>
      <c r="O80" s="24">
        <v>7.5414287064763698E-3</v>
      </c>
      <c r="P80" s="24">
        <v>8.0302416308541003E-3</v>
      </c>
      <c r="Q80" s="24">
        <v>1.0838088419938999E-2</v>
      </c>
      <c r="R80" s="24">
        <v>4.71865480606104E-3</v>
      </c>
      <c r="S80" s="24">
        <v>1.6678775843694801E-2</v>
      </c>
      <c r="T80" s="24">
        <v>1.0623069261204501E-3</v>
      </c>
      <c r="U80" s="24">
        <v>8.4103554688028399E-3</v>
      </c>
      <c r="V80" s="24">
        <v>1.37482435754057E-3</v>
      </c>
      <c r="W80" s="24">
        <v>9.3881934392571788E-3</v>
      </c>
      <c r="X80" s="24">
        <v>6.4238835490846799E-4</v>
      </c>
      <c r="Y80" s="24">
        <v>1.6869097863836099E-2</v>
      </c>
      <c r="Z80" s="24">
        <v>1.5783630069072001E-2</v>
      </c>
      <c r="AA80" s="24">
        <v>4.0012555157369601E-5</v>
      </c>
    </row>
    <row r="81" spans="1:27" x14ac:dyDescent="0.25">
      <c r="A81" s="28" t="s">
        <v>135</v>
      </c>
      <c r="B81" s="28" t="s">
        <v>66</v>
      </c>
      <c r="C81" s="24">
        <v>0</v>
      </c>
      <c r="D81" s="24">
        <v>0</v>
      </c>
      <c r="E81" s="24">
        <v>0</v>
      </c>
      <c r="F81" s="24">
        <v>0</v>
      </c>
      <c r="G81" s="24">
        <v>0</v>
      </c>
      <c r="H81" s="24">
        <v>0</v>
      </c>
      <c r="I81" s="24">
        <v>0</v>
      </c>
      <c r="J81" s="24">
        <v>0</v>
      </c>
      <c r="K81" s="24">
        <v>0</v>
      </c>
      <c r="L81" s="24">
        <v>0</v>
      </c>
      <c r="M81" s="24">
        <v>0</v>
      </c>
      <c r="N81" s="24">
        <v>0</v>
      </c>
      <c r="O81" s="24">
        <v>0</v>
      </c>
      <c r="P81" s="24">
        <v>0</v>
      </c>
      <c r="Q81" s="24">
        <v>0</v>
      </c>
      <c r="R81" s="24">
        <v>0</v>
      </c>
      <c r="S81" s="24">
        <v>0</v>
      </c>
      <c r="T81" s="24">
        <v>0</v>
      </c>
      <c r="U81" s="24">
        <v>0</v>
      </c>
      <c r="V81" s="24">
        <v>0</v>
      </c>
      <c r="W81" s="24">
        <v>0</v>
      </c>
      <c r="X81" s="24">
        <v>0</v>
      </c>
      <c r="Y81" s="24">
        <v>0</v>
      </c>
      <c r="Z81" s="24">
        <v>0</v>
      </c>
      <c r="AA81" s="24">
        <v>0</v>
      </c>
    </row>
    <row r="82" spans="1:27" x14ac:dyDescent="0.25">
      <c r="A82" s="28" t="s">
        <v>135</v>
      </c>
      <c r="B82" s="28" t="s">
        <v>70</v>
      </c>
      <c r="C82" s="24">
        <v>0</v>
      </c>
      <c r="D82" s="24">
        <v>2.441949259959074</v>
      </c>
      <c r="E82" s="24">
        <v>2.869896935733208</v>
      </c>
      <c r="F82" s="24">
        <v>3914.0506612899985</v>
      </c>
      <c r="G82" s="24">
        <v>3.5608437507865559E-3</v>
      </c>
      <c r="H82" s="24">
        <v>7924.4511440815895</v>
      </c>
      <c r="I82" s="24">
        <v>1.221618190593696E-2</v>
      </c>
      <c r="J82" s="24">
        <v>23823.675878218688</v>
      </c>
      <c r="K82" s="24">
        <v>235583.60312260225</v>
      </c>
      <c r="L82" s="24">
        <v>146959.06653906408</v>
      </c>
      <c r="M82" s="24">
        <v>1.1935339887582113E-2</v>
      </c>
      <c r="N82" s="24">
        <v>428844.76057508111</v>
      </c>
      <c r="O82" s="24">
        <v>7.4510773404775389E-3</v>
      </c>
      <c r="P82" s="24">
        <v>0.17745222463090837</v>
      </c>
      <c r="Q82" s="24">
        <v>0.28482409832821592</v>
      </c>
      <c r="R82" s="24">
        <v>8.372223594215078E-2</v>
      </c>
      <c r="S82" s="24">
        <v>5.8840005502836146</v>
      </c>
      <c r="T82" s="24">
        <v>0.68062957250160105</v>
      </c>
      <c r="U82" s="24">
        <v>15355.161447512288</v>
      </c>
      <c r="V82" s="24">
        <v>1.0255824974845799E-3</v>
      </c>
      <c r="W82" s="24">
        <v>30470.329749711509</v>
      </c>
      <c r="X82" s="24">
        <v>2.1647456805924102E-3</v>
      </c>
      <c r="Y82" s="24">
        <v>7.716483798900993E-4</v>
      </c>
      <c r="Z82" s="24">
        <v>9.286223998070509E-4</v>
      </c>
      <c r="AA82" s="24">
        <v>67.255070408113227</v>
      </c>
    </row>
    <row r="83" spans="1:27" x14ac:dyDescent="0.25">
      <c r="A83" s="28" t="s">
        <v>135</v>
      </c>
      <c r="B83" s="28" t="s">
        <v>69</v>
      </c>
      <c r="C83" s="24">
        <v>0.132459119818301</v>
      </c>
      <c r="D83" s="24">
        <v>6.2326779928631997E-2</v>
      </c>
      <c r="E83" s="24">
        <v>8.3783508301254316E-3</v>
      </c>
      <c r="F83" s="24">
        <v>0</v>
      </c>
      <c r="G83" s="24">
        <v>8.2250227339847992E-2</v>
      </c>
      <c r="H83" s="24">
        <v>0.1283267924042</v>
      </c>
      <c r="I83" s="24">
        <v>3.40990288855966E-2</v>
      </c>
      <c r="J83" s="24">
        <v>3.0696892694909599E-3</v>
      </c>
      <c r="K83" s="24">
        <v>4.5121181111508001E-2</v>
      </c>
      <c r="L83" s="24">
        <v>5.1080533785632605E-2</v>
      </c>
      <c r="M83" s="24">
        <v>1.9825775166172699E-3</v>
      </c>
      <c r="N83" s="24">
        <v>3.45378967364912E-2</v>
      </c>
      <c r="O83" s="24">
        <v>1.2021034592219999E-2</v>
      </c>
      <c r="P83" s="24">
        <v>3.5895349024119E-4</v>
      </c>
      <c r="Q83" s="24">
        <v>4.4643335801720606E-2</v>
      </c>
      <c r="R83" s="24">
        <v>2.7311428530214397E-3</v>
      </c>
      <c r="S83" s="24">
        <v>4.9274415691008006E-3</v>
      </c>
      <c r="T83" s="24">
        <v>3.41481912747666E-2</v>
      </c>
      <c r="U83" s="24">
        <v>1.6979818036365999E-3</v>
      </c>
      <c r="V83" s="24">
        <v>1.4603732716591999E-4</v>
      </c>
      <c r="W83" s="24">
        <v>1.7296687489630501E-2</v>
      </c>
      <c r="X83" s="24">
        <v>3.7608318571081003E-3</v>
      </c>
      <c r="Y83" s="24">
        <v>7.2186878149375498E-5</v>
      </c>
      <c r="Z83" s="24">
        <v>6.1171699169935197E-3</v>
      </c>
      <c r="AA83" s="24">
        <v>8.4124657196445001E-4</v>
      </c>
    </row>
    <row r="84" spans="1:27" x14ac:dyDescent="0.25">
      <c r="A84" s="28" t="s">
        <v>135</v>
      </c>
      <c r="B84" s="28" t="s">
        <v>36</v>
      </c>
      <c r="C84" s="24">
        <v>0.68762055316718396</v>
      </c>
      <c r="D84" s="24">
        <v>1.7674501216277401E-3</v>
      </c>
      <c r="E84" s="24">
        <v>0</v>
      </c>
      <c r="F84" s="24">
        <v>0</v>
      </c>
      <c r="G84" s="24">
        <v>1.5020201812278598E-4</v>
      </c>
      <c r="H84" s="24">
        <v>0.185308717249552</v>
      </c>
      <c r="I84" s="24">
        <v>0.15383033306191199</v>
      </c>
      <c r="J84" s="24">
        <v>8.9671063319162997E-2</v>
      </c>
      <c r="K84" s="24">
        <v>8.0587738613352601E-5</v>
      </c>
      <c r="L84" s="24">
        <v>1.0811771575677001</v>
      </c>
      <c r="M84" s="24">
        <v>0.37991563796946298</v>
      </c>
      <c r="N84" s="24">
        <v>2.2942950721874999E-3</v>
      </c>
      <c r="O84" s="24">
        <v>1.0353470821885601E-4</v>
      </c>
      <c r="P84" s="24">
        <v>0</v>
      </c>
      <c r="Q84" s="24">
        <v>0</v>
      </c>
      <c r="R84" s="24">
        <v>0</v>
      </c>
      <c r="S84" s="24">
        <v>0</v>
      </c>
      <c r="T84" s="24">
        <v>3.6275461476041795E-5</v>
      </c>
      <c r="U84" s="24">
        <v>8.4759771156821999E-5</v>
      </c>
      <c r="V84" s="24">
        <v>1.2383075726632999E-3</v>
      </c>
      <c r="W84" s="24">
        <v>0.138097015698423</v>
      </c>
      <c r="X84" s="24">
        <v>1.2221415794132998E-3</v>
      </c>
      <c r="Y84" s="24">
        <v>6.0570522318201196E-2</v>
      </c>
      <c r="Z84" s="24">
        <v>1.3226622553413E-3</v>
      </c>
      <c r="AA84" s="24">
        <v>5.7877712258956799E-4</v>
      </c>
    </row>
    <row r="85" spans="1:27" x14ac:dyDescent="0.25">
      <c r="A85" s="28" t="s">
        <v>135</v>
      </c>
      <c r="B85" s="28" t="s">
        <v>74</v>
      </c>
      <c r="C85" s="24">
        <v>0</v>
      </c>
      <c r="D85" s="24">
        <v>0</v>
      </c>
      <c r="E85" s="24">
        <v>0</v>
      </c>
      <c r="F85" s="24">
        <v>0.90022193714166998</v>
      </c>
      <c r="G85" s="24">
        <v>7.7543325398509888E-2</v>
      </c>
      <c r="H85" s="24">
        <v>5.8604871584069997E-2</v>
      </c>
      <c r="I85" s="24">
        <v>4.0717998662257796E-2</v>
      </c>
      <c r="J85" s="24">
        <v>6.7024815845616009E-2</v>
      </c>
      <c r="K85" s="24">
        <v>9.4876129997285993E-2</v>
      </c>
      <c r="L85" s="24">
        <v>0.12773321120701001</v>
      </c>
      <c r="M85" s="24">
        <v>0.19448137402189999</v>
      </c>
      <c r="N85" s="24">
        <v>0.390944151489862</v>
      </c>
      <c r="O85" s="24">
        <v>5.5842961696885001E-3</v>
      </c>
      <c r="P85" s="24">
        <v>7.1281662435570001E-3</v>
      </c>
      <c r="Q85" s="24">
        <v>0.12971263004042899</v>
      </c>
      <c r="R85" s="24">
        <v>2.479855524282E-2</v>
      </c>
      <c r="S85" s="24">
        <v>0.47715766616389299</v>
      </c>
      <c r="T85" s="24">
        <v>3.1413338053919902E-2</v>
      </c>
      <c r="U85" s="24">
        <v>0.53040780070740001</v>
      </c>
      <c r="V85" s="24">
        <v>1.5023580531196802E-3</v>
      </c>
      <c r="W85" s="24">
        <v>1.1191071218812201</v>
      </c>
      <c r="X85" s="24">
        <v>1.3029459754447502E-3</v>
      </c>
      <c r="Y85" s="24">
        <v>3.6615763873649996E-3</v>
      </c>
      <c r="Z85" s="24">
        <v>2.7136786189665097E-3</v>
      </c>
      <c r="AA85" s="24">
        <v>2.79376795083949E-4</v>
      </c>
    </row>
    <row r="86" spans="1:27" x14ac:dyDescent="0.25">
      <c r="A86" s="28" t="s">
        <v>135</v>
      </c>
      <c r="B86" s="28" t="s">
        <v>56</v>
      </c>
      <c r="C86" s="24">
        <v>0</v>
      </c>
      <c r="D86" s="24">
        <v>0</v>
      </c>
      <c r="E86" s="24">
        <v>0</v>
      </c>
      <c r="F86" s="24">
        <v>0</v>
      </c>
      <c r="G86" s="24">
        <v>0</v>
      </c>
      <c r="H86" s="24">
        <v>0</v>
      </c>
      <c r="I86" s="24">
        <v>0</v>
      </c>
      <c r="J86" s="24">
        <v>0</v>
      </c>
      <c r="K86" s="24">
        <v>0</v>
      </c>
      <c r="L86" s="24">
        <v>0</v>
      </c>
      <c r="M86" s="24">
        <v>0</v>
      </c>
      <c r="N86" s="24">
        <v>0</v>
      </c>
      <c r="O86" s="24">
        <v>0</v>
      </c>
      <c r="P86" s="24">
        <v>0</v>
      </c>
      <c r="Q86" s="24">
        <v>0</v>
      </c>
      <c r="R86" s="24">
        <v>0</v>
      </c>
      <c r="S86" s="24">
        <v>0</v>
      </c>
      <c r="T86" s="24">
        <v>0</v>
      </c>
      <c r="U86" s="24">
        <v>0</v>
      </c>
      <c r="V86" s="24">
        <v>0</v>
      </c>
      <c r="W86" s="24">
        <v>0</v>
      </c>
      <c r="X86" s="24">
        <v>0</v>
      </c>
      <c r="Y86" s="24">
        <v>0</v>
      </c>
      <c r="Z86" s="24">
        <v>0</v>
      </c>
      <c r="AA86" s="24">
        <v>0</v>
      </c>
    </row>
    <row r="87" spans="1:27" x14ac:dyDescent="0.25">
      <c r="A87" s="33" t="s">
        <v>139</v>
      </c>
      <c r="B87" s="33"/>
      <c r="C87" s="30">
        <v>0.36492061838552503</v>
      </c>
      <c r="D87" s="30">
        <v>2.6966616870296511</v>
      </c>
      <c r="E87" s="30">
        <v>2.9409260354173932</v>
      </c>
      <c r="F87" s="30">
        <v>3914.0893221281653</v>
      </c>
      <c r="G87" s="30">
        <v>9.4370573434495161E-2</v>
      </c>
      <c r="H87" s="30">
        <v>7924.5968287513124</v>
      </c>
      <c r="I87" s="30">
        <v>6.1196980913829989E-2</v>
      </c>
      <c r="J87" s="30">
        <v>23823.69010086677</v>
      </c>
      <c r="K87" s="30">
        <v>235583.66734184764</v>
      </c>
      <c r="L87" s="30">
        <v>146959.13613081421</v>
      </c>
      <c r="M87" s="30">
        <v>2.1926730338410704E-2</v>
      </c>
      <c r="N87" s="30">
        <v>428844.83791951014</v>
      </c>
      <c r="O87" s="30">
        <v>2.9249935435277558E-2</v>
      </c>
      <c r="P87" s="30">
        <v>0.18643226142726699</v>
      </c>
      <c r="Q87" s="30">
        <v>0.35046538376811809</v>
      </c>
      <c r="R87" s="30">
        <v>9.1530323070292754E-2</v>
      </c>
      <c r="S87" s="30">
        <v>5.9197927633372869</v>
      </c>
      <c r="T87" s="30">
        <v>0.72211193527947104</v>
      </c>
      <c r="U87" s="30">
        <v>15355.17995179293</v>
      </c>
      <c r="V87" s="30">
        <v>2.5464441821910701E-3</v>
      </c>
      <c r="W87" s="30">
        <v>30470.364505563768</v>
      </c>
      <c r="X87" s="30">
        <v>6.8210386630220988E-3</v>
      </c>
      <c r="Y87" s="30">
        <v>1.7825303622500371E-2</v>
      </c>
      <c r="Z87" s="30">
        <v>2.5525404642933396E-2</v>
      </c>
      <c r="AA87" s="30">
        <v>67.255969896106905</v>
      </c>
    </row>
  </sheetData>
  <sheetProtection algorithmName="SHA-512" hashValue="lacDJY0HAtAaUvDdFDxz1Yziaw2V6HIb1Rd64TyN9vFNQyuo6a98gE+FMbTjGwGrezMxlOtcnTvuESPKXio38Q==" saltValue="wTkVrTwF/pfGZzJHDMqmgQ=="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674A4-B9B6-4D73-BCC5-EF67A9DDE3BD}">
  <sheetPr codeName="Sheet13">
    <tabColor rgb="FF57E188"/>
  </sheetPr>
  <dimension ref="A1:AA89"/>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149</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27" t="s">
        <v>81</v>
      </c>
      <c r="B2" s="17" t="s">
        <v>126</v>
      </c>
    </row>
    <row r="3" spans="1:27" x14ac:dyDescent="0.25">
      <c r="B3" s="17"/>
    </row>
    <row r="4" spans="1:27" x14ac:dyDescent="0.25">
      <c r="A4" s="17" t="s">
        <v>128</v>
      </c>
      <c r="B4" s="1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24">
        <v>0</v>
      </c>
      <c r="D6" s="24">
        <v>0</v>
      </c>
      <c r="E6" s="24">
        <v>0</v>
      </c>
      <c r="F6" s="24">
        <v>4722.2600614590356</v>
      </c>
      <c r="G6" s="24">
        <v>57021.436574410785</v>
      </c>
      <c r="H6" s="24">
        <v>6.4667306898594868E-3</v>
      </c>
      <c r="I6" s="24">
        <v>24429.488511668478</v>
      </c>
      <c r="J6" s="24">
        <v>0</v>
      </c>
      <c r="K6" s="24">
        <v>8721.8804345637382</v>
      </c>
      <c r="L6" s="24">
        <v>1814.468305245852</v>
      </c>
      <c r="M6" s="24">
        <v>6918.102807781167</v>
      </c>
      <c r="N6" s="24">
        <v>4.9631754209565801E-6</v>
      </c>
      <c r="O6" s="24">
        <v>0</v>
      </c>
      <c r="P6" s="24">
        <v>8.2198965280501392E-6</v>
      </c>
      <c r="Q6" s="24">
        <v>0</v>
      </c>
      <c r="R6" s="24">
        <v>0</v>
      </c>
      <c r="S6" s="24">
        <v>0</v>
      </c>
      <c r="T6" s="24">
        <v>2.4257639772304597E-6</v>
      </c>
      <c r="U6" s="24">
        <v>0</v>
      </c>
      <c r="V6" s="24">
        <v>0</v>
      </c>
      <c r="W6" s="24">
        <v>0</v>
      </c>
      <c r="X6" s="24">
        <v>0</v>
      </c>
      <c r="Y6" s="24">
        <v>3.3684820917644698E-5</v>
      </c>
      <c r="Z6" s="24">
        <v>3.5024752837041668E-4</v>
      </c>
      <c r="AA6" s="24">
        <v>7.1131527602172005E-7</v>
      </c>
    </row>
    <row r="7" spans="1:27" x14ac:dyDescent="0.25">
      <c r="A7" s="28" t="s">
        <v>40</v>
      </c>
      <c r="B7" s="28" t="s">
        <v>72</v>
      </c>
      <c r="C7" s="24">
        <v>0</v>
      </c>
      <c r="D7" s="24">
        <v>0</v>
      </c>
      <c r="E7" s="24">
        <v>0</v>
      </c>
      <c r="F7" s="24">
        <v>37275.749648128796</v>
      </c>
      <c r="G7" s="24">
        <v>12690.234744937148</v>
      </c>
      <c r="H7" s="24">
        <v>3.5209386176097437E-3</v>
      </c>
      <c r="I7" s="24">
        <v>9773.8730716032405</v>
      </c>
      <c r="J7" s="24">
        <v>8062.1835183932426</v>
      </c>
      <c r="K7" s="24">
        <v>0</v>
      </c>
      <c r="L7" s="24">
        <v>0</v>
      </c>
      <c r="M7" s="24">
        <v>0</v>
      </c>
      <c r="N7" s="24">
        <v>0</v>
      </c>
      <c r="O7" s="24">
        <v>0</v>
      </c>
      <c r="P7" s="24">
        <v>0</v>
      </c>
      <c r="Q7" s="24">
        <v>0</v>
      </c>
      <c r="R7" s="24">
        <v>0</v>
      </c>
      <c r="S7" s="24">
        <v>0</v>
      </c>
      <c r="T7" s="24">
        <v>2620.8134768293739</v>
      </c>
      <c r="U7" s="24">
        <v>0</v>
      </c>
      <c r="V7" s="24">
        <v>0</v>
      </c>
      <c r="W7" s="24">
        <v>0</v>
      </c>
      <c r="X7" s="24">
        <v>0</v>
      </c>
      <c r="Y7" s="24">
        <v>1.4745045722346401E-6</v>
      </c>
      <c r="Z7" s="24">
        <v>3.3495126228645899E-6</v>
      </c>
      <c r="AA7" s="24">
        <v>1.8582921910507994E-2</v>
      </c>
    </row>
    <row r="8" spans="1:27" x14ac:dyDescent="0.25">
      <c r="A8" s="28" t="s">
        <v>40</v>
      </c>
      <c r="B8" s="28" t="s">
        <v>20</v>
      </c>
      <c r="C8" s="24">
        <v>0</v>
      </c>
      <c r="D8" s="24">
        <v>0</v>
      </c>
      <c r="E8" s="24">
        <v>0</v>
      </c>
      <c r="F8" s="24">
        <v>0</v>
      </c>
      <c r="G8" s="24">
        <v>0</v>
      </c>
      <c r="H8" s="24">
        <v>0</v>
      </c>
      <c r="I8" s="24">
        <v>0</v>
      </c>
      <c r="J8" s="24">
        <v>0</v>
      </c>
      <c r="K8" s="24">
        <v>0</v>
      </c>
      <c r="L8" s="24">
        <v>0</v>
      </c>
      <c r="M8" s="24">
        <v>0</v>
      </c>
      <c r="N8" s="24">
        <v>0</v>
      </c>
      <c r="O8" s="24">
        <v>0</v>
      </c>
      <c r="P8" s="24">
        <v>0</v>
      </c>
      <c r="Q8" s="24">
        <v>0</v>
      </c>
      <c r="R8" s="24">
        <v>0</v>
      </c>
      <c r="S8" s="24">
        <v>0</v>
      </c>
      <c r="T8" s="24">
        <v>0</v>
      </c>
      <c r="U8" s="24">
        <v>0</v>
      </c>
      <c r="V8" s="24">
        <v>0</v>
      </c>
      <c r="W8" s="24">
        <v>0</v>
      </c>
      <c r="X8" s="24">
        <v>0</v>
      </c>
      <c r="Y8" s="24">
        <v>0</v>
      </c>
      <c r="Z8" s="24">
        <v>0</v>
      </c>
      <c r="AA8" s="24">
        <v>0</v>
      </c>
    </row>
    <row r="9" spans="1:27" x14ac:dyDescent="0.25">
      <c r="A9" s="28" t="s">
        <v>40</v>
      </c>
      <c r="B9" s="28" t="s">
        <v>32</v>
      </c>
      <c r="C9" s="24">
        <v>0</v>
      </c>
      <c r="D9" s="24">
        <v>0</v>
      </c>
      <c r="E9" s="24">
        <v>0</v>
      </c>
      <c r="F9" s="24">
        <v>0</v>
      </c>
      <c r="G9" s="24">
        <v>0</v>
      </c>
      <c r="H9" s="24">
        <v>0</v>
      </c>
      <c r="I9" s="24">
        <v>0</v>
      </c>
      <c r="J9" s="24">
        <v>0</v>
      </c>
      <c r="K9" s="24">
        <v>0</v>
      </c>
      <c r="L9" s="24">
        <v>0</v>
      </c>
      <c r="M9" s="24">
        <v>0</v>
      </c>
      <c r="N9" s="24">
        <v>0</v>
      </c>
      <c r="O9" s="24">
        <v>0</v>
      </c>
      <c r="P9" s="24">
        <v>0</v>
      </c>
      <c r="Q9" s="24">
        <v>0</v>
      </c>
      <c r="R9" s="24">
        <v>0</v>
      </c>
      <c r="S9" s="24">
        <v>0</v>
      </c>
      <c r="T9" s="24">
        <v>0</v>
      </c>
      <c r="U9" s="24">
        <v>0</v>
      </c>
      <c r="V9" s="24">
        <v>0</v>
      </c>
      <c r="W9" s="24">
        <v>0</v>
      </c>
      <c r="X9" s="24">
        <v>0</v>
      </c>
      <c r="Y9" s="24">
        <v>0</v>
      </c>
      <c r="Z9" s="24">
        <v>0</v>
      </c>
      <c r="AA9" s="24">
        <v>0</v>
      </c>
    </row>
    <row r="10" spans="1:27" x14ac:dyDescent="0.25">
      <c r="A10" s="28" t="s">
        <v>40</v>
      </c>
      <c r="B10" s="28" t="s">
        <v>67</v>
      </c>
      <c r="C10" s="24">
        <v>0</v>
      </c>
      <c r="D10" s="24">
        <v>0</v>
      </c>
      <c r="E10" s="24">
        <v>0</v>
      </c>
      <c r="F10" s="24">
        <v>0</v>
      </c>
      <c r="G10" s="24">
        <v>0</v>
      </c>
      <c r="H10" s="24">
        <v>0</v>
      </c>
      <c r="I10" s="24">
        <v>0</v>
      </c>
      <c r="J10" s="24">
        <v>0</v>
      </c>
      <c r="K10" s="24">
        <v>0</v>
      </c>
      <c r="L10" s="24">
        <v>0</v>
      </c>
      <c r="M10" s="24">
        <v>0</v>
      </c>
      <c r="N10" s="24">
        <v>0</v>
      </c>
      <c r="O10" s="24">
        <v>0</v>
      </c>
      <c r="P10" s="24">
        <v>0</v>
      </c>
      <c r="Q10" s="24">
        <v>0</v>
      </c>
      <c r="R10" s="24">
        <v>0</v>
      </c>
      <c r="S10" s="24">
        <v>0</v>
      </c>
      <c r="T10" s="24">
        <v>0</v>
      </c>
      <c r="U10" s="24">
        <v>0</v>
      </c>
      <c r="V10" s="24">
        <v>0</v>
      </c>
      <c r="W10" s="24">
        <v>0</v>
      </c>
      <c r="X10" s="24">
        <v>0</v>
      </c>
      <c r="Y10" s="24">
        <v>0</v>
      </c>
      <c r="Z10" s="24">
        <v>0</v>
      </c>
      <c r="AA10" s="24">
        <v>0</v>
      </c>
    </row>
    <row r="11" spans="1:27" x14ac:dyDescent="0.25">
      <c r="A11" s="28" t="s">
        <v>40</v>
      </c>
      <c r="B11" s="28" t="s">
        <v>66</v>
      </c>
      <c r="C11" s="24">
        <v>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row>
    <row r="12" spans="1:27" x14ac:dyDescent="0.25">
      <c r="A12" s="28" t="s">
        <v>40</v>
      </c>
      <c r="B12" s="28" t="s">
        <v>70</v>
      </c>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row>
    <row r="13" spans="1:27" x14ac:dyDescent="0.25">
      <c r="A13" s="28" t="s">
        <v>40</v>
      </c>
      <c r="B13" s="28" t="s">
        <v>69</v>
      </c>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row>
    <row r="14" spans="1:27" x14ac:dyDescent="0.25">
      <c r="A14" s="28" t="s">
        <v>40</v>
      </c>
      <c r="B14" s="28" t="s">
        <v>36</v>
      </c>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row>
    <row r="15" spans="1:27" x14ac:dyDescent="0.25">
      <c r="A15" s="28" t="s">
        <v>40</v>
      </c>
      <c r="B15" s="28" t="s">
        <v>74</v>
      </c>
      <c r="C15" s="24">
        <v>0</v>
      </c>
      <c r="D15" s="24">
        <v>0</v>
      </c>
      <c r="E15" s="24">
        <v>0</v>
      </c>
      <c r="F15" s="24">
        <v>0</v>
      </c>
      <c r="G15" s="24">
        <v>0</v>
      </c>
      <c r="H15" s="24">
        <v>0</v>
      </c>
      <c r="I15" s="24">
        <v>0</v>
      </c>
      <c r="J15" s="24">
        <v>0</v>
      </c>
      <c r="K15" s="24">
        <v>0</v>
      </c>
      <c r="L15" s="24">
        <v>0</v>
      </c>
      <c r="M15" s="24">
        <v>0</v>
      </c>
      <c r="N15" s="24">
        <v>0</v>
      </c>
      <c r="O15" s="24">
        <v>0</v>
      </c>
      <c r="P15" s="24">
        <v>0</v>
      </c>
      <c r="Q15" s="24">
        <v>0</v>
      </c>
      <c r="R15" s="24">
        <v>0</v>
      </c>
      <c r="S15" s="24">
        <v>0</v>
      </c>
      <c r="T15" s="24">
        <v>0</v>
      </c>
      <c r="U15" s="24">
        <v>0</v>
      </c>
      <c r="V15" s="24">
        <v>0</v>
      </c>
      <c r="W15" s="24">
        <v>0</v>
      </c>
      <c r="X15" s="24">
        <v>0</v>
      </c>
      <c r="Y15" s="24">
        <v>0</v>
      </c>
      <c r="Z15" s="24">
        <v>0</v>
      </c>
      <c r="AA15" s="24">
        <v>0</v>
      </c>
    </row>
    <row r="16" spans="1:27" x14ac:dyDescent="0.25">
      <c r="A16" s="28" t="s">
        <v>40</v>
      </c>
      <c r="B16" s="28" t="s">
        <v>56</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24">
        <v>0</v>
      </c>
      <c r="X16" s="24">
        <v>0</v>
      </c>
      <c r="Y16" s="24">
        <v>0</v>
      </c>
      <c r="Z16" s="24">
        <v>0</v>
      </c>
      <c r="AA16" s="24">
        <v>0</v>
      </c>
    </row>
    <row r="17" spans="1:27" x14ac:dyDescent="0.25">
      <c r="A17" s="33" t="s">
        <v>139</v>
      </c>
      <c r="B17" s="33"/>
      <c r="C17" s="30">
        <v>0</v>
      </c>
      <c r="D17" s="30">
        <v>0</v>
      </c>
      <c r="E17" s="30">
        <v>0</v>
      </c>
      <c r="F17" s="30">
        <v>41998.00970958783</v>
      </c>
      <c r="G17" s="30">
        <v>69711.671319347937</v>
      </c>
      <c r="H17" s="30">
        <v>9.98766930746923E-3</v>
      </c>
      <c r="I17" s="30">
        <v>34203.361583271719</v>
      </c>
      <c r="J17" s="30">
        <v>8062.1835183932426</v>
      </c>
      <c r="K17" s="30">
        <v>8721.8804345637382</v>
      </c>
      <c r="L17" s="30">
        <v>1814.468305245852</v>
      </c>
      <c r="M17" s="30">
        <v>6918.102807781167</v>
      </c>
      <c r="N17" s="30">
        <v>4.9631754209565801E-6</v>
      </c>
      <c r="O17" s="30">
        <v>0</v>
      </c>
      <c r="P17" s="30">
        <v>8.2198965280501392E-6</v>
      </c>
      <c r="Q17" s="30">
        <v>0</v>
      </c>
      <c r="R17" s="30">
        <v>0</v>
      </c>
      <c r="S17" s="30">
        <v>0</v>
      </c>
      <c r="T17" s="30">
        <v>2620.8134792551377</v>
      </c>
      <c r="U17" s="30">
        <v>0</v>
      </c>
      <c r="V17" s="30">
        <v>0</v>
      </c>
      <c r="W17" s="30">
        <v>0</v>
      </c>
      <c r="X17" s="30">
        <v>0</v>
      </c>
      <c r="Y17" s="30">
        <v>3.5159325489879339E-5</v>
      </c>
      <c r="Z17" s="30">
        <v>3.5359704099328129E-4</v>
      </c>
      <c r="AA17" s="30">
        <v>1.8583633225784015E-2</v>
      </c>
    </row>
    <row r="18" spans="1:27" x14ac:dyDescent="0.25">
      <c r="A18" s="12"/>
      <c r="B18" s="12"/>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24">
        <v>0</v>
      </c>
      <c r="D20" s="24">
        <v>0</v>
      </c>
      <c r="E20" s="24">
        <v>0</v>
      </c>
      <c r="F20" s="24">
        <v>8.7465377742499244E-5</v>
      </c>
      <c r="G20" s="24">
        <v>4.6412695938115554E-2</v>
      </c>
      <c r="H20" s="24">
        <v>1.0796488251744935E-3</v>
      </c>
      <c r="I20" s="24">
        <v>22479.734644112286</v>
      </c>
      <c r="J20" s="24">
        <v>0</v>
      </c>
      <c r="K20" s="24">
        <v>8721.8803907402398</v>
      </c>
      <c r="L20" s="24">
        <v>1814.4682598032457</v>
      </c>
      <c r="M20" s="24">
        <v>6918.102807781167</v>
      </c>
      <c r="N20" s="24">
        <v>0</v>
      </c>
      <c r="O20" s="24">
        <v>0</v>
      </c>
      <c r="P20" s="24">
        <v>8.2198965280501392E-6</v>
      </c>
      <c r="Q20" s="24">
        <v>0</v>
      </c>
      <c r="R20" s="24">
        <v>0</v>
      </c>
      <c r="S20" s="24">
        <v>0</v>
      </c>
      <c r="T20" s="24">
        <v>0</v>
      </c>
      <c r="U20" s="24">
        <v>0</v>
      </c>
      <c r="V20" s="24">
        <v>0</v>
      </c>
      <c r="W20" s="24">
        <v>0</v>
      </c>
      <c r="X20" s="24">
        <v>0</v>
      </c>
      <c r="Y20" s="24">
        <v>0</v>
      </c>
      <c r="Z20" s="24">
        <v>0</v>
      </c>
      <c r="AA20" s="24">
        <v>0</v>
      </c>
    </row>
    <row r="21" spans="1:27" x14ac:dyDescent="0.25">
      <c r="A21" s="28" t="s">
        <v>131</v>
      </c>
      <c r="B21" s="28" t="s">
        <v>72</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row>
    <row r="22" spans="1:27" x14ac:dyDescent="0.25">
      <c r="A22" s="28" t="s">
        <v>131</v>
      </c>
      <c r="B22" s="28" t="s">
        <v>20</v>
      </c>
      <c r="C22" s="24">
        <v>0</v>
      </c>
      <c r="D22" s="24">
        <v>0</v>
      </c>
      <c r="E22" s="24">
        <v>0</v>
      </c>
      <c r="F22" s="24">
        <v>0</v>
      </c>
      <c r="G22" s="24">
        <v>0</v>
      </c>
      <c r="H22" s="24">
        <v>0</v>
      </c>
      <c r="I22" s="24">
        <v>0</v>
      </c>
      <c r="J22" s="24">
        <v>0</v>
      </c>
      <c r="K22" s="24">
        <v>0</v>
      </c>
      <c r="L22" s="24">
        <v>0</v>
      </c>
      <c r="M22" s="24">
        <v>0</v>
      </c>
      <c r="N22" s="24">
        <v>0</v>
      </c>
      <c r="O22" s="24">
        <v>0</v>
      </c>
      <c r="P22" s="24">
        <v>0</v>
      </c>
      <c r="Q22" s="24">
        <v>0</v>
      </c>
      <c r="R22" s="24">
        <v>0</v>
      </c>
      <c r="S22" s="24">
        <v>0</v>
      </c>
      <c r="T22" s="24">
        <v>0</v>
      </c>
      <c r="U22" s="24">
        <v>0</v>
      </c>
      <c r="V22" s="24">
        <v>0</v>
      </c>
      <c r="W22" s="24">
        <v>0</v>
      </c>
      <c r="X22" s="24">
        <v>0</v>
      </c>
      <c r="Y22" s="24">
        <v>0</v>
      </c>
      <c r="Z22" s="24">
        <v>0</v>
      </c>
      <c r="AA22" s="24">
        <v>0</v>
      </c>
    </row>
    <row r="23" spans="1:27" x14ac:dyDescent="0.25">
      <c r="A23" s="28" t="s">
        <v>131</v>
      </c>
      <c r="B23" s="28" t="s">
        <v>32</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x14ac:dyDescent="0.25">
      <c r="A24" s="28" t="s">
        <v>131</v>
      </c>
      <c r="B24" s="28" t="s">
        <v>67</v>
      </c>
      <c r="C24" s="24">
        <v>0</v>
      </c>
      <c r="D24" s="24">
        <v>0</v>
      </c>
      <c r="E24" s="24">
        <v>0</v>
      </c>
      <c r="F24" s="24">
        <v>0</v>
      </c>
      <c r="G24" s="24">
        <v>0</v>
      </c>
      <c r="H24" s="24">
        <v>0</v>
      </c>
      <c r="I24" s="24">
        <v>0</v>
      </c>
      <c r="J24" s="24">
        <v>0</v>
      </c>
      <c r="K24" s="24">
        <v>0</v>
      </c>
      <c r="L24" s="24">
        <v>0</v>
      </c>
      <c r="M24" s="24">
        <v>0</v>
      </c>
      <c r="N24" s="24">
        <v>0</v>
      </c>
      <c r="O24" s="24">
        <v>0</v>
      </c>
      <c r="P24" s="24">
        <v>0</v>
      </c>
      <c r="Q24" s="24">
        <v>0</v>
      </c>
      <c r="R24" s="24">
        <v>0</v>
      </c>
      <c r="S24" s="24">
        <v>0</v>
      </c>
      <c r="T24" s="24">
        <v>0</v>
      </c>
      <c r="U24" s="24">
        <v>0</v>
      </c>
      <c r="V24" s="24">
        <v>0</v>
      </c>
      <c r="W24" s="24">
        <v>0</v>
      </c>
      <c r="X24" s="24">
        <v>0</v>
      </c>
      <c r="Y24" s="24">
        <v>0</v>
      </c>
      <c r="Z24" s="24">
        <v>0</v>
      </c>
      <c r="AA24" s="24">
        <v>0</v>
      </c>
    </row>
    <row r="25" spans="1:27" x14ac:dyDescent="0.25">
      <c r="A25" s="28" t="s">
        <v>131</v>
      </c>
      <c r="B25" s="28" t="s">
        <v>66</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24">
        <v>0</v>
      </c>
      <c r="T25" s="24">
        <v>0</v>
      </c>
      <c r="U25" s="24">
        <v>0</v>
      </c>
      <c r="V25" s="24">
        <v>0</v>
      </c>
      <c r="W25" s="24">
        <v>0</v>
      </c>
      <c r="X25" s="24">
        <v>0</v>
      </c>
      <c r="Y25" s="24">
        <v>0</v>
      </c>
      <c r="Z25" s="24">
        <v>0</v>
      </c>
      <c r="AA25" s="24">
        <v>0</v>
      </c>
    </row>
    <row r="26" spans="1:27" x14ac:dyDescent="0.25">
      <c r="A26" s="28" t="s">
        <v>131</v>
      </c>
      <c r="B26" s="28" t="s">
        <v>70</v>
      </c>
      <c r="C26" s="24">
        <v>0</v>
      </c>
      <c r="D26" s="24">
        <v>0</v>
      </c>
      <c r="E26" s="24">
        <v>0</v>
      </c>
      <c r="F26" s="24">
        <v>0</v>
      </c>
      <c r="G26" s="24">
        <v>0</v>
      </c>
      <c r="H26" s="24">
        <v>0</v>
      </c>
      <c r="I26" s="24">
        <v>0</v>
      </c>
      <c r="J26" s="24">
        <v>0</v>
      </c>
      <c r="K26" s="24">
        <v>0</v>
      </c>
      <c r="L26" s="24">
        <v>0</v>
      </c>
      <c r="M26" s="24">
        <v>0</v>
      </c>
      <c r="N26" s="24">
        <v>0</v>
      </c>
      <c r="O26" s="24">
        <v>0</v>
      </c>
      <c r="P26" s="24">
        <v>0</v>
      </c>
      <c r="Q26" s="24">
        <v>0</v>
      </c>
      <c r="R26" s="24">
        <v>0</v>
      </c>
      <c r="S26" s="24">
        <v>0</v>
      </c>
      <c r="T26" s="24">
        <v>0</v>
      </c>
      <c r="U26" s="24">
        <v>0</v>
      </c>
      <c r="V26" s="24">
        <v>0</v>
      </c>
      <c r="W26" s="24">
        <v>0</v>
      </c>
      <c r="X26" s="24">
        <v>0</v>
      </c>
      <c r="Y26" s="24">
        <v>0</v>
      </c>
      <c r="Z26" s="24">
        <v>0</v>
      </c>
      <c r="AA26" s="24">
        <v>0</v>
      </c>
    </row>
    <row r="27" spans="1:27" x14ac:dyDescent="0.25">
      <c r="A27" s="28" t="s">
        <v>131</v>
      </c>
      <c r="B27" s="28" t="s">
        <v>69</v>
      </c>
      <c r="C27" s="24">
        <v>0</v>
      </c>
      <c r="D27" s="24">
        <v>0</v>
      </c>
      <c r="E27" s="24">
        <v>0</v>
      </c>
      <c r="F27" s="24">
        <v>0</v>
      </c>
      <c r="G27" s="24">
        <v>0</v>
      </c>
      <c r="H27" s="24">
        <v>0</v>
      </c>
      <c r="I27" s="24">
        <v>0</v>
      </c>
      <c r="J27" s="24">
        <v>0</v>
      </c>
      <c r="K27" s="24">
        <v>0</v>
      </c>
      <c r="L27" s="24">
        <v>0</v>
      </c>
      <c r="M27" s="24">
        <v>0</v>
      </c>
      <c r="N27" s="24">
        <v>0</v>
      </c>
      <c r="O27" s="24">
        <v>0</v>
      </c>
      <c r="P27" s="24">
        <v>0</v>
      </c>
      <c r="Q27" s="24">
        <v>0</v>
      </c>
      <c r="R27" s="24">
        <v>0</v>
      </c>
      <c r="S27" s="24">
        <v>0</v>
      </c>
      <c r="T27" s="24">
        <v>0</v>
      </c>
      <c r="U27" s="24">
        <v>0</v>
      </c>
      <c r="V27" s="24">
        <v>0</v>
      </c>
      <c r="W27" s="24">
        <v>0</v>
      </c>
      <c r="X27" s="24">
        <v>0</v>
      </c>
      <c r="Y27" s="24">
        <v>0</v>
      </c>
      <c r="Z27" s="24">
        <v>0</v>
      </c>
      <c r="AA27" s="24">
        <v>0</v>
      </c>
    </row>
    <row r="28" spans="1:27" x14ac:dyDescent="0.25">
      <c r="A28" s="28" t="s">
        <v>131</v>
      </c>
      <c r="B28" s="28" t="s">
        <v>36</v>
      </c>
      <c r="C28" s="24">
        <v>0</v>
      </c>
      <c r="D28" s="24">
        <v>0</v>
      </c>
      <c r="E28" s="24">
        <v>0</v>
      </c>
      <c r="F28" s="24">
        <v>0</v>
      </c>
      <c r="G28" s="24">
        <v>0</v>
      </c>
      <c r="H28" s="24">
        <v>0</v>
      </c>
      <c r="I28" s="24">
        <v>0</v>
      </c>
      <c r="J28" s="24">
        <v>0</v>
      </c>
      <c r="K28" s="24">
        <v>0</v>
      </c>
      <c r="L28" s="24">
        <v>0</v>
      </c>
      <c r="M28" s="24">
        <v>0</v>
      </c>
      <c r="N28" s="24">
        <v>0</v>
      </c>
      <c r="O28" s="24">
        <v>0</v>
      </c>
      <c r="P28" s="24">
        <v>0</v>
      </c>
      <c r="Q28" s="24">
        <v>0</v>
      </c>
      <c r="R28" s="24">
        <v>0</v>
      </c>
      <c r="S28" s="24">
        <v>0</v>
      </c>
      <c r="T28" s="24">
        <v>0</v>
      </c>
      <c r="U28" s="24">
        <v>0</v>
      </c>
      <c r="V28" s="24">
        <v>0</v>
      </c>
      <c r="W28" s="24">
        <v>0</v>
      </c>
      <c r="X28" s="24">
        <v>0</v>
      </c>
      <c r="Y28" s="24">
        <v>0</v>
      </c>
      <c r="Z28" s="24">
        <v>0</v>
      </c>
      <c r="AA28" s="24">
        <v>0</v>
      </c>
    </row>
    <row r="29" spans="1:27" x14ac:dyDescent="0.25">
      <c r="A29" s="28" t="s">
        <v>131</v>
      </c>
      <c r="B29" s="28" t="s">
        <v>74</v>
      </c>
      <c r="C29" s="24">
        <v>0</v>
      </c>
      <c r="D29" s="24">
        <v>0</v>
      </c>
      <c r="E29" s="24">
        <v>0</v>
      </c>
      <c r="F29" s="24">
        <v>0</v>
      </c>
      <c r="G29" s="24">
        <v>0</v>
      </c>
      <c r="H29" s="24">
        <v>0</v>
      </c>
      <c r="I29" s="24">
        <v>0</v>
      </c>
      <c r="J29" s="24">
        <v>0</v>
      </c>
      <c r="K29" s="24">
        <v>0</v>
      </c>
      <c r="L29" s="24">
        <v>0</v>
      </c>
      <c r="M29" s="24">
        <v>0</v>
      </c>
      <c r="N29" s="24">
        <v>0</v>
      </c>
      <c r="O29" s="24">
        <v>0</v>
      </c>
      <c r="P29" s="24">
        <v>0</v>
      </c>
      <c r="Q29" s="24">
        <v>0</v>
      </c>
      <c r="R29" s="24">
        <v>0</v>
      </c>
      <c r="S29" s="24">
        <v>0</v>
      </c>
      <c r="T29" s="24">
        <v>0</v>
      </c>
      <c r="U29" s="24">
        <v>0</v>
      </c>
      <c r="V29" s="24">
        <v>0</v>
      </c>
      <c r="W29" s="24">
        <v>0</v>
      </c>
      <c r="X29" s="24">
        <v>0</v>
      </c>
      <c r="Y29" s="24">
        <v>0</v>
      </c>
      <c r="Z29" s="24">
        <v>0</v>
      </c>
      <c r="AA29" s="24">
        <v>0</v>
      </c>
    </row>
    <row r="30" spans="1:27" x14ac:dyDescent="0.25">
      <c r="A30" s="28" t="s">
        <v>131</v>
      </c>
      <c r="B30" s="28" t="s">
        <v>56</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24">
        <v>0</v>
      </c>
      <c r="T30" s="24">
        <v>0</v>
      </c>
      <c r="U30" s="24">
        <v>0</v>
      </c>
      <c r="V30" s="24">
        <v>0</v>
      </c>
      <c r="W30" s="24">
        <v>0</v>
      </c>
      <c r="X30" s="24">
        <v>0</v>
      </c>
      <c r="Y30" s="24">
        <v>0</v>
      </c>
      <c r="Z30" s="24">
        <v>0</v>
      </c>
      <c r="AA30" s="24">
        <v>0</v>
      </c>
    </row>
    <row r="31" spans="1:27" x14ac:dyDescent="0.25">
      <c r="A31" s="33" t="s">
        <v>139</v>
      </c>
      <c r="B31" s="33"/>
      <c r="C31" s="30">
        <v>0</v>
      </c>
      <c r="D31" s="30">
        <v>0</v>
      </c>
      <c r="E31" s="30">
        <v>0</v>
      </c>
      <c r="F31" s="30">
        <v>8.7465377742499244E-5</v>
      </c>
      <c r="G31" s="30">
        <v>4.6412695938115554E-2</v>
      </c>
      <c r="H31" s="30">
        <v>1.0796488251744935E-3</v>
      </c>
      <c r="I31" s="30">
        <v>22479.734644112286</v>
      </c>
      <c r="J31" s="30">
        <v>0</v>
      </c>
      <c r="K31" s="30">
        <v>8721.8803907402398</v>
      </c>
      <c r="L31" s="30">
        <v>1814.4682598032457</v>
      </c>
      <c r="M31" s="30">
        <v>6918.102807781167</v>
      </c>
      <c r="N31" s="30">
        <v>0</v>
      </c>
      <c r="O31" s="30">
        <v>0</v>
      </c>
      <c r="P31" s="30">
        <v>8.2198965280501392E-6</v>
      </c>
      <c r="Q31" s="30">
        <v>0</v>
      </c>
      <c r="R31" s="30">
        <v>0</v>
      </c>
      <c r="S31" s="30">
        <v>0</v>
      </c>
      <c r="T31" s="30">
        <v>0</v>
      </c>
      <c r="U31" s="30">
        <v>0</v>
      </c>
      <c r="V31" s="30">
        <v>0</v>
      </c>
      <c r="W31" s="30">
        <v>0</v>
      </c>
      <c r="X31" s="30">
        <v>0</v>
      </c>
      <c r="Y31" s="30">
        <v>0</v>
      </c>
      <c r="Z31" s="30">
        <v>0</v>
      </c>
      <c r="AA31" s="30">
        <v>0</v>
      </c>
    </row>
    <row r="33" spans="1:27"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x14ac:dyDescent="0.25">
      <c r="A34" s="28" t="s">
        <v>132</v>
      </c>
      <c r="B34" s="28" t="s">
        <v>64</v>
      </c>
      <c r="C34" s="24">
        <v>0</v>
      </c>
      <c r="D34" s="24">
        <v>0</v>
      </c>
      <c r="E34" s="24">
        <v>0</v>
      </c>
      <c r="F34" s="24">
        <v>4722.2599739936577</v>
      </c>
      <c r="G34" s="24">
        <v>57021.390161714844</v>
      </c>
      <c r="H34" s="24">
        <v>5.387081864684993E-3</v>
      </c>
      <c r="I34" s="24">
        <v>1949.7538675561921</v>
      </c>
      <c r="J34" s="24">
        <v>0</v>
      </c>
      <c r="K34" s="24">
        <v>4.38234975015246E-5</v>
      </c>
      <c r="L34" s="24">
        <v>4.5442606206908798E-5</v>
      </c>
      <c r="M34" s="24">
        <v>0</v>
      </c>
      <c r="N34" s="24">
        <v>4.9631754209565801E-6</v>
      </c>
      <c r="O34" s="24">
        <v>0</v>
      </c>
      <c r="P34" s="24">
        <v>0</v>
      </c>
      <c r="Q34" s="24">
        <v>0</v>
      </c>
      <c r="R34" s="24">
        <v>0</v>
      </c>
      <c r="S34" s="24">
        <v>0</v>
      </c>
      <c r="T34" s="24">
        <v>2.4257639772304597E-6</v>
      </c>
      <c r="U34" s="24">
        <v>0</v>
      </c>
      <c r="V34" s="24">
        <v>0</v>
      </c>
      <c r="W34" s="24">
        <v>0</v>
      </c>
      <c r="X34" s="24">
        <v>0</v>
      </c>
      <c r="Y34" s="24">
        <v>3.3684820917644698E-5</v>
      </c>
      <c r="Z34" s="24">
        <v>3.5024752837041668E-4</v>
      </c>
      <c r="AA34" s="24">
        <v>7.1131527602172005E-7</v>
      </c>
    </row>
    <row r="35" spans="1:27" x14ac:dyDescent="0.25">
      <c r="A35" s="28" t="s">
        <v>132</v>
      </c>
      <c r="B35" s="28" t="s">
        <v>72</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row>
    <row r="36" spans="1:27" x14ac:dyDescent="0.25">
      <c r="A36" s="28" t="s">
        <v>132</v>
      </c>
      <c r="B36" s="28" t="s">
        <v>20</v>
      </c>
      <c r="C36" s="24">
        <v>0</v>
      </c>
      <c r="D36" s="24">
        <v>0</v>
      </c>
      <c r="E36" s="24">
        <v>0</v>
      </c>
      <c r="F36" s="24">
        <v>0</v>
      </c>
      <c r="G36" s="24">
        <v>0</v>
      </c>
      <c r="H36" s="24">
        <v>0</v>
      </c>
      <c r="I36" s="24">
        <v>0</v>
      </c>
      <c r="J36" s="24">
        <v>0</v>
      </c>
      <c r="K36" s="24">
        <v>0</v>
      </c>
      <c r="L36" s="24">
        <v>0</v>
      </c>
      <c r="M36" s="24">
        <v>0</v>
      </c>
      <c r="N36" s="24">
        <v>0</v>
      </c>
      <c r="O36" s="24">
        <v>0</v>
      </c>
      <c r="P36" s="24">
        <v>0</v>
      </c>
      <c r="Q36" s="24">
        <v>0</v>
      </c>
      <c r="R36" s="24">
        <v>0</v>
      </c>
      <c r="S36" s="24">
        <v>0</v>
      </c>
      <c r="T36" s="24">
        <v>0</v>
      </c>
      <c r="U36" s="24">
        <v>0</v>
      </c>
      <c r="V36" s="24">
        <v>0</v>
      </c>
      <c r="W36" s="24">
        <v>0</v>
      </c>
      <c r="X36" s="24">
        <v>0</v>
      </c>
      <c r="Y36" s="24">
        <v>0</v>
      </c>
      <c r="Z36" s="24">
        <v>0</v>
      </c>
      <c r="AA36" s="24">
        <v>0</v>
      </c>
    </row>
    <row r="37" spans="1:27" x14ac:dyDescent="0.25">
      <c r="A37" s="28" t="s">
        <v>132</v>
      </c>
      <c r="B37" s="28" t="s">
        <v>32</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row>
    <row r="38" spans="1:27" x14ac:dyDescent="0.25">
      <c r="A38" s="28" t="s">
        <v>132</v>
      </c>
      <c r="B38" s="28" t="s">
        <v>67</v>
      </c>
      <c r="C38" s="24">
        <v>0</v>
      </c>
      <c r="D38" s="24">
        <v>0</v>
      </c>
      <c r="E38" s="24">
        <v>0</v>
      </c>
      <c r="F38" s="24">
        <v>0</v>
      </c>
      <c r="G38" s="24">
        <v>0</v>
      </c>
      <c r="H38" s="24">
        <v>0</v>
      </c>
      <c r="I38" s="24">
        <v>0</v>
      </c>
      <c r="J38" s="24">
        <v>0</v>
      </c>
      <c r="K38" s="24">
        <v>0</v>
      </c>
      <c r="L38" s="24">
        <v>0</v>
      </c>
      <c r="M38" s="24">
        <v>0</v>
      </c>
      <c r="N38" s="24">
        <v>0</v>
      </c>
      <c r="O38" s="24">
        <v>0</v>
      </c>
      <c r="P38" s="24">
        <v>0</v>
      </c>
      <c r="Q38" s="24">
        <v>0</v>
      </c>
      <c r="R38" s="24">
        <v>0</v>
      </c>
      <c r="S38" s="24">
        <v>0</v>
      </c>
      <c r="T38" s="24">
        <v>0</v>
      </c>
      <c r="U38" s="24">
        <v>0</v>
      </c>
      <c r="V38" s="24">
        <v>0</v>
      </c>
      <c r="W38" s="24">
        <v>0</v>
      </c>
      <c r="X38" s="24">
        <v>0</v>
      </c>
      <c r="Y38" s="24">
        <v>0</v>
      </c>
      <c r="Z38" s="24">
        <v>0</v>
      </c>
      <c r="AA38" s="24">
        <v>0</v>
      </c>
    </row>
    <row r="39" spans="1:27" x14ac:dyDescent="0.25">
      <c r="A39" s="28" t="s">
        <v>132</v>
      </c>
      <c r="B39" s="28" t="s">
        <v>66</v>
      </c>
      <c r="C39" s="24">
        <v>0</v>
      </c>
      <c r="D39" s="24">
        <v>0</v>
      </c>
      <c r="E39" s="24">
        <v>0</v>
      </c>
      <c r="F39" s="24">
        <v>0</v>
      </c>
      <c r="G39" s="24">
        <v>0</v>
      </c>
      <c r="H39" s="24">
        <v>0</v>
      </c>
      <c r="I39" s="24">
        <v>0</v>
      </c>
      <c r="J39" s="24">
        <v>0</v>
      </c>
      <c r="K39" s="24">
        <v>0</v>
      </c>
      <c r="L39" s="24">
        <v>0</v>
      </c>
      <c r="M39" s="24">
        <v>0</v>
      </c>
      <c r="N39" s="24">
        <v>0</v>
      </c>
      <c r="O39" s="24">
        <v>0</v>
      </c>
      <c r="P39" s="24">
        <v>0</v>
      </c>
      <c r="Q39" s="24">
        <v>0</v>
      </c>
      <c r="R39" s="24">
        <v>0</v>
      </c>
      <c r="S39" s="24">
        <v>0</v>
      </c>
      <c r="T39" s="24">
        <v>0</v>
      </c>
      <c r="U39" s="24">
        <v>0</v>
      </c>
      <c r="V39" s="24">
        <v>0</v>
      </c>
      <c r="W39" s="24">
        <v>0</v>
      </c>
      <c r="X39" s="24">
        <v>0</v>
      </c>
      <c r="Y39" s="24">
        <v>0</v>
      </c>
      <c r="Z39" s="24">
        <v>0</v>
      </c>
      <c r="AA39" s="24">
        <v>0</v>
      </c>
    </row>
    <row r="40" spans="1:27" x14ac:dyDescent="0.25">
      <c r="A40" s="28" t="s">
        <v>132</v>
      </c>
      <c r="B40" s="28" t="s">
        <v>70</v>
      </c>
      <c r="C40" s="24">
        <v>0</v>
      </c>
      <c r="D40" s="24">
        <v>0</v>
      </c>
      <c r="E40" s="24">
        <v>0</v>
      </c>
      <c r="F40" s="24">
        <v>0</v>
      </c>
      <c r="G40" s="24">
        <v>0</v>
      </c>
      <c r="H40" s="24">
        <v>0</v>
      </c>
      <c r="I40" s="24">
        <v>0</v>
      </c>
      <c r="J40" s="24">
        <v>0</v>
      </c>
      <c r="K40" s="24">
        <v>0</v>
      </c>
      <c r="L40" s="24">
        <v>0</v>
      </c>
      <c r="M40" s="24">
        <v>0</v>
      </c>
      <c r="N40" s="24">
        <v>0</v>
      </c>
      <c r="O40" s="24">
        <v>0</v>
      </c>
      <c r="P40" s="24">
        <v>0</v>
      </c>
      <c r="Q40" s="24">
        <v>0</v>
      </c>
      <c r="R40" s="24">
        <v>0</v>
      </c>
      <c r="S40" s="24">
        <v>0</v>
      </c>
      <c r="T40" s="24">
        <v>0</v>
      </c>
      <c r="U40" s="24">
        <v>0</v>
      </c>
      <c r="V40" s="24">
        <v>0</v>
      </c>
      <c r="W40" s="24">
        <v>0</v>
      </c>
      <c r="X40" s="24">
        <v>0</v>
      </c>
      <c r="Y40" s="24">
        <v>0</v>
      </c>
      <c r="Z40" s="24">
        <v>0</v>
      </c>
      <c r="AA40" s="24">
        <v>0</v>
      </c>
    </row>
    <row r="41" spans="1:27" x14ac:dyDescent="0.25">
      <c r="A41" s="28" t="s">
        <v>132</v>
      </c>
      <c r="B41" s="28" t="s">
        <v>69</v>
      </c>
      <c r="C41" s="24">
        <v>0</v>
      </c>
      <c r="D41" s="24">
        <v>0</v>
      </c>
      <c r="E41" s="24">
        <v>0</v>
      </c>
      <c r="F41" s="24">
        <v>0</v>
      </c>
      <c r="G41" s="24">
        <v>0</v>
      </c>
      <c r="H41" s="24">
        <v>0</v>
      </c>
      <c r="I41" s="24">
        <v>0</v>
      </c>
      <c r="J41" s="24">
        <v>0</v>
      </c>
      <c r="K41" s="24">
        <v>0</v>
      </c>
      <c r="L41" s="24">
        <v>0</v>
      </c>
      <c r="M41" s="24">
        <v>0</v>
      </c>
      <c r="N41" s="24">
        <v>0</v>
      </c>
      <c r="O41" s="24">
        <v>0</v>
      </c>
      <c r="P41" s="24">
        <v>0</v>
      </c>
      <c r="Q41" s="24">
        <v>0</v>
      </c>
      <c r="R41" s="24">
        <v>0</v>
      </c>
      <c r="S41" s="24">
        <v>0</v>
      </c>
      <c r="T41" s="24">
        <v>0</v>
      </c>
      <c r="U41" s="24">
        <v>0</v>
      </c>
      <c r="V41" s="24">
        <v>0</v>
      </c>
      <c r="W41" s="24">
        <v>0</v>
      </c>
      <c r="X41" s="24">
        <v>0</v>
      </c>
      <c r="Y41" s="24">
        <v>0</v>
      </c>
      <c r="Z41" s="24">
        <v>0</v>
      </c>
      <c r="AA41" s="24">
        <v>0</v>
      </c>
    </row>
    <row r="42" spans="1:27" x14ac:dyDescent="0.25">
      <c r="A42" s="28" t="s">
        <v>132</v>
      </c>
      <c r="B42" s="28" t="s">
        <v>36</v>
      </c>
      <c r="C42" s="24">
        <v>0</v>
      </c>
      <c r="D42" s="24">
        <v>0</v>
      </c>
      <c r="E42" s="24">
        <v>0</v>
      </c>
      <c r="F42" s="24">
        <v>0</v>
      </c>
      <c r="G42" s="24">
        <v>0</v>
      </c>
      <c r="H42" s="24">
        <v>0</v>
      </c>
      <c r="I42" s="24">
        <v>0</v>
      </c>
      <c r="J42" s="24">
        <v>0</v>
      </c>
      <c r="K42" s="24">
        <v>0</v>
      </c>
      <c r="L42" s="24">
        <v>0</v>
      </c>
      <c r="M42" s="24">
        <v>0</v>
      </c>
      <c r="N42" s="24">
        <v>0</v>
      </c>
      <c r="O42" s="24">
        <v>0</v>
      </c>
      <c r="P42" s="24">
        <v>0</v>
      </c>
      <c r="Q42" s="24">
        <v>0</v>
      </c>
      <c r="R42" s="24">
        <v>0</v>
      </c>
      <c r="S42" s="24">
        <v>0</v>
      </c>
      <c r="T42" s="24">
        <v>0</v>
      </c>
      <c r="U42" s="24">
        <v>0</v>
      </c>
      <c r="V42" s="24">
        <v>0</v>
      </c>
      <c r="W42" s="24">
        <v>0</v>
      </c>
      <c r="X42" s="24">
        <v>0</v>
      </c>
      <c r="Y42" s="24">
        <v>0</v>
      </c>
      <c r="Z42" s="24">
        <v>0</v>
      </c>
      <c r="AA42" s="24">
        <v>0</v>
      </c>
    </row>
    <row r="43" spans="1:27" x14ac:dyDescent="0.25">
      <c r="A43" s="28" t="s">
        <v>132</v>
      </c>
      <c r="B43" s="28" t="s">
        <v>74</v>
      </c>
      <c r="C43" s="24">
        <v>0</v>
      </c>
      <c r="D43" s="24">
        <v>0</v>
      </c>
      <c r="E43" s="24">
        <v>0</v>
      </c>
      <c r="F43" s="24">
        <v>0</v>
      </c>
      <c r="G43" s="24">
        <v>0</v>
      </c>
      <c r="H43" s="24">
        <v>0</v>
      </c>
      <c r="I43" s="24">
        <v>0</v>
      </c>
      <c r="J43" s="24">
        <v>0</v>
      </c>
      <c r="K43" s="24">
        <v>0</v>
      </c>
      <c r="L43" s="24">
        <v>0</v>
      </c>
      <c r="M43" s="24">
        <v>0</v>
      </c>
      <c r="N43" s="24">
        <v>0</v>
      </c>
      <c r="O43" s="24">
        <v>0</v>
      </c>
      <c r="P43" s="24">
        <v>0</v>
      </c>
      <c r="Q43" s="24">
        <v>0</v>
      </c>
      <c r="R43" s="24">
        <v>0</v>
      </c>
      <c r="S43" s="24">
        <v>0</v>
      </c>
      <c r="T43" s="24">
        <v>0</v>
      </c>
      <c r="U43" s="24">
        <v>0</v>
      </c>
      <c r="V43" s="24">
        <v>0</v>
      </c>
      <c r="W43" s="24">
        <v>0</v>
      </c>
      <c r="X43" s="24">
        <v>0</v>
      </c>
      <c r="Y43" s="24">
        <v>0</v>
      </c>
      <c r="Z43" s="24">
        <v>0</v>
      </c>
      <c r="AA43" s="24">
        <v>0</v>
      </c>
    </row>
    <row r="44" spans="1:27" x14ac:dyDescent="0.25">
      <c r="A44" s="28" t="s">
        <v>132</v>
      </c>
      <c r="B44" s="28" t="s">
        <v>56</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c r="U44" s="24">
        <v>0</v>
      </c>
      <c r="V44" s="24">
        <v>0</v>
      </c>
      <c r="W44" s="24">
        <v>0</v>
      </c>
      <c r="X44" s="24">
        <v>0</v>
      </c>
      <c r="Y44" s="24">
        <v>0</v>
      </c>
      <c r="Z44" s="24">
        <v>0</v>
      </c>
      <c r="AA44" s="24">
        <v>0</v>
      </c>
    </row>
    <row r="45" spans="1:27" x14ac:dyDescent="0.25">
      <c r="A45" s="33" t="s">
        <v>139</v>
      </c>
      <c r="B45" s="33"/>
      <c r="C45" s="30">
        <v>0</v>
      </c>
      <c r="D45" s="30">
        <v>0</v>
      </c>
      <c r="E45" s="30">
        <v>0</v>
      </c>
      <c r="F45" s="30">
        <v>4722.2599739936577</v>
      </c>
      <c r="G45" s="30">
        <v>57021.390161714844</v>
      </c>
      <c r="H45" s="30">
        <v>5.387081864684993E-3</v>
      </c>
      <c r="I45" s="30">
        <v>1949.7538675561921</v>
      </c>
      <c r="J45" s="30">
        <v>0</v>
      </c>
      <c r="K45" s="30">
        <v>4.38234975015246E-5</v>
      </c>
      <c r="L45" s="30">
        <v>4.5442606206908798E-5</v>
      </c>
      <c r="M45" s="30">
        <v>0</v>
      </c>
      <c r="N45" s="30">
        <v>4.9631754209565801E-6</v>
      </c>
      <c r="O45" s="30">
        <v>0</v>
      </c>
      <c r="P45" s="30">
        <v>0</v>
      </c>
      <c r="Q45" s="30">
        <v>0</v>
      </c>
      <c r="R45" s="30">
        <v>0</v>
      </c>
      <c r="S45" s="30">
        <v>0</v>
      </c>
      <c r="T45" s="30">
        <v>2.4257639772304597E-6</v>
      </c>
      <c r="U45" s="30">
        <v>0</v>
      </c>
      <c r="V45" s="30">
        <v>0</v>
      </c>
      <c r="W45" s="30">
        <v>0</v>
      </c>
      <c r="X45" s="30">
        <v>0</v>
      </c>
      <c r="Y45" s="30">
        <v>3.3684820917644698E-5</v>
      </c>
      <c r="Z45" s="30">
        <v>3.5024752837041668E-4</v>
      </c>
      <c r="AA45" s="30">
        <v>7.1131527602172005E-7</v>
      </c>
    </row>
    <row r="47" spans="1:27"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x14ac:dyDescent="0.25">
      <c r="A48" s="28" t="s">
        <v>133</v>
      </c>
      <c r="B48" s="28" t="s">
        <v>64</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row>
    <row r="49" spans="1:27" x14ac:dyDescent="0.25">
      <c r="A49" s="28" t="s">
        <v>133</v>
      </c>
      <c r="B49" s="28" t="s">
        <v>72</v>
      </c>
      <c r="C49" s="24">
        <v>0</v>
      </c>
      <c r="D49" s="24">
        <v>0</v>
      </c>
      <c r="E49" s="24">
        <v>0</v>
      </c>
      <c r="F49" s="24">
        <v>37275.749648128796</v>
      </c>
      <c r="G49" s="24">
        <v>12690.234744937148</v>
      </c>
      <c r="H49" s="24">
        <v>3.5209386176097437E-3</v>
      </c>
      <c r="I49" s="24">
        <v>9773.8730716032405</v>
      </c>
      <c r="J49" s="24">
        <v>8062.1835183932426</v>
      </c>
      <c r="K49" s="24">
        <v>0</v>
      </c>
      <c r="L49" s="24">
        <v>0</v>
      </c>
      <c r="M49" s="24">
        <v>0</v>
      </c>
      <c r="N49" s="24">
        <v>0</v>
      </c>
      <c r="O49" s="24">
        <v>0</v>
      </c>
      <c r="P49" s="24">
        <v>0</v>
      </c>
      <c r="Q49" s="24">
        <v>0</v>
      </c>
      <c r="R49" s="24">
        <v>0</v>
      </c>
      <c r="S49" s="24">
        <v>0</v>
      </c>
      <c r="T49" s="24">
        <v>2620.8134768293739</v>
      </c>
      <c r="U49" s="24">
        <v>0</v>
      </c>
      <c r="V49" s="24">
        <v>0</v>
      </c>
      <c r="W49" s="24">
        <v>0</v>
      </c>
      <c r="X49" s="24">
        <v>0</v>
      </c>
      <c r="Y49" s="24">
        <v>1.4745045722346401E-6</v>
      </c>
      <c r="Z49" s="24">
        <v>3.3495126228645899E-6</v>
      </c>
      <c r="AA49" s="24">
        <v>1.8582921910507994E-2</v>
      </c>
    </row>
    <row r="50" spans="1:27" x14ac:dyDescent="0.25">
      <c r="A50" s="28" t="s">
        <v>133</v>
      </c>
      <c r="B50" s="28" t="s">
        <v>20</v>
      </c>
      <c r="C50" s="24">
        <v>0</v>
      </c>
      <c r="D50" s="24">
        <v>0</v>
      </c>
      <c r="E50" s="24">
        <v>0</v>
      </c>
      <c r="F50" s="24">
        <v>0</v>
      </c>
      <c r="G50" s="24">
        <v>0</v>
      </c>
      <c r="H50" s="24">
        <v>0</v>
      </c>
      <c r="I50" s="24">
        <v>0</v>
      </c>
      <c r="J50" s="24">
        <v>0</v>
      </c>
      <c r="K50" s="24">
        <v>0</v>
      </c>
      <c r="L50" s="24">
        <v>0</v>
      </c>
      <c r="M50" s="24">
        <v>0</v>
      </c>
      <c r="N50" s="24">
        <v>0</v>
      </c>
      <c r="O50" s="24">
        <v>0</v>
      </c>
      <c r="P50" s="24">
        <v>0</v>
      </c>
      <c r="Q50" s="24">
        <v>0</v>
      </c>
      <c r="R50" s="24">
        <v>0</v>
      </c>
      <c r="S50" s="24">
        <v>0</v>
      </c>
      <c r="T50" s="24">
        <v>0</v>
      </c>
      <c r="U50" s="24">
        <v>0</v>
      </c>
      <c r="V50" s="24">
        <v>0</v>
      </c>
      <c r="W50" s="24">
        <v>0</v>
      </c>
      <c r="X50" s="24">
        <v>0</v>
      </c>
      <c r="Y50" s="24">
        <v>0</v>
      </c>
      <c r="Z50" s="24">
        <v>0</v>
      </c>
      <c r="AA50" s="24">
        <v>0</v>
      </c>
    </row>
    <row r="51" spans="1:27" x14ac:dyDescent="0.25">
      <c r="A51" s="28" t="s">
        <v>133</v>
      </c>
      <c r="B51" s="28" t="s">
        <v>32</v>
      </c>
      <c r="C51" s="24">
        <v>0</v>
      </c>
      <c r="D51" s="24">
        <v>0</v>
      </c>
      <c r="E51" s="24">
        <v>0</v>
      </c>
      <c r="F51" s="24">
        <v>0</v>
      </c>
      <c r="G51" s="24">
        <v>0</v>
      </c>
      <c r="H51" s="24">
        <v>0</v>
      </c>
      <c r="I51" s="24">
        <v>0</v>
      </c>
      <c r="J51" s="24">
        <v>0</v>
      </c>
      <c r="K51" s="24">
        <v>0</v>
      </c>
      <c r="L51" s="24">
        <v>0</v>
      </c>
      <c r="M51" s="24">
        <v>0</v>
      </c>
      <c r="N51" s="24">
        <v>0</v>
      </c>
      <c r="O51" s="24">
        <v>0</v>
      </c>
      <c r="P51" s="24">
        <v>0</v>
      </c>
      <c r="Q51" s="24">
        <v>0</v>
      </c>
      <c r="R51" s="24">
        <v>0</v>
      </c>
      <c r="S51" s="24">
        <v>0</v>
      </c>
      <c r="T51" s="24">
        <v>0</v>
      </c>
      <c r="U51" s="24">
        <v>0</v>
      </c>
      <c r="V51" s="24">
        <v>0</v>
      </c>
      <c r="W51" s="24">
        <v>0</v>
      </c>
      <c r="X51" s="24">
        <v>0</v>
      </c>
      <c r="Y51" s="24">
        <v>0</v>
      </c>
      <c r="Z51" s="24">
        <v>0</v>
      </c>
      <c r="AA51" s="24">
        <v>0</v>
      </c>
    </row>
    <row r="52" spans="1:27" x14ac:dyDescent="0.25">
      <c r="A52" s="28" t="s">
        <v>133</v>
      </c>
      <c r="B52" s="28" t="s">
        <v>67</v>
      </c>
      <c r="C52" s="24">
        <v>0</v>
      </c>
      <c r="D52" s="24">
        <v>0</v>
      </c>
      <c r="E52" s="24">
        <v>0</v>
      </c>
      <c r="F52" s="24">
        <v>0</v>
      </c>
      <c r="G52" s="24">
        <v>0</v>
      </c>
      <c r="H52" s="24">
        <v>0</v>
      </c>
      <c r="I52" s="24">
        <v>0</v>
      </c>
      <c r="J52" s="24">
        <v>0</v>
      </c>
      <c r="K52" s="24">
        <v>0</v>
      </c>
      <c r="L52" s="24">
        <v>0</v>
      </c>
      <c r="M52" s="24">
        <v>0</v>
      </c>
      <c r="N52" s="24">
        <v>0</v>
      </c>
      <c r="O52" s="24">
        <v>0</v>
      </c>
      <c r="P52" s="24">
        <v>0</v>
      </c>
      <c r="Q52" s="24">
        <v>0</v>
      </c>
      <c r="R52" s="24">
        <v>0</v>
      </c>
      <c r="S52" s="24">
        <v>0</v>
      </c>
      <c r="T52" s="24">
        <v>0</v>
      </c>
      <c r="U52" s="24">
        <v>0</v>
      </c>
      <c r="V52" s="24">
        <v>0</v>
      </c>
      <c r="W52" s="24">
        <v>0</v>
      </c>
      <c r="X52" s="24">
        <v>0</v>
      </c>
      <c r="Y52" s="24">
        <v>0</v>
      </c>
      <c r="Z52" s="24">
        <v>0</v>
      </c>
      <c r="AA52" s="24">
        <v>0</v>
      </c>
    </row>
    <row r="53" spans="1:27" x14ac:dyDescent="0.25">
      <c r="A53" s="28" t="s">
        <v>133</v>
      </c>
      <c r="B53" s="28" t="s">
        <v>66</v>
      </c>
      <c r="C53" s="24">
        <v>0</v>
      </c>
      <c r="D53" s="24">
        <v>0</v>
      </c>
      <c r="E53" s="24">
        <v>0</v>
      </c>
      <c r="F53" s="24">
        <v>0</v>
      </c>
      <c r="G53" s="24">
        <v>0</v>
      </c>
      <c r="H53" s="24">
        <v>0</v>
      </c>
      <c r="I53" s="24">
        <v>0</v>
      </c>
      <c r="J53" s="24">
        <v>0</v>
      </c>
      <c r="K53" s="24">
        <v>0</v>
      </c>
      <c r="L53" s="24">
        <v>0</v>
      </c>
      <c r="M53" s="24">
        <v>0</v>
      </c>
      <c r="N53" s="24">
        <v>0</v>
      </c>
      <c r="O53" s="24">
        <v>0</v>
      </c>
      <c r="P53" s="24">
        <v>0</v>
      </c>
      <c r="Q53" s="24">
        <v>0</v>
      </c>
      <c r="R53" s="24">
        <v>0</v>
      </c>
      <c r="S53" s="24">
        <v>0</v>
      </c>
      <c r="T53" s="24">
        <v>0</v>
      </c>
      <c r="U53" s="24">
        <v>0</v>
      </c>
      <c r="V53" s="24">
        <v>0</v>
      </c>
      <c r="W53" s="24">
        <v>0</v>
      </c>
      <c r="X53" s="24">
        <v>0</v>
      </c>
      <c r="Y53" s="24">
        <v>0</v>
      </c>
      <c r="Z53" s="24">
        <v>0</v>
      </c>
      <c r="AA53" s="24">
        <v>0</v>
      </c>
    </row>
    <row r="54" spans="1:27" x14ac:dyDescent="0.25">
      <c r="A54" s="28" t="s">
        <v>133</v>
      </c>
      <c r="B54" s="28" t="s">
        <v>70</v>
      </c>
      <c r="C54" s="24">
        <v>0</v>
      </c>
      <c r="D54" s="24">
        <v>0</v>
      </c>
      <c r="E54" s="24">
        <v>0</v>
      </c>
      <c r="F54" s="24">
        <v>0</v>
      </c>
      <c r="G54" s="24">
        <v>0</v>
      </c>
      <c r="H54" s="24">
        <v>0</v>
      </c>
      <c r="I54" s="24">
        <v>0</v>
      </c>
      <c r="J54" s="24">
        <v>0</v>
      </c>
      <c r="K54" s="24">
        <v>0</v>
      </c>
      <c r="L54" s="24">
        <v>0</v>
      </c>
      <c r="M54" s="24">
        <v>0</v>
      </c>
      <c r="N54" s="24">
        <v>0</v>
      </c>
      <c r="O54" s="24">
        <v>0</v>
      </c>
      <c r="P54" s="24">
        <v>0</v>
      </c>
      <c r="Q54" s="24">
        <v>0</v>
      </c>
      <c r="R54" s="24">
        <v>0</v>
      </c>
      <c r="S54" s="24">
        <v>0</v>
      </c>
      <c r="T54" s="24">
        <v>0</v>
      </c>
      <c r="U54" s="24">
        <v>0</v>
      </c>
      <c r="V54" s="24">
        <v>0</v>
      </c>
      <c r="W54" s="24">
        <v>0</v>
      </c>
      <c r="X54" s="24">
        <v>0</v>
      </c>
      <c r="Y54" s="24">
        <v>0</v>
      </c>
      <c r="Z54" s="24">
        <v>0</v>
      </c>
      <c r="AA54" s="24">
        <v>0</v>
      </c>
    </row>
    <row r="55" spans="1:27" x14ac:dyDescent="0.25">
      <c r="A55" s="28" t="s">
        <v>133</v>
      </c>
      <c r="B55" s="28" t="s">
        <v>69</v>
      </c>
      <c r="C55" s="24">
        <v>0</v>
      </c>
      <c r="D55" s="24">
        <v>0</v>
      </c>
      <c r="E55" s="24">
        <v>0</v>
      </c>
      <c r="F55" s="24">
        <v>0</v>
      </c>
      <c r="G55" s="24">
        <v>0</v>
      </c>
      <c r="H55" s="24">
        <v>0</v>
      </c>
      <c r="I55" s="24">
        <v>0</v>
      </c>
      <c r="J55" s="24">
        <v>0</v>
      </c>
      <c r="K55" s="24">
        <v>0</v>
      </c>
      <c r="L55" s="24">
        <v>0</v>
      </c>
      <c r="M55" s="24">
        <v>0</v>
      </c>
      <c r="N55" s="24">
        <v>0</v>
      </c>
      <c r="O55" s="24">
        <v>0</v>
      </c>
      <c r="P55" s="24">
        <v>0</v>
      </c>
      <c r="Q55" s="24">
        <v>0</v>
      </c>
      <c r="R55" s="24">
        <v>0</v>
      </c>
      <c r="S55" s="24">
        <v>0</v>
      </c>
      <c r="T55" s="24">
        <v>0</v>
      </c>
      <c r="U55" s="24">
        <v>0</v>
      </c>
      <c r="V55" s="24">
        <v>0</v>
      </c>
      <c r="W55" s="24">
        <v>0</v>
      </c>
      <c r="X55" s="24">
        <v>0</v>
      </c>
      <c r="Y55" s="24">
        <v>0</v>
      </c>
      <c r="Z55" s="24">
        <v>0</v>
      </c>
      <c r="AA55" s="24">
        <v>0</v>
      </c>
    </row>
    <row r="56" spans="1:27" x14ac:dyDescent="0.25">
      <c r="A56" s="28" t="s">
        <v>133</v>
      </c>
      <c r="B56" s="28" t="s">
        <v>36</v>
      </c>
      <c r="C56" s="24">
        <v>0</v>
      </c>
      <c r="D56" s="24">
        <v>0</v>
      </c>
      <c r="E56" s="24">
        <v>0</v>
      </c>
      <c r="F56" s="24">
        <v>0</v>
      </c>
      <c r="G56" s="24">
        <v>0</v>
      </c>
      <c r="H56" s="24">
        <v>0</v>
      </c>
      <c r="I56" s="24">
        <v>0</v>
      </c>
      <c r="J56" s="24">
        <v>0</v>
      </c>
      <c r="K56" s="24">
        <v>0</v>
      </c>
      <c r="L56" s="24">
        <v>0</v>
      </c>
      <c r="M56" s="24">
        <v>0</v>
      </c>
      <c r="N56" s="24">
        <v>0</v>
      </c>
      <c r="O56" s="24">
        <v>0</v>
      </c>
      <c r="P56" s="24">
        <v>0</v>
      </c>
      <c r="Q56" s="24">
        <v>0</v>
      </c>
      <c r="R56" s="24">
        <v>0</v>
      </c>
      <c r="S56" s="24">
        <v>0</v>
      </c>
      <c r="T56" s="24">
        <v>0</v>
      </c>
      <c r="U56" s="24">
        <v>0</v>
      </c>
      <c r="V56" s="24">
        <v>0</v>
      </c>
      <c r="W56" s="24">
        <v>0</v>
      </c>
      <c r="X56" s="24">
        <v>0</v>
      </c>
      <c r="Y56" s="24">
        <v>0</v>
      </c>
      <c r="Z56" s="24">
        <v>0</v>
      </c>
      <c r="AA56" s="24">
        <v>0</v>
      </c>
    </row>
    <row r="57" spans="1:27" x14ac:dyDescent="0.25">
      <c r="A57" s="28" t="s">
        <v>133</v>
      </c>
      <c r="B57" s="28" t="s">
        <v>74</v>
      </c>
      <c r="C57" s="24">
        <v>0</v>
      </c>
      <c r="D57" s="24">
        <v>0</v>
      </c>
      <c r="E57" s="24">
        <v>0</v>
      </c>
      <c r="F57" s="24">
        <v>0</v>
      </c>
      <c r="G57" s="24">
        <v>0</v>
      </c>
      <c r="H57" s="24">
        <v>0</v>
      </c>
      <c r="I57" s="24">
        <v>0</v>
      </c>
      <c r="J57" s="24">
        <v>0</v>
      </c>
      <c r="K57" s="24">
        <v>0</v>
      </c>
      <c r="L57" s="24">
        <v>0</v>
      </c>
      <c r="M57" s="24">
        <v>0</v>
      </c>
      <c r="N57" s="24">
        <v>0</v>
      </c>
      <c r="O57" s="24">
        <v>0</v>
      </c>
      <c r="P57" s="24">
        <v>0</v>
      </c>
      <c r="Q57" s="24">
        <v>0</v>
      </c>
      <c r="R57" s="24">
        <v>0</v>
      </c>
      <c r="S57" s="24">
        <v>0</v>
      </c>
      <c r="T57" s="24">
        <v>0</v>
      </c>
      <c r="U57" s="24">
        <v>0</v>
      </c>
      <c r="V57" s="24">
        <v>0</v>
      </c>
      <c r="W57" s="24">
        <v>0</v>
      </c>
      <c r="X57" s="24">
        <v>0</v>
      </c>
      <c r="Y57" s="24">
        <v>0</v>
      </c>
      <c r="Z57" s="24">
        <v>0</v>
      </c>
      <c r="AA57" s="24">
        <v>0</v>
      </c>
    </row>
    <row r="58" spans="1:27" x14ac:dyDescent="0.25">
      <c r="A58" s="28" t="s">
        <v>133</v>
      </c>
      <c r="B58" s="28" t="s">
        <v>56</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24">
        <v>0</v>
      </c>
      <c r="T58" s="24">
        <v>0</v>
      </c>
      <c r="U58" s="24">
        <v>0</v>
      </c>
      <c r="V58" s="24">
        <v>0</v>
      </c>
      <c r="W58" s="24">
        <v>0</v>
      </c>
      <c r="X58" s="24">
        <v>0</v>
      </c>
      <c r="Y58" s="24">
        <v>0</v>
      </c>
      <c r="Z58" s="24">
        <v>0</v>
      </c>
      <c r="AA58" s="24">
        <v>0</v>
      </c>
    </row>
    <row r="59" spans="1:27" x14ac:dyDescent="0.25">
      <c r="A59" s="33" t="s">
        <v>139</v>
      </c>
      <c r="B59" s="33"/>
      <c r="C59" s="30">
        <v>0</v>
      </c>
      <c r="D59" s="30">
        <v>0</v>
      </c>
      <c r="E59" s="30">
        <v>0</v>
      </c>
      <c r="F59" s="30">
        <v>37275.749648128796</v>
      </c>
      <c r="G59" s="30">
        <v>12690.234744937148</v>
      </c>
      <c r="H59" s="30">
        <v>3.5209386176097437E-3</v>
      </c>
      <c r="I59" s="30">
        <v>9773.8730716032405</v>
      </c>
      <c r="J59" s="30">
        <v>8062.1835183932426</v>
      </c>
      <c r="K59" s="30">
        <v>0</v>
      </c>
      <c r="L59" s="30">
        <v>0</v>
      </c>
      <c r="M59" s="30">
        <v>0</v>
      </c>
      <c r="N59" s="30">
        <v>0</v>
      </c>
      <c r="O59" s="30">
        <v>0</v>
      </c>
      <c r="P59" s="30">
        <v>0</v>
      </c>
      <c r="Q59" s="30">
        <v>0</v>
      </c>
      <c r="R59" s="30">
        <v>0</v>
      </c>
      <c r="S59" s="30">
        <v>0</v>
      </c>
      <c r="T59" s="30">
        <v>2620.8134768293739</v>
      </c>
      <c r="U59" s="30">
        <v>0</v>
      </c>
      <c r="V59" s="30">
        <v>0</v>
      </c>
      <c r="W59" s="30">
        <v>0</v>
      </c>
      <c r="X59" s="30">
        <v>0</v>
      </c>
      <c r="Y59" s="30">
        <v>1.4745045722346401E-6</v>
      </c>
      <c r="Z59" s="30">
        <v>3.3495126228645899E-6</v>
      </c>
      <c r="AA59" s="30">
        <v>1.8582921910507994E-2</v>
      </c>
    </row>
    <row r="61" spans="1:27"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x14ac:dyDescent="0.25">
      <c r="A62" s="28" t="s">
        <v>134</v>
      </c>
      <c r="B62" s="28" t="s">
        <v>64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row>
    <row r="63" spans="1:27" x14ac:dyDescent="0.25">
      <c r="A63" s="28" t="s">
        <v>134</v>
      </c>
      <c r="B63" s="28" t="s">
        <v>72</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row>
    <row r="64" spans="1:27" x14ac:dyDescent="0.25">
      <c r="A64" s="28" t="s">
        <v>134</v>
      </c>
      <c r="B64" s="28" t="s">
        <v>20</v>
      </c>
      <c r="C64" s="24">
        <v>0</v>
      </c>
      <c r="D64" s="24">
        <v>0</v>
      </c>
      <c r="E64" s="24">
        <v>0</v>
      </c>
      <c r="F64" s="24">
        <v>0</v>
      </c>
      <c r="G64" s="24">
        <v>0</v>
      </c>
      <c r="H64" s="24">
        <v>0</v>
      </c>
      <c r="I64" s="24">
        <v>0</v>
      </c>
      <c r="J64" s="24">
        <v>0</v>
      </c>
      <c r="K64" s="24">
        <v>0</v>
      </c>
      <c r="L64" s="24">
        <v>0</v>
      </c>
      <c r="M64" s="24">
        <v>0</v>
      </c>
      <c r="N64" s="24">
        <v>0</v>
      </c>
      <c r="O64" s="24">
        <v>0</v>
      </c>
      <c r="P64" s="24">
        <v>0</v>
      </c>
      <c r="Q64" s="24">
        <v>0</v>
      </c>
      <c r="R64" s="24">
        <v>0</v>
      </c>
      <c r="S64" s="24">
        <v>0</v>
      </c>
      <c r="T64" s="24">
        <v>0</v>
      </c>
      <c r="U64" s="24">
        <v>0</v>
      </c>
      <c r="V64" s="24">
        <v>0</v>
      </c>
      <c r="W64" s="24">
        <v>0</v>
      </c>
      <c r="X64" s="24">
        <v>0</v>
      </c>
      <c r="Y64" s="24">
        <v>0</v>
      </c>
      <c r="Z64" s="24">
        <v>0</v>
      </c>
      <c r="AA64" s="24">
        <v>0</v>
      </c>
    </row>
    <row r="65" spans="1:27" x14ac:dyDescent="0.25">
      <c r="A65" s="28" t="s">
        <v>134</v>
      </c>
      <c r="B65" s="28" t="s">
        <v>32</v>
      </c>
      <c r="C65" s="24">
        <v>0</v>
      </c>
      <c r="D65" s="24">
        <v>0</v>
      </c>
      <c r="E65" s="24">
        <v>0</v>
      </c>
      <c r="F65" s="24">
        <v>0</v>
      </c>
      <c r="G65" s="24">
        <v>0</v>
      </c>
      <c r="H65" s="24">
        <v>0</v>
      </c>
      <c r="I65" s="24">
        <v>0</v>
      </c>
      <c r="J65" s="24">
        <v>0</v>
      </c>
      <c r="K65" s="24">
        <v>0</v>
      </c>
      <c r="L65" s="24">
        <v>0</v>
      </c>
      <c r="M65" s="24">
        <v>0</v>
      </c>
      <c r="N65" s="24">
        <v>0</v>
      </c>
      <c r="O65" s="24">
        <v>0</v>
      </c>
      <c r="P65" s="24">
        <v>0</v>
      </c>
      <c r="Q65" s="24">
        <v>0</v>
      </c>
      <c r="R65" s="24">
        <v>0</v>
      </c>
      <c r="S65" s="24">
        <v>0</v>
      </c>
      <c r="T65" s="24">
        <v>0</v>
      </c>
      <c r="U65" s="24">
        <v>0</v>
      </c>
      <c r="V65" s="24">
        <v>0</v>
      </c>
      <c r="W65" s="24">
        <v>0</v>
      </c>
      <c r="X65" s="24">
        <v>0</v>
      </c>
      <c r="Y65" s="24">
        <v>0</v>
      </c>
      <c r="Z65" s="24">
        <v>0</v>
      </c>
      <c r="AA65" s="24">
        <v>0</v>
      </c>
    </row>
    <row r="66" spans="1:27" x14ac:dyDescent="0.25">
      <c r="A66" s="28" t="s">
        <v>134</v>
      </c>
      <c r="B66" s="28" t="s">
        <v>67</v>
      </c>
      <c r="C66" s="24">
        <v>0</v>
      </c>
      <c r="D66" s="24">
        <v>0</v>
      </c>
      <c r="E66" s="24">
        <v>0</v>
      </c>
      <c r="F66" s="24">
        <v>0</v>
      </c>
      <c r="G66" s="24">
        <v>0</v>
      </c>
      <c r="H66" s="24">
        <v>0</v>
      </c>
      <c r="I66" s="24">
        <v>0</v>
      </c>
      <c r="J66" s="24">
        <v>0</v>
      </c>
      <c r="K66" s="24">
        <v>0</v>
      </c>
      <c r="L66" s="24">
        <v>0</v>
      </c>
      <c r="M66" s="24">
        <v>0</v>
      </c>
      <c r="N66" s="24">
        <v>0</v>
      </c>
      <c r="O66" s="24">
        <v>0</v>
      </c>
      <c r="P66" s="24">
        <v>0</v>
      </c>
      <c r="Q66" s="24">
        <v>0</v>
      </c>
      <c r="R66" s="24">
        <v>0</v>
      </c>
      <c r="S66" s="24">
        <v>0</v>
      </c>
      <c r="T66" s="24">
        <v>0</v>
      </c>
      <c r="U66" s="24">
        <v>0</v>
      </c>
      <c r="V66" s="24">
        <v>0</v>
      </c>
      <c r="W66" s="24">
        <v>0</v>
      </c>
      <c r="X66" s="24">
        <v>0</v>
      </c>
      <c r="Y66" s="24">
        <v>0</v>
      </c>
      <c r="Z66" s="24">
        <v>0</v>
      </c>
      <c r="AA66" s="24">
        <v>0</v>
      </c>
    </row>
    <row r="67" spans="1:27" x14ac:dyDescent="0.25">
      <c r="A67" s="28" t="s">
        <v>134</v>
      </c>
      <c r="B67" s="28" t="s">
        <v>66</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row>
    <row r="68" spans="1:27" x14ac:dyDescent="0.25">
      <c r="A68" s="28" t="s">
        <v>134</v>
      </c>
      <c r="B68" s="28" t="s">
        <v>70</v>
      </c>
      <c r="C68" s="24">
        <v>0</v>
      </c>
      <c r="D68" s="24">
        <v>0</v>
      </c>
      <c r="E68" s="24">
        <v>0</v>
      </c>
      <c r="F68" s="24">
        <v>0</v>
      </c>
      <c r="G68" s="24">
        <v>0</v>
      </c>
      <c r="H68" s="24">
        <v>0</v>
      </c>
      <c r="I68" s="24">
        <v>0</v>
      </c>
      <c r="J68" s="24">
        <v>0</v>
      </c>
      <c r="K68" s="24">
        <v>0</v>
      </c>
      <c r="L68" s="24">
        <v>0</v>
      </c>
      <c r="M68" s="24">
        <v>0</v>
      </c>
      <c r="N68" s="24">
        <v>0</v>
      </c>
      <c r="O68" s="24">
        <v>0</v>
      </c>
      <c r="P68" s="24">
        <v>0</v>
      </c>
      <c r="Q68" s="24">
        <v>0</v>
      </c>
      <c r="R68" s="24">
        <v>0</v>
      </c>
      <c r="S68" s="24">
        <v>0</v>
      </c>
      <c r="T68" s="24">
        <v>0</v>
      </c>
      <c r="U68" s="24">
        <v>0</v>
      </c>
      <c r="V68" s="24">
        <v>0</v>
      </c>
      <c r="W68" s="24">
        <v>0</v>
      </c>
      <c r="X68" s="24">
        <v>0</v>
      </c>
      <c r="Y68" s="24">
        <v>0</v>
      </c>
      <c r="Z68" s="24">
        <v>0</v>
      </c>
      <c r="AA68" s="24">
        <v>0</v>
      </c>
    </row>
    <row r="69" spans="1:27" x14ac:dyDescent="0.25">
      <c r="A69" s="28" t="s">
        <v>134</v>
      </c>
      <c r="B69" s="28" t="s">
        <v>69</v>
      </c>
      <c r="C69" s="24">
        <v>0</v>
      </c>
      <c r="D69" s="24">
        <v>0</v>
      </c>
      <c r="E69" s="24">
        <v>0</v>
      </c>
      <c r="F69" s="24">
        <v>0</v>
      </c>
      <c r="G69" s="24">
        <v>0</v>
      </c>
      <c r="H69" s="24">
        <v>0</v>
      </c>
      <c r="I69" s="24">
        <v>0</v>
      </c>
      <c r="J69" s="24">
        <v>0</v>
      </c>
      <c r="K69" s="24">
        <v>0</v>
      </c>
      <c r="L69" s="24">
        <v>0</v>
      </c>
      <c r="M69" s="24">
        <v>0</v>
      </c>
      <c r="N69" s="24">
        <v>0</v>
      </c>
      <c r="O69" s="24">
        <v>0</v>
      </c>
      <c r="P69" s="24">
        <v>0</v>
      </c>
      <c r="Q69" s="24">
        <v>0</v>
      </c>
      <c r="R69" s="24">
        <v>0</v>
      </c>
      <c r="S69" s="24">
        <v>0</v>
      </c>
      <c r="T69" s="24">
        <v>0</v>
      </c>
      <c r="U69" s="24">
        <v>0</v>
      </c>
      <c r="V69" s="24">
        <v>0</v>
      </c>
      <c r="W69" s="24">
        <v>0</v>
      </c>
      <c r="X69" s="24">
        <v>0</v>
      </c>
      <c r="Y69" s="24">
        <v>0</v>
      </c>
      <c r="Z69" s="24">
        <v>0</v>
      </c>
      <c r="AA69" s="24">
        <v>0</v>
      </c>
    </row>
    <row r="70" spans="1:27" x14ac:dyDescent="0.25">
      <c r="A70" s="28" t="s">
        <v>134</v>
      </c>
      <c r="B70" s="28" t="s">
        <v>36</v>
      </c>
      <c r="C70" s="24">
        <v>0</v>
      </c>
      <c r="D70" s="24">
        <v>0</v>
      </c>
      <c r="E70" s="24">
        <v>0</v>
      </c>
      <c r="F70" s="24">
        <v>0</v>
      </c>
      <c r="G70" s="24">
        <v>0</v>
      </c>
      <c r="H70" s="24">
        <v>0</v>
      </c>
      <c r="I70" s="24">
        <v>0</v>
      </c>
      <c r="J70" s="24">
        <v>0</v>
      </c>
      <c r="K70" s="24">
        <v>0</v>
      </c>
      <c r="L70" s="24">
        <v>0</v>
      </c>
      <c r="M70" s="24">
        <v>0</v>
      </c>
      <c r="N70" s="24">
        <v>0</v>
      </c>
      <c r="O70" s="24">
        <v>0</v>
      </c>
      <c r="P70" s="24">
        <v>0</v>
      </c>
      <c r="Q70" s="24">
        <v>0</v>
      </c>
      <c r="R70" s="24">
        <v>0</v>
      </c>
      <c r="S70" s="24">
        <v>0</v>
      </c>
      <c r="T70" s="24">
        <v>0</v>
      </c>
      <c r="U70" s="24">
        <v>0</v>
      </c>
      <c r="V70" s="24">
        <v>0</v>
      </c>
      <c r="W70" s="24">
        <v>0</v>
      </c>
      <c r="X70" s="24">
        <v>0</v>
      </c>
      <c r="Y70" s="24">
        <v>0</v>
      </c>
      <c r="Z70" s="24">
        <v>0</v>
      </c>
      <c r="AA70" s="24">
        <v>0</v>
      </c>
    </row>
    <row r="71" spans="1:27" x14ac:dyDescent="0.25">
      <c r="A71" s="28" t="s">
        <v>134</v>
      </c>
      <c r="B71" s="28" t="s">
        <v>74</v>
      </c>
      <c r="C71" s="24">
        <v>0</v>
      </c>
      <c r="D71" s="24">
        <v>0</v>
      </c>
      <c r="E71" s="24">
        <v>0</v>
      </c>
      <c r="F71" s="24">
        <v>0</v>
      </c>
      <c r="G71" s="24">
        <v>0</v>
      </c>
      <c r="H71" s="24">
        <v>0</v>
      </c>
      <c r="I71" s="24">
        <v>0</v>
      </c>
      <c r="J71" s="24">
        <v>0</v>
      </c>
      <c r="K71" s="24">
        <v>0</v>
      </c>
      <c r="L71" s="24">
        <v>0</v>
      </c>
      <c r="M71" s="24">
        <v>0</v>
      </c>
      <c r="N71" s="24">
        <v>0</v>
      </c>
      <c r="O71" s="24">
        <v>0</v>
      </c>
      <c r="P71" s="24">
        <v>0</v>
      </c>
      <c r="Q71" s="24">
        <v>0</v>
      </c>
      <c r="R71" s="24">
        <v>0</v>
      </c>
      <c r="S71" s="24">
        <v>0</v>
      </c>
      <c r="T71" s="24">
        <v>0</v>
      </c>
      <c r="U71" s="24">
        <v>0</v>
      </c>
      <c r="V71" s="24">
        <v>0</v>
      </c>
      <c r="W71" s="24">
        <v>0</v>
      </c>
      <c r="X71" s="24">
        <v>0</v>
      </c>
      <c r="Y71" s="24">
        <v>0</v>
      </c>
      <c r="Z71" s="24">
        <v>0</v>
      </c>
      <c r="AA71" s="24">
        <v>0</v>
      </c>
    </row>
    <row r="72" spans="1:27" x14ac:dyDescent="0.25">
      <c r="A72" s="28" t="s">
        <v>134</v>
      </c>
      <c r="B72" s="28" t="s">
        <v>56</v>
      </c>
      <c r="C72" s="24">
        <v>0</v>
      </c>
      <c r="D72" s="24">
        <v>0</v>
      </c>
      <c r="E72" s="24">
        <v>0</v>
      </c>
      <c r="F72" s="24">
        <v>0</v>
      </c>
      <c r="G72" s="24">
        <v>0</v>
      </c>
      <c r="H72" s="24">
        <v>0</v>
      </c>
      <c r="I72" s="24">
        <v>0</v>
      </c>
      <c r="J72" s="24">
        <v>0</v>
      </c>
      <c r="K72" s="24">
        <v>0</v>
      </c>
      <c r="L72" s="24">
        <v>0</v>
      </c>
      <c r="M72" s="24">
        <v>0</v>
      </c>
      <c r="N72" s="24">
        <v>0</v>
      </c>
      <c r="O72" s="24">
        <v>0</v>
      </c>
      <c r="P72" s="24">
        <v>0</v>
      </c>
      <c r="Q72" s="24">
        <v>0</v>
      </c>
      <c r="R72" s="24">
        <v>0</v>
      </c>
      <c r="S72" s="24">
        <v>0</v>
      </c>
      <c r="T72" s="24">
        <v>0</v>
      </c>
      <c r="U72" s="24">
        <v>0</v>
      </c>
      <c r="V72" s="24">
        <v>0</v>
      </c>
      <c r="W72" s="24">
        <v>0</v>
      </c>
      <c r="X72" s="24">
        <v>0</v>
      </c>
      <c r="Y72" s="24">
        <v>0</v>
      </c>
      <c r="Z72" s="24">
        <v>0</v>
      </c>
      <c r="AA72" s="24">
        <v>0</v>
      </c>
    </row>
    <row r="73" spans="1:27" x14ac:dyDescent="0.25">
      <c r="A73" s="33" t="s">
        <v>139</v>
      </c>
      <c r="B73" s="33"/>
      <c r="C73" s="30">
        <v>0</v>
      </c>
      <c r="D73" s="30">
        <v>0</v>
      </c>
      <c r="E73" s="30">
        <v>0</v>
      </c>
      <c r="F73" s="30">
        <v>0</v>
      </c>
      <c r="G73" s="30">
        <v>0</v>
      </c>
      <c r="H73" s="30">
        <v>0</v>
      </c>
      <c r="I73" s="30">
        <v>0</v>
      </c>
      <c r="J73" s="30">
        <v>0</v>
      </c>
      <c r="K73" s="30">
        <v>0</v>
      </c>
      <c r="L73" s="30">
        <v>0</v>
      </c>
      <c r="M73" s="30">
        <v>0</v>
      </c>
      <c r="N73" s="30">
        <v>0</v>
      </c>
      <c r="O73" s="30">
        <v>0</v>
      </c>
      <c r="P73" s="30">
        <v>0</v>
      </c>
      <c r="Q73" s="30">
        <v>0</v>
      </c>
      <c r="R73" s="30">
        <v>0</v>
      </c>
      <c r="S73" s="30">
        <v>0</v>
      </c>
      <c r="T73" s="30">
        <v>0</v>
      </c>
      <c r="U73" s="30">
        <v>0</v>
      </c>
      <c r="V73" s="30">
        <v>0</v>
      </c>
      <c r="W73" s="30">
        <v>0</v>
      </c>
      <c r="X73" s="30">
        <v>0</v>
      </c>
      <c r="Y73" s="30">
        <v>0</v>
      </c>
      <c r="Z73" s="30">
        <v>0</v>
      </c>
      <c r="AA73" s="30">
        <v>0</v>
      </c>
    </row>
    <row r="75" spans="1:27"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x14ac:dyDescent="0.25">
      <c r="A76" s="28" t="s">
        <v>135</v>
      </c>
      <c r="B76" s="28" t="s">
        <v>64</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row>
    <row r="77" spans="1:27" x14ac:dyDescent="0.25">
      <c r="A77" s="28" t="s">
        <v>135</v>
      </c>
      <c r="B77" s="28" t="s">
        <v>72</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row>
    <row r="78" spans="1:27" x14ac:dyDescent="0.25">
      <c r="A78" s="28" t="s">
        <v>135</v>
      </c>
      <c r="B78" s="28" t="s">
        <v>20</v>
      </c>
      <c r="C78" s="24">
        <v>0</v>
      </c>
      <c r="D78" s="24">
        <v>0</v>
      </c>
      <c r="E78" s="24">
        <v>0</v>
      </c>
      <c r="F78" s="24">
        <v>0</v>
      </c>
      <c r="G78" s="24">
        <v>0</v>
      </c>
      <c r="H78" s="24">
        <v>0</v>
      </c>
      <c r="I78" s="24">
        <v>0</v>
      </c>
      <c r="J78" s="24">
        <v>0</v>
      </c>
      <c r="K78" s="24">
        <v>0</v>
      </c>
      <c r="L78" s="24">
        <v>0</v>
      </c>
      <c r="M78" s="24">
        <v>0</v>
      </c>
      <c r="N78" s="24">
        <v>0</v>
      </c>
      <c r="O78" s="24">
        <v>0</v>
      </c>
      <c r="P78" s="24">
        <v>0</v>
      </c>
      <c r="Q78" s="24">
        <v>0</v>
      </c>
      <c r="R78" s="24">
        <v>0</v>
      </c>
      <c r="S78" s="24">
        <v>0</v>
      </c>
      <c r="T78" s="24">
        <v>0</v>
      </c>
      <c r="U78" s="24">
        <v>0</v>
      </c>
      <c r="V78" s="24">
        <v>0</v>
      </c>
      <c r="W78" s="24">
        <v>0</v>
      </c>
      <c r="X78" s="24">
        <v>0</v>
      </c>
      <c r="Y78" s="24">
        <v>0</v>
      </c>
      <c r="Z78" s="24">
        <v>0</v>
      </c>
      <c r="AA78" s="24">
        <v>0</v>
      </c>
    </row>
    <row r="79" spans="1:27" x14ac:dyDescent="0.25">
      <c r="A79" s="28" t="s">
        <v>135</v>
      </c>
      <c r="B79" s="28" t="s">
        <v>32</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row>
    <row r="80" spans="1:27" x14ac:dyDescent="0.25">
      <c r="A80" s="28" t="s">
        <v>135</v>
      </c>
      <c r="B80" s="28" t="s">
        <v>67</v>
      </c>
      <c r="C80" s="24">
        <v>0</v>
      </c>
      <c r="D80" s="24">
        <v>0</v>
      </c>
      <c r="E80" s="24">
        <v>0</v>
      </c>
      <c r="F80" s="24">
        <v>0</v>
      </c>
      <c r="G80" s="24">
        <v>0</v>
      </c>
      <c r="H80" s="24">
        <v>0</v>
      </c>
      <c r="I80" s="24">
        <v>0</v>
      </c>
      <c r="J80" s="24">
        <v>0</v>
      </c>
      <c r="K80" s="24">
        <v>0</v>
      </c>
      <c r="L80" s="24">
        <v>0</v>
      </c>
      <c r="M80" s="24">
        <v>0</v>
      </c>
      <c r="N80" s="24">
        <v>0</v>
      </c>
      <c r="O80" s="24">
        <v>0</v>
      </c>
      <c r="P80" s="24">
        <v>0</v>
      </c>
      <c r="Q80" s="24">
        <v>0</v>
      </c>
      <c r="R80" s="24">
        <v>0</v>
      </c>
      <c r="S80" s="24">
        <v>0</v>
      </c>
      <c r="T80" s="24">
        <v>0</v>
      </c>
      <c r="U80" s="24">
        <v>0</v>
      </c>
      <c r="V80" s="24">
        <v>0</v>
      </c>
      <c r="W80" s="24">
        <v>0</v>
      </c>
      <c r="X80" s="24">
        <v>0</v>
      </c>
      <c r="Y80" s="24">
        <v>0</v>
      </c>
      <c r="Z80" s="24">
        <v>0</v>
      </c>
      <c r="AA80" s="24">
        <v>0</v>
      </c>
    </row>
    <row r="81" spans="1:27" x14ac:dyDescent="0.25">
      <c r="A81" s="28" t="s">
        <v>135</v>
      </c>
      <c r="B81" s="28" t="s">
        <v>66</v>
      </c>
      <c r="C81" s="24">
        <v>0</v>
      </c>
      <c r="D81" s="24">
        <v>0</v>
      </c>
      <c r="E81" s="24">
        <v>0</v>
      </c>
      <c r="F81" s="24">
        <v>0</v>
      </c>
      <c r="G81" s="24">
        <v>0</v>
      </c>
      <c r="H81" s="24">
        <v>0</v>
      </c>
      <c r="I81" s="24">
        <v>0</v>
      </c>
      <c r="J81" s="24">
        <v>0</v>
      </c>
      <c r="K81" s="24">
        <v>0</v>
      </c>
      <c r="L81" s="24">
        <v>0</v>
      </c>
      <c r="M81" s="24">
        <v>0</v>
      </c>
      <c r="N81" s="24">
        <v>0</v>
      </c>
      <c r="O81" s="24">
        <v>0</v>
      </c>
      <c r="P81" s="24">
        <v>0</v>
      </c>
      <c r="Q81" s="24">
        <v>0</v>
      </c>
      <c r="R81" s="24">
        <v>0</v>
      </c>
      <c r="S81" s="24">
        <v>0</v>
      </c>
      <c r="T81" s="24">
        <v>0</v>
      </c>
      <c r="U81" s="24">
        <v>0</v>
      </c>
      <c r="V81" s="24">
        <v>0</v>
      </c>
      <c r="W81" s="24">
        <v>0</v>
      </c>
      <c r="X81" s="24">
        <v>0</v>
      </c>
      <c r="Y81" s="24">
        <v>0</v>
      </c>
      <c r="Z81" s="24">
        <v>0</v>
      </c>
      <c r="AA81" s="24">
        <v>0</v>
      </c>
    </row>
    <row r="82" spans="1:27" x14ac:dyDescent="0.25">
      <c r="A82" s="28" t="s">
        <v>135</v>
      </c>
      <c r="B82" s="28" t="s">
        <v>70</v>
      </c>
      <c r="C82" s="24">
        <v>0</v>
      </c>
      <c r="D82" s="24">
        <v>0</v>
      </c>
      <c r="E82" s="24">
        <v>0</v>
      </c>
      <c r="F82" s="24">
        <v>0</v>
      </c>
      <c r="G82" s="24">
        <v>0</v>
      </c>
      <c r="H82" s="24">
        <v>0</v>
      </c>
      <c r="I82" s="24">
        <v>0</v>
      </c>
      <c r="J82" s="24">
        <v>0</v>
      </c>
      <c r="K82" s="24">
        <v>0</v>
      </c>
      <c r="L82" s="24">
        <v>0</v>
      </c>
      <c r="M82" s="24">
        <v>0</v>
      </c>
      <c r="N82" s="24">
        <v>0</v>
      </c>
      <c r="O82" s="24">
        <v>0</v>
      </c>
      <c r="P82" s="24">
        <v>0</v>
      </c>
      <c r="Q82" s="24">
        <v>0</v>
      </c>
      <c r="R82" s="24">
        <v>0</v>
      </c>
      <c r="S82" s="24">
        <v>0</v>
      </c>
      <c r="T82" s="24">
        <v>0</v>
      </c>
      <c r="U82" s="24">
        <v>0</v>
      </c>
      <c r="V82" s="24">
        <v>0</v>
      </c>
      <c r="W82" s="24">
        <v>0</v>
      </c>
      <c r="X82" s="24">
        <v>0</v>
      </c>
      <c r="Y82" s="24">
        <v>0</v>
      </c>
      <c r="Z82" s="24">
        <v>0</v>
      </c>
      <c r="AA82" s="24">
        <v>0</v>
      </c>
    </row>
    <row r="83" spans="1:27" x14ac:dyDescent="0.25">
      <c r="A83" s="28" t="s">
        <v>135</v>
      </c>
      <c r="B83" s="28" t="s">
        <v>69</v>
      </c>
      <c r="C83" s="24">
        <v>0</v>
      </c>
      <c r="D83" s="24">
        <v>0</v>
      </c>
      <c r="E83" s="24">
        <v>0</v>
      </c>
      <c r="F83" s="24">
        <v>0</v>
      </c>
      <c r="G83" s="24">
        <v>0</v>
      </c>
      <c r="H83" s="24">
        <v>0</v>
      </c>
      <c r="I83" s="24">
        <v>0</v>
      </c>
      <c r="J83" s="24">
        <v>0</v>
      </c>
      <c r="K83" s="24">
        <v>0</v>
      </c>
      <c r="L83" s="24">
        <v>0</v>
      </c>
      <c r="M83" s="24">
        <v>0</v>
      </c>
      <c r="N83" s="24">
        <v>0</v>
      </c>
      <c r="O83" s="24">
        <v>0</v>
      </c>
      <c r="P83" s="24">
        <v>0</v>
      </c>
      <c r="Q83" s="24">
        <v>0</v>
      </c>
      <c r="R83" s="24">
        <v>0</v>
      </c>
      <c r="S83" s="24">
        <v>0</v>
      </c>
      <c r="T83" s="24">
        <v>0</v>
      </c>
      <c r="U83" s="24">
        <v>0</v>
      </c>
      <c r="V83" s="24">
        <v>0</v>
      </c>
      <c r="W83" s="24">
        <v>0</v>
      </c>
      <c r="X83" s="24">
        <v>0</v>
      </c>
      <c r="Y83" s="24">
        <v>0</v>
      </c>
      <c r="Z83" s="24">
        <v>0</v>
      </c>
      <c r="AA83" s="24">
        <v>0</v>
      </c>
    </row>
    <row r="84" spans="1:27" x14ac:dyDescent="0.25">
      <c r="A84" s="28" t="s">
        <v>135</v>
      </c>
      <c r="B84" s="28" t="s">
        <v>36</v>
      </c>
      <c r="C84" s="24">
        <v>0</v>
      </c>
      <c r="D84" s="24">
        <v>0</v>
      </c>
      <c r="E84" s="24">
        <v>0</v>
      </c>
      <c r="F84" s="24">
        <v>0</v>
      </c>
      <c r="G84" s="24">
        <v>0</v>
      </c>
      <c r="H84" s="24">
        <v>0</v>
      </c>
      <c r="I84" s="24">
        <v>0</v>
      </c>
      <c r="J84" s="24">
        <v>0</v>
      </c>
      <c r="K84" s="24">
        <v>0</v>
      </c>
      <c r="L84" s="24">
        <v>0</v>
      </c>
      <c r="M84" s="24">
        <v>0</v>
      </c>
      <c r="N84" s="24">
        <v>0</v>
      </c>
      <c r="O84" s="24">
        <v>0</v>
      </c>
      <c r="P84" s="24">
        <v>0</v>
      </c>
      <c r="Q84" s="24">
        <v>0</v>
      </c>
      <c r="R84" s="24">
        <v>0</v>
      </c>
      <c r="S84" s="24">
        <v>0</v>
      </c>
      <c r="T84" s="24">
        <v>0</v>
      </c>
      <c r="U84" s="24">
        <v>0</v>
      </c>
      <c r="V84" s="24">
        <v>0</v>
      </c>
      <c r="W84" s="24">
        <v>0</v>
      </c>
      <c r="X84" s="24">
        <v>0</v>
      </c>
      <c r="Y84" s="24">
        <v>0</v>
      </c>
      <c r="Z84" s="24">
        <v>0</v>
      </c>
      <c r="AA84" s="24">
        <v>0</v>
      </c>
    </row>
    <row r="85" spans="1:27" x14ac:dyDescent="0.25">
      <c r="A85" s="28" t="s">
        <v>135</v>
      </c>
      <c r="B85" s="28" t="s">
        <v>74</v>
      </c>
      <c r="C85" s="24">
        <v>0</v>
      </c>
      <c r="D85" s="24">
        <v>0</v>
      </c>
      <c r="E85" s="24">
        <v>0</v>
      </c>
      <c r="F85" s="24">
        <v>0</v>
      </c>
      <c r="G85" s="24">
        <v>0</v>
      </c>
      <c r="H85" s="24">
        <v>0</v>
      </c>
      <c r="I85" s="24">
        <v>0</v>
      </c>
      <c r="J85" s="24">
        <v>0</v>
      </c>
      <c r="K85" s="24">
        <v>0</v>
      </c>
      <c r="L85" s="24">
        <v>0</v>
      </c>
      <c r="M85" s="24">
        <v>0</v>
      </c>
      <c r="N85" s="24">
        <v>0</v>
      </c>
      <c r="O85" s="24">
        <v>0</v>
      </c>
      <c r="P85" s="24">
        <v>0</v>
      </c>
      <c r="Q85" s="24">
        <v>0</v>
      </c>
      <c r="R85" s="24">
        <v>0</v>
      </c>
      <c r="S85" s="24">
        <v>0</v>
      </c>
      <c r="T85" s="24">
        <v>0</v>
      </c>
      <c r="U85" s="24">
        <v>0</v>
      </c>
      <c r="V85" s="24">
        <v>0</v>
      </c>
      <c r="W85" s="24">
        <v>0</v>
      </c>
      <c r="X85" s="24">
        <v>0</v>
      </c>
      <c r="Y85" s="24">
        <v>0</v>
      </c>
      <c r="Z85" s="24">
        <v>0</v>
      </c>
      <c r="AA85" s="24">
        <v>0</v>
      </c>
    </row>
    <row r="86" spans="1:27" x14ac:dyDescent="0.25">
      <c r="A86" s="28" t="s">
        <v>135</v>
      </c>
      <c r="B86" s="28" t="s">
        <v>56</v>
      </c>
      <c r="C86" s="24">
        <v>0</v>
      </c>
      <c r="D86" s="24">
        <v>0</v>
      </c>
      <c r="E86" s="24">
        <v>0</v>
      </c>
      <c r="F86" s="24">
        <v>0</v>
      </c>
      <c r="G86" s="24">
        <v>0</v>
      </c>
      <c r="H86" s="24">
        <v>0</v>
      </c>
      <c r="I86" s="24">
        <v>0</v>
      </c>
      <c r="J86" s="24">
        <v>0</v>
      </c>
      <c r="K86" s="24">
        <v>0</v>
      </c>
      <c r="L86" s="24">
        <v>0</v>
      </c>
      <c r="M86" s="24">
        <v>0</v>
      </c>
      <c r="N86" s="24">
        <v>0</v>
      </c>
      <c r="O86" s="24">
        <v>0</v>
      </c>
      <c r="P86" s="24">
        <v>0</v>
      </c>
      <c r="Q86" s="24">
        <v>0</v>
      </c>
      <c r="R86" s="24">
        <v>0</v>
      </c>
      <c r="S86" s="24">
        <v>0</v>
      </c>
      <c r="T86" s="24">
        <v>0</v>
      </c>
      <c r="U86" s="24">
        <v>0</v>
      </c>
      <c r="V86" s="24">
        <v>0</v>
      </c>
      <c r="W86" s="24">
        <v>0</v>
      </c>
      <c r="X86" s="24">
        <v>0</v>
      </c>
      <c r="Y86" s="24">
        <v>0</v>
      </c>
      <c r="Z86" s="24">
        <v>0</v>
      </c>
      <c r="AA86" s="24">
        <v>0</v>
      </c>
    </row>
    <row r="87" spans="1:27" x14ac:dyDescent="0.25">
      <c r="A87" s="33" t="s">
        <v>139</v>
      </c>
      <c r="B87" s="33"/>
      <c r="C87" s="30">
        <v>0</v>
      </c>
      <c r="D87" s="30">
        <v>0</v>
      </c>
      <c r="E87" s="30">
        <v>0</v>
      </c>
      <c r="F87" s="30">
        <v>0</v>
      </c>
      <c r="G87" s="30">
        <v>0</v>
      </c>
      <c r="H87" s="30">
        <v>0</v>
      </c>
      <c r="I87" s="30">
        <v>0</v>
      </c>
      <c r="J87" s="30">
        <v>0</v>
      </c>
      <c r="K87" s="30">
        <v>0</v>
      </c>
      <c r="L87" s="30">
        <v>0</v>
      </c>
      <c r="M87" s="30">
        <v>0</v>
      </c>
      <c r="N87" s="30">
        <v>0</v>
      </c>
      <c r="O87" s="30">
        <v>0</v>
      </c>
      <c r="P87" s="30">
        <v>0</v>
      </c>
      <c r="Q87" s="30">
        <v>0</v>
      </c>
      <c r="R87" s="30">
        <v>0</v>
      </c>
      <c r="S87" s="30">
        <v>0</v>
      </c>
      <c r="T87" s="30">
        <v>0</v>
      </c>
      <c r="U87" s="30">
        <v>0</v>
      </c>
      <c r="V87" s="30">
        <v>0</v>
      </c>
      <c r="W87" s="30">
        <v>0</v>
      </c>
      <c r="X87" s="30">
        <v>0</v>
      </c>
      <c r="Y87" s="30">
        <v>0</v>
      </c>
      <c r="Z87" s="30">
        <v>0</v>
      </c>
      <c r="AA87" s="30">
        <v>0</v>
      </c>
    </row>
    <row r="89" spans="1:27" collapsed="1" x14ac:dyDescent="0.25"/>
  </sheetData>
  <sheetProtection algorithmName="SHA-512" hashValue="XJtedlM57PKs4INbplBeswsW3V6aSYEfWnBjtOM29f+4lReDEan7P29zBeTfLdh1uE46wBqSDR0PfBKW9xpsEQ==" saltValue="LnnBb/xT37qxwi3GZ0EQ2A=="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9BB73-E6D3-4B9F-B7D8-0D23B480AFD8}">
  <sheetPr codeName="Sheet14">
    <tabColor rgb="FF57E188"/>
  </sheetPr>
  <dimension ref="A1:AA11"/>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150</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27" t="s">
        <v>151</v>
      </c>
      <c r="B2" s="17" t="s">
        <v>152</v>
      </c>
    </row>
    <row r="3" spans="1:27" x14ac:dyDescent="0.25">
      <c r="B3" s="17"/>
    </row>
    <row r="4" spans="1:27" x14ac:dyDescent="0.25">
      <c r="A4" s="17" t="s">
        <v>128</v>
      </c>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131</v>
      </c>
      <c r="B6" s="28" t="s">
        <v>75</v>
      </c>
      <c r="C6" s="24">
        <v>9.8770455099938065E-2</v>
      </c>
      <c r="D6" s="24">
        <v>0.58360905324077339</v>
      </c>
      <c r="E6" s="24">
        <v>4.6058068292541172E-2</v>
      </c>
      <c r="F6" s="24">
        <v>0.11794366695925729</v>
      </c>
      <c r="G6" s="24">
        <v>0.1177643023515814</v>
      </c>
      <c r="H6" s="24">
        <v>2.7883886734042028E-3</v>
      </c>
      <c r="I6" s="24">
        <v>5.2261520581372203E-3</v>
      </c>
      <c r="J6" s="24">
        <v>8.8786695784655138E-3</v>
      </c>
      <c r="K6" s="24">
        <v>261348.08772935372</v>
      </c>
      <c r="L6" s="24">
        <v>2.5133132052694413E-3</v>
      </c>
      <c r="M6" s="24">
        <v>2.3358158037168919E-3</v>
      </c>
      <c r="N6" s="24">
        <v>9.3730696801927627E-3</v>
      </c>
      <c r="O6" s="24">
        <v>2.809162561897676E-3</v>
      </c>
      <c r="P6" s="24">
        <v>1.0776042829521364E-2</v>
      </c>
      <c r="Q6" s="24">
        <v>109932.89044186685</v>
      </c>
      <c r="R6" s="24">
        <v>1.005161959882799E-2</v>
      </c>
      <c r="S6" s="24">
        <v>4610.7172785276462</v>
      </c>
      <c r="T6" s="24">
        <v>6.6559105884946818E-2</v>
      </c>
      <c r="U6" s="24">
        <v>8.0398412887652621E-2</v>
      </c>
      <c r="V6" s="24">
        <v>2.0396378740999574E-2</v>
      </c>
      <c r="W6" s="24">
        <v>2633.2733565864478</v>
      </c>
      <c r="X6" s="24">
        <v>40903.517375431882</v>
      </c>
      <c r="Y6" s="24">
        <v>8.815874143115918E-3</v>
      </c>
      <c r="Z6" s="24">
        <v>2.5135569305858368E-3</v>
      </c>
      <c r="AA6" s="24">
        <v>2.9201825832846752E-3</v>
      </c>
    </row>
    <row r="7" spans="1:27" x14ac:dyDescent="0.25">
      <c r="A7" s="28" t="s">
        <v>132</v>
      </c>
      <c r="B7" s="28" t="s">
        <v>75</v>
      </c>
      <c r="C7" s="24">
        <v>8.6000941406235015E-2</v>
      </c>
      <c r="D7" s="24">
        <v>0.39861673611133536</v>
      </c>
      <c r="E7" s="24">
        <v>2.8544023945632772E-2</v>
      </c>
      <c r="F7" s="24">
        <v>3.0420729856659279E-2</v>
      </c>
      <c r="G7" s="24">
        <v>0.1365766261531825</v>
      </c>
      <c r="H7" s="24">
        <v>0.16327902988838255</v>
      </c>
      <c r="I7" s="24">
        <v>1.2028097535290917E-2</v>
      </c>
      <c r="J7" s="24">
        <v>0.16609969798508573</v>
      </c>
      <c r="K7" s="24">
        <v>1.1285942686065078E-2</v>
      </c>
      <c r="L7" s="24">
        <v>1.5288646432503019E-2</v>
      </c>
      <c r="M7" s="24">
        <v>6.5378279204966194E-2</v>
      </c>
      <c r="N7" s="24">
        <v>0.14393674004067952</v>
      </c>
      <c r="O7" s="24">
        <v>5.5898600987943385E-3</v>
      </c>
      <c r="P7" s="24">
        <v>38696.835474053369</v>
      </c>
      <c r="Q7" s="24">
        <v>177359.55267330905</v>
      </c>
      <c r="R7" s="24">
        <v>1.311521339605972E-2</v>
      </c>
      <c r="S7" s="24">
        <v>731689.04199968907</v>
      </c>
      <c r="T7" s="24">
        <v>2.2341284691476289E-3</v>
      </c>
      <c r="U7" s="24">
        <v>1.5777355496609789E-3</v>
      </c>
      <c r="V7" s="24">
        <v>1.9201842283007611E-2</v>
      </c>
      <c r="W7" s="24">
        <v>9895.9831650988435</v>
      </c>
      <c r="X7" s="24">
        <v>51251.824257278218</v>
      </c>
      <c r="Y7" s="24">
        <v>0.15086951293545733</v>
      </c>
      <c r="Z7" s="24">
        <v>17760.291590587938</v>
      </c>
      <c r="AA7" s="24">
        <v>33346.788164506397</v>
      </c>
    </row>
    <row r="8" spans="1:27" x14ac:dyDescent="0.25">
      <c r="A8" s="28" t="s">
        <v>133</v>
      </c>
      <c r="B8" s="28" t="s">
        <v>75</v>
      </c>
      <c r="C8" s="24">
        <v>2.9281673567763886E-2</v>
      </c>
      <c r="D8" s="24">
        <v>9.3219620710153302E-4</v>
      </c>
      <c r="E8" s="24">
        <v>4.0724550317933E-4</v>
      </c>
      <c r="F8" s="24">
        <v>2.6095408066550139E-4</v>
      </c>
      <c r="G8" s="24">
        <v>4.8405708198424337E-4</v>
      </c>
      <c r="H8" s="24">
        <v>3.6447765601530446E-4</v>
      </c>
      <c r="I8" s="24">
        <v>5.1565589869443089E-4</v>
      </c>
      <c r="J8" s="24">
        <v>2.6245093807742083E-3</v>
      </c>
      <c r="K8" s="24">
        <v>3.5982576403079222E-4</v>
      </c>
      <c r="L8" s="24">
        <v>8.4661669448990928E-4</v>
      </c>
      <c r="M8" s="24">
        <v>2.410059667500909E-4</v>
      </c>
      <c r="N8" s="24">
        <v>9.072974698568592E-4</v>
      </c>
      <c r="O8" s="24">
        <v>4.0650205083413014E-4</v>
      </c>
      <c r="P8" s="24">
        <v>4.9771583690224773E-4</v>
      </c>
      <c r="Q8" s="24">
        <v>1.2212687171393082E-4</v>
      </c>
      <c r="R8" s="24">
        <v>3.4793996135237994E-4</v>
      </c>
      <c r="S8" s="24">
        <v>7.0346053803686445E-4</v>
      </c>
      <c r="T8" s="24">
        <v>0.14868984903533727</v>
      </c>
      <c r="U8" s="24">
        <v>2.8223142208334277E-2</v>
      </c>
      <c r="V8" s="24">
        <v>5.6722754097693123E-4</v>
      </c>
      <c r="W8" s="24">
        <v>5118.6226646633941</v>
      </c>
      <c r="X8" s="24">
        <v>14757.364480312539</v>
      </c>
      <c r="Y8" s="24">
        <v>1886.9431474455182</v>
      </c>
      <c r="Z8" s="24">
        <v>2.0778886908585055E-4</v>
      </c>
      <c r="AA8" s="24">
        <v>505.58060073614701</v>
      </c>
    </row>
    <row r="9" spans="1:27" x14ac:dyDescent="0.25">
      <c r="A9" s="28" t="s">
        <v>134</v>
      </c>
      <c r="B9" s="28" t="s">
        <v>75</v>
      </c>
      <c r="C9" s="24">
        <v>6.058500507730244E-2</v>
      </c>
      <c r="D9" s="24">
        <v>0.37160890428787935</v>
      </c>
      <c r="E9" s="24">
        <v>9.1665475952926498E-2</v>
      </c>
      <c r="F9" s="24">
        <v>2.9602770288210983E-2</v>
      </c>
      <c r="G9" s="24">
        <v>5.2156061337726101E-2</v>
      </c>
      <c r="H9" s="24">
        <v>5.2505014182337273E-2</v>
      </c>
      <c r="I9" s="24">
        <v>2.1593395198528972E-2</v>
      </c>
      <c r="J9" s="24">
        <v>0.47410363624257906</v>
      </c>
      <c r="K9" s="24">
        <v>0.19415084450301578</v>
      </c>
      <c r="L9" s="24">
        <v>3.9775048215286074E-2</v>
      </c>
      <c r="M9" s="24">
        <v>4.7855655429418886E-2</v>
      </c>
      <c r="N9" s="24">
        <v>0.2295521886349581</v>
      </c>
      <c r="O9" s="24">
        <v>2.4735518434977486E-2</v>
      </c>
      <c r="P9" s="24">
        <v>1.5048660661951414E-2</v>
      </c>
      <c r="Q9" s="24">
        <v>2458.0773703609784</v>
      </c>
      <c r="R9" s="24">
        <v>19930.666994470961</v>
      </c>
      <c r="S9" s="24">
        <v>34096.793164337068</v>
      </c>
      <c r="T9" s="24">
        <v>30725.97282528054</v>
      </c>
      <c r="U9" s="24">
        <v>454.95763324627603</v>
      </c>
      <c r="V9" s="24">
        <v>6.0355860376686016E-3</v>
      </c>
      <c r="W9" s="24">
        <v>2.7985461386559541E-2</v>
      </c>
      <c r="X9" s="24">
        <v>1.1802636983993578E-2</v>
      </c>
      <c r="Y9" s="24">
        <v>2.3510886745505818E-2</v>
      </c>
      <c r="Z9" s="24">
        <v>8.5524017852915704E-2</v>
      </c>
      <c r="AA9" s="24">
        <v>2.8461561971081052E-2</v>
      </c>
    </row>
    <row r="10" spans="1:27" x14ac:dyDescent="0.25">
      <c r="A10" s="28" t="s">
        <v>135</v>
      </c>
      <c r="B10" s="28" t="s">
        <v>75</v>
      </c>
      <c r="C10" s="24">
        <v>0</v>
      </c>
      <c r="D10" s="24">
        <v>1.079110740457025E-3</v>
      </c>
      <c r="E10" s="24">
        <v>6.18218239955184E-4</v>
      </c>
      <c r="F10" s="24">
        <v>3.0631864413625955E-4</v>
      </c>
      <c r="G10" s="24">
        <v>1.57219288811885E-4</v>
      </c>
      <c r="H10" s="24">
        <v>2.6789931945798003E-4</v>
      </c>
      <c r="I10" s="24">
        <v>2.3734730590530402E-4</v>
      </c>
      <c r="J10" s="24">
        <v>2.8929788293993898E-4</v>
      </c>
      <c r="K10" s="24">
        <v>1.9911086226061389E-4</v>
      </c>
      <c r="L10" s="24">
        <v>5.0515292894856524E-4</v>
      </c>
      <c r="M10" s="24">
        <v>2.5801773398708723E-4</v>
      </c>
      <c r="N10" s="24">
        <v>4.9613213797687096E-4</v>
      </c>
      <c r="O10" s="24">
        <v>1.3843046571097032E-4</v>
      </c>
      <c r="P10" s="24">
        <v>1.3669380195889698E-4</v>
      </c>
      <c r="Q10" s="24">
        <v>6.476495050542371E-5</v>
      </c>
      <c r="R10" s="24">
        <v>2.5858487491256797E-4</v>
      </c>
      <c r="S10" s="24">
        <v>3.16071685992955E-4</v>
      </c>
      <c r="T10" s="24">
        <v>1.5953615314792731E-4</v>
      </c>
      <c r="U10" s="24">
        <v>2.5599659607429282E-4</v>
      </c>
      <c r="V10" s="24">
        <v>5.74629610361826E-5</v>
      </c>
      <c r="W10" s="24">
        <v>3.4254073373439297E-4</v>
      </c>
      <c r="X10" s="24">
        <v>1.2932165746871373E-4</v>
      </c>
      <c r="Y10" s="24">
        <v>5.4602780403319749E-5</v>
      </c>
      <c r="Z10" s="24">
        <v>6.1282822240120392E-5</v>
      </c>
      <c r="AA10" s="24">
        <v>10.173329690000344</v>
      </c>
    </row>
    <row r="11" spans="1:27" x14ac:dyDescent="0.25">
      <c r="A11" s="22" t="s">
        <v>40</v>
      </c>
      <c r="B11" s="22" t="s">
        <v>153</v>
      </c>
      <c r="C11" s="30">
        <v>0.27463807515123939</v>
      </c>
      <c r="D11" s="30">
        <v>1.3558460005875466</v>
      </c>
      <c r="E11" s="30">
        <v>0.16729303193423495</v>
      </c>
      <c r="F11" s="30">
        <v>0.17853443982892933</v>
      </c>
      <c r="G11" s="30">
        <v>0.30713826621328616</v>
      </c>
      <c r="H11" s="30">
        <v>0.2192048097195973</v>
      </c>
      <c r="I11" s="30">
        <v>3.9600647996556847E-2</v>
      </c>
      <c r="J11" s="30">
        <v>0.6519958110698445</v>
      </c>
      <c r="K11" s="30">
        <v>261348.29372507753</v>
      </c>
      <c r="L11" s="30">
        <v>5.892877747649701E-2</v>
      </c>
      <c r="M11" s="30">
        <v>0.11606877413883915</v>
      </c>
      <c r="N11" s="30">
        <v>0.38426542796366414</v>
      </c>
      <c r="O11" s="30">
        <v>3.36794736122146E-2</v>
      </c>
      <c r="P11" s="30">
        <v>38696.861933166503</v>
      </c>
      <c r="Q11" s="30">
        <v>289750.52067242871</v>
      </c>
      <c r="R11" s="30">
        <v>19930.69076782879</v>
      </c>
      <c r="S11" s="30">
        <v>770396.55346208601</v>
      </c>
      <c r="T11" s="30">
        <v>30726.190467900084</v>
      </c>
      <c r="U11" s="30">
        <v>455.06808853351777</v>
      </c>
      <c r="V11" s="30">
        <v>4.6258497563688904E-2</v>
      </c>
      <c r="W11" s="30">
        <v>17647.907514350805</v>
      </c>
      <c r="X11" s="30">
        <v>106912.71804498129</v>
      </c>
      <c r="Y11" s="30">
        <v>1887.1263983221227</v>
      </c>
      <c r="Z11" s="30">
        <v>17760.379897234412</v>
      </c>
      <c r="AA11" s="30">
        <v>33862.573476677091</v>
      </c>
    </row>
  </sheetData>
  <sheetProtection algorithmName="SHA-512" hashValue="+0OXm19d4Cz+OPp+IEo9EdywLJGU2qfzc3ZNPAXHnddV/1W2dvo3L0FGpxak2OHau6T5V/d3R4uyGQo1chwytw==" saltValue="NwCnTlTt1kfz9NhI0OQRjA==" spinCount="100000" sheet="1" objects="1" scenarios="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2180D-2DD2-4384-AFF7-F9F38B98EA24}">
  <sheetPr codeName="Sheet16">
    <tabColor rgb="FF57E188"/>
  </sheetPr>
  <dimension ref="A1:AA11"/>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154</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27" t="s">
        <v>68</v>
      </c>
      <c r="B2" s="17" t="s">
        <v>126</v>
      </c>
    </row>
    <row r="4" spans="1:27" x14ac:dyDescent="0.25">
      <c r="A4" s="17" t="s">
        <v>128</v>
      </c>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131</v>
      </c>
      <c r="B6" s="28" t="s">
        <v>68</v>
      </c>
      <c r="C6" s="24">
        <v>8.1981927024999983</v>
      </c>
      <c r="D6" s="24">
        <v>0.56066977349999936</v>
      </c>
      <c r="E6" s="24">
        <v>74560.337704669</v>
      </c>
      <c r="F6" s="24">
        <v>37238.796717481018</v>
      </c>
      <c r="G6" s="24">
        <v>63307.602104603007</v>
      </c>
      <c r="H6" s="24">
        <v>14849.767730475998</v>
      </c>
      <c r="I6" s="24">
        <v>2051.0782641725</v>
      </c>
      <c r="J6" s="24">
        <v>8031.9784871169986</v>
      </c>
      <c r="K6" s="24">
        <v>1393.2199170960005</v>
      </c>
      <c r="L6" s="24">
        <v>3174.3204533569992</v>
      </c>
      <c r="M6" s="24">
        <v>63.556592723499975</v>
      </c>
      <c r="N6" s="24">
        <v>187.94934181150001</v>
      </c>
      <c r="O6" s="24">
        <v>1734.9703108689996</v>
      </c>
      <c r="P6" s="24">
        <v>6.6418958115000013</v>
      </c>
      <c r="Q6" s="24">
        <v>7050.8458136235004</v>
      </c>
      <c r="R6" s="24">
        <v>12081.132033657503</v>
      </c>
      <c r="S6" s="24">
        <v>57024.768746217014</v>
      </c>
      <c r="T6" s="24">
        <v>0.59632820399999931</v>
      </c>
      <c r="U6" s="24">
        <v>204.91420644150003</v>
      </c>
      <c r="V6" s="24">
        <v>11.838416861999999</v>
      </c>
      <c r="W6" s="24">
        <v>10665.604763171499</v>
      </c>
      <c r="X6" s="24">
        <v>4303.3010594765001</v>
      </c>
      <c r="Y6" s="24">
        <v>36.664968721999998</v>
      </c>
      <c r="Z6" s="24">
        <v>2064.7566298494999</v>
      </c>
      <c r="AA6" s="24">
        <v>5450.6747332390005</v>
      </c>
    </row>
    <row r="7" spans="1:27" x14ac:dyDescent="0.25">
      <c r="A7" s="28" t="s">
        <v>132</v>
      </c>
      <c r="B7" s="28" t="s">
        <v>68</v>
      </c>
      <c r="C7" s="24">
        <v>6.7628568999999902E-2</v>
      </c>
      <c r="D7" s="24">
        <v>7.9007508599999901E-2</v>
      </c>
      <c r="E7" s="24">
        <v>7.9292104599999899E-2</v>
      </c>
      <c r="F7" s="24">
        <v>2317.7269799999999</v>
      </c>
      <c r="G7" s="24">
        <v>8595.5744243000008</v>
      </c>
      <c r="H7" s="24">
        <v>26453.253019799999</v>
      </c>
      <c r="I7" s="24">
        <v>9.8700155210000009</v>
      </c>
      <c r="J7" s="24">
        <v>26075.552448000002</v>
      </c>
      <c r="K7" s="24">
        <v>9634.6990302000013</v>
      </c>
      <c r="L7" s="24">
        <v>8.6682479599999904E-2</v>
      </c>
      <c r="M7" s="24">
        <v>724.79516144800004</v>
      </c>
      <c r="N7" s="24">
        <v>119.18283107419998</v>
      </c>
      <c r="O7" s="24">
        <v>162.47695331699992</v>
      </c>
      <c r="P7" s="24">
        <v>5038.9294880344996</v>
      </c>
      <c r="Q7" s="24">
        <v>2163.3531023690002</v>
      </c>
      <c r="R7" s="24">
        <v>1186.073416832</v>
      </c>
      <c r="S7" s="24">
        <v>7589.8881164216009</v>
      </c>
      <c r="T7" s="24">
        <v>9.0000674699999908E-2</v>
      </c>
      <c r="U7" s="24">
        <v>1419.6800463279999</v>
      </c>
      <c r="V7" s="24">
        <v>9.0258994999999995E-2</v>
      </c>
      <c r="W7" s="24">
        <v>1181.9638489117001</v>
      </c>
      <c r="X7" s="24">
        <v>3904.7701962880001</v>
      </c>
      <c r="Y7" s="24">
        <v>416.12659042949997</v>
      </c>
      <c r="Z7" s="24">
        <v>4448.1581457000002</v>
      </c>
      <c r="AA7" s="24">
        <v>1821.8970167226998</v>
      </c>
    </row>
    <row r="8" spans="1:27" x14ac:dyDescent="0.25">
      <c r="A8" s="28" t="s">
        <v>133</v>
      </c>
      <c r="B8" s="28" t="s">
        <v>68</v>
      </c>
      <c r="C8" s="24">
        <v>9.4820318999999903E-2</v>
      </c>
      <c r="D8" s="24">
        <v>6671.9606590499998</v>
      </c>
      <c r="E8" s="24">
        <v>9.4924656999999885E-2</v>
      </c>
      <c r="F8" s="24">
        <v>2974.9570371300001</v>
      </c>
      <c r="G8" s="24">
        <v>24.112744224500002</v>
      </c>
      <c r="H8" s="24">
        <v>5492.6033342999999</v>
      </c>
      <c r="I8" s="24">
        <v>3274.8428508000002</v>
      </c>
      <c r="J8" s="24">
        <v>0.46228530199999984</v>
      </c>
      <c r="K8" s="24">
        <v>9.790040400000001E-2</v>
      </c>
      <c r="L8" s="24">
        <v>22380.694004049998</v>
      </c>
      <c r="M8" s="24">
        <v>22.696383492000006</v>
      </c>
      <c r="N8" s="24">
        <v>0.7279507409999989</v>
      </c>
      <c r="O8" s="24">
        <v>7795.2696347840001</v>
      </c>
      <c r="P8" s="24">
        <v>9.8797544000000001E-2</v>
      </c>
      <c r="Q8" s="24">
        <v>113.928738869</v>
      </c>
      <c r="R8" s="24">
        <v>85.861426549499882</v>
      </c>
      <c r="S8" s="24">
        <v>340.564486918</v>
      </c>
      <c r="T8" s="24">
        <v>0.10040357599999998</v>
      </c>
      <c r="U8" s="24">
        <v>5336.0024628910005</v>
      </c>
      <c r="V8" s="24">
        <v>438.05936882899999</v>
      </c>
      <c r="W8" s="24">
        <v>78.104113698999996</v>
      </c>
      <c r="X8" s="24">
        <v>406.99991538100005</v>
      </c>
      <c r="Y8" s="24">
        <v>309.111635922</v>
      </c>
      <c r="Z8" s="24">
        <v>379.57887035100003</v>
      </c>
      <c r="AA8" s="24">
        <v>322.94898842499998</v>
      </c>
    </row>
    <row r="9" spans="1:27" x14ac:dyDescent="0.25">
      <c r="A9" s="28" t="s">
        <v>134</v>
      </c>
      <c r="B9" s="28" t="s">
        <v>68</v>
      </c>
      <c r="C9" s="24">
        <v>8.0742066999999987E-2</v>
      </c>
      <c r="D9" s="24">
        <v>7.9159096999999998E-2</v>
      </c>
      <c r="E9" s="24">
        <v>251.1828134309998</v>
      </c>
      <c r="F9" s="24">
        <v>8.1063173999999905E-2</v>
      </c>
      <c r="G9" s="24">
        <v>27.351881890999998</v>
      </c>
      <c r="H9" s="24">
        <v>33.609527111000006</v>
      </c>
      <c r="I9" s="24">
        <v>16.918873770499999</v>
      </c>
      <c r="J9" s="24">
        <v>14.040948474500002</v>
      </c>
      <c r="K9" s="24">
        <v>8.2952987999999991E-2</v>
      </c>
      <c r="L9" s="24">
        <v>3.0414377130000001</v>
      </c>
      <c r="M9" s="24">
        <v>2.968677053</v>
      </c>
      <c r="N9" s="24">
        <v>32.506344503000001</v>
      </c>
      <c r="O9" s="24">
        <v>8.3934802999999683E-2</v>
      </c>
      <c r="P9" s="24">
        <v>8.4179710999999713E-2</v>
      </c>
      <c r="Q9" s="24">
        <v>163.69429347499991</v>
      </c>
      <c r="R9" s="24">
        <v>114.6239502549999</v>
      </c>
      <c r="S9" s="24">
        <v>5091.0486900000005</v>
      </c>
      <c r="T9" s="24">
        <v>8.5162920000000003E-2</v>
      </c>
      <c r="U9" s="24">
        <v>784.40846496100005</v>
      </c>
      <c r="V9" s="24">
        <v>566.27750497199986</v>
      </c>
      <c r="W9" s="24">
        <v>296.77942761199995</v>
      </c>
      <c r="X9" s="24">
        <v>509.715129053</v>
      </c>
      <c r="Y9" s="24">
        <v>699.48197801399999</v>
      </c>
      <c r="Z9" s="24">
        <v>387.55757885100007</v>
      </c>
      <c r="AA9" s="24">
        <v>366.71075321399996</v>
      </c>
    </row>
    <row r="10" spans="1:27" x14ac:dyDescent="0.25">
      <c r="A10" s="28" t="s">
        <v>135</v>
      </c>
      <c r="B10" s="28" t="s">
        <v>68</v>
      </c>
      <c r="C10" s="24">
        <v>6.4869688999999911E-2</v>
      </c>
      <c r="D10" s="24">
        <v>6.2531165999999888E-2</v>
      </c>
      <c r="E10" s="24">
        <v>6.46766859999999E-2</v>
      </c>
      <c r="F10" s="24">
        <v>6.5445637499999904E-2</v>
      </c>
      <c r="G10" s="24">
        <v>6.4315529999999899E-2</v>
      </c>
      <c r="H10" s="24">
        <v>35.869337163999901</v>
      </c>
      <c r="I10" s="24">
        <v>6.5189732999999903E-2</v>
      </c>
      <c r="J10" s="24">
        <v>6.4785500999999912E-2</v>
      </c>
      <c r="K10" s="24">
        <v>6.5100698999999998E-2</v>
      </c>
      <c r="L10" s="24">
        <v>6.6001896000000004E-2</v>
      </c>
      <c r="M10" s="24">
        <v>6.4908327999999904E-2</v>
      </c>
      <c r="N10" s="24">
        <v>0.25883149999999899</v>
      </c>
      <c r="O10" s="24">
        <v>6.6510651999999892E-2</v>
      </c>
      <c r="P10" s="24">
        <v>6.5693582E-2</v>
      </c>
      <c r="Q10" s="24">
        <v>28.671476242999997</v>
      </c>
      <c r="R10" s="24">
        <v>6.5332253499999993E-2</v>
      </c>
      <c r="S10" s="24">
        <v>110.001115712</v>
      </c>
      <c r="T10" s="24">
        <v>6.6624657000000004E-2</v>
      </c>
      <c r="U10" s="24">
        <v>45.117826201999996</v>
      </c>
      <c r="V10" s="24">
        <v>6.4781864999999994E-2</v>
      </c>
      <c r="W10" s="24">
        <v>36.794242694500007</v>
      </c>
      <c r="X10" s="24">
        <v>6.6902262000000004E-2</v>
      </c>
      <c r="Y10" s="24">
        <v>33.081839340000002</v>
      </c>
      <c r="Z10" s="24">
        <v>154.01294070199987</v>
      </c>
      <c r="AA10" s="24">
        <v>15.978284523999999</v>
      </c>
    </row>
    <row r="11" spans="1:27" x14ac:dyDescent="0.25">
      <c r="A11" s="22" t="s">
        <v>40</v>
      </c>
      <c r="B11" s="22" t="s">
        <v>153</v>
      </c>
      <c r="C11" s="30">
        <v>8.5062533464999976</v>
      </c>
      <c r="D11" s="30">
        <v>6672.7420265950996</v>
      </c>
      <c r="E11" s="30">
        <v>74811.759411547595</v>
      </c>
      <c r="F11" s="30">
        <v>42531.627243422517</v>
      </c>
      <c r="G11" s="30">
        <v>71954.705470548521</v>
      </c>
      <c r="H11" s="30">
        <v>46865.102948850996</v>
      </c>
      <c r="I11" s="30">
        <v>5352.7751939970003</v>
      </c>
      <c r="J11" s="30">
        <v>34122.098954394503</v>
      </c>
      <c r="K11" s="30">
        <v>11028.164901387001</v>
      </c>
      <c r="L11" s="30">
        <v>25558.208579495596</v>
      </c>
      <c r="M11" s="30">
        <v>814.0817230445</v>
      </c>
      <c r="N11" s="30">
        <v>340.62529962969995</v>
      </c>
      <c r="O11" s="30">
        <v>9692.8673444249998</v>
      </c>
      <c r="P11" s="30">
        <v>5045.8200546829994</v>
      </c>
      <c r="Q11" s="30">
        <v>9520.4934245795012</v>
      </c>
      <c r="R11" s="30">
        <v>13467.756159547502</v>
      </c>
      <c r="S11" s="30">
        <v>70156.271155268623</v>
      </c>
      <c r="T11" s="30">
        <v>0.9385200316999992</v>
      </c>
      <c r="U11" s="30">
        <v>7790.1230068235009</v>
      </c>
      <c r="V11" s="30">
        <v>1016.3303315229998</v>
      </c>
      <c r="W11" s="30">
        <v>12259.2463960887</v>
      </c>
      <c r="X11" s="30">
        <v>9124.8532024605011</v>
      </c>
      <c r="Y11" s="30">
        <v>1494.4670124274999</v>
      </c>
      <c r="Z11" s="30">
        <v>7434.0641654534993</v>
      </c>
      <c r="AA11" s="30">
        <v>7978.2097761246996</v>
      </c>
    </row>
  </sheetData>
  <sheetProtection algorithmName="SHA-512" hashValue="zS/UzxSiE8V67BK9kdk3pD2mGdMzY2qiPX/DVCSPIfqBMTja8eVArXZGKfvolFSmp/aL2AoVdNxUVJiiDrpLuw==" saltValue="2moGg7/PQl/ZwDLkhqmAUQ==" spinCount="100000" sheet="1" objects="1" scenarios="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45A56-83E8-4A18-A67E-51AEA89BFAF6}">
  <sheetPr codeName="Sheet18">
    <tabColor rgb="FFFFC000"/>
  </sheetPr>
  <dimension ref="A1:AA151"/>
  <sheetViews>
    <sheetView zoomScale="85" zoomScaleNormal="85" workbookViewId="0"/>
  </sheetViews>
  <sheetFormatPr defaultColWidth="9.140625" defaultRowHeight="15" x14ac:dyDescent="0.25"/>
  <cols>
    <col min="1" max="1" width="16" style="12" customWidth="1"/>
    <col min="2" max="2" width="30.5703125" style="12" customWidth="1"/>
    <col min="3" max="27" width="9.42578125" style="12" customWidth="1"/>
    <col min="28" max="16384" width="9.140625" style="12"/>
  </cols>
  <sheetData>
    <row r="1" spans="1:27" s="27" customFormat="1" ht="23.25" customHeight="1" x14ac:dyDescent="0.25">
      <c r="A1" s="26" t="s">
        <v>155</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s="27" customFormat="1" x14ac:dyDescent="0.25"/>
    <row r="3" spans="1:27" s="27" customFormat="1" x14ac:dyDescent="0.25"/>
    <row r="4" spans="1:27" x14ac:dyDescent="0.25">
      <c r="A4" s="17" t="s">
        <v>128</v>
      </c>
      <c r="B4" s="17"/>
      <c r="C4" s="27"/>
      <c r="D4" s="27"/>
      <c r="E4" s="27"/>
      <c r="F4" s="27"/>
      <c r="G4" s="27"/>
      <c r="H4" s="27"/>
      <c r="I4" s="27"/>
      <c r="J4" s="27"/>
      <c r="K4" s="27"/>
      <c r="L4" s="27"/>
      <c r="M4" s="27"/>
      <c r="N4" s="27"/>
      <c r="O4" s="27"/>
      <c r="P4" s="27"/>
      <c r="Q4" s="27"/>
      <c r="R4" s="27"/>
      <c r="S4" s="27"/>
      <c r="T4" s="27"/>
      <c r="U4" s="27"/>
      <c r="V4" s="27"/>
      <c r="W4" s="27"/>
      <c r="X4" s="27"/>
      <c r="Y4" s="27"/>
      <c r="Z4" s="27"/>
      <c r="AA4" s="2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31">
        <v>0.61578651390997807</v>
      </c>
      <c r="D6" s="31">
        <v>0.54274444854193249</v>
      </c>
      <c r="E6" s="31">
        <v>0.60424863676922114</v>
      </c>
      <c r="F6" s="31">
        <v>0.62828249926030311</v>
      </c>
      <c r="G6" s="31">
        <v>0.62831473371822677</v>
      </c>
      <c r="H6" s="31">
        <v>0.6069723432907409</v>
      </c>
      <c r="I6" s="31">
        <v>0.65551716328938892</v>
      </c>
      <c r="J6" s="31">
        <v>0.68502582848294458</v>
      </c>
      <c r="K6" s="31">
        <v>0.67518939091285346</v>
      </c>
      <c r="L6" s="31">
        <v>0.6757086355534746</v>
      </c>
      <c r="M6" s="31">
        <v>0.65154677361565438</v>
      </c>
      <c r="N6" s="31">
        <v>0.69228872323499202</v>
      </c>
      <c r="O6" s="31">
        <v>0.72624780861609461</v>
      </c>
      <c r="P6" s="31">
        <v>0.66694843345152122</v>
      </c>
      <c r="Q6" s="31">
        <v>0.71527385317404424</v>
      </c>
      <c r="R6" s="31">
        <v>0.66567900856002982</v>
      </c>
      <c r="S6" s="31">
        <v>0.71259819408843883</v>
      </c>
      <c r="T6" s="31">
        <v>0.72762583778048562</v>
      </c>
      <c r="U6" s="31">
        <v>0.71651507610933696</v>
      </c>
      <c r="V6" s="31">
        <v>0.63484892156553774</v>
      </c>
      <c r="W6" s="31">
        <v>0.66586848378365115</v>
      </c>
      <c r="X6" s="31">
        <v>0.71207607911480419</v>
      </c>
      <c r="Y6" s="31">
        <v>0.64656990708655482</v>
      </c>
      <c r="Z6" s="31">
        <v>0.57643108630506723</v>
      </c>
      <c r="AA6" s="31">
        <v>0.55995300798133618</v>
      </c>
    </row>
    <row r="7" spans="1:27" x14ac:dyDescent="0.25">
      <c r="A7" s="28" t="s">
        <v>40</v>
      </c>
      <c r="B7" s="28" t="s">
        <v>72</v>
      </c>
      <c r="C7" s="31">
        <v>0.76108820196514382</v>
      </c>
      <c r="D7" s="31">
        <v>0.65458732936479458</v>
      </c>
      <c r="E7" s="31">
        <v>0.72491289535967873</v>
      </c>
      <c r="F7" s="31">
        <v>0.77418812161479844</v>
      </c>
      <c r="G7" s="31">
        <v>0.76676028340564562</v>
      </c>
      <c r="H7" s="31">
        <v>0.73851840563948457</v>
      </c>
      <c r="I7" s="31">
        <v>0.70230937792067871</v>
      </c>
      <c r="J7" s="31">
        <v>0.75466170964193691</v>
      </c>
      <c r="K7" s="31">
        <v>0.6833474965275228</v>
      </c>
      <c r="L7" s="31">
        <v>0.74877960510051644</v>
      </c>
      <c r="M7" s="31">
        <v>0.76730047095887555</v>
      </c>
      <c r="N7" s="31">
        <v>0.77452436285900816</v>
      </c>
      <c r="O7" s="31">
        <v>0.78811562807458069</v>
      </c>
      <c r="P7" s="31">
        <v>0.76937372851295249</v>
      </c>
      <c r="Q7" s="31">
        <v>0.74629755391104324</v>
      </c>
      <c r="R7" s="31">
        <v>0.74668080142222493</v>
      </c>
      <c r="S7" s="31">
        <v>0.72339495643079477</v>
      </c>
      <c r="T7" s="31">
        <v>0.72653854208441182</v>
      </c>
      <c r="U7" s="31">
        <v>0.70281238455481354</v>
      </c>
      <c r="V7" s="31">
        <v>0.69045388272226271</v>
      </c>
      <c r="W7" s="31">
        <v>0.69889839323191194</v>
      </c>
      <c r="X7" s="31">
        <v>0.71512593181179751</v>
      </c>
      <c r="Y7" s="31">
        <v>0.64528152012134188</v>
      </c>
      <c r="Z7" s="31">
        <v>0.59936130560764</v>
      </c>
      <c r="AA7" s="31">
        <v>0.60912817495574978</v>
      </c>
    </row>
    <row r="8" spans="1:27" x14ac:dyDescent="0.25">
      <c r="A8" s="28" t="s">
        <v>40</v>
      </c>
      <c r="B8" s="28" t="s">
        <v>20</v>
      </c>
      <c r="C8" s="31">
        <v>9.0958686521041401E-2</v>
      </c>
      <c r="D8" s="31">
        <v>8.584430800746061E-2</v>
      </c>
      <c r="E8" s="31">
        <v>7.0909971729511481E-2</v>
      </c>
      <c r="F8" s="31">
        <v>7.0909795422301289E-2</v>
      </c>
      <c r="G8" s="31">
        <v>7.0909796539090728E-2</v>
      </c>
      <c r="H8" s="31">
        <v>7.1168186142167786E-2</v>
      </c>
      <c r="I8" s="31">
        <v>7.1707355840900613E-2</v>
      </c>
      <c r="J8" s="31">
        <v>7.4222461119834937E-2</v>
      </c>
      <c r="K8" s="31">
        <v>7.8789482279040535E-2</v>
      </c>
      <c r="L8" s="31">
        <v>7.469288785585966E-2</v>
      </c>
      <c r="M8" s="31">
        <v>7.090984508813708E-2</v>
      </c>
      <c r="N8" s="31">
        <v>8.3971662336236652E-2</v>
      </c>
      <c r="O8" s="31">
        <v>8.5987997419564519E-2</v>
      </c>
      <c r="P8" s="31">
        <v>9.5088584200313006E-2</v>
      </c>
      <c r="Q8" s="31">
        <v>0.14676334251675013</v>
      </c>
      <c r="R8" s="31">
        <v>0.1157757597551039</v>
      </c>
      <c r="S8" s="31">
        <v>0.20195072465606709</v>
      </c>
      <c r="T8" s="31">
        <v>0.22831741679425066</v>
      </c>
      <c r="U8" s="31">
        <v>0.23119809512058248</v>
      </c>
      <c r="V8" s="31">
        <v>0.24647980720603799</v>
      </c>
      <c r="W8" s="31">
        <v>0.2360600751154269</v>
      </c>
      <c r="X8" s="31">
        <v>0.31069009747177306</v>
      </c>
      <c r="Y8" s="31">
        <v>0.26605091534243169</v>
      </c>
      <c r="Z8" s="31">
        <v>0.26139034655690402</v>
      </c>
      <c r="AA8" s="31">
        <v>0.27853407272204644</v>
      </c>
    </row>
    <row r="9" spans="1:27" x14ac:dyDescent="0.25">
      <c r="A9" s="28" t="s">
        <v>40</v>
      </c>
      <c r="B9" s="28" t="s">
        <v>32</v>
      </c>
      <c r="C9" s="31">
        <v>5.8548343382211071E-2</v>
      </c>
      <c r="D9" s="31">
        <v>6.2816536266245171E-2</v>
      </c>
      <c r="E9" s="31">
        <v>6.6022096944151648E-2</v>
      </c>
      <c r="F9" s="31">
        <v>8.3544274675096501E-3</v>
      </c>
      <c r="G9" s="31">
        <v>8.8337311204776964E-3</v>
      </c>
      <c r="H9" s="31">
        <v>1.0620536529680357E-2</v>
      </c>
      <c r="I9" s="31">
        <v>1.1262408412363882E-2</v>
      </c>
      <c r="J9" s="31">
        <v>1.4548734281700035E-2</v>
      </c>
      <c r="K9" s="31">
        <v>1.6521184229012997E-2</v>
      </c>
      <c r="L9" s="31">
        <v>1.3481126273270107E-2</v>
      </c>
      <c r="M9" s="31">
        <v>8.4433400948366617E-3</v>
      </c>
      <c r="N9" s="31">
        <v>8.8691962592202332E-3</v>
      </c>
      <c r="O9" s="31">
        <v>8.148479188619601E-3</v>
      </c>
      <c r="P9" s="31">
        <v>9.504874429223745E-3</v>
      </c>
      <c r="Q9" s="31">
        <v>1.5425621004566186E-2</v>
      </c>
      <c r="R9" s="31">
        <v>1.684451826484018E-2</v>
      </c>
      <c r="S9" s="31">
        <v>4.1952705479452054E-2</v>
      </c>
      <c r="T9" s="31">
        <v>2.8473022831050229E-2</v>
      </c>
      <c r="U9" s="31" t="s">
        <v>166</v>
      </c>
      <c r="V9" s="31" t="s">
        <v>166</v>
      </c>
      <c r="W9" s="31" t="s">
        <v>166</v>
      </c>
      <c r="X9" s="31" t="s">
        <v>166</v>
      </c>
      <c r="Y9" s="31" t="s">
        <v>166</v>
      </c>
      <c r="Z9" s="31" t="s">
        <v>166</v>
      </c>
      <c r="AA9" s="31" t="s">
        <v>166</v>
      </c>
    </row>
    <row r="10" spans="1:27" x14ac:dyDescent="0.25">
      <c r="A10" s="28" t="s">
        <v>40</v>
      </c>
      <c r="B10" s="28" t="s">
        <v>67</v>
      </c>
      <c r="C10" s="31">
        <v>8.4831629467379069E-4</v>
      </c>
      <c r="D10" s="31">
        <v>8.0737339450070327E-4</v>
      </c>
      <c r="E10" s="31">
        <v>1.7825977433521911E-3</v>
      </c>
      <c r="F10" s="31">
        <v>4.3733360100363399E-4</v>
      </c>
      <c r="G10" s="31">
        <v>9.96358466041541E-4</v>
      </c>
      <c r="H10" s="31">
        <v>1.6882303010701308E-3</v>
      </c>
      <c r="I10" s="31">
        <v>1.2936806553323901E-3</v>
      </c>
      <c r="J10" s="31">
        <v>2.2021256754281874E-3</v>
      </c>
      <c r="K10" s="31">
        <v>2.5290850494327807E-3</v>
      </c>
      <c r="L10" s="31">
        <v>1.7470336760623305E-3</v>
      </c>
      <c r="M10" s="31">
        <v>4.7903804814105943E-4</v>
      </c>
      <c r="N10" s="31">
        <v>8.2304850089597091E-4</v>
      </c>
      <c r="O10" s="31">
        <v>3.8029736811905806E-4</v>
      </c>
      <c r="P10" s="31">
        <v>1.5749271991385377E-3</v>
      </c>
      <c r="Q10" s="31">
        <v>4.6668978843589755E-3</v>
      </c>
      <c r="R10" s="31">
        <v>3.8306892920186666E-3</v>
      </c>
      <c r="S10" s="31">
        <v>1.2393505420730469E-2</v>
      </c>
      <c r="T10" s="31">
        <v>7.721213193998341E-3</v>
      </c>
      <c r="U10" s="31">
        <v>1.8069660255192056E-2</v>
      </c>
      <c r="V10" s="31">
        <v>2.8606268378193384E-2</v>
      </c>
      <c r="W10" s="31">
        <v>2.4993754491038644E-2</v>
      </c>
      <c r="X10" s="31">
        <v>4.0081024759128864E-2</v>
      </c>
      <c r="Y10" s="31">
        <v>7.0050313577132373E-2</v>
      </c>
      <c r="Z10" s="31">
        <v>5.6125860340383686E-2</v>
      </c>
      <c r="AA10" s="31">
        <v>5.1355340755668562E-2</v>
      </c>
    </row>
    <row r="11" spans="1:27" x14ac:dyDescent="0.25">
      <c r="A11" s="28" t="s">
        <v>40</v>
      </c>
      <c r="B11" s="28" t="s">
        <v>66</v>
      </c>
      <c r="C11" s="31">
        <v>0.20208233697025074</v>
      </c>
      <c r="D11" s="31">
        <v>0.26190654818531584</v>
      </c>
      <c r="E11" s="31">
        <v>0.21234194775156146</v>
      </c>
      <c r="F11" s="31">
        <v>0.23504927179681415</v>
      </c>
      <c r="G11" s="31">
        <v>0.26644953214951045</v>
      </c>
      <c r="H11" s="31">
        <v>0.25037340797822533</v>
      </c>
      <c r="I11" s="31">
        <v>0.25336034889949027</v>
      </c>
      <c r="J11" s="31">
        <v>0.2964100888303372</v>
      </c>
      <c r="K11" s="31">
        <v>0.25881751755838339</v>
      </c>
      <c r="L11" s="31">
        <v>0.21776656266297528</v>
      </c>
      <c r="M11" s="31">
        <v>0.27192043411929556</v>
      </c>
      <c r="N11" s="31">
        <v>0.22480283937814022</v>
      </c>
      <c r="O11" s="31">
        <v>0.24083084834901794</v>
      </c>
      <c r="P11" s="31">
        <v>0.26896732994176858</v>
      </c>
      <c r="Q11" s="31">
        <v>0.25434266527746713</v>
      </c>
      <c r="R11" s="31">
        <v>0.25103963058016221</v>
      </c>
      <c r="S11" s="31">
        <v>0.28921421043471818</v>
      </c>
      <c r="T11" s="31">
        <v>0.25184510154793893</v>
      </c>
      <c r="U11" s="31">
        <v>0.21285300766057866</v>
      </c>
      <c r="V11" s="31">
        <v>0.27010976897714706</v>
      </c>
      <c r="W11" s="31">
        <v>0.21634518754202667</v>
      </c>
      <c r="X11" s="31">
        <v>0.23580023464125469</v>
      </c>
      <c r="Y11" s="31">
        <v>0.26537028740421686</v>
      </c>
      <c r="Z11" s="31">
        <v>0.24486831631785244</v>
      </c>
      <c r="AA11" s="31">
        <v>0.24682144303083095</v>
      </c>
    </row>
    <row r="12" spans="1:27" x14ac:dyDescent="0.25">
      <c r="A12" s="28" t="s">
        <v>40</v>
      </c>
      <c r="B12" s="28" t="s">
        <v>70</v>
      </c>
      <c r="C12" s="31">
        <v>0.3357459138690424</v>
      </c>
      <c r="D12" s="31">
        <v>0.36275574629099994</v>
      </c>
      <c r="E12" s="31">
        <v>0.32408234257084939</v>
      </c>
      <c r="F12" s="31">
        <v>0.3263421092461587</v>
      </c>
      <c r="G12" s="31">
        <v>0.34663731350253507</v>
      </c>
      <c r="H12" s="31">
        <v>0.36085506059849465</v>
      </c>
      <c r="I12" s="31">
        <v>0.36471038457518234</v>
      </c>
      <c r="J12" s="31">
        <v>0.35410736531613418</v>
      </c>
      <c r="K12" s="31">
        <v>0.3360609604927261</v>
      </c>
      <c r="L12" s="31">
        <v>0.34627687682429115</v>
      </c>
      <c r="M12" s="31">
        <v>0.36666672933716193</v>
      </c>
      <c r="N12" s="31">
        <v>0.34785679077879711</v>
      </c>
      <c r="O12" s="31">
        <v>0.340614274425803</v>
      </c>
      <c r="P12" s="31">
        <v>0.36685443779664229</v>
      </c>
      <c r="Q12" s="31">
        <v>0.37834074951853369</v>
      </c>
      <c r="R12" s="31">
        <v>0.38461465906188863</v>
      </c>
      <c r="S12" s="31">
        <v>0.36630742204019445</v>
      </c>
      <c r="T12" s="31">
        <v>0.35540851465130258</v>
      </c>
      <c r="U12" s="31">
        <v>0.35910203206310309</v>
      </c>
      <c r="V12" s="31">
        <v>0.35754693628617218</v>
      </c>
      <c r="W12" s="31">
        <v>0.33721424563942842</v>
      </c>
      <c r="X12" s="31">
        <v>0.309541199495528</v>
      </c>
      <c r="Y12" s="31">
        <v>0.34052924901311199</v>
      </c>
      <c r="Z12" s="31">
        <v>0.35261928607246878</v>
      </c>
      <c r="AA12" s="31">
        <v>0.36415126968178768</v>
      </c>
    </row>
    <row r="13" spans="1:27" x14ac:dyDescent="0.25">
      <c r="A13" s="28" t="s">
        <v>40</v>
      </c>
      <c r="B13" s="28" t="s">
        <v>69</v>
      </c>
      <c r="C13" s="31">
        <v>0.27737999632297228</v>
      </c>
      <c r="D13" s="31">
        <v>0.28721380566800014</v>
      </c>
      <c r="E13" s="31">
        <v>0.28830667791685649</v>
      </c>
      <c r="F13" s="31">
        <v>0.28550610034694551</v>
      </c>
      <c r="G13" s="31">
        <v>0.27811844417702669</v>
      </c>
      <c r="H13" s="31">
        <v>0.29709489005946321</v>
      </c>
      <c r="I13" s="31">
        <v>0.29821265652322049</v>
      </c>
      <c r="J13" s="31">
        <v>0.26378277911497305</v>
      </c>
      <c r="K13" s="31">
        <v>0.27746107825737121</v>
      </c>
      <c r="L13" s="31">
        <v>0.29202813888264639</v>
      </c>
      <c r="M13" s="31">
        <v>0.30043807144891577</v>
      </c>
      <c r="N13" s="31">
        <v>0.29860341692561732</v>
      </c>
      <c r="O13" s="31">
        <v>0.28915187427938577</v>
      </c>
      <c r="P13" s="31">
        <v>0.27952138439993041</v>
      </c>
      <c r="Q13" s="31">
        <v>0.29995510768459965</v>
      </c>
      <c r="R13" s="31">
        <v>0.29988509992594342</v>
      </c>
      <c r="S13" s="31">
        <v>0.26683285025017217</v>
      </c>
      <c r="T13" s="31">
        <v>0.281323350707884</v>
      </c>
      <c r="U13" s="31">
        <v>0.29542679328509058</v>
      </c>
      <c r="V13" s="31">
        <v>0.30131307904515908</v>
      </c>
      <c r="W13" s="31">
        <v>0.29930636278766465</v>
      </c>
      <c r="X13" s="31">
        <v>0.28975578901135096</v>
      </c>
      <c r="Y13" s="31">
        <v>0.2830208775510078</v>
      </c>
      <c r="Z13" s="31">
        <v>0.3016105305919532</v>
      </c>
      <c r="AA13" s="31">
        <v>0.3037929483838146</v>
      </c>
    </row>
    <row r="14" spans="1:27" x14ac:dyDescent="0.25">
      <c r="A14" s="28" t="s">
        <v>40</v>
      </c>
      <c r="B14" s="28" t="s">
        <v>36</v>
      </c>
      <c r="C14" s="31">
        <v>8.9845584925517641E-2</v>
      </c>
      <c r="D14" s="31">
        <v>4.2282221242569147E-2</v>
      </c>
      <c r="E14" s="31">
        <v>5.6877130069833672E-2</v>
      </c>
      <c r="F14" s="31">
        <v>5.3106809010760918E-2</v>
      </c>
      <c r="G14" s="31">
        <v>5.6848772710043245E-2</v>
      </c>
      <c r="H14" s="31">
        <v>5.7743491176272289E-2</v>
      </c>
      <c r="I14" s="31">
        <v>5.888927431117711E-2</v>
      </c>
      <c r="J14" s="31">
        <v>9.1476049948124374E-2</v>
      </c>
      <c r="K14" s="31">
        <v>9.0522585266132632E-2</v>
      </c>
      <c r="L14" s="31">
        <v>0.10099089251529705</v>
      </c>
      <c r="M14" s="31">
        <v>0.10101613029364934</v>
      </c>
      <c r="N14" s="31">
        <v>0.10540924191628218</v>
      </c>
      <c r="O14" s="31">
        <v>0.11011744847169061</v>
      </c>
      <c r="P14" s="31">
        <v>0.10953550797959087</v>
      </c>
      <c r="Q14" s="31">
        <v>0.12061384639282331</v>
      </c>
      <c r="R14" s="31">
        <v>0.12027415173161712</v>
      </c>
      <c r="S14" s="31">
        <v>0.11637721595012544</v>
      </c>
      <c r="T14" s="31">
        <v>0.11642346804809151</v>
      </c>
      <c r="U14" s="31">
        <v>0.11878285597921248</v>
      </c>
      <c r="V14" s="31">
        <v>0.11594929455100786</v>
      </c>
      <c r="W14" s="31">
        <v>0.11994101232588278</v>
      </c>
      <c r="X14" s="31">
        <v>0.1260998579606413</v>
      </c>
      <c r="Y14" s="31">
        <v>0.12297343690733176</v>
      </c>
      <c r="Z14" s="31">
        <v>0.12730443835471675</v>
      </c>
      <c r="AA14" s="31">
        <v>0.12778099054190567</v>
      </c>
    </row>
    <row r="15" spans="1:27" x14ac:dyDescent="0.25">
      <c r="A15" s="28" t="s">
        <v>40</v>
      </c>
      <c r="B15" s="28" t="s">
        <v>74</v>
      </c>
      <c r="C15" s="31">
        <v>9.7422362731833818E-3</v>
      </c>
      <c r="D15" s="31">
        <v>2.0760021562658552E-2</v>
      </c>
      <c r="E15" s="31">
        <v>4.2197575680703529E-2</v>
      </c>
      <c r="F15" s="31">
        <v>4.5153932389670526E-2</v>
      </c>
      <c r="G15" s="31">
        <v>4.7918365331480139E-2</v>
      </c>
      <c r="H15" s="31">
        <v>9.8552700606655635E-2</v>
      </c>
      <c r="I15" s="31">
        <v>0.11230967660639295</v>
      </c>
      <c r="J15" s="31">
        <v>0.12616125309743359</v>
      </c>
      <c r="K15" s="31">
        <v>0.20399996643802878</v>
      </c>
      <c r="L15" s="31">
        <v>0.21940097614274909</v>
      </c>
      <c r="M15" s="31">
        <v>0.19283879515849611</v>
      </c>
      <c r="N15" s="31">
        <v>0.23091594232005097</v>
      </c>
      <c r="O15" s="31">
        <v>0.20856398692903699</v>
      </c>
      <c r="P15" s="31">
        <v>0.19644977730365981</v>
      </c>
      <c r="Q15" s="31">
        <v>0.23629116364341327</v>
      </c>
      <c r="R15" s="31">
        <v>0.22234778241760655</v>
      </c>
      <c r="S15" s="31">
        <v>0.23726918764368835</v>
      </c>
      <c r="T15" s="31">
        <v>0.23297324421554441</v>
      </c>
      <c r="U15" s="31">
        <v>0.25774104067848119</v>
      </c>
      <c r="V15" s="31">
        <v>0.25678492331442754</v>
      </c>
      <c r="W15" s="31">
        <v>0.25653069823378855</v>
      </c>
      <c r="X15" s="31">
        <v>0.26690046520759386</v>
      </c>
      <c r="Y15" s="31">
        <v>0.26045157800691615</v>
      </c>
      <c r="Z15" s="31">
        <v>0.27825231349381946</v>
      </c>
      <c r="AA15" s="31">
        <v>0.26951720205028862</v>
      </c>
    </row>
    <row r="16" spans="1:27" x14ac:dyDescent="0.25">
      <c r="A16" s="28" t="s">
        <v>40</v>
      </c>
      <c r="B16" s="28" t="s">
        <v>56</v>
      </c>
      <c r="C16" s="31">
        <v>6.5255133572392626E-2</v>
      </c>
      <c r="D16" s="31">
        <v>7.9338196632806432E-2</v>
      </c>
      <c r="E16" s="31">
        <v>7.9435841691712861E-2</v>
      </c>
      <c r="F16" s="31">
        <v>7.8132090406591123E-2</v>
      </c>
      <c r="G16" s="31">
        <v>8.2070804893245988E-2</v>
      </c>
      <c r="H16" s="31">
        <v>8.2007188616565668E-2</v>
      </c>
      <c r="I16" s="31">
        <v>8.3382381956589133E-2</v>
      </c>
      <c r="J16" s="31">
        <v>8.4134432146530574E-2</v>
      </c>
      <c r="K16" s="31">
        <v>8.0986664041625397E-2</v>
      </c>
      <c r="L16" s="31">
        <v>7.8215934687345182E-2</v>
      </c>
      <c r="M16" s="31">
        <v>7.3492828961438397E-2</v>
      </c>
      <c r="N16" s="31">
        <v>7.2428764620118699E-2</v>
      </c>
      <c r="O16" s="31">
        <v>7.0450363787072673E-2</v>
      </c>
      <c r="P16" s="31">
        <v>6.7334731182742219E-2</v>
      </c>
      <c r="Q16" s="31">
        <v>6.7053595671394836E-2</v>
      </c>
      <c r="R16" s="31">
        <v>6.5227610519026064E-2</v>
      </c>
      <c r="S16" s="31">
        <v>6.3630402018378704E-2</v>
      </c>
      <c r="T16" s="31">
        <v>6.2902566045814123E-2</v>
      </c>
      <c r="U16" s="31">
        <v>6.3074303561297188E-2</v>
      </c>
      <c r="V16" s="31">
        <v>6.2130257206000281E-2</v>
      </c>
      <c r="W16" s="31">
        <v>6.2461672424170805E-2</v>
      </c>
      <c r="X16" s="31">
        <v>6.3364470700965833E-2</v>
      </c>
      <c r="Y16" s="31">
        <v>5.9686376541335656E-2</v>
      </c>
      <c r="Z16" s="31">
        <v>6.0681187798308847E-2</v>
      </c>
      <c r="AA16" s="31">
        <v>6.0383582735268899E-2</v>
      </c>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31">
        <v>0.5463724665545141</v>
      </c>
      <c r="D20" s="31">
        <v>0.4770812245022083</v>
      </c>
      <c r="E20" s="31">
        <v>0.54579136953132779</v>
      </c>
      <c r="F20" s="31">
        <v>0.57924442214777716</v>
      </c>
      <c r="G20" s="31">
        <v>0.56554596377690813</v>
      </c>
      <c r="H20" s="31">
        <v>0.54440643364440855</v>
      </c>
      <c r="I20" s="31">
        <v>0.64013667052736578</v>
      </c>
      <c r="J20" s="31">
        <v>0.64109083819762969</v>
      </c>
      <c r="K20" s="31">
        <v>0.6208559951933077</v>
      </c>
      <c r="L20" s="31">
        <v>0.6489861665216371</v>
      </c>
      <c r="M20" s="31">
        <v>0.63084466764158031</v>
      </c>
      <c r="N20" s="31">
        <v>0.66404606460077531</v>
      </c>
      <c r="O20" s="31">
        <v>0.7399713649620776</v>
      </c>
      <c r="P20" s="31">
        <v>0.67393315014182642</v>
      </c>
      <c r="Q20" s="31">
        <v>0.68620934516396848</v>
      </c>
      <c r="R20" s="31">
        <v>0.62653262937595122</v>
      </c>
      <c r="S20" s="31">
        <v>0.71721302061713033</v>
      </c>
      <c r="T20" s="31">
        <v>0.7499999913518749</v>
      </c>
      <c r="U20" s="31">
        <v>0.73754525563857742</v>
      </c>
      <c r="V20" s="31">
        <v>0.56582247993634982</v>
      </c>
      <c r="W20" s="31">
        <v>0.70964559983395603</v>
      </c>
      <c r="X20" s="31" t="s">
        <v>166</v>
      </c>
      <c r="Y20" s="31" t="s">
        <v>166</v>
      </c>
      <c r="Z20" s="31" t="s">
        <v>166</v>
      </c>
      <c r="AA20" s="31" t="s">
        <v>166</v>
      </c>
    </row>
    <row r="21" spans="1:27" s="27" customFormat="1" x14ac:dyDescent="0.25">
      <c r="A21" s="28" t="s">
        <v>131</v>
      </c>
      <c r="B21" s="28" t="s">
        <v>72</v>
      </c>
      <c r="C21" s="31" t="s">
        <v>166</v>
      </c>
      <c r="D21" s="31" t="s">
        <v>166</v>
      </c>
      <c r="E21" s="31" t="s">
        <v>166</v>
      </c>
      <c r="F21" s="31" t="s">
        <v>166</v>
      </c>
      <c r="G21" s="31" t="s">
        <v>166</v>
      </c>
      <c r="H21" s="31" t="s">
        <v>166</v>
      </c>
      <c r="I21" s="31" t="s">
        <v>166</v>
      </c>
      <c r="J21" s="31" t="s">
        <v>166</v>
      </c>
      <c r="K21" s="31" t="s">
        <v>166</v>
      </c>
      <c r="L21" s="31" t="s">
        <v>166</v>
      </c>
      <c r="M21" s="31" t="s">
        <v>166</v>
      </c>
      <c r="N21" s="31" t="s">
        <v>166</v>
      </c>
      <c r="O21" s="31" t="s">
        <v>166</v>
      </c>
      <c r="P21" s="31" t="s">
        <v>166</v>
      </c>
      <c r="Q21" s="31" t="s">
        <v>166</v>
      </c>
      <c r="R21" s="31" t="s">
        <v>166</v>
      </c>
      <c r="S21" s="31" t="s">
        <v>166</v>
      </c>
      <c r="T21" s="31" t="s">
        <v>166</v>
      </c>
      <c r="U21" s="31" t="s">
        <v>166</v>
      </c>
      <c r="V21" s="31" t="s">
        <v>166</v>
      </c>
      <c r="W21" s="31" t="s">
        <v>166</v>
      </c>
      <c r="X21" s="31" t="s">
        <v>166</v>
      </c>
      <c r="Y21" s="31" t="s">
        <v>166</v>
      </c>
      <c r="Z21" s="31" t="s">
        <v>166</v>
      </c>
      <c r="AA21" s="31" t="s">
        <v>166</v>
      </c>
    </row>
    <row r="22" spans="1:27" s="27" customFormat="1" x14ac:dyDescent="0.25">
      <c r="A22" s="28" t="s">
        <v>131</v>
      </c>
      <c r="B22" s="28" t="s">
        <v>20</v>
      </c>
      <c r="C22" s="31">
        <v>4.2241094030107656E-3</v>
      </c>
      <c r="D22" s="31">
        <v>6.3362788410155817E-3</v>
      </c>
      <c r="E22" s="31">
        <v>6.3588774616056233E-3</v>
      </c>
      <c r="F22" s="31">
        <v>1.1968391455725856E-2</v>
      </c>
      <c r="G22" s="31">
        <v>1.1968387919201332E-2</v>
      </c>
      <c r="H22" s="31">
        <v>1.1968381579590699E-2</v>
      </c>
      <c r="I22" s="31">
        <v>1.1990900914049335E-2</v>
      </c>
      <c r="J22" s="31">
        <v>1.1990930248159557E-2</v>
      </c>
      <c r="K22" s="31">
        <v>1.2035986207845177E-2</v>
      </c>
      <c r="L22" s="31">
        <v>1.2035944523405702E-2</v>
      </c>
      <c r="M22" s="31">
        <v>1.1968410706705752E-2</v>
      </c>
      <c r="N22" s="31">
        <v>2.8748647178098417E-2</v>
      </c>
      <c r="O22" s="31">
        <v>3.166939275326585E-2</v>
      </c>
      <c r="P22" s="31">
        <v>5.5326989296228805E-2</v>
      </c>
      <c r="Q22" s="31">
        <v>0.12500902631023966</v>
      </c>
      <c r="R22" s="31">
        <v>7.8038735192443989E-2</v>
      </c>
      <c r="S22" s="31">
        <v>0.19129527883180619</v>
      </c>
      <c r="T22" s="31">
        <v>0.22711732627193237</v>
      </c>
      <c r="U22" s="31">
        <v>0.24469508426961481</v>
      </c>
      <c r="V22" s="31">
        <v>0.24938014164566666</v>
      </c>
      <c r="W22" s="31">
        <v>0.23798352843066609</v>
      </c>
      <c r="X22" s="31">
        <v>0.33892547030506126</v>
      </c>
      <c r="Y22" s="31">
        <v>0.1824194960204516</v>
      </c>
      <c r="Z22" s="31" t="s">
        <v>166</v>
      </c>
      <c r="AA22" s="31" t="s">
        <v>166</v>
      </c>
    </row>
    <row r="23" spans="1:27" s="27" customFormat="1" x14ac:dyDescent="0.25">
      <c r="A23" s="28" t="s">
        <v>131</v>
      </c>
      <c r="B23" s="28" t="s">
        <v>32</v>
      </c>
      <c r="C23" s="31" t="s">
        <v>166</v>
      </c>
      <c r="D23" s="31" t="s">
        <v>166</v>
      </c>
      <c r="E23" s="31" t="s">
        <v>166</v>
      </c>
      <c r="F23" s="31" t="s">
        <v>166</v>
      </c>
      <c r="G23" s="31" t="s">
        <v>166</v>
      </c>
      <c r="H23" s="31" t="s">
        <v>166</v>
      </c>
      <c r="I23" s="31" t="s">
        <v>166</v>
      </c>
      <c r="J23" s="31" t="s">
        <v>166</v>
      </c>
      <c r="K23" s="31" t="s">
        <v>166</v>
      </c>
      <c r="L23" s="31" t="s">
        <v>166</v>
      </c>
      <c r="M23" s="31" t="s">
        <v>166</v>
      </c>
      <c r="N23" s="31" t="s">
        <v>166</v>
      </c>
      <c r="O23" s="31" t="s">
        <v>166</v>
      </c>
      <c r="P23" s="31" t="s">
        <v>166</v>
      </c>
      <c r="Q23" s="31" t="s">
        <v>166</v>
      </c>
      <c r="R23" s="31" t="s">
        <v>166</v>
      </c>
      <c r="S23" s="31" t="s">
        <v>166</v>
      </c>
      <c r="T23" s="31" t="s">
        <v>166</v>
      </c>
      <c r="U23" s="31" t="s">
        <v>166</v>
      </c>
      <c r="V23" s="31" t="s">
        <v>166</v>
      </c>
      <c r="W23" s="31" t="s">
        <v>166</v>
      </c>
      <c r="X23" s="31" t="s">
        <v>166</v>
      </c>
      <c r="Y23" s="31" t="s">
        <v>166</v>
      </c>
      <c r="Z23" s="31" t="s">
        <v>166</v>
      </c>
      <c r="AA23" s="31" t="s">
        <v>166</v>
      </c>
    </row>
    <row r="24" spans="1:27" s="27" customFormat="1" x14ac:dyDescent="0.25">
      <c r="A24" s="28" t="s">
        <v>131</v>
      </c>
      <c r="B24" s="28" t="s">
        <v>67</v>
      </c>
      <c r="C24" s="31">
        <v>8.9364101746780101E-8</v>
      </c>
      <c r="D24" s="31">
        <v>8.4105446672862354E-8</v>
      </c>
      <c r="E24" s="31">
        <v>3.1516124084867114E-4</v>
      </c>
      <c r="F24" s="31">
        <v>7.6809809758011169E-6</v>
      </c>
      <c r="G24" s="31">
        <v>2.4728521510571002E-4</v>
      </c>
      <c r="H24" s="31">
        <v>3.0545416114107778E-4</v>
      </c>
      <c r="I24" s="31">
        <v>1.0266094331103433E-4</v>
      </c>
      <c r="J24" s="31">
        <v>1.7017448462874061E-4</v>
      </c>
      <c r="K24" s="31">
        <v>1.2025188709092216E-7</v>
      </c>
      <c r="L24" s="31">
        <v>1.5993131372076088E-6</v>
      </c>
      <c r="M24" s="31">
        <v>1.1917084712256824E-7</v>
      </c>
      <c r="N24" s="31">
        <v>3.9039292301434398E-4</v>
      </c>
      <c r="O24" s="31">
        <v>3.1244313814285858E-5</v>
      </c>
      <c r="P24" s="31">
        <v>1.0174364154552767E-4</v>
      </c>
      <c r="Q24" s="31">
        <v>2.6790200690141892E-3</v>
      </c>
      <c r="R24" s="31">
        <v>2.2712830009026038E-3</v>
      </c>
      <c r="S24" s="31">
        <v>5.0424845507112508E-3</v>
      </c>
      <c r="T24" s="31">
        <v>1.3098391078304303E-3</v>
      </c>
      <c r="U24" s="31">
        <v>9.0931097042030052E-3</v>
      </c>
      <c r="V24" s="31">
        <v>1.7745396406248375E-2</v>
      </c>
      <c r="W24" s="31">
        <v>1.6220244755643699E-2</v>
      </c>
      <c r="X24" s="31">
        <v>2.6651649772133679E-2</v>
      </c>
      <c r="Y24" s="31">
        <v>6.915621088533086E-2</v>
      </c>
      <c r="Z24" s="31">
        <v>6.045508568149046E-2</v>
      </c>
      <c r="AA24" s="31">
        <v>5.4945779684989191E-2</v>
      </c>
    </row>
    <row r="25" spans="1:27" s="27" customFormat="1" x14ac:dyDescent="0.25">
      <c r="A25" s="28" t="s">
        <v>131</v>
      </c>
      <c r="B25" s="28" t="s">
        <v>66</v>
      </c>
      <c r="C25" s="31">
        <v>8.7847210542972121E-2</v>
      </c>
      <c r="D25" s="31">
        <v>9.5613210362132051E-2</v>
      </c>
      <c r="E25" s="31">
        <v>8.9265898277498951E-2</v>
      </c>
      <c r="F25" s="31">
        <v>0.11895599710655996</v>
      </c>
      <c r="G25" s="31">
        <v>0.12977831185858307</v>
      </c>
      <c r="H25" s="31">
        <v>0.1328973115873231</v>
      </c>
      <c r="I25" s="31">
        <v>0.136896205524662</v>
      </c>
      <c r="J25" s="31">
        <v>0.17926818933948191</v>
      </c>
      <c r="K25" s="31">
        <v>0.15253523396175231</v>
      </c>
      <c r="L25" s="31">
        <v>0.13613628554636287</v>
      </c>
      <c r="M25" s="31">
        <v>0.124313500158235</v>
      </c>
      <c r="N25" s="31">
        <v>0.13165257950178583</v>
      </c>
      <c r="O25" s="31">
        <v>0.14143747203761473</v>
      </c>
      <c r="P25" s="31">
        <v>0.14399907364709072</v>
      </c>
      <c r="Q25" s="31">
        <v>0.14804773588317735</v>
      </c>
      <c r="R25" s="31">
        <v>0.14059673289931734</v>
      </c>
      <c r="S25" s="31">
        <v>0.17667948126045482</v>
      </c>
      <c r="T25" s="31">
        <v>0.1506975728559157</v>
      </c>
      <c r="U25" s="31">
        <v>0.13804985966815858</v>
      </c>
      <c r="V25" s="31">
        <v>0.13997409403680094</v>
      </c>
      <c r="W25" s="31">
        <v>0.12509556652651568</v>
      </c>
      <c r="X25" s="31">
        <v>0.15043175369591755</v>
      </c>
      <c r="Y25" s="31">
        <v>0.15356173922871738</v>
      </c>
      <c r="Z25" s="31">
        <v>0.14654552461684525</v>
      </c>
      <c r="AA25" s="31">
        <v>0.15101071323296714</v>
      </c>
    </row>
    <row r="26" spans="1:27" s="27" customFormat="1" x14ac:dyDescent="0.25">
      <c r="A26" s="28" t="s">
        <v>131</v>
      </c>
      <c r="B26" s="28" t="s">
        <v>70</v>
      </c>
      <c r="C26" s="31">
        <v>0.34745015761911802</v>
      </c>
      <c r="D26" s="31">
        <v>0.39213310541746133</v>
      </c>
      <c r="E26" s="31">
        <v>0.35569550474408779</v>
      </c>
      <c r="F26" s="31">
        <v>0.34068044763429889</v>
      </c>
      <c r="G26" s="31">
        <v>0.36904593018697779</v>
      </c>
      <c r="H26" s="31">
        <v>0.38299850621385817</v>
      </c>
      <c r="I26" s="31">
        <v>0.37287186304164044</v>
      </c>
      <c r="J26" s="31">
        <v>0.35781525589142354</v>
      </c>
      <c r="K26" s="31">
        <v>0.30736122731039817</v>
      </c>
      <c r="L26" s="31">
        <v>0.32942429834288012</v>
      </c>
      <c r="M26" s="31">
        <v>0.33866932516913639</v>
      </c>
      <c r="N26" s="31">
        <v>0.33891693019592778</v>
      </c>
      <c r="O26" s="31">
        <v>0.33106197900929657</v>
      </c>
      <c r="P26" s="31">
        <v>0.35337236746868056</v>
      </c>
      <c r="Q26" s="31">
        <v>0.363476850762946</v>
      </c>
      <c r="R26" s="31">
        <v>0.36072800892228435</v>
      </c>
      <c r="S26" s="31">
        <v>0.33357549692299654</v>
      </c>
      <c r="T26" s="31">
        <v>0.29985794471604527</v>
      </c>
      <c r="U26" s="31">
        <v>0.31911226060511239</v>
      </c>
      <c r="V26" s="31">
        <v>0.31697550787793333</v>
      </c>
      <c r="W26" s="31">
        <v>0.32156021479690861</v>
      </c>
      <c r="X26" s="31">
        <v>0.29628011900944862</v>
      </c>
      <c r="Y26" s="31">
        <v>0.31949984631314426</v>
      </c>
      <c r="Z26" s="31">
        <v>0.32872911928773552</v>
      </c>
      <c r="AA26" s="31">
        <v>0.33170885298231678</v>
      </c>
    </row>
    <row r="27" spans="1:27" s="27" customFormat="1" x14ac:dyDescent="0.25">
      <c r="A27" s="28" t="s">
        <v>131</v>
      </c>
      <c r="B27" s="28" t="s">
        <v>69</v>
      </c>
      <c r="C27" s="31">
        <v>0.24603163169648826</v>
      </c>
      <c r="D27" s="31">
        <v>0.27210750046428928</v>
      </c>
      <c r="E27" s="31">
        <v>0.27206425898371545</v>
      </c>
      <c r="F27" s="31">
        <v>0.27975600776462761</v>
      </c>
      <c r="G27" s="31">
        <v>0.27407380709707174</v>
      </c>
      <c r="H27" s="31">
        <v>0.29618611448209597</v>
      </c>
      <c r="I27" s="31">
        <v>0.29780132819510446</v>
      </c>
      <c r="J27" s="31">
        <v>0.26600636202728939</v>
      </c>
      <c r="K27" s="31">
        <v>0.27594710763560776</v>
      </c>
      <c r="L27" s="31">
        <v>0.29276479144432493</v>
      </c>
      <c r="M27" s="31">
        <v>0.30065948169442569</v>
      </c>
      <c r="N27" s="31">
        <v>0.29630680089463368</v>
      </c>
      <c r="O27" s="31">
        <v>0.2880369254072882</v>
      </c>
      <c r="P27" s="31">
        <v>0.2773766932838273</v>
      </c>
      <c r="Q27" s="31">
        <v>0.29963964962799039</v>
      </c>
      <c r="R27" s="31">
        <v>0.29944027546476704</v>
      </c>
      <c r="S27" s="31">
        <v>0.26828988162758977</v>
      </c>
      <c r="T27" s="31">
        <v>0.28030332278774178</v>
      </c>
      <c r="U27" s="31">
        <v>0.2976054645782385</v>
      </c>
      <c r="V27" s="31">
        <v>0.30424223886523533</v>
      </c>
      <c r="W27" s="31">
        <v>0.29907231908862453</v>
      </c>
      <c r="X27" s="31">
        <v>0.29132864262624231</v>
      </c>
      <c r="Y27" s="31">
        <v>0.28296892182326272</v>
      </c>
      <c r="Z27" s="31">
        <v>0.30500089660138746</v>
      </c>
      <c r="AA27" s="31">
        <v>0.30567962549104755</v>
      </c>
    </row>
    <row r="28" spans="1:27" s="27" customFormat="1" x14ac:dyDescent="0.25">
      <c r="A28" s="28" t="s">
        <v>131</v>
      </c>
      <c r="B28" s="28" t="s">
        <v>36</v>
      </c>
      <c r="C28" s="31" t="s">
        <v>166</v>
      </c>
      <c r="D28" s="31" t="s">
        <v>166</v>
      </c>
      <c r="E28" s="31" t="s">
        <v>166</v>
      </c>
      <c r="F28" s="31" t="s">
        <v>166</v>
      </c>
      <c r="G28" s="31" t="s">
        <v>166</v>
      </c>
      <c r="H28" s="31" t="s">
        <v>166</v>
      </c>
      <c r="I28" s="31" t="s">
        <v>166</v>
      </c>
      <c r="J28" s="31" t="s">
        <v>166</v>
      </c>
      <c r="K28" s="31" t="s">
        <v>166</v>
      </c>
      <c r="L28" s="31" t="s">
        <v>166</v>
      </c>
      <c r="M28" s="31" t="s">
        <v>166</v>
      </c>
      <c r="N28" s="31" t="s">
        <v>166</v>
      </c>
      <c r="O28" s="31">
        <v>0.13216422638537181</v>
      </c>
      <c r="P28" s="31">
        <v>0.12891296155077192</v>
      </c>
      <c r="Q28" s="31">
        <v>0.13241475144608345</v>
      </c>
      <c r="R28" s="31">
        <v>0.13267970059239431</v>
      </c>
      <c r="S28" s="31">
        <v>0.12750795644201068</v>
      </c>
      <c r="T28" s="31">
        <v>0.1273059264149948</v>
      </c>
      <c r="U28" s="31">
        <v>0.13073894236186034</v>
      </c>
      <c r="V28" s="31">
        <v>0.12773314248634823</v>
      </c>
      <c r="W28" s="31">
        <v>0.1295155385544014</v>
      </c>
      <c r="X28" s="31">
        <v>0.12818333156912665</v>
      </c>
      <c r="Y28" s="31">
        <v>0.12550601990416521</v>
      </c>
      <c r="Z28" s="31">
        <v>0.13084743160663426</v>
      </c>
      <c r="AA28" s="31">
        <v>0.13095768008455724</v>
      </c>
    </row>
    <row r="29" spans="1:27" s="27" customFormat="1" x14ac:dyDescent="0.25">
      <c r="A29" s="28" t="s">
        <v>131</v>
      </c>
      <c r="B29" s="28" t="s">
        <v>74</v>
      </c>
      <c r="C29" s="31">
        <v>3.0218710521308974E-3</v>
      </c>
      <c r="D29" s="31">
        <v>2.4929094843987826E-2</v>
      </c>
      <c r="E29" s="31">
        <v>4.0644495814307458E-2</v>
      </c>
      <c r="F29" s="31">
        <v>5.0273886762204859E-2</v>
      </c>
      <c r="G29" s="31">
        <v>4.5353374944727028E-2</v>
      </c>
      <c r="H29" s="31">
        <v>0.10167310901462066</v>
      </c>
      <c r="I29" s="31">
        <v>0.11525359019440803</v>
      </c>
      <c r="J29" s="31">
        <v>0.13312943094727617</v>
      </c>
      <c r="K29" s="31">
        <v>0.2183889513383438</v>
      </c>
      <c r="L29" s="31">
        <v>0.23498985580777582</v>
      </c>
      <c r="M29" s="31">
        <v>0.20910251083848738</v>
      </c>
      <c r="N29" s="31">
        <v>0.24687136305499022</v>
      </c>
      <c r="O29" s="31">
        <v>0.22416582265731419</v>
      </c>
      <c r="P29" s="31">
        <v>0.21192460186678003</v>
      </c>
      <c r="Q29" s="31">
        <v>0.2517348731448189</v>
      </c>
      <c r="R29" s="31">
        <v>0.23834824099610324</v>
      </c>
      <c r="S29" s="31">
        <v>0.24976671024334968</v>
      </c>
      <c r="T29" s="31">
        <v>0.24320547495819969</v>
      </c>
      <c r="U29" s="31">
        <v>0.271185545643365</v>
      </c>
      <c r="V29" s="31">
        <v>0.26954255608234962</v>
      </c>
      <c r="W29" s="31">
        <v>0.26720640604295615</v>
      </c>
      <c r="X29" s="31">
        <v>0.27347703258439926</v>
      </c>
      <c r="Y29" s="31">
        <v>0.26967562337876022</v>
      </c>
      <c r="Z29" s="31">
        <v>0.29112453950575923</v>
      </c>
      <c r="AA29" s="31">
        <v>0.2809355016856957</v>
      </c>
    </row>
    <row r="30" spans="1:27" s="27" customFormat="1" x14ac:dyDescent="0.25">
      <c r="A30" s="28" t="s">
        <v>131</v>
      </c>
      <c r="B30" s="28" t="s">
        <v>56</v>
      </c>
      <c r="C30" s="31">
        <v>3.3728118741442846E-2</v>
      </c>
      <c r="D30" s="31">
        <v>8.0018481065061126E-2</v>
      </c>
      <c r="E30" s="31">
        <v>6.3524428977074443E-2</v>
      </c>
      <c r="F30" s="31">
        <v>7.4558052502205277E-2</v>
      </c>
      <c r="G30" s="31">
        <v>7.8536127529039726E-2</v>
      </c>
      <c r="H30" s="31">
        <v>7.9013154881342057E-2</v>
      </c>
      <c r="I30" s="31">
        <v>8.1751905188572935E-2</v>
      </c>
      <c r="J30" s="31">
        <v>8.0595265997887633E-2</v>
      </c>
      <c r="K30" s="31">
        <v>7.7348243276524328E-2</v>
      </c>
      <c r="L30" s="31">
        <v>7.47118129281715E-2</v>
      </c>
      <c r="M30" s="31">
        <v>6.9065414072297548E-2</v>
      </c>
      <c r="N30" s="31">
        <v>6.9231796238454352E-2</v>
      </c>
      <c r="O30" s="31">
        <v>6.7509527054695054E-2</v>
      </c>
      <c r="P30" s="31">
        <v>6.394277126441382E-2</v>
      </c>
      <c r="Q30" s="31">
        <v>6.5536403849115341E-2</v>
      </c>
      <c r="R30" s="31">
        <v>6.4189197924587577E-2</v>
      </c>
      <c r="S30" s="31">
        <v>6.2699131488086077E-2</v>
      </c>
      <c r="T30" s="31">
        <v>6.1768744487541168E-2</v>
      </c>
      <c r="U30" s="31">
        <v>6.1961010178434708E-2</v>
      </c>
      <c r="V30" s="31">
        <v>6.2008942997172155E-2</v>
      </c>
      <c r="W30" s="31">
        <v>6.1775610404065109E-2</v>
      </c>
      <c r="X30" s="31">
        <v>6.3010527884384562E-2</v>
      </c>
      <c r="Y30" s="31">
        <v>6.0733085866719216E-2</v>
      </c>
      <c r="Z30" s="31">
        <v>6.0943985498227354E-2</v>
      </c>
      <c r="AA30" s="31">
        <v>6.0596064618990635E-2</v>
      </c>
    </row>
    <row r="32" spans="1:27" s="27" customFormat="1" x14ac:dyDescent="0.25"/>
    <row r="33" spans="1:27" s="27" customFormat="1"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s="27" customFormat="1" x14ac:dyDescent="0.25">
      <c r="A34" s="28" t="s">
        <v>132</v>
      </c>
      <c r="B34" s="28" t="s">
        <v>64</v>
      </c>
      <c r="C34" s="31">
        <v>0.70342965024606718</v>
      </c>
      <c r="D34" s="31">
        <v>0.62161142696030669</v>
      </c>
      <c r="E34" s="31">
        <v>0.66366988060198018</v>
      </c>
      <c r="F34" s="31">
        <v>0.67864907405239805</v>
      </c>
      <c r="G34" s="31">
        <v>0.70225176960426261</v>
      </c>
      <c r="H34" s="31">
        <v>0.67434301760020621</v>
      </c>
      <c r="I34" s="31">
        <v>0.66977354305086623</v>
      </c>
      <c r="J34" s="31">
        <v>0.72968598024524989</v>
      </c>
      <c r="K34" s="31">
        <v>0.71905765994241788</v>
      </c>
      <c r="L34" s="31">
        <v>0.69656096208577301</v>
      </c>
      <c r="M34" s="31">
        <v>0.66486214187374393</v>
      </c>
      <c r="N34" s="31">
        <v>0.710454024940395</v>
      </c>
      <c r="O34" s="31">
        <v>0.71742100003804332</v>
      </c>
      <c r="P34" s="31">
        <v>0.66245595674618485</v>
      </c>
      <c r="Q34" s="31">
        <v>0.72195069859315064</v>
      </c>
      <c r="R34" s="31">
        <v>0.67591944068903964</v>
      </c>
      <c r="S34" s="31">
        <v>0.7110346491659868</v>
      </c>
      <c r="T34" s="31">
        <v>0.72004527240208882</v>
      </c>
      <c r="U34" s="31">
        <v>0.70938986127910131</v>
      </c>
      <c r="V34" s="31">
        <v>0.65823570363702855</v>
      </c>
      <c r="W34" s="31">
        <v>0.65103640134360941</v>
      </c>
      <c r="X34" s="31">
        <v>0.71207607911480419</v>
      </c>
      <c r="Y34" s="31">
        <v>0.64656990708655482</v>
      </c>
      <c r="Z34" s="31">
        <v>0.57643108630506723</v>
      </c>
      <c r="AA34" s="31">
        <v>0.55995300798133618</v>
      </c>
    </row>
    <row r="35" spans="1:27" s="27" customFormat="1" x14ac:dyDescent="0.25">
      <c r="A35" s="28" t="s">
        <v>132</v>
      </c>
      <c r="B35" s="28" t="s">
        <v>72</v>
      </c>
      <c r="C35" s="31" t="s">
        <v>166</v>
      </c>
      <c r="D35" s="31" t="s">
        <v>166</v>
      </c>
      <c r="E35" s="31" t="s">
        <v>166</v>
      </c>
      <c r="F35" s="31" t="s">
        <v>166</v>
      </c>
      <c r="G35" s="31" t="s">
        <v>166</v>
      </c>
      <c r="H35" s="31" t="s">
        <v>166</v>
      </c>
      <c r="I35" s="31" t="s">
        <v>166</v>
      </c>
      <c r="J35" s="31" t="s">
        <v>166</v>
      </c>
      <c r="K35" s="31" t="s">
        <v>166</v>
      </c>
      <c r="L35" s="31" t="s">
        <v>166</v>
      </c>
      <c r="M35" s="31" t="s">
        <v>166</v>
      </c>
      <c r="N35" s="31" t="s">
        <v>166</v>
      </c>
      <c r="O35" s="31" t="s">
        <v>166</v>
      </c>
      <c r="P35" s="31" t="s">
        <v>166</v>
      </c>
      <c r="Q35" s="31" t="s">
        <v>166</v>
      </c>
      <c r="R35" s="31" t="s">
        <v>166</v>
      </c>
      <c r="S35" s="31" t="s">
        <v>166</v>
      </c>
      <c r="T35" s="31" t="s">
        <v>166</v>
      </c>
      <c r="U35" s="31" t="s">
        <v>166</v>
      </c>
      <c r="V35" s="31" t="s">
        <v>166</v>
      </c>
      <c r="W35" s="31" t="s">
        <v>166</v>
      </c>
      <c r="X35" s="31" t="s">
        <v>166</v>
      </c>
      <c r="Y35" s="31" t="s">
        <v>166</v>
      </c>
      <c r="Z35" s="31" t="s">
        <v>166</v>
      </c>
      <c r="AA35" s="31" t="s">
        <v>166</v>
      </c>
    </row>
    <row r="36" spans="1:27" s="27" customFormat="1" x14ac:dyDescent="0.25">
      <c r="A36" s="28" t="s">
        <v>132</v>
      </c>
      <c r="B36" s="28" t="s">
        <v>20</v>
      </c>
      <c r="C36" s="31">
        <v>8.5171304544809909E-2</v>
      </c>
      <c r="D36" s="31">
        <v>8.4098060316487616E-2</v>
      </c>
      <c r="E36" s="31">
        <v>8.4098065006925085E-2</v>
      </c>
      <c r="F36" s="31">
        <v>9.3577755112027469E-2</v>
      </c>
      <c r="G36" s="31">
        <v>9.3577760388032991E-2</v>
      </c>
      <c r="H36" s="31">
        <v>9.4056531691910542E-2</v>
      </c>
      <c r="I36" s="31">
        <v>9.5046736787383221E-2</v>
      </c>
      <c r="J36" s="31">
        <v>9.9706935017726789E-2</v>
      </c>
      <c r="K36" s="31">
        <v>9.6713580933114773E-2</v>
      </c>
      <c r="L36" s="31">
        <v>9.6166457229684962E-2</v>
      </c>
      <c r="M36" s="31">
        <v>9.3577783472260159E-2</v>
      </c>
      <c r="N36" s="31">
        <v>0.11121250149923569</v>
      </c>
      <c r="O36" s="31">
        <v>0.113805414611014</v>
      </c>
      <c r="P36" s="31">
        <v>0.10286209873916742</v>
      </c>
      <c r="Q36" s="31">
        <v>0.17291807309238166</v>
      </c>
      <c r="R36" s="31">
        <v>0.16199387081200484</v>
      </c>
      <c r="S36" s="31">
        <v>0.2421064477780866</v>
      </c>
      <c r="T36" s="31">
        <v>0.26812218478479455</v>
      </c>
      <c r="U36" s="31">
        <v>0.26830882587952937</v>
      </c>
      <c r="V36" s="31">
        <v>0.29276374435208757</v>
      </c>
      <c r="W36" s="31">
        <v>0.2808869411310464</v>
      </c>
      <c r="X36" s="31">
        <v>0.35465428117077613</v>
      </c>
      <c r="Y36" s="31">
        <v>0.33232097878850303</v>
      </c>
      <c r="Z36" s="31">
        <v>0.31227287784996388</v>
      </c>
      <c r="AA36" s="31">
        <v>0.41517051297236501</v>
      </c>
    </row>
    <row r="37" spans="1:27" s="27" customFormat="1" x14ac:dyDescent="0.25">
      <c r="A37" s="28" t="s">
        <v>132</v>
      </c>
      <c r="B37" s="28" t="s">
        <v>32</v>
      </c>
      <c r="C37" s="31" t="s">
        <v>166</v>
      </c>
      <c r="D37" s="31" t="s">
        <v>166</v>
      </c>
      <c r="E37" s="31" t="s">
        <v>166</v>
      </c>
      <c r="F37" s="31" t="s">
        <v>166</v>
      </c>
      <c r="G37" s="31" t="s">
        <v>166</v>
      </c>
      <c r="H37" s="31" t="s">
        <v>166</v>
      </c>
      <c r="I37" s="31" t="s">
        <v>166</v>
      </c>
      <c r="J37" s="31" t="s">
        <v>166</v>
      </c>
      <c r="K37" s="31" t="s">
        <v>166</v>
      </c>
      <c r="L37" s="31" t="s">
        <v>166</v>
      </c>
      <c r="M37" s="31" t="s">
        <v>166</v>
      </c>
      <c r="N37" s="31" t="s">
        <v>166</v>
      </c>
      <c r="O37" s="31" t="s">
        <v>166</v>
      </c>
      <c r="P37" s="31" t="s">
        <v>166</v>
      </c>
      <c r="Q37" s="31" t="s">
        <v>166</v>
      </c>
      <c r="R37" s="31" t="s">
        <v>166</v>
      </c>
      <c r="S37" s="31" t="s">
        <v>166</v>
      </c>
      <c r="T37" s="31" t="s">
        <v>166</v>
      </c>
      <c r="U37" s="31" t="s">
        <v>166</v>
      </c>
      <c r="V37" s="31" t="s">
        <v>166</v>
      </c>
      <c r="W37" s="31" t="s">
        <v>166</v>
      </c>
      <c r="X37" s="31" t="s">
        <v>166</v>
      </c>
      <c r="Y37" s="31" t="s">
        <v>166</v>
      </c>
      <c r="Z37" s="31" t="s">
        <v>166</v>
      </c>
      <c r="AA37" s="31" t="s">
        <v>166</v>
      </c>
    </row>
    <row r="38" spans="1:27" s="27" customFormat="1" x14ac:dyDescent="0.25">
      <c r="A38" s="28" t="s">
        <v>132</v>
      </c>
      <c r="B38" s="28" t="s">
        <v>67</v>
      </c>
      <c r="C38" s="31">
        <v>2.3598358351404702E-5</v>
      </c>
      <c r="D38" s="31">
        <v>8.5580705234046538E-8</v>
      </c>
      <c r="E38" s="31">
        <v>1.6266737140275677E-4</v>
      </c>
      <c r="F38" s="31">
        <v>3.8951914341303737E-4</v>
      </c>
      <c r="G38" s="31">
        <v>9.1792283300794154E-4</v>
      </c>
      <c r="H38" s="31">
        <v>5.7224503228572995E-4</v>
      </c>
      <c r="I38" s="31">
        <v>1.2019932222971788E-4</v>
      </c>
      <c r="J38" s="31">
        <v>9.3969334677166338E-4</v>
      </c>
      <c r="K38" s="31">
        <v>2.8789211960544256E-4</v>
      </c>
      <c r="L38" s="31">
        <v>1.5376932644622438E-4</v>
      </c>
      <c r="M38" s="31">
        <v>4.0558556773715945E-4</v>
      </c>
      <c r="N38" s="31">
        <v>7.0709266167409072E-4</v>
      </c>
      <c r="O38" s="31">
        <v>5.2361997684136519E-4</v>
      </c>
      <c r="P38" s="31">
        <v>4.6168859629839649E-4</v>
      </c>
      <c r="Q38" s="31">
        <v>1.8456160891585133E-3</v>
      </c>
      <c r="R38" s="31">
        <v>2.5196134495615299E-3</v>
      </c>
      <c r="S38" s="31">
        <v>1.0347733207367238E-2</v>
      </c>
      <c r="T38" s="31">
        <v>3.1890356721554812E-3</v>
      </c>
      <c r="U38" s="31">
        <v>1.2980936885011889E-2</v>
      </c>
      <c r="V38" s="31">
        <v>1.6056935614708671E-2</v>
      </c>
      <c r="W38" s="31">
        <v>1.7689770592154579E-2</v>
      </c>
      <c r="X38" s="31">
        <v>3.7502694927903882E-2</v>
      </c>
      <c r="Y38" s="31">
        <v>4.8314540596900914E-2</v>
      </c>
      <c r="Z38" s="31">
        <v>6.324436572359296E-2</v>
      </c>
      <c r="AA38" s="31">
        <v>6.3104784321325949E-2</v>
      </c>
    </row>
    <row r="39" spans="1:27" s="27" customFormat="1" x14ac:dyDescent="0.25">
      <c r="A39" s="28" t="s">
        <v>132</v>
      </c>
      <c r="B39" s="28" t="s">
        <v>66</v>
      </c>
      <c r="C39" s="31">
        <v>0.52188686722043587</v>
      </c>
      <c r="D39" s="31">
        <v>0.52056030681233223</v>
      </c>
      <c r="E39" s="31">
        <v>0.52126582970223478</v>
      </c>
      <c r="F39" s="31">
        <v>0.5184270942472502</v>
      </c>
      <c r="G39" s="31">
        <v>0.5173796599044973</v>
      </c>
      <c r="H39" s="31">
        <v>0.51686233587655095</v>
      </c>
      <c r="I39" s="31">
        <v>0.51800961861054129</v>
      </c>
      <c r="J39" s="31">
        <v>0.51243816077493154</v>
      </c>
      <c r="K39" s="31">
        <v>0.51366892515336127</v>
      </c>
      <c r="L39" s="31">
        <v>0.51260358851090471</v>
      </c>
      <c r="M39" s="31">
        <v>0.51353700992319629</v>
      </c>
      <c r="N39" s="31">
        <v>0.51055893615059522</v>
      </c>
      <c r="O39" s="31">
        <v>0.50942806510641625</v>
      </c>
      <c r="P39" s="31">
        <v>0.50806604466199412</v>
      </c>
      <c r="Q39" s="31">
        <v>0.50769277047740213</v>
      </c>
      <c r="R39" s="31">
        <v>0.5042399337090393</v>
      </c>
      <c r="S39" s="31">
        <v>0.43440203403902028</v>
      </c>
      <c r="T39" s="31">
        <v>0.43701286841012871</v>
      </c>
      <c r="U39" s="31">
        <v>0.43254903486924035</v>
      </c>
      <c r="V39" s="31">
        <v>0.43471388542963713</v>
      </c>
      <c r="W39" s="31">
        <v>0.43400281928877821</v>
      </c>
      <c r="X39" s="31" t="s">
        <v>166</v>
      </c>
      <c r="Y39" s="31" t="s">
        <v>166</v>
      </c>
      <c r="Z39" s="31" t="s">
        <v>166</v>
      </c>
      <c r="AA39" s="31" t="s">
        <v>166</v>
      </c>
    </row>
    <row r="40" spans="1:27" s="27" customFormat="1" x14ac:dyDescent="0.25">
      <c r="A40" s="28" t="s">
        <v>132</v>
      </c>
      <c r="B40" s="28" t="s">
        <v>70</v>
      </c>
      <c r="C40" s="31">
        <v>0.35712478719118751</v>
      </c>
      <c r="D40" s="31">
        <v>0.34760501243069208</v>
      </c>
      <c r="E40" s="31">
        <v>0.34264616257722158</v>
      </c>
      <c r="F40" s="31">
        <v>0.31412525505612793</v>
      </c>
      <c r="G40" s="31">
        <v>0.39237354440568689</v>
      </c>
      <c r="H40" s="31">
        <v>0.38371243206041766</v>
      </c>
      <c r="I40" s="31">
        <v>0.41836957671102654</v>
      </c>
      <c r="J40" s="31">
        <v>0.44137892182815963</v>
      </c>
      <c r="K40" s="31">
        <v>0.42980579080090281</v>
      </c>
      <c r="L40" s="31">
        <v>0.43915698122153379</v>
      </c>
      <c r="M40" s="31">
        <v>0.42431092422970057</v>
      </c>
      <c r="N40" s="31">
        <v>0.39748148350534201</v>
      </c>
      <c r="O40" s="31">
        <v>0.35487314307409495</v>
      </c>
      <c r="P40" s="31">
        <v>0.41255632583728929</v>
      </c>
      <c r="Q40" s="31">
        <v>0.40106439279826817</v>
      </c>
      <c r="R40" s="31">
        <v>0.41462294560957913</v>
      </c>
      <c r="S40" s="31">
        <v>0.41679134471297397</v>
      </c>
      <c r="T40" s="31">
        <v>0.41076684678912528</v>
      </c>
      <c r="U40" s="31">
        <v>0.41387840736094617</v>
      </c>
      <c r="V40" s="31">
        <v>0.37698525012404605</v>
      </c>
      <c r="W40" s="31">
        <v>0.36707243105434828</v>
      </c>
      <c r="X40" s="31">
        <v>0.30976903702203312</v>
      </c>
      <c r="Y40" s="31">
        <v>0.36949585225766973</v>
      </c>
      <c r="Z40" s="31">
        <v>0.36658504232557831</v>
      </c>
      <c r="AA40" s="31">
        <v>0.38823689276528728</v>
      </c>
    </row>
    <row r="41" spans="1:27" s="27" customFormat="1" x14ac:dyDescent="0.25">
      <c r="A41" s="28" t="s">
        <v>132</v>
      </c>
      <c r="B41" s="28" t="s">
        <v>69</v>
      </c>
      <c r="C41" s="31">
        <v>0.30282827805530205</v>
      </c>
      <c r="D41" s="31">
        <v>0.30932987098281295</v>
      </c>
      <c r="E41" s="31">
        <v>0.3112051769217824</v>
      </c>
      <c r="F41" s="31">
        <v>0.29741527308774446</v>
      </c>
      <c r="G41" s="31">
        <v>0.29147245252546755</v>
      </c>
      <c r="H41" s="31">
        <v>0.30960497826616656</v>
      </c>
      <c r="I41" s="31">
        <v>0.30745912939256209</v>
      </c>
      <c r="J41" s="31">
        <v>0.25899864072011158</v>
      </c>
      <c r="K41" s="31">
        <v>0.28653573419245515</v>
      </c>
      <c r="L41" s="31">
        <v>0.29784541675486181</v>
      </c>
      <c r="M41" s="31">
        <v>0.30965104067739069</v>
      </c>
      <c r="N41" s="31">
        <v>0.31057735037411782</v>
      </c>
      <c r="O41" s="31">
        <v>0.29775719038967885</v>
      </c>
      <c r="P41" s="31">
        <v>0.2918619663066101</v>
      </c>
      <c r="Q41" s="31">
        <v>0.30938011648296665</v>
      </c>
      <c r="R41" s="31">
        <v>0.3082666361443645</v>
      </c>
      <c r="S41" s="31">
        <v>0.25865841157776537</v>
      </c>
      <c r="T41" s="31">
        <v>0.2854130480961431</v>
      </c>
      <c r="U41" s="31">
        <v>0.29754560587624262</v>
      </c>
      <c r="V41" s="31">
        <v>0.30821870022810133</v>
      </c>
      <c r="W41" s="31">
        <v>0.30724014625439966</v>
      </c>
      <c r="X41" s="31">
        <v>0.29630315541870339</v>
      </c>
      <c r="Y41" s="31">
        <v>0.29184313265096729</v>
      </c>
      <c r="Z41" s="31">
        <v>0.30731483882759614</v>
      </c>
      <c r="AA41" s="31">
        <v>0.31021295287330786</v>
      </c>
    </row>
    <row r="42" spans="1:27" s="27" customFormat="1" x14ac:dyDescent="0.25">
      <c r="A42" s="28" t="s">
        <v>132</v>
      </c>
      <c r="B42" s="28" t="s">
        <v>36</v>
      </c>
      <c r="C42" s="31">
        <v>4.6619662095781743E-2</v>
      </c>
      <c r="D42" s="31">
        <v>8.240866718282315E-2</v>
      </c>
      <c r="E42" s="31">
        <v>0.10833301014479262</v>
      </c>
      <c r="F42" s="31">
        <v>0.11940125964474002</v>
      </c>
      <c r="G42" s="31">
        <v>0.14234283050364155</v>
      </c>
      <c r="H42" s="31">
        <v>0.14755223877326937</v>
      </c>
      <c r="I42" s="31">
        <v>0.15921749784046998</v>
      </c>
      <c r="J42" s="31">
        <v>0.13806567714071899</v>
      </c>
      <c r="K42" s="31">
        <v>0.13728761240529613</v>
      </c>
      <c r="L42" s="31">
        <v>0.13562151424983163</v>
      </c>
      <c r="M42" s="31">
        <v>0.13068295540220598</v>
      </c>
      <c r="N42" s="31">
        <v>0.13507912285639512</v>
      </c>
      <c r="O42" s="31">
        <v>0.13203904402274458</v>
      </c>
      <c r="P42" s="31">
        <v>0.13031336043769115</v>
      </c>
      <c r="Q42" s="31">
        <v>0.13429742060988051</v>
      </c>
      <c r="R42" s="31">
        <v>0.13162497531603168</v>
      </c>
      <c r="S42" s="31">
        <v>0.12721212781342706</v>
      </c>
      <c r="T42" s="31">
        <v>0.12801104253981499</v>
      </c>
      <c r="U42" s="31">
        <v>0.13054818562903489</v>
      </c>
      <c r="V42" s="31">
        <v>0.12994519269953225</v>
      </c>
      <c r="W42" s="31">
        <v>0.13147659627653349</v>
      </c>
      <c r="X42" s="31">
        <v>0.13239009141981778</v>
      </c>
      <c r="Y42" s="31">
        <v>0.12919975847271875</v>
      </c>
      <c r="Z42" s="31">
        <v>0.12995622337266688</v>
      </c>
      <c r="AA42" s="31">
        <v>0.1291625358831652</v>
      </c>
    </row>
    <row r="43" spans="1:27" s="27" customFormat="1" x14ac:dyDescent="0.25">
      <c r="A43" s="28" t="s">
        <v>132</v>
      </c>
      <c r="B43" s="28" t="s">
        <v>74</v>
      </c>
      <c r="C43" s="31">
        <v>1.2571863734679162E-2</v>
      </c>
      <c r="D43" s="31">
        <v>1.9004622286309378E-2</v>
      </c>
      <c r="E43" s="31">
        <v>4.2851504045501886E-2</v>
      </c>
      <c r="F43" s="31">
        <v>4.2996829182236809E-2</v>
      </c>
      <c r="G43" s="31">
        <v>5.8176907613612994E-2</v>
      </c>
      <c r="H43" s="31">
        <v>8.6069476422348259E-2</v>
      </c>
      <c r="I43" s="31">
        <v>0.10053248635611038</v>
      </c>
      <c r="J43" s="31">
        <v>9.8286821190550225E-2</v>
      </c>
      <c r="K43" s="31">
        <v>9.5955630864608912E-2</v>
      </c>
      <c r="L43" s="31">
        <v>0.10234702340564743</v>
      </c>
      <c r="M43" s="31">
        <v>7.0717261677698984E-2</v>
      </c>
      <c r="N43" s="31">
        <v>0.11110966476105058</v>
      </c>
      <c r="O43" s="31">
        <v>9.1412469488618669E-2</v>
      </c>
      <c r="P43" s="31">
        <v>8.0251904121876202E-2</v>
      </c>
      <c r="Q43" s="31">
        <v>0.12032723435457586</v>
      </c>
      <c r="R43" s="31">
        <v>9.6311187527388917E-2</v>
      </c>
      <c r="S43" s="31">
        <v>0.18215020736766316</v>
      </c>
      <c r="T43" s="31">
        <v>0.18784478508190017</v>
      </c>
      <c r="U43" s="31">
        <v>0.19844525831718476</v>
      </c>
      <c r="V43" s="31">
        <v>0.20051863622865942</v>
      </c>
      <c r="W43" s="31">
        <v>0.20243676155354098</v>
      </c>
      <c r="X43" s="31">
        <v>0.24830391517798725</v>
      </c>
      <c r="Y43" s="31">
        <v>0.23596601988331042</v>
      </c>
      <c r="Z43" s="31">
        <v>0.24690460402491915</v>
      </c>
      <c r="AA43" s="31">
        <v>0.23671744831711009</v>
      </c>
    </row>
    <row r="44" spans="1:27" s="27" customFormat="1" x14ac:dyDescent="0.25">
      <c r="A44" s="28" t="s">
        <v>132</v>
      </c>
      <c r="B44" s="28" t="s">
        <v>56</v>
      </c>
      <c r="C44" s="31">
        <v>7.1328746621984573E-2</v>
      </c>
      <c r="D44" s="31">
        <v>7.044835976928622E-2</v>
      </c>
      <c r="E44" s="31">
        <v>7.4078104120247346E-2</v>
      </c>
      <c r="F44" s="31">
        <v>7.5121368836899086E-2</v>
      </c>
      <c r="G44" s="31">
        <v>8.1156316274070175E-2</v>
      </c>
      <c r="H44" s="31">
        <v>8.2289856959526841E-2</v>
      </c>
      <c r="I44" s="31">
        <v>8.556585307663854E-2</v>
      </c>
      <c r="J44" s="31">
        <v>8.4508491421800253E-2</v>
      </c>
      <c r="K44" s="31">
        <v>8.1635535636782233E-2</v>
      </c>
      <c r="L44" s="31">
        <v>7.8588299767893319E-2</v>
      </c>
      <c r="M44" s="31">
        <v>7.3855581889497382E-2</v>
      </c>
      <c r="N44" s="31">
        <v>7.3566305043115426E-2</v>
      </c>
      <c r="O44" s="31">
        <v>7.1515133997754568E-2</v>
      </c>
      <c r="P44" s="31">
        <v>6.8884198789423381E-2</v>
      </c>
      <c r="Q44" s="31">
        <v>6.8242735663890719E-2</v>
      </c>
      <c r="R44" s="31">
        <v>6.6003134963138338E-2</v>
      </c>
      <c r="S44" s="31">
        <v>6.5061257567355854E-2</v>
      </c>
      <c r="T44" s="31">
        <v>6.4609888463489765E-2</v>
      </c>
      <c r="U44" s="31">
        <v>6.4866010624542669E-2</v>
      </c>
      <c r="V44" s="31">
        <v>6.3305077311614985E-2</v>
      </c>
      <c r="W44" s="31">
        <v>6.3289610138047819E-2</v>
      </c>
      <c r="X44" s="31">
        <v>6.4737693768889826E-2</v>
      </c>
      <c r="Y44" s="31">
        <v>6.2263928250080897E-2</v>
      </c>
      <c r="Z44" s="31">
        <v>6.2135867431792786E-2</v>
      </c>
      <c r="AA44" s="31">
        <v>6.1326426261143728E-2</v>
      </c>
    </row>
    <row r="46" spans="1:27" s="27" customFormat="1" x14ac:dyDescent="0.25"/>
    <row r="47" spans="1:27" s="27" customFormat="1"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s="27" customFormat="1" x14ac:dyDescent="0.25">
      <c r="A48" s="28" t="s">
        <v>133</v>
      </c>
      <c r="B48" s="28" t="s">
        <v>64</v>
      </c>
      <c r="C48" s="31" t="s">
        <v>166</v>
      </c>
      <c r="D48" s="31" t="s">
        <v>166</v>
      </c>
      <c r="E48" s="31" t="s">
        <v>166</v>
      </c>
      <c r="F48" s="31" t="s">
        <v>166</v>
      </c>
      <c r="G48" s="31" t="s">
        <v>166</v>
      </c>
      <c r="H48" s="31" t="s">
        <v>166</v>
      </c>
      <c r="I48" s="31" t="s">
        <v>166</v>
      </c>
      <c r="J48" s="31" t="s">
        <v>166</v>
      </c>
      <c r="K48" s="31" t="s">
        <v>166</v>
      </c>
      <c r="L48" s="31" t="s">
        <v>166</v>
      </c>
      <c r="M48" s="31" t="s">
        <v>166</v>
      </c>
      <c r="N48" s="31" t="s">
        <v>166</v>
      </c>
      <c r="O48" s="31" t="s">
        <v>166</v>
      </c>
      <c r="P48" s="31" t="s">
        <v>166</v>
      </c>
      <c r="Q48" s="31" t="s">
        <v>166</v>
      </c>
      <c r="R48" s="31" t="s">
        <v>166</v>
      </c>
      <c r="S48" s="31" t="s">
        <v>166</v>
      </c>
      <c r="T48" s="31" t="s">
        <v>166</v>
      </c>
      <c r="U48" s="31" t="s">
        <v>166</v>
      </c>
      <c r="V48" s="31" t="s">
        <v>166</v>
      </c>
      <c r="W48" s="31" t="s">
        <v>166</v>
      </c>
      <c r="X48" s="31" t="s">
        <v>166</v>
      </c>
      <c r="Y48" s="31" t="s">
        <v>166</v>
      </c>
      <c r="Z48" s="31" t="s">
        <v>166</v>
      </c>
      <c r="AA48" s="31" t="s">
        <v>166</v>
      </c>
    </row>
    <row r="49" spans="1:27" s="27" customFormat="1" x14ac:dyDescent="0.25">
      <c r="A49" s="28" t="s">
        <v>133</v>
      </c>
      <c r="B49" s="28" t="s">
        <v>72</v>
      </c>
      <c r="C49" s="31">
        <v>0.76108820196514382</v>
      </c>
      <c r="D49" s="31">
        <v>0.65458732936479458</v>
      </c>
      <c r="E49" s="31">
        <v>0.72491289535967873</v>
      </c>
      <c r="F49" s="31">
        <v>0.77418812161479844</v>
      </c>
      <c r="G49" s="31">
        <v>0.76676028340564562</v>
      </c>
      <c r="H49" s="31">
        <v>0.73851840563948457</v>
      </c>
      <c r="I49" s="31">
        <v>0.70230937792067871</v>
      </c>
      <c r="J49" s="31">
        <v>0.75466170964193691</v>
      </c>
      <c r="K49" s="31">
        <v>0.6833474965275228</v>
      </c>
      <c r="L49" s="31">
        <v>0.74877960510051644</v>
      </c>
      <c r="M49" s="31">
        <v>0.76730047095887555</v>
      </c>
      <c r="N49" s="31">
        <v>0.77452436285900816</v>
      </c>
      <c r="O49" s="31">
        <v>0.78811562807458069</v>
      </c>
      <c r="P49" s="31">
        <v>0.76937372851295249</v>
      </c>
      <c r="Q49" s="31">
        <v>0.74629755391104324</v>
      </c>
      <c r="R49" s="31">
        <v>0.74668080142222493</v>
      </c>
      <c r="S49" s="31">
        <v>0.72339495643079477</v>
      </c>
      <c r="T49" s="31">
        <v>0.72653854208441182</v>
      </c>
      <c r="U49" s="31">
        <v>0.70281238455481354</v>
      </c>
      <c r="V49" s="31">
        <v>0.69045388272226271</v>
      </c>
      <c r="W49" s="31">
        <v>0.69889839323191194</v>
      </c>
      <c r="X49" s="31">
        <v>0.71512593181179751</v>
      </c>
      <c r="Y49" s="31">
        <v>0.64528152012134188</v>
      </c>
      <c r="Z49" s="31">
        <v>0.59936130560764</v>
      </c>
      <c r="AA49" s="31">
        <v>0.60912817495574978</v>
      </c>
    </row>
    <row r="50" spans="1:27" s="27" customFormat="1" x14ac:dyDescent="0.25">
      <c r="A50" s="28" t="s">
        <v>133</v>
      </c>
      <c r="B50" s="28" t="s">
        <v>20</v>
      </c>
      <c r="C50" s="31" t="s">
        <v>166</v>
      </c>
      <c r="D50" s="31" t="s">
        <v>166</v>
      </c>
      <c r="E50" s="31" t="s">
        <v>166</v>
      </c>
      <c r="F50" s="31" t="s">
        <v>166</v>
      </c>
      <c r="G50" s="31" t="s">
        <v>166</v>
      </c>
      <c r="H50" s="31" t="s">
        <v>166</v>
      </c>
      <c r="I50" s="31" t="s">
        <v>166</v>
      </c>
      <c r="J50" s="31" t="s">
        <v>166</v>
      </c>
      <c r="K50" s="31" t="s">
        <v>166</v>
      </c>
      <c r="L50" s="31" t="s">
        <v>166</v>
      </c>
      <c r="M50" s="31" t="s">
        <v>166</v>
      </c>
      <c r="N50" s="31" t="s">
        <v>166</v>
      </c>
      <c r="O50" s="31" t="s">
        <v>166</v>
      </c>
      <c r="P50" s="31" t="s">
        <v>166</v>
      </c>
      <c r="Q50" s="31" t="s">
        <v>166</v>
      </c>
      <c r="R50" s="31" t="s">
        <v>166</v>
      </c>
      <c r="S50" s="31" t="s">
        <v>166</v>
      </c>
      <c r="T50" s="31" t="s">
        <v>166</v>
      </c>
      <c r="U50" s="31" t="s">
        <v>166</v>
      </c>
      <c r="V50" s="31" t="s">
        <v>166</v>
      </c>
      <c r="W50" s="31" t="s">
        <v>166</v>
      </c>
      <c r="X50" s="31" t="s">
        <v>166</v>
      </c>
      <c r="Y50" s="31" t="s">
        <v>166</v>
      </c>
      <c r="Z50" s="31" t="s">
        <v>166</v>
      </c>
      <c r="AA50" s="31" t="s">
        <v>166</v>
      </c>
    </row>
    <row r="51" spans="1:27" s="27" customFormat="1" x14ac:dyDescent="0.25">
      <c r="A51" s="28" t="s">
        <v>133</v>
      </c>
      <c r="B51" s="28" t="s">
        <v>32</v>
      </c>
      <c r="C51" s="31">
        <v>3.3703280821917809E-3</v>
      </c>
      <c r="D51" s="31">
        <v>3.1217477168949768E-3</v>
      </c>
      <c r="E51" s="31">
        <v>4.0107945205479448E-3</v>
      </c>
      <c r="F51" s="31">
        <v>2.5215077625570549E-3</v>
      </c>
      <c r="G51" s="31">
        <v>3.7676972602739734E-3</v>
      </c>
      <c r="H51" s="31">
        <v>8.4133926940639266E-3</v>
      </c>
      <c r="I51" s="31">
        <v>1.0082259589041095E-2</v>
      </c>
      <c r="J51" s="31">
        <v>1.8626705479452055E-2</v>
      </c>
      <c r="K51" s="31">
        <v>2.3755075342465754E-2</v>
      </c>
      <c r="L51" s="31">
        <v>1.5850924657534245E-2</v>
      </c>
      <c r="M51" s="31">
        <v>2.7526819634703195E-3</v>
      </c>
      <c r="N51" s="31">
        <v>3.8599066210045661E-3</v>
      </c>
      <c r="O51" s="31">
        <v>1.9860422374429225E-3</v>
      </c>
      <c r="P51" s="31">
        <v>5.5126698630136983E-3</v>
      </c>
      <c r="Q51" s="31">
        <v>1.5425621004566186E-2</v>
      </c>
      <c r="R51" s="31">
        <v>1.684451826484018E-2</v>
      </c>
      <c r="S51" s="31">
        <v>4.1952705479452054E-2</v>
      </c>
      <c r="T51" s="31">
        <v>2.8473022831050229E-2</v>
      </c>
      <c r="U51" s="31" t="s">
        <v>166</v>
      </c>
      <c r="V51" s="31" t="s">
        <v>166</v>
      </c>
      <c r="W51" s="31" t="s">
        <v>166</v>
      </c>
      <c r="X51" s="31" t="s">
        <v>166</v>
      </c>
      <c r="Y51" s="31" t="s">
        <v>166</v>
      </c>
      <c r="Z51" s="31" t="s">
        <v>166</v>
      </c>
      <c r="AA51" s="31" t="s">
        <v>166</v>
      </c>
    </row>
    <row r="52" spans="1:27" s="27" customFormat="1" x14ac:dyDescent="0.25">
      <c r="A52" s="28" t="s">
        <v>133</v>
      </c>
      <c r="B52" s="28" t="s">
        <v>67</v>
      </c>
      <c r="C52" s="31">
        <v>4.3246859366428091E-4</v>
      </c>
      <c r="D52" s="31">
        <v>1.1971920800982862E-3</v>
      </c>
      <c r="E52" s="31">
        <v>7.4861953221826497E-4</v>
      </c>
      <c r="F52" s="31">
        <v>6.7181532801081044E-4</v>
      </c>
      <c r="G52" s="31">
        <v>5.4781447691499955E-4</v>
      </c>
      <c r="H52" s="31">
        <v>2.1763449676390299E-3</v>
      </c>
      <c r="I52" s="31">
        <v>1.4855141358109968E-3</v>
      </c>
      <c r="J52" s="31">
        <v>2.6038945251159757E-3</v>
      </c>
      <c r="K52" s="31">
        <v>3.8625683569639222E-3</v>
      </c>
      <c r="L52" s="31">
        <v>2.1604677054947777E-3</v>
      </c>
      <c r="M52" s="31">
        <v>6.336173043634503E-4</v>
      </c>
      <c r="N52" s="31">
        <v>9.347846073939031E-4</v>
      </c>
      <c r="O52" s="31">
        <v>4.5137147516816702E-4</v>
      </c>
      <c r="P52" s="31">
        <v>5.581698374047707E-4</v>
      </c>
      <c r="Q52" s="31">
        <v>3.2698104942748074E-3</v>
      </c>
      <c r="R52" s="31">
        <v>2.4768503776271111E-3</v>
      </c>
      <c r="S52" s="31">
        <v>8.4424028445172147E-3</v>
      </c>
      <c r="T52" s="31">
        <v>2.988475067354964E-3</v>
      </c>
      <c r="U52" s="31">
        <v>1.629090065035332E-2</v>
      </c>
      <c r="V52" s="31">
        <v>3.0690647805596594E-2</v>
      </c>
      <c r="W52" s="31">
        <v>2.2343873716002126E-2</v>
      </c>
      <c r="X52" s="31">
        <v>3.1564692890422068E-2</v>
      </c>
      <c r="Y52" s="31">
        <v>6.2822705134853343E-2</v>
      </c>
      <c r="Z52" s="31">
        <v>4.2328555597548875E-2</v>
      </c>
      <c r="AA52" s="31">
        <v>3.6933076827738553E-2</v>
      </c>
    </row>
    <row r="53" spans="1:27" s="27" customFormat="1" x14ac:dyDescent="0.25">
      <c r="A53" s="28" t="s">
        <v>133</v>
      </c>
      <c r="B53" s="28" t="s">
        <v>66</v>
      </c>
      <c r="C53" s="31">
        <v>0.14457928335146594</v>
      </c>
      <c r="D53" s="31">
        <v>0.14189831266617378</v>
      </c>
      <c r="E53" s="31">
        <v>0.13117786404956108</v>
      </c>
      <c r="F53" s="31">
        <v>0.16228792644174214</v>
      </c>
      <c r="G53" s="31">
        <v>0.16726052772885647</v>
      </c>
      <c r="H53" s="31">
        <v>0.15825813137020356</v>
      </c>
      <c r="I53" s="31">
        <v>0.15980543066433447</v>
      </c>
      <c r="J53" s="31">
        <v>0.2017773421612058</v>
      </c>
      <c r="K53" s="31">
        <v>0.16743197794634698</v>
      </c>
      <c r="L53" s="31">
        <v>0.14440961749225106</v>
      </c>
      <c r="M53" s="31">
        <v>0.14317578656424251</v>
      </c>
      <c r="N53" s="31">
        <v>0.1298926459774675</v>
      </c>
      <c r="O53" s="31">
        <v>0.1602333525679171</v>
      </c>
      <c r="P53" s="31">
        <v>0.16500069635204093</v>
      </c>
      <c r="Q53" s="31">
        <v>0.15664866454885878</v>
      </c>
      <c r="R53" s="31">
        <v>0.1565483131670744</v>
      </c>
      <c r="S53" s="31">
        <v>0.19790315357011903</v>
      </c>
      <c r="T53" s="31">
        <v>0.1643015304016622</v>
      </c>
      <c r="U53" s="31">
        <v>0.14137238179246284</v>
      </c>
      <c r="V53" s="31">
        <v>0.14080700774993438</v>
      </c>
      <c r="W53" s="31">
        <v>0.12771034269616766</v>
      </c>
      <c r="X53" s="31">
        <v>0.15656187274719946</v>
      </c>
      <c r="Y53" s="31">
        <v>0.16140892875389948</v>
      </c>
      <c r="Z53" s="31">
        <v>0.15272141560525823</v>
      </c>
      <c r="AA53" s="31">
        <v>0.15311826864702735</v>
      </c>
    </row>
    <row r="54" spans="1:27" s="27" customFormat="1" x14ac:dyDescent="0.25">
      <c r="A54" s="28" t="s">
        <v>133</v>
      </c>
      <c r="B54" s="28" t="s">
        <v>70</v>
      </c>
      <c r="C54" s="31">
        <v>0.32803920383763607</v>
      </c>
      <c r="D54" s="31">
        <v>0.36307676038277664</v>
      </c>
      <c r="E54" s="31">
        <v>0.30909735444039865</v>
      </c>
      <c r="F54" s="31">
        <v>0.32214179021394462</v>
      </c>
      <c r="G54" s="31">
        <v>0.33274031477173416</v>
      </c>
      <c r="H54" s="31">
        <v>0.34658126787445137</v>
      </c>
      <c r="I54" s="31">
        <v>0.3491669575348712</v>
      </c>
      <c r="J54" s="31">
        <v>0.31741062085870736</v>
      </c>
      <c r="K54" s="31">
        <v>0.3236079073472572</v>
      </c>
      <c r="L54" s="31">
        <v>0.31839608651030715</v>
      </c>
      <c r="M54" s="31">
        <v>0.36644170115080132</v>
      </c>
      <c r="N54" s="31">
        <v>0.31972639761729799</v>
      </c>
      <c r="O54" s="31">
        <v>0.32740497048067241</v>
      </c>
      <c r="P54" s="31">
        <v>0.33903728174628928</v>
      </c>
      <c r="Q54" s="31">
        <v>0.36725813408868635</v>
      </c>
      <c r="R54" s="31">
        <v>0.3681520197247633</v>
      </c>
      <c r="S54" s="31">
        <v>0.33981862883825553</v>
      </c>
      <c r="T54" s="31">
        <v>0.35224399023807651</v>
      </c>
      <c r="U54" s="31">
        <v>0.34056378382808383</v>
      </c>
      <c r="V54" s="31">
        <v>0.36610984205642805</v>
      </c>
      <c r="W54" s="31">
        <v>0.31750621703607262</v>
      </c>
      <c r="X54" s="31">
        <v>0.31117811282900659</v>
      </c>
      <c r="Y54" s="31">
        <v>0.32947969472807453</v>
      </c>
      <c r="Z54" s="31">
        <v>0.35590274254677656</v>
      </c>
      <c r="AA54" s="31">
        <v>0.35561585185213418</v>
      </c>
    </row>
    <row r="55" spans="1:27" s="27" customFormat="1" x14ac:dyDescent="0.25">
      <c r="A55" s="28" t="s">
        <v>133</v>
      </c>
      <c r="B55" s="28" t="s">
        <v>69</v>
      </c>
      <c r="C55" s="31">
        <v>0.28206855523409918</v>
      </c>
      <c r="D55" s="31">
        <v>0.28048096928557065</v>
      </c>
      <c r="E55" s="31">
        <v>0.28727566971979873</v>
      </c>
      <c r="F55" s="31">
        <v>0.27695156291287171</v>
      </c>
      <c r="G55" s="31">
        <v>0.2628556168467131</v>
      </c>
      <c r="H55" s="31">
        <v>0.27593233232863901</v>
      </c>
      <c r="I55" s="31">
        <v>0.28005537522114243</v>
      </c>
      <c r="J55" s="31">
        <v>0.25859547677602529</v>
      </c>
      <c r="K55" s="31">
        <v>0.26707035409031521</v>
      </c>
      <c r="L55" s="31">
        <v>0.27257592391706087</v>
      </c>
      <c r="M55" s="31">
        <v>0.2774677321348834</v>
      </c>
      <c r="N55" s="31">
        <v>0.28937655279477487</v>
      </c>
      <c r="O55" s="31">
        <v>0.27659046940165399</v>
      </c>
      <c r="P55" s="31">
        <v>0.26390454163789856</v>
      </c>
      <c r="Q55" s="31">
        <v>0.28170184885868255</v>
      </c>
      <c r="R55" s="31">
        <v>0.28860390625064236</v>
      </c>
      <c r="S55" s="31">
        <v>0.26917261358734912</v>
      </c>
      <c r="T55" s="31">
        <v>0.27958887926146847</v>
      </c>
      <c r="U55" s="31">
        <v>0.28551194504602451</v>
      </c>
      <c r="V55" s="31">
        <v>0.28352548137258937</v>
      </c>
      <c r="W55" s="31">
        <v>0.29369720289364293</v>
      </c>
      <c r="X55" s="31">
        <v>0.27511284572442302</v>
      </c>
      <c r="Y55" s="31">
        <v>0.27170764931204083</v>
      </c>
      <c r="Z55" s="31">
        <v>0.28403551369555907</v>
      </c>
      <c r="AA55" s="31">
        <v>0.28934899049827084</v>
      </c>
    </row>
    <row r="56" spans="1:27" s="27" customFormat="1" x14ac:dyDescent="0.25">
      <c r="A56" s="28" t="s">
        <v>133</v>
      </c>
      <c r="B56" s="28" t="s">
        <v>36</v>
      </c>
      <c r="C56" s="31">
        <v>0.17403779221528853</v>
      </c>
      <c r="D56" s="31">
        <v>3.8853257141168968E-2</v>
      </c>
      <c r="E56" s="31">
        <v>5.3939487572548385E-2</v>
      </c>
      <c r="F56" s="31">
        <v>5.1347156891003158E-2</v>
      </c>
      <c r="G56" s="31">
        <v>5.4915094913822404E-2</v>
      </c>
      <c r="H56" s="31">
        <v>5.5507850803708847E-2</v>
      </c>
      <c r="I56" s="31">
        <v>5.6279303946839637E-2</v>
      </c>
      <c r="J56" s="31">
        <v>5.5706039665471614E-2</v>
      </c>
      <c r="K56" s="31">
        <v>5.4945685692768031E-2</v>
      </c>
      <c r="L56" s="31">
        <v>8.4585322777399455E-2</v>
      </c>
      <c r="M56" s="31">
        <v>8.0614180319123235E-2</v>
      </c>
      <c r="N56" s="31">
        <v>7.8984569052118841E-2</v>
      </c>
      <c r="O56" s="31">
        <v>8.1424825266464676E-2</v>
      </c>
      <c r="P56" s="31">
        <v>7.9375988113973742E-2</v>
      </c>
      <c r="Q56" s="31">
        <v>8.3720052042558321E-2</v>
      </c>
      <c r="R56" s="31">
        <v>8.3470505664923852E-2</v>
      </c>
      <c r="S56" s="31">
        <v>8.0247363341001215E-2</v>
      </c>
      <c r="T56" s="31">
        <v>8.053044740780263E-2</v>
      </c>
      <c r="U56" s="31">
        <v>8.2049601911707529E-2</v>
      </c>
      <c r="V56" s="31">
        <v>7.7716090668407345E-2</v>
      </c>
      <c r="W56" s="31">
        <v>6.7699032459504621E-2</v>
      </c>
      <c r="X56" s="31">
        <v>0.11658775950154325</v>
      </c>
      <c r="Y56" s="31">
        <v>0.10897788365013908</v>
      </c>
      <c r="Z56" s="31">
        <v>0.11933842718419078</v>
      </c>
      <c r="AA56" s="31">
        <v>0.11935292944266299</v>
      </c>
    </row>
    <row r="57" spans="1:27" s="27" customFormat="1" x14ac:dyDescent="0.25">
      <c r="A57" s="28" t="s">
        <v>133</v>
      </c>
      <c r="B57" s="28" t="s">
        <v>74</v>
      </c>
      <c r="C57" s="31" t="s">
        <v>166</v>
      </c>
      <c r="D57" s="31" t="s">
        <v>166</v>
      </c>
      <c r="E57" s="31" t="s">
        <v>166</v>
      </c>
      <c r="F57" s="31" t="s">
        <v>166</v>
      </c>
      <c r="G57" s="31" t="s">
        <v>166</v>
      </c>
      <c r="H57" s="31" t="s">
        <v>166</v>
      </c>
      <c r="I57" s="31" t="s">
        <v>166</v>
      </c>
      <c r="J57" s="31" t="s">
        <v>166</v>
      </c>
      <c r="K57" s="31" t="s">
        <v>166</v>
      </c>
      <c r="L57" s="31" t="s">
        <v>166</v>
      </c>
      <c r="M57" s="31" t="s">
        <v>166</v>
      </c>
      <c r="N57" s="31" t="s">
        <v>166</v>
      </c>
      <c r="O57" s="31" t="s">
        <v>166</v>
      </c>
      <c r="P57" s="31" t="s">
        <v>166</v>
      </c>
      <c r="Q57" s="31" t="s">
        <v>166</v>
      </c>
      <c r="R57" s="31" t="s">
        <v>166</v>
      </c>
      <c r="S57" s="31" t="s">
        <v>166</v>
      </c>
      <c r="T57" s="31" t="s">
        <v>166</v>
      </c>
      <c r="U57" s="31" t="s">
        <v>166</v>
      </c>
      <c r="V57" s="31" t="s">
        <v>166</v>
      </c>
      <c r="W57" s="31">
        <v>0.31097491033951286</v>
      </c>
      <c r="X57" s="31">
        <v>0.30423255667900823</v>
      </c>
      <c r="Y57" s="31">
        <v>0.27239224842871507</v>
      </c>
      <c r="Z57" s="31">
        <v>0.28510719348803043</v>
      </c>
      <c r="AA57" s="31">
        <v>0.28668605087677002</v>
      </c>
    </row>
    <row r="58" spans="1:27" s="27" customFormat="1" x14ac:dyDescent="0.25">
      <c r="A58" s="28" t="s">
        <v>133</v>
      </c>
      <c r="B58" s="28" t="s">
        <v>56</v>
      </c>
      <c r="C58" s="31">
        <v>8.8755480245327104E-2</v>
      </c>
      <c r="D58" s="31">
        <v>7.8666065587709028E-2</v>
      </c>
      <c r="E58" s="31">
        <v>9.3543501895003003E-2</v>
      </c>
      <c r="F58" s="31">
        <v>8.7407315416487316E-2</v>
      </c>
      <c r="G58" s="31">
        <v>9.2590512603869718E-2</v>
      </c>
      <c r="H58" s="31">
        <v>9.114837230357424E-2</v>
      </c>
      <c r="I58" s="31">
        <v>9.012696792640057E-2</v>
      </c>
      <c r="J58" s="31">
        <v>9.4348476630330427E-2</v>
      </c>
      <c r="K58" s="31">
        <v>8.956434816466638E-2</v>
      </c>
      <c r="L58" s="31">
        <v>8.5882162471416293E-2</v>
      </c>
      <c r="M58" s="31">
        <v>7.9431531611550324E-2</v>
      </c>
      <c r="N58" s="31">
        <v>7.6407316888896945E-2</v>
      </c>
      <c r="O58" s="31">
        <v>7.4505254101667279E-2</v>
      </c>
      <c r="P58" s="31">
        <v>7.183451953492416E-2</v>
      </c>
      <c r="Q58" s="31">
        <v>6.9055773809512444E-2</v>
      </c>
      <c r="R58" s="31">
        <v>6.6853782817976562E-2</v>
      </c>
      <c r="S58" s="31">
        <v>6.4372496595369699E-2</v>
      </c>
      <c r="T58" s="31">
        <v>6.361378956765304E-2</v>
      </c>
      <c r="U58" s="31">
        <v>6.3376100677348932E-2</v>
      </c>
      <c r="V58" s="31">
        <v>6.2086236694222856E-2</v>
      </c>
      <c r="W58" s="31">
        <v>6.2675826809748869E-2</v>
      </c>
      <c r="X58" s="31">
        <v>6.2642824607406403E-2</v>
      </c>
      <c r="Y58" s="31">
        <v>5.7705292532438626E-2</v>
      </c>
      <c r="Z58" s="31">
        <v>6.0085139095998087E-2</v>
      </c>
      <c r="AA58" s="31">
        <v>6.027618756659088E-2</v>
      </c>
    </row>
    <row r="60" spans="1:27" s="27" customFormat="1" x14ac:dyDescent="0.25"/>
    <row r="61" spans="1:27" s="27" customFormat="1"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s="27" customFormat="1" x14ac:dyDescent="0.25">
      <c r="A62" s="28" t="s">
        <v>134</v>
      </c>
      <c r="B62" s="28" t="s">
        <v>64</v>
      </c>
      <c r="C62" s="31" t="s">
        <v>166</v>
      </c>
      <c r="D62" s="31" t="s">
        <v>166</v>
      </c>
      <c r="E62" s="31" t="s">
        <v>166</v>
      </c>
      <c r="F62" s="31" t="s">
        <v>166</v>
      </c>
      <c r="G62" s="31" t="s">
        <v>166</v>
      </c>
      <c r="H62" s="31" t="s">
        <v>166</v>
      </c>
      <c r="I62" s="31" t="s">
        <v>166</v>
      </c>
      <c r="J62" s="31" t="s">
        <v>166</v>
      </c>
      <c r="K62" s="31" t="s">
        <v>166</v>
      </c>
      <c r="L62" s="31" t="s">
        <v>166</v>
      </c>
      <c r="M62" s="31" t="s">
        <v>166</v>
      </c>
      <c r="N62" s="31" t="s">
        <v>166</v>
      </c>
      <c r="O62" s="31" t="s">
        <v>166</v>
      </c>
      <c r="P62" s="31" t="s">
        <v>166</v>
      </c>
      <c r="Q62" s="31" t="s">
        <v>166</v>
      </c>
      <c r="R62" s="31" t="s">
        <v>166</v>
      </c>
      <c r="S62" s="31" t="s">
        <v>166</v>
      </c>
      <c r="T62" s="31" t="s">
        <v>166</v>
      </c>
      <c r="U62" s="31" t="s">
        <v>166</v>
      </c>
      <c r="V62" s="31" t="s">
        <v>166</v>
      </c>
      <c r="W62" s="31" t="s">
        <v>166</v>
      </c>
      <c r="X62" s="31" t="s">
        <v>166</v>
      </c>
      <c r="Y62" s="31" t="s">
        <v>166</v>
      </c>
      <c r="Z62" s="31" t="s">
        <v>166</v>
      </c>
      <c r="AA62" s="31" t="s">
        <v>166</v>
      </c>
    </row>
    <row r="63" spans="1:27" s="27" customFormat="1" x14ac:dyDescent="0.25">
      <c r="A63" s="28" t="s">
        <v>134</v>
      </c>
      <c r="B63" s="28" t="s">
        <v>72</v>
      </c>
      <c r="C63" s="31" t="s">
        <v>166</v>
      </c>
      <c r="D63" s="31" t="s">
        <v>166</v>
      </c>
      <c r="E63" s="31" t="s">
        <v>166</v>
      </c>
      <c r="F63" s="31" t="s">
        <v>166</v>
      </c>
      <c r="G63" s="31" t="s">
        <v>166</v>
      </c>
      <c r="H63" s="31" t="s">
        <v>166</v>
      </c>
      <c r="I63" s="31" t="s">
        <v>166</v>
      </c>
      <c r="J63" s="31" t="s">
        <v>166</v>
      </c>
      <c r="K63" s="31" t="s">
        <v>166</v>
      </c>
      <c r="L63" s="31" t="s">
        <v>166</v>
      </c>
      <c r="M63" s="31" t="s">
        <v>166</v>
      </c>
      <c r="N63" s="31" t="s">
        <v>166</v>
      </c>
      <c r="O63" s="31" t="s">
        <v>166</v>
      </c>
      <c r="P63" s="31" t="s">
        <v>166</v>
      </c>
      <c r="Q63" s="31" t="s">
        <v>166</v>
      </c>
      <c r="R63" s="31" t="s">
        <v>166</v>
      </c>
      <c r="S63" s="31" t="s">
        <v>166</v>
      </c>
      <c r="T63" s="31" t="s">
        <v>166</v>
      </c>
      <c r="U63" s="31" t="s">
        <v>166</v>
      </c>
      <c r="V63" s="31" t="s">
        <v>166</v>
      </c>
      <c r="W63" s="31" t="s">
        <v>166</v>
      </c>
      <c r="X63" s="31" t="s">
        <v>166</v>
      </c>
      <c r="Y63" s="31" t="s">
        <v>166</v>
      </c>
      <c r="Z63" s="31" t="s">
        <v>166</v>
      </c>
      <c r="AA63" s="31" t="s">
        <v>166</v>
      </c>
    </row>
    <row r="64" spans="1:27" s="27" customFormat="1" x14ac:dyDescent="0.25">
      <c r="A64" s="28" t="s">
        <v>134</v>
      </c>
      <c r="B64" s="28" t="s">
        <v>20</v>
      </c>
      <c r="C64" s="31">
        <v>0.2071368252925529</v>
      </c>
      <c r="D64" s="31">
        <v>0.18504945509301024</v>
      </c>
      <c r="E64" s="31">
        <v>0.135245237255708</v>
      </c>
      <c r="F64" s="31">
        <v>0.10000020865068762</v>
      </c>
      <c r="G64" s="31">
        <v>0.10000021307201934</v>
      </c>
      <c r="H64" s="31">
        <v>0.10000020935203761</v>
      </c>
      <c r="I64" s="31">
        <v>0.10000021333085742</v>
      </c>
      <c r="J64" s="31">
        <v>0.10000028060700626</v>
      </c>
      <c r="K64" s="31">
        <v>0.13452818122486221</v>
      </c>
      <c r="L64" s="31">
        <v>0.11326597997183481</v>
      </c>
      <c r="M64" s="31">
        <v>0.10000025484272231</v>
      </c>
      <c r="N64" s="31">
        <v>0.10000033054111347</v>
      </c>
      <c r="O64" s="31">
        <v>0.10000037961331855</v>
      </c>
      <c r="P64" s="31">
        <v>0.1559873566631817</v>
      </c>
      <c r="Q64" s="31">
        <v>0.15121764053813591</v>
      </c>
      <c r="R64" s="31">
        <v>0.10000039863235208</v>
      </c>
      <c r="S64" s="31" t="s">
        <v>166</v>
      </c>
      <c r="T64" s="31" t="s">
        <v>166</v>
      </c>
      <c r="U64" s="31" t="s">
        <v>166</v>
      </c>
      <c r="V64" s="31" t="s">
        <v>166</v>
      </c>
      <c r="W64" s="31" t="s">
        <v>166</v>
      </c>
      <c r="X64" s="31" t="s">
        <v>166</v>
      </c>
      <c r="Y64" s="31" t="s">
        <v>166</v>
      </c>
      <c r="Z64" s="31" t="s">
        <v>166</v>
      </c>
      <c r="AA64" s="31" t="s">
        <v>166</v>
      </c>
    </row>
    <row r="65" spans="1:27" s="27" customFormat="1" x14ac:dyDescent="0.25">
      <c r="A65" s="28" t="s">
        <v>134</v>
      </c>
      <c r="B65" s="28" t="s">
        <v>32</v>
      </c>
      <c r="C65" s="31">
        <v>8.853639517569982E-2</v>
      </c>
      <c r="D65" s="31">
        <v>0.10012577910958903</v>
      </c>
      <c r="E65" s="31">
        <v>0.10477916095890398</v>
      </c>
      <c r="F65" s="31">
        <v>1.2000002283105023E-2</v>
      </c>
      <c r="G65" s="31">
        <v>1.2000002283105023E-2</v>
      </c>
      <c r="H65" s="31">
        <v>1.2000001426940623E-2</v>
      </c>
      <c r="I65" s="31">
        <v>1.2000001426940623E-2</v>
      </c>
      <c r="J65" s="31">
        <v>1.2000002283105023E-2</v>
      </c>
      <c r="K65" s="31">
        <v>1.2000002283105023E-2</v>
      </c>
      <c r="L65" s="31">
        <v>1.2000002283105023E-2</v>
      </c>
      <c r="M65" s="31">
        <v>1.2000001426940623E-2</v>
      </c>
      <c r="N65" s="31">
        <v>1.2000002283105023E-2</v>
      </c>
      <c r="O65" s="31">
        <v>1.2000002283105023E-2</v>
      </c>
      <c r="P65" s="31">
        <v>1.2000002283105023E-2</v>
      </c>
      <c r="Q65" s="31" t="s">
        <v>166</v>
      </c>
      <c r="R65" s="31" t="s">
        <v>166</v>
      </c>
      <c r="S65" s="31" t="s">
        <v>166</v>
      </c>
      <c r="T65" s="31" t="s">
        <v>166</v>
      </c>
      <c r="U65" s="31" t="s">
        <v>166</v>
      </c>
      <c r="V65" s="31" t="s">
        <v>166</v>
      </c>
      <c r="W65" s="31" t="s">
        <v>166</v>
      </c>
      <c r="X65" s="31" t="s">
        <v>166</v>
      </c>
      <c r="Y65" s="31" t="s">
        <v>166</v>
      </c>
      <c r="Z65" s="31" t="s">
        <v>166</v>
      </c>
      <c r="AA65" s="31" t="s">
        <v>166</v>
      </c>
    </row>
    <row r="66" spans="1:27" s="27" customFormat="1" x14ac:dyDescent="0.25">
      <c r="A66" s="28" t="s">
        <v>134</v>
      </c>
      <c r="B66" s="28" t="s">
        <v>67</v>
      </c>
      <c r="C66" s="31">
        <v>3.7490947090644184E-3</v>
      </c>
      <c r="D66" s="31">
        <v>2.4421287616070882E-3</v>
      </c>
      <c r="E66" s="31">
        <v>7.5537499241471627E-3</v>
      </c>
      <c r="F66" s="31">
        <v>7.0242552186723357E-4</v>
      </c>
      <c r="G66" s="31">
        <v>2.7348159452652357E-3</v>
      </c>
      <c r="H66" s="31">
        <v>4.3668856235885324E-3</v>
      </c>
      <c r="I66" s="31">
        <v>4.2592228016359738E-3</v>
      </c>
      <c r="J66" s="31">
        <v>6.0544791242961027E-3</v>
      </c>
      <c r="K66" s="31">
        <v>7.0543523364986951E-3</v>
      </c>
      <c r="L66" s="31">
        <v>7.5054015162804768E-3</v>
      </c>
      <c r="M66" s="31">
        <v>1.1826873150208497E-3</v>
      </c>
      <c r="N66" s="31">
        <v>2.0243225944076332E-3</v>
      </c>
      <c r="O66" s="31">
        <v>7.0945456888326004E-4</v>
      </c>
      <c r="P66" s="31">
        <v>1.045899802681388E-2</v>
      </c>
      <c r="Q66" s="31">
        <v>2.2345926427917173E-2</v>
      </c>
      <c r="R66" s="31">
        <v>1.782480029964556E-2</v>
      </c>
      <c r="S66" s="31">
        <v>6.1260906283934213E-2</v>
      </c>
      <c r="T66" s="31">
        <v>6.1145146736265275E-2</v>
      </c>
      <c r="U66" s="31">
        <v>7.5259565339154011E-2</v>
      </c>
      <c r="V66" s="31">
        <v>0.10166521145205404</v>
      </c>
      <c r="W66" s="31">
        <v>8.6242273039473683E-2</v>
      </c>
      <c r="X66" s="31">
        <v>0.12024339695081286</v>
      </c>
      <c r="Y66" s="31">
        <v>0.14472876822306244</v>
      </c>
      <c r="Z66" s="31">
        <v>5.9392747902494158E-2</v>
      </c>
      <c r="AA66" s="31">
        <v>4.7972913626025064E-2</v>
      </c>
    </row>
    <row r="67" spans="1:27" s="27" customFormat="1" x14ac:dyDescent="0.25">
      <c r="A67" s="28" t="s">
        <v>134</v>
      </c>
      <c r="B67" s="28" t="s">
        <v>66</v>
      </c>
      <c r="C67" s="31" t="s">
        <v>166</v>
      </c>
      <c r="D67" s="31" t="s">
        <v>166</v>
      </c>
      <c r="E67" s="31" t="s">
        <v>166</v>
      </c>
      <c r="F67" s="31" t="s">
        <v>166</v>
      </c>
      <c r="G67" s="31" t="s">
        <v>166</v>
      </c>
      <c r="H67" s="31" t="s">
        <v>166</v>
      </c>
      <c r="I67" s="31" t="s">
        <v>166</v>
      </c>
      <c r="J67" s="31" t="s">
        <v>166</v>
      </c>
      <c r="K67" s="31" t="s">
        <v>166</v>
      </c>
      <c r="L67" s="31" t="s">
        <v>166</v>
      </c>
      <c r="M67" s="31" t="s">
        <v>166</v>
      </c>
      <c r="N67" s="31" t="s">
        <v>166</v>
      </c>
      <c r="O67" s="31" t="s">
        <v>166</v>
      </c>
      <c r="P67" s="31" t="s">
        <v>166</v>
      </c>
      <c r="Q67" s="31" t="s">
        <v>166</v>
      </c>
      <c r="R67" s="31" t="s">
        <v>166</v>
      </c>
      <c r="S67" s="31" t="s">
        <v>166</v>
      </c>
      <c r="T67" s="31" t="s">
        <v>166</v>
      </c>
      <c r="U67" s="31" t="s">
        <v>166</v>
      </c>
      <c r="V67" s="31" t="s">
        <v>166</v>
      </c>
      <c r="W67" s="31" t="s">
        <v>166</v>
      </c>
      <c r="X67" s="31" t="s">
        <v>166</v>
      </c>
      <c r="Y67" s="31" t="s">
        <v>166</v>
      </c>
      <c r="Z67" s="31" t="s">
        <v>166</v>
      </c>
      <c r="AA67" s="31" t="s">
        <v>166</v>
      </c>
    </row>
    <row r="68" spans="1:27" s="27" customFormat="1" x14ac:dyDescent="0.25">
      <c r="A68" s="28" t="s">
        <v>134</v>
      </c>
      <c r="B68" s="28" t="s">
        <v>70</v>
      </c>
      <c r="C68" s="31">
        <v>0.32648435215769955</v>
      </c>
      <c r="D68" s="31">
        <v>0.3317576485861401</v>
      </c>
      <c r="E68" s="31">
        <v>0.29147070234298295</v>
      </c>
      <c r="F68" s="31">
        <v>0.30843496004824283</v>
      </c>
      <c r="G68" s="31">
        <v>0.29451810463470091</v>
      </c>
      <c r="H68" s="31">
        <v>0.32257532146259199</v>
      </c>
      <c r="I68" s="31">
        <v>0.32476825244678853</v>
      </c>
      <c r="J68" s="31">
        <v>0.30516962359144922</v>
      </c>
      <c r="K68" s="31">
        <v>0.30070132352721424</v>
      </c>
      <c r="L68" s="31">
        <v>0.30642850923688808</v>
      </c>
      <c r="M68" s="31">
        <v>0.33649729697337655</v>
      </c>
      <c r="N68" s="31">
        <v>0.30239754219104659</v>
      </c>
      <c r="O68" s="31">
        <v>0.31163267627800811</v>
      </c>
      <c r="P68" s="31">
        <v>0.30156498133358517</v>
      </c>
      <c r="Q68" s="31">
        <v>0.34524750420449551</v>
      </c>
      <c r="R68" s="31">
        <v>0.34514954849516927</v>
      </c>
      <c r="S68" s="31">
        <v>0.31779934720518199</v>
      </c>
      <c r="T68" s="31">
        <v>0.31787561696886396</v>
      </c>
      <c r="U68" s="31">
        <v>0.31449896526032478</v>
      </c>
      <c r="V68" s="31">
        <v>0.34720090785477731</v>
      </c>
      <c r="W68" s="31">
        <v>0.2974067093500643</v>
      </c>
      <c r="X68" s="31">
        <v>0.2978711992157746</v>
      </c>
      <c r="Y68" s="31">
        <v>0.28599575244275066</v>
      </c>
      <c r="Z68" s="31">
        <v>0.32462491625675222</v>
      </c>
      <c r="AA68" s="31">
        <v>0.3383094049029034</v>
      </c>
    </row>
    <row r="69" spans="1:27" s="27" customFormat="1" x14ac:dyDescent="0.25">
      <c r="A69" s="28" t="s">
        <v>134</v>
      </c>
      <c r="B69" s="28" t="s">
        <v>69</v>
      </c>
      <c r="C69" s="31">
        <v>0.3097777807416412</v>
      </c>
      <c r="D69" s="31">
        <v>0.29684926755151397</v>
      </c>
      <c r="E69" s="31">
        <v>0.29751075924303283</v>
      </c>
      <c r="F69" s="31">
        <v>0.28531823871029599</v>
      </c>
      <c r="G69" s="31">
        <v>0.2783096881477739</v>
      </c>
      <c r="H69" s="31">
        <v>0.28379799939919759</v>
      </c>
      <c r="I69" s="31">
        <v>0.29157331382646196</v>
      </c>
      <c r="J69" s="31">
        <v>0.27309614680783068</v>
      </c>
      <c r="K69" s="31">
        <v>0.2829529234466045</v>
      </c>
      <c r="L69" s="31">
        <v>0.28600854252728547</v>
      </c>
      <c r="M69" s="31">
        <v>0.29437766082329614</v>
      </c>
      <c r="N69" s="31">
        <v>0.29857757043317246</v>
      </c>
      <c r="O69" s="31">
        <v>0.28428516946781429</v>
      </c>
      <c r="P69" s="31">
        <v>0.27965062169047422</v>
      </c>
      <c r="Q69" s="31">
        <v>0.2869143963210839</v>
      </c>
      <c r="R69" s="31">
        <v>0.29385512047154888</v>
      </c>
      <c r="S69" s="31">
        <v>0.27744695624550486</v>
      </c>
      <c r="T69" s="31">
        <v>0.2872366011863568</v>
      </c>
      <c r="U69" s="31">
        <v>0.29073039298031544</v>
      </c>
      <c r="V69" s="31">
        <v>0.29177566654339632</v>
      </c>
      <c r="W69" s="31">
        <v>0.2918778127330296</v>
      </c>
      <c r="X69" s="31">
        <v>0.27573847482652075</v>
      </c>
      <c r="Y69" s="31">
        <v>0.27046306524617258</v>
      </c>
      <c r="Z69" s="31">
        <v>0.27913111143160646</v>
      </c>
      <c r="AA69" s="31">
        <v>0.28716827557863023</v>
      </c>
    </row>
    <row r="70" spans="1:27" s="27" customFormat="1" x14ac:dyDescent="0.25">
      <c r="A70" s="28" t="s">
        <v>134</v>
      </c>
      <c r="B70" s="28" t="s">
        <v>36</v>
      </c>
      <c r="C70" s="31">
        <v>5.1926157846337438E-2</v>
      </c>
      <c r="D70" s="31">
        <v>4.4724202864847178E-2</v>
      </c>
      <c r="E70" s="31">
        <v>5.6691212561110628E-2</v>
      </c>
      <c r="F70" s="31">
        <v>4.8262785149680493E-2</v>
      </c>
      <c r="G70" s="31">
        <v>4.9838834731147183E-2</v>
      </c>
      <c r="H70" s="31">
        <v>5.0840939728466955E-2</v>
      </c>
      <c r="I70" s="31">
        <v>5.1434321475440963E-2</v>
      </c>
      <c r="J70" s="31">
        <v>5.1702344424512249E-2</v>
      </c>
      <c r="K70" s="31">
        <v>4.9853357680111302E-2</v>
      </c>
      <c r="L70" s="31">
        <v>7.6147990790526393E-2</v>
      </c>
      <c r="M70" s="31">
        <v>7.354910578323863E-2</v>
      </c>
      <c r="N70" s="31">
        <v>0.1024104101016821</v>
      </c>
      <c r="O70" s="31">
        <v>0.10216239742069468</v>
      </c>
      <c r="P70" s="31">
        <v>0.10053005424157883</v>
      </c>
      <c r="Q70" s="31">
        <v>0.105314361742084</v>
      </c>
      <c r="R70" s="31">
        <v>0.1066430093236919</v>
      </c>
      <c r="S70" s="31">
        <v>0.10959929308758722</v>
      </c>
      <c r="T70" s="31">
        <v>0.10859803941837888</v>
      </c>
      <c r="U70" s="31">
        <v>0.10878406988197702</v>
      </c>
      <c r="V70" s="31">
        <v>0.10398347527255097</v>
      </c>
      <c r="W70" s="31">
        <v>0.11385305769022276</v>
      </c>
      <c r="X70" s="31">
        <v>0.10984055238785839</v>
      </c>
      <c r="Y70" s="31">
        <v>0.10696683036093239</v>
      </c>
      <c r="Z70" s="31">
        <v>0.11232936134975538</v>
      </c>
      <c r="AA70" s="31">
        <v>0.11598237366024913</v>
      </c>
    </row>
    <row r="71" spans="1:27" s="27" customFormat="1" x14ac:dyDescent="0.25">
      <c r="A71" s="28" t="s">
        <v>134</v>
      </c>
      <c r="B71" s="28" t="s">
        <v>74</v>
      </c>
      <c r="C71" s="31" t="s">
        <v>166</v>
      </c>
      <c r="D71" s="31" t="s">
        <v>166</v>
      </c>
      <c r="E71" s="31" t="s">
        <v>166</v>
      </c>
      <c r="F71" s="31" t="s">
        <v>166</v>
      </c>
      <c r="G71" s="31" t="s">
        <v>166</v>
      </c>
      <c r="H71" s="31" t="s">
        <v>166</v>
      </c>
      <c r="I71" s="31" t="s">
        <v>166</v>
      </c>
      <c r="J71" s="31" t="s">
        <v>166</v>
      </c>
      <c r="K71" s="31" t="s">
        <v>166</v>
      </c>
      <c r="L71" s="31" t="s">
        <v>166</v>
      </c>
      <c r="M71" s="31" t="s">
        <v>166</v>
      </c>
      <c r="N71" s="31" t="s">
        <v>166</v>
      </c>
      <c r="O71" s="31" t="s">
        <v>166</v>
      </c>
      <c r="P71" s="31" t="s">
        <v>166</v>
      </c>
      <c r="Q71" s="31" t="s">
        <v>166</v>
      </c>
      <c r="R71" s="31" t="s">
        <v>166</v>
      </c>
      <c r="S71" s="31" t="s">
        <v>166</v>
      </c>
      <c r="T71" s="31" t="s">
        <v>166</v>
      </c>
      <c r="U71" s="31" t="s">
        <v>166</v>
      </c>
      <c r="V71" s="31" t="s">
        <v>166</v>
      </c>
      <c r="W71" s="31" t="s">
        <v>166</v>
      </c>
      <c r="X71" s="31" t="s">
        <v>166</v>
      </c>
      <c r="Y71" s="31" t="s">
        <v>166</v>
      </c>
      <c r="Z71" s="31" t="s">
        <v>166</v>
      </c>
      <c r="AA71" s="31" t="s">
        <v>166</v>
      </c>
    </row>
    <row r="72" spans="1:27" s="27" customFormat="1" x14ac:dyDescent="0.25">
      <c r="A72" s="28" t="s">
        <v>134</v>
      </c>
      <c r="B72" s="28" t="s">
        <v>56</v>
      </c>
      <c r="C72" s="31">
        <v>0.10480859817351598</v>
      </c>
      <c r="D72" s="31">
        <v>9.5948481297615656E-2</v>
      </c>
      <c r="E72" s="31">
        <v>0.11295286203522506</v>
      </c>
      <c r="F72" s="31">
        <v>8.9140639242578923E-2</v>
      </c>
      <c r="G72" s="31">
        <v>8.9316555311339044E-2</v>
      </c>
      <c r="H72" s="31">
        <v>8.7495050494950502E-2</v>
      </c>
      <c r="I72" s="31">
        <v>8.6755736134127043E-2</v>
      </c>
      <c r="J72" s="31">
        <v>8.7484765672085976E-2</v>
      </c>
      <c r="K72" s="31">
        <v>8.4039214724025715E-2</v>
      </c>
      <c r="L72" s="31">
        <v>7.9977457482197797E-2</v>
      </c>
      <c r="M72" s="31">
        <v>7.2636514123892201E-2</v>
      </c>
      <c r="N72" s="31">
        <v>7.1623907227984548E-2</v>
      </c>
      <c r="O72" s="31">
        <v>6.9003175066935721E-2</v>
      </c>
      <c r="P72" s="31">
        <v>6.5862900245513639E-2</v>
      </c>
      <c r="Q72" s="31">
        <v>6.6649009460458014E-2</v>
      </c>
      <c r="R72" s="31">
        <v>6.5080308671331147E-2</v>
      </c>
      <c r="S72" s="31">
        <v>6.3623630136986298E-2</v>
      </c>
      <c r="T72" s="31">
        <v>6.3501374746980657E-2</v>
      </c>
      <c r="U72" s="31">
        <v>6.2671033878159102E-2</v>
      </c>
      <c r="V72" s="31">
        <v>6.2102183487815849E-2</v>
      </c>
      <c r="W72" s="31">
        <v>6.2882739228991291E-2</v>
      </c>
      <c r="X72" s="31">
        <v>6.4583187207873205E-2</v>
      </c>
      <c r="Y72" s="31">
        <v>5.9339077792001454E-2</v>
      </c>
      <c r="Z72" s="31">
        <v>5.9809307315388832E-2</v>
      </c>
      <c r="AA72" s="31">
        <v>6.0008516487331034E-2</v>
      </c>
    </row>
    <row r="74" spans="1:27" s="27" customFormat="1" x14ac:dyDescent="0.25"/>
    <row r="75" spans="1:27" s="27" customFormat="1"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s="27" customFormat="1" x14ac:dyDescent="0.25">
      <c r="A76" s="28" t="s">
        <v>135</v>
      </c>
      <c r="B76" s="28" t="s">
        <v>64</v>
      </c>
      <c r="C76" s="31" t="s">
        <v>166</v>
      </c>
      <c r="D76" s="31" t="s">
        <v>166</v>
      </c>
      <c r="E76" s="31" t="s">
        <v>166</v>
      </c>
      <c r="F76" s="31" t="s">
        <v>166</v>
      </c>
      <c r="G76" s="31" t="s">
        <v>166</v>
      </c>
      <c r="H76" s="31" t="s">
        <v>166</v>
      </c>
      <c r="I76" s="31" t="s">
        <v>166</v>
      </c>
      <c r="J76" s="31" t="s">
        <v>166</v>
      </c>
      <c r="K76" s="31" t="s">
        <v>166</v>
      </c>
      <c r="L76" s="31" t="s">
        <v>166</v>
      </c>
      <c r="M76" s="31" t="s">
        <v>166</v>
      </c>
      <c r="N76" s="31" t="s">
        <v>166</v>
      </c>
      <c r="O76" s="31" t="s">
        <v>166</v>
      </c>
      <c r="P76" s="31" t="s">
        <v>166</v>
      </c>
      <c r="Q76" s="31" t="s">
        <v>166</v>
      </c>
      <c r="R76" s="31" t="s">
        <v>166</v>
      </c>
      <c r="S76" s="31" t="s">
        <v>166</v>
      </c>
      <c r="T76" s="31" t="s">
        <v>166</v>
      </c>
      <c r="U76" s="31" t="s">
        <v>166</v>
      </c>
      <c r="V76" s="31" t="s">
        <v>166</v>
      </c>
      <c r="W76" s="31" t="s">
        <v>166</v>
      </c>
      <c r="X76" s="31" t="s">
        <v>166</v>
      </c>
      <c r="Y76" s="31" t="s">
        <v>166</v>
      </c>
      <c r="Z76" s="31" t="s">
        <v>166</v>
      </c>
      <c r="AA76" s="31" t="s">
        <v>166</v>
      </c>
    </row>
    <row r="77" spans="1:27" s="27" customFormat="1" x14ac:dyDescent="0.25">
      <c r="A77" s="28" t="s">
        <v>135</v>
      </c>
      <c r="B77" s="28" t="s">
        <v>72</v>
      </c>
      <c r="C77" s="31" t="s">
        <v>166</v>
      </c>
      <c r="D77" s="31" t="s">
        <v>166</v>
      </c>
      <c r="E77" s="31" t="s">
        <v>166</v>
      </c>
      <c r="F77" s="31" t="s">
        <v>166</v>
      </c>
      <c r="G77" s="31" t="s">
        <v>166</v>
      </c>
      <c r="H77" s="31" t="s">
        <v>166</v>
      </c>
      <c r="I77" s="31" t="s">
        <v>166</v>
      </c>
      <c r="J77" s="31" t="s">
        <v>166</v>
      </c>
      <c r="K77" s="31" t="s">
        <v>166</v>
      </c>
      <c r="L77" s="31" t="s">
        <v>166</v>
      </c>
      <c r="M77" s="31" t="s">
        <v>166</v>
      </c>
      <c r="N77" s="31" t="s">
        <v>166</v>
      </c>
      <c r="O77" s="31" t="s">
        <v>166</v>
      </c>
      <c r="P77" s="31" t="s">
        <v>166</v>
      </c>
      <c r="Q77" s="31" t="s">
        <v>166</v>
      </c>
      <c r="R77" s="31" t="s">
        <v>166</v>
      </c>
      <c r="S77" s="31" t="s">
        <v>166</v>
      </c>
      <c r="T77" s="31" t="s">
        <v>166</v>
      </c>
      <c r="U77" s="31" t="s">
        <v>166</v>
      </c>
      <c r="V77" s="31" t="s">
        <v>166</v>
      </c>
      <c r="W77" s="31" t="s">
        <v>166</v>
      </c>
      <c r="X77" s="31" t="s">
        <v>166</v>
      </c>
      <c r="Y77" s="31" t="s">
        <v>166</v>
      </c>
      <c r="Z77" s="31" t="s">
        <v>166</v>
      </c>
      <c r="AA77" s="31" t="s">
        <v>166</v>
      </c>
    </row>
    <row r="78" spans="1:27" s="27" customFormat="1" x14ac:dyDescent="0.25">
      <c r="A78" s="28" t="s">
        <v>135</v>
      </c>
      <c r="B78" s="28" t="s">
        <v>20</v>
      </c>
      <c r="C78" s="31">
        <v>0</v>
      </c>
      <c r="D78" s="31">
        <v>4.8336371411747604E-7</v>
      </c>
      <c r="E78" s="31">
        <v>6.2853569454706193E-7</v>
      </c>
      <c r="F78" s="31">
        <v>7.1530168736882635E-7</v>
      </c>
      <c r="G78" s="31">
        <v>6.8942562999095859E-7</v>
      </c>
      <c r="H78" s="31">
        <v>7.0163489656227703E-7</v>
      </c>
      <c r="I78" s="31">
        <v>7.3845344796386834E-7</v>
      </c>
      <c r="J78" s="31">
        <v>7.374267026675706E-7</v>
      </c>
      <c r="K78" s="31">
        <v>7.7744828080401889E-7</v>
      </c>
      <c r="L78" s="31">
        <v>8.2963373467175403E-7</v>
      </c>
      <c r="M78" s="31">
        <v>8.0768159916982192E-7</v>
      </c>
      <c r="N78" s="31">
        <v>1.0171334947673643E-6</v>
      </c>
      <c r="O78" s="31">
        <v>1.0149471391003664E-6</v>
      </c>
      <c r="P78" s="31">
        <v>1.0178130736881875E-6</v>
      </c>
      <c r="Q78" s="31">
        <v>1.1251456486055824E-6</v>
      </c>
      <c r="R78" s="31">
        <v>1.1138083985953401E-6</v>
      </c>
      <c r="S78" s="31">
        <v>1.2659791764436649E-6</v>
      </c>
      <c r="T78" s="31">
        <v>1.396496377361455E-6</v>
      </c>
      <c r="U78" s="31">
        <v>1.5926389500809734E-6</v>
      </c>
      <c r="V78" s="31">
        <v>1.4804588705918003E-6</v>
      </c>
      <c r="W78" s="31">
        <v>1.742956072275191E-6</v>
      </c>
      <c r="X78" s="31">
        <v>1.752336857735467E-6</v>
      </c>
      <c r="Y78" s="31">
        <v>1.7016538264989996E-6</v>
      </c>
      <c r="Z78" s="31">
        <v>1.6980594204841916E-6</v>
      </c>
      <c r="AA78" s="31">
        <v>1.7133021070276957E-6</v>
      </c>
    </row>
    <row r="79" spans="1:27" s="27" customFormat="1" x14ac:dyDescent="0.25">
      <c r="A79" s="28" t="s">
        <v>135</v>
      </c>
      <c r="B79" s="28" t="s">
        <v>32</v>
      </c>
      <c r="C79" s="31" t="s">
        <v>166</v>
      </c>
      <c r="D79" s="31" t="s">
        <v>166</v>
      </c>
      <c r="E79" s="31" t="s">
        <v>166</v>
      </c>
      <c r="F79" s="31" t="s">
        <v>166</v>
      </c>
      <c r="G79" s="31" t="s">
        <v>166</v>
      </c>
      <c r="H79" s="31" t="s">
        <v>166</v>
      </c>
      <c r="I79" s="31" t="s">
        <v>166</v>
      </c>
      <c r="J79" s="31" t="s">
        <v>166</v>
      </c>
      <c r="K79" s="31" t="s">
        <v>166</v>
      </c>
      <c r="L79" s="31" t="s">
        <v>166</v>
      </c>
      <c r="M79" s="31" t="s">
        <v>166</v>
      </c>
      <c r="N79" s="31" t="s">
        <v>166</v>
      </c>
      <c r="O79" s="31" t="s">
        <v>166</v>
      </c>
      <c r="P79" s="31" t="s">
        <v>166</v>
      </c>
      <c r="Q79" s="31" t="s">
        <v>166</v>
      </c>
      <c r="R79" s="31" t="s">
        <v>166</v>
      </c>
      <c r="S79" s="31" t="s">
        <v>166</v>
      </c>
      <c r="T79" s="31" t="s">
        <v>166</v>
      </c>
      <c r="U79" s="31" t="s">
        <v>166</v>
      </c>
      <c r="V79" s="31" t="s">
        <v>166</v>
      </c>
      <c r="W79" s="31" t="s">
        <v>166</v>
      </c>
      <c r="X79" s="31" t="s">
        <v>166</v>
      </c>
      <c r="Y79" s="31" t="s">
        <v>166</v>
      </c>
      <c r="Z79" s="31" t="s">
        <v>166</v>
      </c>
      <c r="AA79" s="31" t="s">
        <v>166</v>
      </c>
    </row>
    <row r="80" spans="1:27" s="27" customFormat="1" x14ac:dyDescent="0.25">
      <c r="A80" s="28" t="s">
        <v>135</v>
      </c>
      <c r="B80" s="28" t="s">
        <v>67</v>
      </c>
      <c r="C80" s="31">
        <v>5.0375980953041791E-7</v>
      </c>
      <c r="D80" s="31">
        <v>4.2266172999481042E-7</v>
      </c>
      <c r="E80" s="31">
        <v>2.9952945539923149E-4</v>
      </c>
      <c r="F80" s="31">
        <v>5.9430530663234519E-7</v>
      </c>
      <c r="G80" s="31">
        <v>1.0100907361376646E-4</v>
      </c>
      <c r="H80" s="31">
        <v>2.4040862714470599E-4</v>
      </c>
      <c r="I80" s="31">
        <v>5.8579020964881096E-7</v>
      </c>
      <c r="J80" s="31">
        <v>5.8566939647794544E-7</v>
      </c>
      <c r="K80" s="31">
        <v>2.660114437690244E-5</v>
      </c>
      <c r="L80" s="31">
        <v>6.57785051363244E-7</v>
      </c>
      <c r="M80" s="31">
        <v>6.1428573020356923E-7</v>
      </c>
      <c r="N80" s="31">
        <v>7.7546925005015735E-7</v>
      </c>
      <c r="O80" s="31">
        <v>7.713773754868105E-7</v>
      </c>
      <c r="P80" s="31">
        <v>5.0742609984259226E-4</v>
      </c>
      <c r="Q80" s="31">
        <v>1.3668749655725756E-3</v>
      </c>
      <c r="R80" s="31">
        <v>8.8036569092882967E-7</v>
      </c>
      <c r="S80" s="31">
        <v>1.9171396631567209E-3</v>
      </c>
      <c r="T80" s="31">
        <v>1.0562195939780098E-6</v>
      </c>
      <c r="U80" s="31">
        <v>1.1954700066827042E-3</v>
      </c>
      <c r="V80" s="31">
        <v>5.730810648193938E-4</v>
      </c>
      <c r="W80" s="31">
        <v>3.0489107829884737E-3</v>
      </c>
      <c r="X80" s="31">
        <v>5.6842696866114535E-4</v>
      </c>
      <c r="Y80" s="31">
        <v>1.9433534694435742E-3</v>
      </c>
      <c r="Z80" s="31">
        <v>9.363179615661783E-3</v>
      </c>
      <c r="AA80" s="31">
        <v>6.8133769438567596E-3</v>
      </c>
    </row>
    <row r="81" spans="1:27" s="27" customFormat="1" x14ac:dyDescent="0.25">
      <c r="A81" s="28" t="s">
        <v>135</v>
      </c>
      <c r="B81" s="28" t="s">
        <v>66</v>
      </c>
      <c r="C81" s="31">
        <v>0.37242690020395852</v>
      </c>
      <c r="D81" s="31">
        <v>0.56237547186830883</v>
      </c>
      <c r="E81" s="31">
        <v>0.41848022976941057</v>
      </c>
      <c r="F81" s="31">
        <v>0.42607699674721206</v>
      </c>
      <c r="G81" s="31">
        <v>0.51129438375645009</v>
      </c>
      <c r="H81" s="31">
        <v>0.46445332754713187</v>
      </c>
      <c r="I81" s="31">
        <v>0.46790253624300554</v>
      </c>
      <c r="J81" s="31">
        <v>0.51627163100385698</v>
      </c>
      <c r="K81" s="31">
        <v>0.45996204096002458</v>
      </c>
      <c r="L81" s="31">
        <v>0.36863436142194694</v>
      </c>
      <c r="M81" s="31">
        <v>0.56105169642368491</v>
      </c>
      <c r="N81" s="31">
        <v>0.41223932302103627</v>
      </c>
      <c r="O81" s="31">
        <v>0.42172483003415084</v>
      </c>
      <c r="P81" s="31">
        <v>0.50606641549306264</v>
      </c>
      <c r="Q81" s="31">
        <v>0.46221253303260962</v>
      </c>
      <c r="R81" s="31">
        <v>0.46037861594510687</v>
      </c>
      <c r="S81" s="31">
        <v>0.510976531847811</v>
      </c>
      <c r="T81" s="31">
        <v>0.45523965022743823</v>
      </c>
      <c r="U81" s="31">
        <v>0.36781848280295337</v>
      </c>
      <c r="V81" s="31">
        <v>0.55148339603984953</v>
      </c>
      <c r="W81" s="31">
        <v>0.40841442716523196</v>
      </c>
      <c r="X81" s="31">
        <v>0.41780788014974268</v>
      </c>
      <c r="Y81" s="31">
        <v>0.50393886980584446</v>
      </c>
      <c r="Z81" s="31">
        <v>0.45542096275288613</v>
      </c>
      <c r="AA81" s="31">
        <v>0.45608936233338121</v>
      </c>
    </row>
    <row r="82" spans="1:27" s="27" customFormat="1" x14ac:dyDescent="0.25">
      <c r="A82" s="28" t="s">
        <v>135</v>
      </c>
      <c r="B82" s="28" t="s">
        <v>70</v>
      </c>
      <c r="C82" s="31">
        <v>0.35764842286878262</v>
      </c>
      <c r="D82" s="31">
        <v>0.40612150814479248</v>
      </c>
      <c r="E82" s="31">
        <v>0.37860335791535055</v>
      </c>
      <c r="F82" s="31">
        <v>0.36785445228251257</v>
      </c>
      <c r="G82" s="31">
        <v>0.40388684509179218</v>
      </c>
      <c r="H82" s="31">
        <v>0.41585276003693511</v>
      </c>
      <c r="I82" s="31">
        <v>0.42617969133057809</v>
      </c>
      <c r="J82" s="31">
        <v>0.38442369701212481</v>
      </c>
      <c r="K82" s="31">
        <v>0.41197844664738215</v>
      </c>
      <c r="L82" s="31">
        <v>0.41230997660190094</v>
      </c>
      <c r="M82" s="31">
        <v>0.43123521290898659</v>
      </c>
      <c r="N82" s="31">
        <v>0.42206552066019248</v>
      </c>
      <c r="O82" s="31">
        <v>0.43087271083657902</v>
      </c>
      <c r="P82" s="31">
        <v>0.46231720698013595</v>
      </c>
      <c r="Q82" s="31">
        <v>0.47181342353151423</v>
      </c>
      <c r="R82" s="31">
        <v>0.48054606871478484</v>
      </c>
      <c r="S82" s="31">
        <v>0.43504805131518176</v>
      </c>
      <c r="T82" s="31">
        <v>0.41772519797898022</v>
      </c>
      <c r="U82" s="31">
        <v>0.40661469996212307</v>
      </c>
      <c r="V82" s="31">
        <v>0.44105077246280916</v>
      </c>
      <c r="W82" s="31">
        <v>0.40498301990052937</v>
      </c>
      <c r="X82" s="31">
        <v>0.39718014417333808</v>
      </c>
      <c r="Y82" s="31">
        <v>0.42615464976974915</v>
      </c>
      <c r="Z82" s="31">
        <v>0.44210982052726483</v>
      </c>
      <c r="AA82" s="31">
        <v>0.46216564356635725</v>
      </c>
    </row>
    <row r="83" spans="1:27" s="27" customFormat="1" x14ac:dyDescent="0.25">
      <c r="A83" s="28" t="s">
        <v>135</v>
      </c>
      <c r="B83" s="28" t="s">
        <v>69</v>
      </c>
      <c r="C83" s="31" t="s">
        <v>166</v>
      </c>
      <c r="D83" s="31" t="s">
        <v>166</v>
      </c>
      <c r="E83" s="31" t="s">
        <v>166</v>
      </c>
      <c r="F83" s="31" t="s">
        <v>166</v>
      </c>
      <c r="G83" s="31" t="s">
        <v>166</v>
      </c>
      <c r="H83" s="31" t="s">
        <v>166</v>
      </c>
      <c r="I83" s="31" t="s">
        <v>166</v>
      </c>
      <c r="J83" s="31" t="s">
        <v>166</v>
      </c>
      <c r="K83" s="31" t="s">
        <v>166</v>
      </c>
      <c r="L83" s="31" t="s">
        <v>166</v>
      </c>
      <c r="M83" s="31" t="s">
        <v>166</v>
      </c>
      <c r="N83" s="31" t="s">
        <v>166</v>
      </c>
      <c r="O83" s="31" t="s">
        <v>166</v>
      </c>
      <c r="P83" s="31" t="s">
        <v>166</v>
      </c>
      <c r="Q83" s="31" t="s">
        <v>166</v>
      </c>
      <c r="R83" s="31" t="s">
        <v>166</v>
      </c>
      <c r="S83" s="31" t="s">
        <v>166</v>
      </c>
      <c r="T83" s="31" t="s">
        <v>166</v>
      </c>
      <c r="U83" s="31" t="s">
        <v>166</v>
      </c>
      <c r="V83" s="31" t="s">
        <v>166</v>
      </c>
      <c r="W83" s="31" t="s">
        <v>166</v>
      </c>
      <c r="X83" s="31" t="s">
        <v>166</v>
      </c>
      <c r="Y83" s="31" t="s">
        <v>166</v>
      </c>
      <c r="Z83" s="31" t="s">
        <v>166</v>
      </c>
      <c r="AA83" s="31" t="s">
        <v>166</v>
      </c>
    </row>
    <row r="84" spans="1:27" s="27" customFormat="1" x14ac:dyDescent="0.25">
      <c r="A84" s="28" t="s">
        <v>135</v>
      </c>
      <c r="B84" s="28" t="s">
        <v>36</v>
      </c>
      <c r="C84" s="31" t="s">
        <v>166</v>
      </c>
      <c r="D84" s="31" t="s">
        <v>166</v>
      </c>
      <c r="E84" s="31" t="s">
        <v>166</v>
      </c>
      <c r="F84" s="31" t="s">
        <v>166</v>
      </c>
      <c r="G84" s="31" t="s">
        <v>166</v>
      </c>
      <c r="H84" s="31" t="s">
        <v>166</v>
      </c>
      <c r="I84" s="31" t="s">
        <v>166</v>
      </c>
      <c r="J84" s="31" t="s">
        <v>166</v>
      </c>
      <c r="K84" s="31" t="s">
        <v>166</v>
      </c>
      <c r="L84" s="31" t="s">
        <v>166</v>
      </c>
      <c r="M84" s="31" t="s">
        <v>166</v>
      </c>
      <c r="N84" s="31" t="s">
        <v>166</v>
      </c>
      <c r="O84" s="31" t="s">
        <v>166</v>
      </c>
      <c r="P84" s="31" t="s">
        <v>166</v>
      </c>
      <c r="Q84" s="31" t="s">
        <v>166</v>
      </c>
      <c r="R84" s="31" t="s">
        <v>166</v>
      </c>
      <c r="S84" s="31" t="s">
        <v>166</v>
      </c>
      <c r="T84" s="31" t="s">
        <v>166</v>
      </c>
      <c r="U84" s="31" t="s">
        <v>166</v>
      </c>
      <c r="V84" s="31" t="s">
        <v>166</v>
      </c>
      <c r="W84" s="31" t="s">
        <v>166</v>
      </c>
      <c r="X84" s="31" t="s">
        <v>166</v>
      </c>
      <c r="Y84" s="31" t="s">
        <v>166</v>
      </c>
      <c r="Z84" s="31" t="s">
        <v>166</v>
      </c>
      <c r="AA84" s="31" t="s">
        <v>166</v>
      </c>
    </row>
    <row r="85" spans="1:27" s="27" customFormat="1" x14ac:dyDescent="0.25">
      <c r="A85" s="28" t="s">
        <v>135</v>
      </c>
      <c r="B85" s="28" t="s">
        <v>74</v>
      </c>
      <c r="C85" s="31" t="s">
        <v>166</v>
      </c>
      <c r="D85" s="31" t="s">
        <v>166</v>
      </c>
      <c r="E85" s="31" t="s">
        <v>166</v>
      </c>
      <c r="F85" s="31" t="s">
        <v>166</v>
      </c>
      <c r="G85" s="31" t="s">
        <v>166</v>
      </c>
      <c r="H85" s="31" t="s">
        <v>166</v>
      </c>
      <c r="I85" s="31" t="s">
        <v>166</v>
      </c>
      <c r="J85" s="31" t="s">
        <v>166</v>
      </c>
      <c r="K85" s="31" t="s">
        <v>166</v>
      </c>
      <c r="L85" s="31" t="s">
        <v>166</v>
      </c>
      <c r="M85" s="31" t="s">
        <v>166</v>
      </c>
      <c r="N85" s="31" t="s">
        <v>166</v>
      </c>
      <c r="O85" s="31" t="s">
        <v>166</v>
      </c>
      <c r="P85" s="31" t="s">
        <v>166</v>
      </c>
      <c r="Q85" s="31" t="s">
        <v>166</v>
      </c>
      <c r="R85" s="31" t="s">
        <v>166</v>
      </c>
      <c r="S85" s="31" t="s">
        <v>166</v>
      </c>
      <c r="T85" s="31" t="s">
        <v>166</v>
      </c>
      <c r="U85" s="31" t="s">
        <v>166</v>
      </c>
      <c r="V85" s="31" t="s">
        <v>166</v>
      </c>
      <c r="W85" s="31" t="s">
        <v>166</v>
      </c>
      <c r="X85" s="31" t="s">
        <v>166</v>
      </c>
      <c r="Y85" s="31" t="s">
        <v>166</v>
      </c>
      <c r="Z85" s="31" t="s">
        <v>166</v>
      </c>
      <c r="AA85" s="31" t="s">
        <v>166</v>
      </c>
    </row>
    <row r="86" spans="1:27" s="27" customFormat="1" x14ac:dyDescent="0.25">
      <c r="A86" s="28" t="s">
        <v>135</v>
      </c>
      <c r="B86" s="28" t="s">
        <v>56</v>
      </c>
      <c r="C86" s="31">
        <v>3.7455015065450707E-3</v>
      </c>
      <c r="D86" s="31">
        <v>4.3428603630183997E-3</v>
      </c>
      <c r="E86" s="31">
        <v>5.6492014840182651E-3</v>
      </c>
      <c r="F86" s="31">
        <v>6.5830379711401422E-3</v>
      </c>
      <c r="G86" s="31">
        <v>6.2682544990598985E-3</v>
      </c>
      <c r="H86" s="31">
        <v>9.7646906085011795E-3</v>
      </c>
      <c r="I86" s="31">
        <v>9.5617971298108274E-3</v>
      </c>
      <c r="J86" s="31">
        <v>1.3381116706863708E-2</v>
      </c>
      <c r="K86" s="31">
        <v>2.2889303410908144E-2</v>
      </c>
      <c r="L86" s="31">
        <v>3.2821876585489601E-2</v>
      </c>
      <c r="M86" s="31">
        <v>7.1203105022831045E-2</v>
      </c>
      <c r="N86" s="31">
        <v>6.6677162193894329E-2</v>
      </c>
      <c r="O86" s="31">
        <v>6.1856755483195809E-2</v>
      </c>
      <c r="P86" s="31">
        <v>5.3906610907581212E-2</v>
      </c>
      <c r="Q86" s="31">
        <v>5.4757909958614868E-2</v>
      </c>
      <c r="R86" s="31">
        <v>5.2766134148344704E-2</v>
      </c>
      <c r="S86" s="31">
        <v>5.4376126779478916E-2</v>
      </c>
      <c r="T86" s="31">
        <v>5.1565164092153407E-2</v>
      </c>
      <c r="U86" s="31">
        <v>6.0465289668949769E-2</v>
      </c>
      <c r="V86" s="31">
        <v>5.3351256236402904E-2</v>
      </c>
      <c r="W86" s="31">
        <v>5.9992580324371804E-2</v>
      </c>
      <c r="X86" s="31">
        <v>6.0043583957938587E-2</v>
      </c>
      <c r="Y86" s="31">
        <v>4.7510331597216481E-2</v>
      </c>
      <c r="Z86" s="31">
        <v>5.4318498043671684E-2</v>
      </c>
      <c r="AA86" s="31">
        <v>5.0697645255349838E-2</v>
      </c>
    </row>
    <row r="88" spans="1:27" s="27" customFormat="1" collapsed="1"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row>
    <row r="89" spans="1:27" s="27" customFormat="1"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row>
    <row r="90" spans="1:27" s="27" customFormat="1" x14ac:dyDescent="0.25">
      <c r="A90" s="17" t="s">
        <v>136</v>
      </c>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row>
    <row r="91" spans="1:27" s="27" customFormat="1" x14ac:dyDescent="0.25">
      <c r="A91" s="18" t="s">
        <v>129</v>
      </c>
      <c r="B91" s="18" t="s">
        <v>130</v>
      </c>
      <c r="C91" s="18" t="s">
        <v>79</v>
      </c>
      <c r="D91" s="18" t="s">
        <v>87</v>
      </c>
      <c r="E91" s="18" t="s">
        <v>88</v>
      </c>
      <c r="F91" s="18" t="s">
        <v>89</v>
      </c>
      <c r="G91" s="18" t="s">
        <v>90</v>
      </c>
      <c r="H91" s="18" t="s">
        <v>91</v>
      </c>
      <c r="I91" s="18" t="s">
        <v>92</v>
      </c>
      <c r="J91" s="18" t="s">
        <v>93</v>
      </c>
      <c r="K91" s="18" t="s">
        <v>94</v>
      </c>
      <c r="L91" s="18" t="s">
        <v>95</v>
      </c>
      <c r="M91" s="18" t="s">
        <v>96</v>
      </c>
      <c r="N91" s="18" t="s">
        <v>97</v>
      </c>
      <c r="O91" s="18" t="s">
        <v>98</v>
      </c>
      <c r="P91" s="18" t="s">
        <v>99</v>
      </c>
      <c r="Q91" s="18" t="s">
        <v>100</v>
      </c>
      <c r="R91" s="18" t="s">
        <v>101</v>
      </c>
      <c r="S91" s="18" t="s">
        <v>102</v>
      </c>
      <c r="T91" s="18" t="s">
        <v>103</v>
      </c>
      <c r="U91" s="18" t="s">
        <v>104</v>
      </c>
      <c r="V91" s="18" t="s">
        <v>105</v>
      </c>
      <c r="W91" s="18" t="s">
        <v>106</v>
      </c>
      <c r="X91" s="18" t="s">
        <v>107</v>
      </c>
      <c r="Y91" s="18" t="s">
        <v>108</v>
      </c>
      <c r="Z91" s="18" t="s">
        <v>109</v>
      </c>
      <c r="AA91" s="18" t="s">
        <v>110</v>
      </c>
    </row>
    <row r="92" spans="1:27" s="27" customFormat="1" x14ac:dyDescent="0.25">
      <c r="A92" s="28" t="s">
        <v>40</v>
      </c>
      <c r="B92" s="28" t="s">
        <v>71</v>
      </c>
      <c r="C92" s="32">
        <v>0.11058995032253843</v>
      </c>
      <c r="D92" s="32">
        <v>5.2365840235606954E-2</v>
      </c>
      <c r="E92" s="32">
        <v>7.0061611230491691E-2</v>
      </c>
      <c r="F92" s="32">
        <v>6.553543153557477E-2</v>
      </c>
      <c r="G92" s="32">
        <v>7.0188667657669679E-2</v>
      </c>
      <c r="H92" s="32">
        <v>7.1283242763153079E-2</v>
      </c>
      <c r="I92" s="32">
        <v>7.2874012192916685E-2</v>
      </c>
      <c r="J92" s="32">
        <v>0.11283406902987429</v>
      </c>
      <c r="K92" s="32">
        <v>0.11178232900016988</v>
      </c>
      <c r="L92" s="32">
        <v>0.1246597792867906</v>
      </c>
      <c r="M92" s="32">
        <v>0.12495943435087964</v>
      </c>
      <c r="N92" s="32">
        <v>0.12991873172911855</v>
      </c>
      <c r="O92" s="32">
        <v>0.13594744571326797</v>
      </c>
      <c r="P92" s="32">
        <v>0.13545442557027998</v>
      </c>
      <c r="Q92" s="32">
        <v>0.14876342918273264</v>
      </c>
      <c r="R92" s="32">
        <v>0.14848661370619226</v>
      </c>
      <c r="S92" s="32">
        <v>0.14398010454500973</v>
      </c>
      <c r="T92" s="32">
        <v>0.14364620312783835</v>
      </c>
      <c r="U92" s="32">
        <v>0.14642743990785212</v>
      </c>
      <c r="V92" s="32">
        <v>0.14356270954490208</v>
      </c>
      <c r="W92" s="32">
        <v>0.14778066636377174</v>
      </c>
      <c r="X92" s="32">
        <v>0.15579795517951925</v>
      </c>
      <c r="Y92" s="32">
        <v>0.15172308798425382</v>
      </c>
      <c r="Z92" s="32">
        <v>0.15713983993894651</v>
      </c>
      <c r="AA92" s="32">
        <v>0.1577543149385299</v>
      </c>
    </row>
    <row r="93" spans="1:27" collapsed="1" x14ac:dyDescent="0.25">
      <c r="A93" s="28" t="s">
        <v>40</v>
      </c>
      <c r="B93" s="28" t="s">
        <v>122</v>
      </c>
      <c r="C93" s="32">
        <v>9.5426786315102735E-3</v>
      </c>
      <c r="D93" s="32">
        <v>4.3540656521440568E-2</v>
      </c>
      <c r="E93" s="32">
        <v>7.3654943609022555E-2</v>
      </c>
      <c r="F93" s="32">
        <v>8.4676987367511294E-2</v>
      </c>
      <c r="G93" s="32">
        <v>8.1559288824066906E-2</v>
      </c>
      <c r="H93" s="32">
        <v>0.14975605685295462</v>
      </c>
      <c r="I93" s="32">
        <v>0.17398579229175115</v>
      </c>
      <c r="J93" s="32">
        <v>0.18135470185685565</v>
      </c>
      <c r="K93" s="32">
        <v>0.26672564729358222</v>
      </c>
      <c r="L93" s="32">
        <v>0.28260031693052884</v>
      </c>
      <c r="M93" s="32">
        <v>0.25698309164858379</v>
      </c>
      <c r="N93" s="32">
        <v>0.29527845773722</v>
      </c>
      <c r="O93" s="32">
        <v>0.27060312118745861</v>
      </c>
      <c r="P93" s="32">
        <v>0.25817095334924167</v>
      </c>
      <c r="Q93" s="32">
        <v>0.30074622585089811</v>
      </c>
      <c r="R93" s="32">
        <v>0.29215170449396904</v>
      </c>
      <c r="S93" s="32">
        <v>0.30189915692537167</v>
      </c>
      <c r="T93" s="32">
        <v>0.29838054178065343</v>
      </c>
      <c r="U93" s="32">
        <v>0.32886216968541088</v>
      </c>
      <c r="V93" s="32">
        <v>0.33842953906009587</v>
      </c>
      <c r="W93" s="32">
        <v>0.32691899204987485</v>
      </c>
      <c r="X93" s="32">
        <v>0.34411900553909125</v>
      </c>
      <c r="Y93" s="32">
        <v>0.32769483177719466</v>
      </c>
      <c r="Z93" s="32">
        <v>0.35406249517556904</v>
      </c>
      <c r="AA93" s="32">
        <v>0.34346879047829049</v>
      </c>
    </row>
    <row r="94" spans="1:27" x14ac:dyDescent="0.25">
      <c r="A94" s="28" t="s">
        <v>40</v>
      </c>
      <c r="B94" s="28" t="s">
        <v>76</v>
      </c>
      <c r="C94" s="32">
        <v>7.652656304394144E-2</v>
      </c>
      <c r="D94" s="32">
        <v>9.3096191947848905E-2</v>
      </c>
      <c r="E94" s="32">
        <v>9.3214120531909223E-2</v>
      </c>
      <c r="F94" s="32">
        <v>9.1682407692987231E-2</v>
      </c>
      <c r="G94" s="32">
        <v>9.6317710851155661E-2</v>
      </c>
      <c r="H94" s="32">
        <v>9.6244147704001831E-2</v>
      </c>
      <c r="I94" s="32">
        <v>9.7863948160118633E-2</v>
      </c>
      <c r="J94" s="32">
        <v>9.8752198894615742E-2</v>
      </c>
      <c r="K94" s="32">
        <v>9.5053113989296931E-2</v>
      </c>
      <c r="L94" s="32">
        <v>9.1797564578448371E-2</v>
      </c>
      <c r="M94" s="32">
        <v>8.6243364691734048E-2</v>
      </c>
      <c r="N94" s="32">
        <v>8.4996011519739553E-2</v>
      </c>
      <c r="O94" s="32">
        <v>8.2672594613245526E-2</v>
      </c>
      <c r="P94" s="32">
        <v>7.9010429422273529E-2</v>
      </c>
      <c r="Q94" s="32">
        <v>7.8682058942980776E-2</v>
      </c>
      <c r="R94" s="32">
        <v>7.6536089656700876E-2</v>
      </c>
      <c r="S94" s="32">
        <v>7.4659061223784837E-2</v>
      </c>
      <c r="T94" s="32">
        <v>7.3804467160933293E-2</v>
      </c>
      <c r="U94" s="32">
        <v>7.4007776346399781E-2</v>
      </c>
      <c r="V94" s="32">
        <v>7.289765449662132E-2</v>
      </c>
      <c r="W94" s="32">
        <v>7.3288343294141203E-2</v>
      </c>
      <c r="X94" s="32">
        <v>7.4351366096261737E-2</v>
      </c>
      <c r="Y94" s="32">
        <v>7.0025260951548471E-2</v>
      </c>
      <c r="Z94" s="32">
        <v>7.119784874037384E-2</v>
      </c>
      <c r="AA94" s="32">
        <v>7.0849986363111031E-2</v>
      </c>
    </row>
    <row r="95" spans="1:27" collapsed="1" x14ac:dyDescent="0.25"/>
    <row r="96" spans="1:27" x14ac:dyDescent="0.25">
      <c r="A96" s="18" t="s">
        <v>129</v>
      </c>
      <c r="B96" s="18" t="s">
        <v>130</v>
      </c>
      <c r="C96" s="18" t="s">
        <v>79</v>
      </c>
      <c r="D96" s="18" t="s">
        <v>87</v>
      </c>
      <c r="E96" s="18" t="s">
        <v>88</v>
      </c>
      <c r="F96" s="18" t="s">
        <v>89</v>
      </c>
      <c r="G96" s="18" t="s">
        <v>90</v>
      </c>
      <c r="H96" s="18" t="s">
        <v>91</v>
      </c>
      <c r="I96" s="18" t="s">
        <v>92</v>
      </c>
      <c r="J96" s="18" t="s">
        <v>93</v>
      </c>
      <c r="K96" s="18" t="s">
        <v>94</v>
      </c>
      <c r="L96" s="18" t="s">
        <v>95</v>
      </c>
      <c r="M96" s="18" t="s">
        <v>96</v>
      </c>
      <c r="N96" s="18" t="s">
        <v>97</v>
      </c>
      <c r="O96" s="18" t="s">
        <v>98</v>
      </c>
      <c r="P96" s="18" t="s">
        <v>99</v>
      </c>
      <c r="Q96" s="18" t="s">
        <v>100</v>
      </c>
      <c r="R96" s="18" t="s">
        <v>101</v>
      </c>
      <c r="S96" s="18" t="s">
        <v>102</v>
      </c>
      <c r="T96" s="18" t="s">
        <v>103</v>
      </c>
      <c r="U96" s="18" t="s">
        <v>104</v>
      </c>
      <c r="V96" s="18" t="s">
        <v>105</v>
      </c>
      <c r="W96" s="18" t="s">
        <v>106</v>
      </c>
      <c r="X96" s="18" t="s">
        <v>107</v>
      </c>
      <c r="Y96" s="18" t="s">
        <v>108</v>
      </c>
      <c r="Z96" s="18" t="s">
        <v>109</v>
      </c>
      <c r="AA96" s="18" t="s">
        <v>110</v>
      </c>
    </row>
    <row r="97" spans="1:27" x14ac:dyDescent="0.25">
      <c r="A97" s="28" t="s">
        <v>131</v>
      </c>
      <c r="B97" s="28" t="s">
        <v>71</v>
      </c>
      <c r="C97" s="32" t="s">
        <v>166</v>
      </c>
      <c r="D97" s="32" t="s">
        <v>166</v>
      </c>
      <c r="E97" s="32" t="s">
        <v>166</v>
      </c>
      <c r="F97" s="32" t="s">
        <v>166</v>
      </c>
      <c r="G97" s="32" t="s">
        <v>166</v>
      </c>
      <c r="H97" s="32" t="s">
        <v>166</v>
      </c>
      <c r="I97" s="32" t="s">
        <v>166</v>
      </c>
      <c r="J97" s="32" t="s">
        <v>166</v>
      </c>
      <c r="K97" s="32" t="s">
        <v>166</v>
      </c>
      <c r="L97" s="32" t="s">
        <v>166</v>
      </c>
      <c r="M97" s="32" t="s">
        <v>166</v>
      </c>
      <c r="N97" s="32" t="s">
        <v>166</v>
      </c>
      <c r="O97" s="32">
        <v>0.16316566902179663</v>
      </c>
      <c r="P97" s="32">
        <v>0.15942990103913737</v>
      </c>
      <c r="Q97" s="32">
        <v>0.16345462339492575</v>
      </c>
      <c r="R97" s="32">
        <v>0.16380211008106044</v>
      </c>
      <c r="S97" s="32">
        <v>0.15786821357084846</v>
      </c>
      <c r="T97" s="32">
        <v>0.15698930779098896</v>
      </c>
      <c r="U97" s="32">
        <v>0.16113361790012751</v>
      </c>
      <c r="V97" s="32">
        <v>0.15814621776894475</v>
      </c>
      <c r="W97" s="32">
        <v>0.15966234483949249</v>
      </c>
      <c r="X97" s="32">
        <v>0.15824767580866911</v>
      </c>
      <c r="Y97" s="32">
        <v>0.15494569212012457</v>
      </c>
      <c r="Z97" s="32">
        <v>0.16154004305105826</v>
      </c>
      <c r="AA97" s="32">
        <v>0.16167616480107339</v>
      </c>
    </row>
    <row r="98" spans="1:27" x14ac:dyDescent="0.25">
      <c r="A98" s="28" t="s">
        <v>131</v>
      </c>
      <c r="B98" s="28" t="s">
        <v>122</v>
      </c>
      <c r="C98" s="32">
        <v>3.1111214666231656E-3</v>
      </c>
      <c r="D98" s="32">
        <v>5.0091199309632517E-2</v>
      </c>
      <c r="E98" s="32">
        <v>7.5505924793433349E-2</v>
      </c>
      <c r="F98" s="32">
        <v>9.2341954044424052E-2</v>
      </c>
      <c r="G98" s="32">
        <v>7.8989586618137222E-2</v>
      </c>
      <c r="H98" s="32">
        <v>0.15091105081164205</v>
      </c>
      <c r="I98" s="32">
        <v>0.17516288606452021</v>
      </c>
      <c r="J98" s="32">
        <v>0.18442044086477594</v>
      </c>
      <c r="K98" s="32">
        <v>0.27749612179482652</v>
      </c>
      <c r="L98" s="32">
        <v>0.29389829968347692</v>
      </c>
      <c r="M98" s="32">
        <v>0.27091484819540479</v>
      </c>
      <c r="N98" s="32">
        <v>0.30645905443681165</v>
      </c>
      <c r="O98" s="32">
        <v>0.28252099194602692</v>
      </c>
      <c r="P98" s="32">
        <v>0.27062889450898786</v>
      </c>
      <c r="Q98" s="32">
        <v>0.31093992084654976</v>
      </c>
      <c r="R98" s="32">
        <v>0.30486918765745746</v>
      </c>
      <c r="S98" s="32">
        <v>0.30996850943630627</v>
      </c>
      <c r="T98" s="32">
        <v>0.30469095036610316</v>
      </c>
      <c r="U98" s="32">
        <v>0.33790291087029661</v>
      </c>
      <c r="V98" s="32">
        <v>0.3483388733722213</v>
      </c>
      <c r="W98" s="32">
        <v>0.33295569462573554</v>
      </c>
      <c r="X98" s="32">
        <v>0.34786556048077644</v>
      </c>
      <c r="Y98" s="32">
        <v>0.33213321972180943</v>
      </c>
      <c r="Z98" s="32">
        <v>0.36429374010371463</v>
      </c>
      <c r="AA98" s="32">
        <v>0.35270195431242429</v>
      </c>
    </row>
    <row r="99" spans="1:27" x14ac:dyDescent="0.25">
      <c r="A99" s="28" t="s">
        <v>131</v>
      </c>
      <c r="B99" s="28" t="s">
        <v>76</v>
      </c>
      <c r="C99" s="32">
        <v>3.9437756628622207E-2</v>
      </c>
      <c r="D99" s="32">
        <v>9.3898795722754336E-2</v>
      </c>
      <c r="E99" s="32">
        <v>7.4495902581571391E-2</v>
      </c>
      <c r="F99" s="32">
        <v>8.747808023388659E-2</v>
      </c>
      <c r="G99" s="32">
        <v>9.2159621550078397E-2</v>
      </c>
      <c r="H99" s="32">
        <v>9.2722451737650702E-2</v>
      </c>
      <c r="I99" s="32">
        <v>9.5947317499275653E-2</v>
      </c>
      <c r="J99" s="32">
        <v>9.4591506806722472E-2</v>
      </c>
      <c r="K99" s="32">
        <v>9.0776823392074546E-2</v>
      </c>
      <c r="L99" s="32">
        <v>8.7680368656111063E-2</v>
      </c>
      <c r="M99" s="32">
        <v>8.1040927855349748E-2</v>
      </c>
      <c r="N99" s="32">
        <v>8.1240470995529626E-2</v>
      </c>
      <c r="O99" s="32">
        <v>7.9217820355840213E-2</v>
      </c>
      <c r="P99" s="32">
        <v>7.5024091374759808E-2</v>
      </c>
      <c r="Q99" s="32">
        <v>7.6900511149779277E-2</v>
      </c>
      <c r="R99" s="32">
        <v>7.5317275037075679E-2</v>
      </c>
      <c r="S99" s="32">
        <v>7.3565960940956909E-2</v>
      </c>
      <c r="T99" s="32">
        <v>7.2472868782866157E-2</v>
      </c>
      <c r="U99" s="32">
        <v>7.2700116002574686E-2</v>
      </c>
      <c r="V99" s="32">
        <v>7.275718509102426E-2</v>
      </c>
      <c r="W99" s="32">
        <v>7.2483622064867054E-2</v>
      </c>
      <c r="X99" s="32">
        <v>7.3937483428174328E-2</v>
      </c>
      <c r="Y99" s="32">
        <v>7.1259292882822164E-2</v>
      </c>
      <c r="Z99" s="32">
        <v>7.1509653681758323E-2</v>
      </c>
      <c r="AA99" s="32">
        <v>7.1102591617889302E-2</v>
      </c>
    </row>
    <row r="101" spans="1:27" x14ac:dyDescent="0.25">
      <c r="A101" s="18" t="s">
        <v>129</v>
      </c>
      <c r="B101" s="18" t="s">
        <v>130</v>
      </c>
      <c r="C101" s="18" t="s">
        <v>79</v>
      </c>
      <c r="D101" s="18" t="s">
        <v>87</v>
      </c>
      <c r="E101" s="18" t="s">
        <v>88</v>
      </c>
      <c r="F101" s="18" t="s">
        <v>89</v>
      </c>
      <c r="G101" s="18" t="s">
        <v>90</v>
      </c>
      <c r="H101" s="18" t="s">
        <v>91</v>
      </c>
      <c r="I101" s="18" t="s">
        <v>92</v>
      </c>
      <c r="J101" s="18" t="s">
        <v>93</v>
      </c>
      <c r="K101" s="18" t="s">
        <v>94</v>
      </c>
      <c r="L101" s="18" t="s">
        <v>95</v>
      </c>
      <c r="M101" s="18" t="s">
        <v>96</v>
      </c>
      <c r="N101" s="18" t="s">
        <v>97</v>
      </c>
      <c r="O101" s="18" t="s">
        <v>98</v>
      </c>
      <c r="P101" s="18" t="s">
        <v>99</v>
      </c>
      <c r="Q101" s="18" t="s">
        <v>100</v>
      </c>
      <c r="R101" s="18" t="s">
        <v>101</v>
      </c>
      <c r="S101" s="18" t="s">
        <v>102</v>
      </c>
      <c r="T101" s="18" t="s">
        <v>103</v>
      </c>
      <c r="U101" s="18" t="s">
        <v>104</v>
      </c>
      <c r="V101" s="18" t="s">
        <v>105</v>
      </c>
      <c r="W101" s="18" t="s">
        <v>106</v>
      </c>
      <c r="X101" s="18" t="s">
        <v>107</v>
      </c>
      <c r="Y101" s="18" t="s">
        <v>108</v>
      </c>
      <c r="Z101" s="18" t="s">
        <v>109</v>
      </c>
      <c r="AA101" s="18" t="s">
        <v>110</v>
      </c>
    </row>
    <row r="102" spans="1:27" x14ac:dyDescent="0.25">
      <c r="A102" s="28" t="s">
        <v>132</v>
      </c>
      <c r="B102" s="28" t="s">
        <v>71</v>
      </c>
      <c r="C102" s="32">
        <v>5.7273621453816967E-2</v>
      </c>
      <c r="D102" s="32">
        <v>0.10159511922888532</v>
      </c>
      <c r="E102" s="32">
        <v>0.13337605333525945</v>
      </c>
      <c r="F102" s="32">
        <v>0.14740902142348264</v>
      </c>
      <c r="G102" s="32">
        <v>0.17585985446925656</v>
      </c>
      <c r="H102" s="32">
        <v>0.18203516153466837</v>
      </c>
      <c r="I102" s="32">
        <v>0.19656486038232981</v>
      </c>
      <c r="J102" s="32">
        <v>0.17045144168780954</v>
      </c>
      <c r="K102" s="32">
        <v>0.16949087416923206</v>
      </c>
      <c r="L102" s="32">
        <v>0.16743397676612903</v>
      </c>
      <c r="M102" s="32">
        <v>0.16179113136678591</v>
      </c>
      <c r="N102" s="32">
        <v>0.16631020013308509</v>
      </c>
      <c r="O102" s="32">
        <v>0.16301115675385336</v>
      </c>
      <c r="P102" s="32">
        <v>0.16133377731159265</v>
      </c>
      <c r="Q102" s="32">
        <v>0.16534620325393451</v>
      </c>
      <c r="R102" s="32">
        <v>0.16249997758205345</v>
      </c>
      <c r="S102" s="32">
        <v>0.15750510275658233</v>
      </c>
      <c r="T102" s="32">
        <v>0.15758524205113714</v>
      </c>
      <c r="U102" s="32">
        <v>0.16117057799146392</v>
      </c>
      <c r="V102" s="32">
        <v>0.16087924902014192</v>
      </c>
      <c r="W102" s="32">
        <v>0.16187603826700919</v>
      </c>
      <c r="X102" s="32">
        <v>0.16369318867305357</v>
      </c>
      <c r="Y102" s="32">
        <v>0.15938693507815013</v>
      </c>
      <c r="Z102" s="32">
        <v>0.16030603388416895</v>
      </c>
      <c r="AA102" s="32">
        <v>0.15945990210528496</v>
      </c>
    </row>
    <row r="103" spans="1:27" x14ac:dyDescent="0.25">
      <c r="A103" s="28" t="s">
        <v>132</v>
      </c>
      <c r="B103" s="28" t="s">
        <v>122</v>
      </c>
      <c r="C103" s="32">
        <v>2.0568205199888171E-2</v>
      </c>
      <c r="D103" s="32">
        <v>3.2311154598825831E-2</v>
      </c>
      <c r="E103" s="32">
        <v>7.0481833007175476E-2</v>
      </c>
      <c r="F103" s="32">
        <v>7.1535258736965229E-2</v>
      </c>
      <c r="G103" s="32">
        <v>9.6660889242104989E-2</v>
      </c>
      <c r="H103" s="32">
        <v>0.14296541585689723</v>
      </c>
      <c r="I103" s="32">
        <v>0.16706538726380246</v>
      </c>
      <c r="J103" s="32">
        <v>0.16333339579956044</v>
      </c>
      <c r="K103" s="32">
        <v>0.15945944056443653</v>
      </c>
      <c r="L103" s="32">
        <v>0.1700807010558788</v>
      </c>
      <c r="M103" s="32">
        <v>0.11823282807993402</v>
      </c>
      <c r="N103" s="32">
        <v>0.18392781201672731</v>
      </c>
      <c r="O103" s="32">
        <v>0.1519095800454123</v>
      </c>
      <c r="P103" s="32">
        <v>0.13409871133099288</v>
      </c>
      <c r="Q103" s="32">
        <v>0.19922427044593907</v>
      </c>
      <c r="R103" s="32">
        <v>0.16004804274848081</v>
      </c>
      <c r="S103" s="32">
        <v>0.25821099055625618</v>
      </c>
      <c r="T103" s="32">
        <v>0.26421501800893837</v>
      </c>
      <c r="U103" s="32">
        <v>0.27991468571080491</v>
      </c>
      <c r="V103" s="32">
        <v>0.28478006247030491</v>
      </c>
      <c r="W103" s="32">
        <v>0.28510270722013858</v>
      </c>
      <c r="X103" s="32">
        <v>0.33042645794918318</v>
      </c>
      <c r="Y103" s="32">
        <v>0.312448420086675</v>
      </c>
      <c r="Z103" s="32">
        <v>0.32642818521485439</v>
      </c>
      <c r="AA103" s="32">
        <v>0.31271258819711456</v>
      </c>
    </row>
    <row r="104" spans="1:27" x14ac:dyDescent="0.25">
      <c r="A104" s="28" t="s">
        <v>132</v>
      </c>
      <c r="B104" s="28" t="s">
        <v>76</v>
      </c>
      <c r="C104" s="32">
        <v>8.3673059943076861E-2</v>
      </c>
      <c r="D104" s="32">
        <v>8.264009853400564E-2</v>
      </c>
      <c r="E104" s="32">
        <v>8.6912804376861372E-2</v>
      </c>
      <c r="F104" s="32">
        <v>8.8141231850597704E-2</v>
      </c>
      <c r="G104" s="32">
        <v>9.5242169703393748E-2</v>
      </c>
      <c r="H104" s="32">
        <v>9.6577261719551041E-2</v>
      </c>
      <c r="I104" s="32">
        <v>0.10043413627883201</v>
      </c>
      <c r="J104" s="32">
        <v>9.9194007183272995E-2</v>
      </c>
      <c r="K104" s="32">
        <v>9.5818735869533975E-2</v>
      </c>
      <c r="L104" s="32">
        <v>9.223744094425565E-2</v>
      </c>
      <c r="M104" s="32">
        <v>8.6671388319529918E-2</v>
      </c>
      <c r="N104" s="32">
        <v>8.6336348038927813E-2</v>
      </c>
      <c r="O104" s="32">
        <v>8.3927302915786539E-2</v>
      </c>
      <c r="P104" s="32">
        <v>8.083483138397124E-2</v>
      </c>
      <c r="Q104" s="32">
        <v>8.0082170842084757E-2</v>
      </c>
      <c r="R104" s="32">
        <v>7.7449305046632819E-2</v>
      </c>
      <c r="S104" s="32">
        <v>7.6343093647419119E-2</v>
      </c>
      <c r="T104" s="32">
        <v>7.581379272568918E-2</v>
      </c>
      <c r="U104" s="32">
        <v>7.611652505791075E-2</v>
      </c>
      <c r="V104" s="32">
        <v>7.4279962002114577E-2</v>
      </c>
      <c r="W104" s="32">
        <v>7.4261999430372677E-2</v>
      </c>
      <c r="X104" s="32">
        <v>7.596608157532124E-2</v>
      </c>
      <c r="Y104" s="32">
        <v>7.3056465929263972E-2</v>
      </c>
      <c r="Z104" s="32">
        <v>7.2907833372643449E-2</v>
      </c>
      <c r="AA104" s="32">
        <v>7.1957694607523381E-2</v>
      </c>
    </row>
    <row r="106" spans="1:27" x14ac:dyDescent="0.25">
      <c r="A106" s="18" t="s">
        <v>129</v>
      </c>
      <c r="B106" s="18" t="s">
        <v>130</v>
      </c>
      <c r="C106" s="18" t="s">
        <v>79</v>
      </c>
      <c r="D106" s="18" t="s">
        <v>87</v>
      </c>
      <c r="E106" s="18" t="s">
        <v>88</v>
      </c>
      <c r="F106" s="18" t="s">
        <v>89</v>
      </c>
      <c r="G106" s="18" t="s">
        <v>90</v>
      </c>
      <c r="H106" s="18" t="s">
        <v>91</v>
      </c>
      <c r="I106" s="18" t="s">
        <v>92</v>
      </c>
      <c r="J106" s="18" t="s">
        <v>93</v>
      </c>
      <c r="K106" s="18" t="s">
        <v>94</v>
      </c>
      <c r="L106" s="18" t="s">
        <v>95</v>
      </c>
      <c r="M106" s="18" t="s">
        <v>96</v>
      </c>
      <c r="N106" s="18" t="s">
        <v>97</v>
      </c>
      <c r="O106" s="18" t="s">
        <v>98</v>
      </c>
      <c r="P106" s="18" t="s">
        <v>99</v>
      </c>
      <c r="Q106" s="18" t="s">
        <v>100</v>
      </c>
      <c r="R106" s="18" t="s">
        <v>101</v>
      </c>
      <c r="S106" s="18" t="s">
        <v>102</v>
      </c>
      <c r="T106" s="18" t="s">
        <v>103</v>
      </c>
      <c r="U106" s="18" t="s">
        <v>104</v>
      </c>
      <c r="V106" s="18" t="s">
        <v>105</v>
      </c>
      <c r="W106" s="18" t="s">
        <v>106</v>
      </c>
      <c r="X106" s="18" t="s">
        <v>107</v>
      </c>
      <c r="Y106" s="18" t="s">
        <v>108</v>
      </c>
      <c r="Z106" s="18" t="s">
        <v>109</v>
      </c>
      <c r="AA106" s="18" t="s">
        <v>110</v>
      </c>
    </row>
    <row r="107" spans="1:27" x14ac:dyDescent="0.25">
      <c r="A107" s="28" t="s">
        <v>133</v>
      </c>
      <c r="B107" s="28" t="s">
        <v>71</v>
      </c>
      <c r="C107" s="32">
        <v>0.21416485842995614</v>
      </c>
      <c r="D107" s="32">
        <v>4.8151387557588674E-2</v>
      </c>
      <c r="E107" s="32">
        <v>6.6450322165368142E-2</v>
      </c>
      <c r="F107" s="32">
        <v>6.3348790016462334E-2</v>
      </c>
      <c r="G107" s="32">
        <v>6.7796411030539308E-2</v>
      </c>
      <c r="H107" s="32">
        <v>6.8528205957234564E-2</v>
      </c>
      <c r="I107" s="32">
        <v>6.9665027008908989E-2</v>
      </c>
      <c r="J107" s="32">
        <v>6.8588483304263856E-2</v>
      </c>
      <c r="K107" s="32">
        <v>6.7860377414703091E-2</v>
      </c>
      <c r="L107" s="32">
        <v>0.10441075648384698</v>
      </c>
      <c r="M107" s="32">
        <v>9.9646685495555318E-2</v>
      </c>
      <c r="N107" s="32">
        <v>9.7388813289185791E-2</v>
      </c>
      <c r="O107" s="32">
        <v>0.10052446685430014</v>
      </c>
      <c r="P107" s="32">
        <v>9.7995046878231143E-2</v>
      </c>
      <c r="Q107" s="32">
        <v>0.10335809072645692</v>
      </c>
      <c r="R107" s="32">
        <v>0.10305000218883198</v>
      </c>
      <c r="S107" s="32">
        <v>9.9070832723338845E-2</v>
      </c>
      <c r="T107" s="32">
        <v>9.9721407880496923E-2</v>
      </c>
      <c r="U107" s="32">
        <v>0.10099469565141571</v>
      </c>
      <c r="V107" s="32">
        <v>9.6246906095340631E-2</v>
      </c>
      <c r="W107" s="32">
        <v>8.3277941679522252E-2</v>
      </c>
      <c r="X107" s="32">
        <v>0.14437117115243128</v>
      </c>
      <c r="Y107" s="32">
        <v>0.13410492387362327</v>
      </c>
      <c r="Z107" s="32">
        <v>0.14733138986171329</v>
      </c>
      <c r="AA107" s="32">
        <v>0.14734928796373847</v>
      </c>
    </row>
    <row r="108" spans="1:27" x14ac:dyDescent="0.25">
      <c r="A108" s="28" t="s">
        <v>133</v>
      </c>
      <c r="B108" s="28" t="s">
        <v>122</v>
      </c>
      <c r="C108" s="32" t="s">
        <v>166</v>
      </c>
      <c r="D108" s="32" t="s">
        <v>166</v>
      </c>
      <c r="E108" s="32" t="s">
        <v>166</v>
      </c>
      <c r="F108" s="32" t="s">
        <v>166</v>
      </c>
      <c r="G108" s="32" t="s">
        <v>166</v>
      </c>
      <c r="H108" s="32" t="s">
        <v>166</v>
      </c>
      <c r="I108" s="32" t="s">
        <v>166</v>
      </c>
      <c r="J108" s="32" t="s">
        <v>166</v>
      </c>
      <c r="K108" s="32" t="s">
        <v>166</v>
      </c>
      <c r="L108" s="32" t="s">
        <v>166</v>
      </c>
      <c r="M108" s="32" t="s">
        <v>166</v>
      </c>
      <c r="N108" s="32" t="s">
        <v>166</v>
      </c>
      <c r="O108" s="32" t="s">
        <v>166</v>
      </c>
      <c r="P108" s="32" t="s">
        <v>166</v>
      </c>
      <c r="Q108" s="32" t="s">
        <v>166</v>
      </c>
      <c r="R108" s="32" t="s">
        <v>166</v>
      </c>
      <c r="S108" s="32" t="s">
        <v>166</v>
      </c>
      <c r="T108" s="32" t="s">
        <v>166</v>
      </c>
      <c r="U108" s="32" t="s">
        <v>166</v>
      </c>
      <c r="V108" s="32" t="s">
        <v>166</v>
      </c>
      <c r="W108" s="32">
        <v>0.38871849422530669</v>
      </c>
      <c r="X108" s="32">
        <v>0.38200302407019116</v>
      </c>
      <c r="Y108" s="32">
        <v>0.33986710050011909</v>
      </c>
      <c r="Z108" s="32">
        <v>0.35658024562343488</v>
      </c>
      <c r="AA108" s="32">
        <v>0.35816130983256556</v>
      </c>
    </row>
    <row r="109" spans="1:27" x14ac:dyDescent="0.25">
      <c r="A109" s="28" t="s">
        <v>133</v>
      </c>
      <c r="B109" s="28" t="s">
        <v>76</v>
      </c>
      <c r="C109" s="32">
        <v>0.10417319033633086</v>
      </c>
      <c r="D109" s="32">
        <v>9.2305037832625295E-2</v>
      </c>
      <c r="E109" s="32">
        <v>0.10980928309112541</v>
      </c>
      <c r="F109" s="32">
        <v>0.10259130547447591</v>
      </c>
      <c r="G109" s="32">
        <v>0.10869027940572634</v>
      </c>
      <c r="H109" s="32">
        <v>0.10699450873878032</v>
      </c>
      <c r="I109" s="32">
        <v>0.10579328494992095</v>
      </c>
      <c r="J109" s="32">
        <v>0.1107611674903233</v>
      </c>
      <c r="K109" s="32">
        <v>0.10513545007256382</v>
      </c>
      <c r="L109" s="32">
        <v>0.10080680596494188</v>
      </c>
      <c r="M109" s="32">
        <v>9.3219690593536977E-2</v>
      </c>
      <c r="N109" s="32">
        <v>8.9666320120606213E-2</v>
      </c>
      <c r="O109" s="32">
        <v>8.7433593268456247E-2</v>
      </c>
      <c r="P109" s="32">
        <v>8.4296462418134099E-2</v>
      </c>
      <c r="Q109" s="32">
        <v>8.1031140368076751E-2</v>
      </c>
      <c r="R109" s="32">
        <v>7.8443800574156008E-2</v>
      </c>
      <c r="S109" s="32">
        <v>7.5527277096851711E-2</v>
      </c>
      <c r="T109" s="32">
        <v>7.4636564035452171E-2</v>
      </c>
      <c r="U109" s="32">
        <v>7.4358119526250668E-2</v>
      </c>
      <c r="V109" s="32">
        <v>7.2841262007107888E-2</v>
      </c>
      <c r="W109" s="32">
        <v>7.3535723496100311E-2</v>
      </c>
      <c r="X109" s="32">
        <v>7.3497853516718198E-2</v>
      </c>
      <c r="Y109" s="32">
        <v>6.7690112947964898E-2</v>
      </c>
      <c r="Z109" s="32">
        <v>7.0492185357828349E-2</v>
      </c>
      <c r="AA109" s="32">
        <v>7.0719235956597792E-2</v>
      </c>
    </row>
    <row r="111" spans="1:27" x14ac:dyDescent="0.25">
      <c r="A111" s="18" t="s">
        <v>129</v>
      </c>
      <c r="B111" s="18" t="s">
        <v>130</v>
      </c>
      <c r="C111" s="18" t="s">
        <v>79</v>
      </c>
      <c r="D111" s="18" t="s">
        <v>87</v>
      </c>
      <c r="E111" s="18" t="s">
        <v>88</v>
      </c>
      <c r="F111" s="18" t="s">
        <v>89</v>
      </c>
      <c r="G111" s="18" t="s">
        <v>90</v>
      </c>
      <c r="H111" s="18" t="s">
        <v>91</v>
      </c>
      <c r="I111" s="18" t="s">
        <v>92</v>
      </c>
      <c r="J111" s="18" t="s">
        <v>93</v>
      </c>
      <c r="K111" s="18" t="s">
        <v>94</v>
      </c>
      <c r="L111" s="18" t="s">
        <v>95</v>
      </c>
      <c r="M111" s="18" t="s">
        <v>96</v>
      </c>
      <c r="N111" s="18" t="s">
        <v>97</v>
      </c>
      <c r="O111" s="18" t="s">
        <v>98</v>
      </c>
      <c r="P111" s="18" t="s">
        <v>99</v>
      </c>
      <c r="Q111" s="18" t="s">
        <v>100</v>
      </c>
      <c r="R111" s="18" t="s">
        <v>101</v>
      </c>
      <c r="S111" s="18" t="s">
        <v>102</v>
      </c>
      <c r="T111" s="18" t="s">
        <v>103</v>
      </c>
      <c r="U111" s="18" t="s">
        <v>104</v>
      </c>
      <c r="V111" s="18" t="s">
        <v>105</v>
      </c>
      <c r="W111" s="18" t="s">
        <v>106</v>
      </c>
      <c r="X111" s="18" t="s">
        <v>107</v>
      </c>
      <c r="Y111" s="18" t="s">
        <v>108</v>
      </c>
      <c r="Z111" s="18" t="s">
        <v>109</v>
      </c>
      <c r="AA111" s="18" t="s">
        <v>110</v>
      </c>
    </row>
    <row r="112" spans="1:27" x14ac:dyDescent="0.25">
      <c r="A112" s="28" t="s">
        <v>134</v>
      </c>
      <c r="B112" s="28" t="s">
        <v>71</v>
      </c>
      <c r="C112" s="32">
        <v>6.3942374927617743E-2</v>
      </c>
      <c r="D112" s="32">
        <v>5.537905915926284E-2</v>
      </c>
      <c r="E112" s="32">
        <v>6.9825159886669708E-2</v>
      </c>
      <c r="F112" s="32">
        <v>5.9583716792140785E-2</v>
      </c>
      <c r="G112" s="32">
        <v>6.1529398914658529E-2</v>
      </c>
      <c r="H112" s="32">
        <v>6.2766584733993408E-2</v>
      </c>
      <c r="I112" s="32">
        <v>6.3663160215770578E-2</v>
      </c>
      <c r="J112" s="32">
        <v>6.3666060873375022E-2</v>
      </c>
      <c r="K112" s="32">
        <v>6.1640811342393027E-2</v>
      </c>
      <c r="L112" s="32">
        <v>9.3924682181908817E-2</v>
      </c>
      <c r="M112" s="32">
        <v>9.0801403838152273E-2</v>
      </c>
      <c r="N112" s="32">
        <v>0.12643265089930922</v>
      </c>
      <c r="O112" s="32">
        <v>0.1261263547040021</v>
      </c>
      <c r="P112" s="32">
        <v>0.12411117411330531</v>
      </c>
      <c r="Q112" s="32">
        <v>0.13001772605706732</v>
      </c>
      <c r="R112" s="32">
        <v>0.13165804114970178</v>
      </c>
      <c r="S112" s="32">
        <v>0.13530777364262422</v>
      </c>
      <c r="T112" s="32">
        <v>0.13445839012333174</v>
      </c>
      <c r="U112" s="32">
        <v>0.13391456479475805</v>
      </c>
      <c r="V112" s="32">
        <v>0.12876141327737659</v>
      </c>
      <c r="W112" s="32">
        <v>0.14024512152771584</v>
      </c>
      <c r="X112" s="32">
        <v>0.13600439882508628</v>
      </c>
      <c r="Y112" s="32">
        <v>0.13166833460413013</v>
      </c>
      <c r="Z112" s="32">
        <v>0.13867822705955785</v>
      </c>
      <c r="AA112" s="32">
        <v>0.14318811510523063</v>
      </c>
    </row>
    <row r="113" spans="1:27" x14ac:dyDescent="0.25">
      <c r="A113" s="28" t="s">
        <v>134</v>
      </c>
      <c r="B113" s="28" t="s">
        <v>122</v>
      </c>
      <c r="C113" s="32" t="s">
        <v>166</v>
      </c>
      <c r="D113" s="32" t="s">
        <v>166</v>
      </c>
      <c r="E113" s="32" t="s">
        <v>166</v>
      </c>
      <c r="F113" s="32" t="s">
        <v>166</v>
      </c>
      <c r="G113" s="32" t="s">
        <v>166</v>
      </c>
      <c r="H113" s="32" t="s">
        <v>166</v>
      </c>
      <c r="I113" s="32" t="s">
        <v>166</v>
      </c>
      <c r="J113" s="32" t="s">
        <v>166</v>
      </c>
      <c r="K113" s="32" t="s">
        <v>166</v>
      </c>
      <c r="L113" s="32" t="s">
        <v>166</v>
      </c>
      <c r="M113" s="32" t="s">
        <v>166</v>
      </c>
      <c r="N113" s="32" t="s">
        <v>166</v>
      </c>
      <c r="O113" s="32" t="s">
        <v>166</v>
      </c>
      <c r="P113" s="32" t="s">
        <v>166</v>
      </c>
      <c r="Q113" s="32" t="s">
        <v>166</v>
      </c>
      <c r="R113" s="32" t="s">
        <v>166</v>
      </c>
      <c r="S113" s="32" t="s">
        <v>166</v>
      </c>
      <c r="T113" s="32" t="s">
        <v>166</v>
      </c>
      <c r="U113" s="32" t="s">
        <v>166</v>
      </c>
      <c r="V113" s="32" t="s">
        <v>166</v>
      </c>
      <c r="W113" s="32" t="s">
        <v>166</v>
      </c>
      <c r="X113" s="32" t="s">
        <v>166</v>
      </c>
      <c r="Y113" s="32" t="s">
        <v>166</v>
      </c>
      <c r="Z113" s="32" t="s">
        <v>166</v>
      </c>
      <c r="AA113" s="32" t="s">
        <v>166</v>
      </c>
    </row>
    <row r="114" spans="1:27" x14ac:dyDescent="0.25">
      <c r="A114" s="28" t="s">
        <v>134</v>
      </c>
      <c r="B114" s="28" t="s">
        <v>76</v>
      </c>
      <c r="C114" s="32">
        <v>0.12305668493150686</v>
      </c>
      <c r="D114" s="32">
        <v>0.11263122602333825</v>
      </c>
      <c r="E114" s="32">
        <v>0.13264322407044968</v>
      </c>
      <c r="F114" s="32">
        <v>0.10463532424717298</v>
      </c>
      <c r="G114" s="32">
        <v>0.10484603240493939</v>
      </c>
      <c r="H114" s="32">
        <v>0.1027036896310369</v>
      </c>
      <c r="I114" s="32">
        <v>0.1018355998414921</v>
      </c>
      <c r="J114" s="32">
        <v>0.10269715530558822</v>
      </c>
      <c r="K114" s="32">
        <v>9.8647301656963296E-2</v>
      </c>
      <c r="L114" s="32">
        <v>9.3872532573788747E-2</v>
      </c>
      <c r="M114" s="32">
        <v>8.5238435216343708E-2</v>
      </c>
      <c r="N114" s="32">
        <v>8.4052749693859438E-2</v>
      </c>
      <c r="O114" s="32">
        <v>8.0973830788810944E-2</v>
      </c>
      <c r="P114" s="32">
        <v>7.7282576682822374E-2</v>
      </c>
      <c r="Q114" s="32">
        <v>7.8209774031084603E-2</v>
      </c>
      <c r="R114" s="32">
        <v>7.6366398219398918E-2</v>
      </c>
      <c r="S114" s="32">
        <v>7.4654710406152375E-2</v>
      </c>
      <c r="T114" s="32">
        <v>7.4512782651561166E-2</v>
      </c>
      <c r="U114" s="32">
        <v>7.3537844684318371E-2</v>
      </c>
      <c r="V114" s="32">
        <v>7.2869835201788039E-2</v>
      </c>
      <c r="W114" s="32">
        <v>7.3789542289052268E-2</v>
      </c>
      <c r="X114" s="32">
        <v>7.5791506043184326E-2</v>
      </c>
      <c r="Y114" s="32">
        <v>6.962347893955903E-2</v>
      </c>
      <c r="Z114" s="32">
        <v>7.0179227441155803E-2</v>
      </c>
      <c r="AA114" s="32">
        <v>7.0416100027015649E-2</v>
      </c>
    </row>
    <row r="116" spans="1:27" x14ac:dyDescent="0.25">
      <c r="A116" s="18" t="s">
        <v>129</v>
      </c>
      <c r="B116" s="18" t="s">
        <v>130</v>
      </c>
      <c r="C116" s="18" t="s">
        <v>79</v>
      </c>
      <c r="D116" s="18" t="s">
        <v>87</v>
      </c>
      <c r="E116" s="18" t="s">
        <v>88</v>
      </c>
      <c r="F116" s="18" t="s">
        <v>89</v>
      </c>
      <c r="G116" s="18" t="s">
        <v>90</v>
      </c>
      <c r="H116" s="18" t="s">
        <v>91</v>
      </c>
      <c r="I116" s="18" t="s">
        <v>92</v>
      </c>
      <c r="J116" s="18" t="s">
        <v>93</v>
      </c>
      <c r="K116" s="18" t="s">
        <v>94</v>
      </c>
      <c r="L116" s="18" t="s">
        <v>95</v>
      </c>
      <c r="M116" s="18" t="s">
        <v>96</v>
      </c>
      <c r="N116" s="18" t="s">
        <v>97</v>
      </c>
      <c r="O116" s="18" t="s">
        <v>98</v>
      </c>
      <c r="P116" s="18" t="s">
        <v>99</v>
      </c>
      <c r="Q116" s="18" t="s">
        <v>100</v>
      </c>
      <c r="R116" s="18" t="s">
        <v>101</v>
      </c>
      <c r="S116" s="18" t="s">
        <v>102</v>
      </c>
      <c r="T116" s="18" t="s">
        <v>103</v>
      </c>
      <c r="U116" s="18" t="s">
        <v>104</v>
      </c>
      <c r="V116" s="18" t="s">
        <v>105</v>
      </c>
      <c r="W116" s="18" t="s">
        <v>106</v>
      </c>
      <c r="X116" s="18" t="s">
        <v>107</v>
      </c>
      <c r="Y116" s="18" t="s">
        <v>108</v>
      </c>
      <c r="Z116" s="18" t="s">
        <v>109</v>
      </c>
      <c r="AA116" s="18" t="s">
        <v>110</v>
      </c>
    </row>
    <row r="117" spans="1:27" x14ac:dyDescent="0.25">
      <c r="A117" s="28" t="s">
        <v>135</v>
      </c>
      <c r="B117" s="28" t="s">
        <v>71</v>
      </c>
      <c r="C117" s="32" t="s">
        <v>166</v>
      </c>
      <c r="D117" s="32" t="s">
        <v>166</v>
      </c>
      <c r="E117" s="32" t="s">
        <v>166</v>
      </c>
      <c r="F117" s="32" t="s">
        <v>166</v>
      </c>
      <c r="G117" s="32" t="s">
        <v>166</v>
      </c>
      <c r="H117" s="32" t="s">
        <v>166</v>
      </c>
      <c r="I117" s="32" t="s">
        <v>166</v>
      </c>
      <c r="J117" s="32" t="s">
        <v>166</v>
      </c>
      <c r="K117" s="32" t="s">
        <v>166</v>
      </c>
      <c r="L117" s="32" t="s">
        <v>166</v>
      </c>
      <c r="M117" s="32" t="s">
        <v>166</v>
      </c>
      <c r="N117" s="32" t="s">
        <v>166</v>
      </c>
      <c r="O117" s="32" t="s">
        <v>166</v>
      </c>
      <c r="P117" s="32" t="s">
        <v>166</v>
      </c>
      <c r="Q117" s="32" t="s">
        <v>166</v>
      </c>
      <c r="R117" s="32" t="s">
        <v>166</v>
      </c>
      <c r="S117" s="32" t="s">
        <v>166</v>
      </c>
      <c r="T117" s="32" t="s">
        <v>166</v>
      </c>
      <c r="U117" s="32" t="s">
        <v>166</v>
      </c>
      <c r="V117" s="32" t="s">
        <v>166</v>
      </c>
      <c r="W117" s="32" t="s">
        <v>166</v>
      </c>
      <c r="X117" s="32" t="s">
        <v>166</v>
      </c>
      <c r="Y117" s="32" t="s">
        <v>166</v>
      </c>
      <c r="Z117" s="32" t="s">
        <v>166</v>
      </c>
      <c r="AA117" s="32" t="s">
        <v>166</v>
      </c>
    </row>
    <row r="118" spans="1:27" x14ac:dyDescent="0.25">
      <c r="A118" s="28" t="s">
        <v>135</v>
      </c>
      <c r="B118" s="28" t="s">
        <v>122</v>
      </c>
      <c r="C118" s="32" t="s">
        <v>166</v>
      </c>
      <c r="D118" s="32" t="s">
        <v>166</v>
      </c>
      <c r="E118" s="32" t="s">
        <v>166</v>
      </c>
      <c r="F118" s="32" t="s">
        <v>166</v>
      </c>
      <c r="G118" s="32" t="s">
        <v>166</v>
      </c>
      <c r="H118" s="32" t="s">
        <v>166</v>
      </c>
      <c r="I118" s="32" t="s">
        <v>166</v>
      </c>
      <c r="J118" s="32" t="s">
        <v>166</v>
      </c>
      <c r="K118" s="32" t="s">
        <v>166</v>
      </c>
      <c r="L118" s="32" t="s">
        <v>166</v>
      </c>
      <c r="M118" s="32" t="s">
        <v>166</v>
      </c>
      <c r="N118" s="32" t="s">
        <v>166</v>
      </c>
      <c r="O118" s="32" t="s">
        <v>166</v>
      </c>
      <c r="P118" s="32" t="s">
        <v>166</v>
      </c>
      <c r="Q118" s="32" t="s">
        <v>166</v>
      </c>
      <c r="R118" s="32" t="s">
        <v>166</v>
      </c>
      <c r="S118" s="32" t="s">
        <v>166</v>
      </c>
      <c r="T118" s="32" t="s">
        <v>166</v>
      </c>
      <c r="U118" s="32" t="s">
        <v>166</v>
      </c>
      <c r="V118" s="32" t="s">
        <v>166</v>
      </c>
      <c r="W118" s="32" t="s">
        <v>166</v>
      </c>
      <c r="X118" s="32" t="s">
        <v>166</v>
      </c>
      <c r="Y118" s="32" t="s">
        <v>166</v>
      </c>
      <c r="Z118" s="32" t="s">
        <v>166</v>
      </c>
      <c r="AA118" s="32" t="s">
        <v>166</v>
      </c>
    </row>
    <row r="119" spans="1:27" x14ac:dyDescent="0.25">
      <c r="A119" s="28" t="s">
        <v>135</v>
      </c>
      <c r="B119" s="28" t="s">
        <v>76</v>
      </c>
      <c r="C119" s="32">
        <v>4.1600169394522052E-3</v>
      </c>
      <c r="D119" s="32">
        <v>4.8695887806526998E-3</v>
      </c>
      <c r="E119" s="32">
        <v>6.4124420662100452E-3</v>
      </c>
      <c r="F119" s="32">
        <v>7.5116649973805171E-3</v>
      </c>
      <c r="G119" s="32">
        <v>7.1405774912704813E-3</v>
      </c>
      <c r="H119" s="32">
        <v>1.1257268637848877E-2</v>
      </c>
      <c r="I119" s="32">
        <v>1.1018945205479453E-2</v>
      </c>
      <c r="J119" s="32">
        <v>1.5515105378617215E-2</v>
      </c>
      <c r="K119" s="32">
        <v>2.6706837098184597E-2</v>
      </c>
      <c r="L119" s="32">
        <v>3.8397599568746825E-2</v>
      </c>
      <c r="M119" s="32">
        <v>8.3555149670218168E-2</v>
      </c>
      <c r="N119" s="32">
        <v>7.8235884848573592E-2</v>
      </c>
      <c r="O119" s="32">
        <v>7.2568814358985281E-2</v>
      </c>
      <c r="P119" s="32">
        <v>6.3219128458816956E-2</v>
      </c>
      <c r="Q119" s="32">
        <v>6.4222796284358882E-2</v>
      </c>
      <c r="R119" s="32">
        <v>6.1881119057041321E-2</v>
      </c>
      <c r="S119" s="32">
        <v>6.3776497448294389E-2</v>
      </c>
      <c r="T119" s="32">
        <v>6.0470719599574438E-2</v>
      </c>
      <c r="U119" s="32">
        <v>7.0943022260273852E-2</v>
      </c>
      <c r="V119" s="32">
        <v>6.2574305055835208E-2</v>
      </c>
      <c r="W119" s="32">
        <v>7.0388723935534497E-2</v>
      </c>
      <c r="X119" s="32">
        <v>7.0449952773277411E-2</v>
      </c>
      <c r="Y119" s="32">
        <v>5.5706113097474946E-2</v>
      </c>
      <c r="Z119" s="32">
        <v>6.3718115238830253E-2</v>
      </c>
      <c r="AA119" s="32">
        <v>5.9460731265411862E-2</v>
      </c>
    </row>
    <row r="122" spans="1:27" x14ac:dyDescent="0.25">
      <c r="A122" s="25" t="s">
        <v>137</v>
      </c>
    </row>
    <row r="123" spans="1:27" x14ac:dyDescent="0.25">
      <c r="A123" s="18" t="s">
        <v>129</v>
      </c>
      <c r="B123" s="18" t="s">
        <v>130</v>
      </c>
      <c r="C123" s="18" t="s">
        <v>79</v>
      </c>
      <c r="D123" s="18" t="s">
        <v>87</v>
      </c>
      <c r="E123" s="18" t="s">
        <v>88</v>
      </c>
      <c r="F123" s="18" t="s">
        <v>89</v>
      </c>
      <c r="G123" s="18" t="s">
        <v>90</v>
      </c>
      <c r="H123" s="18" t="s">
        <v>91</v>
      </c>
      <c r="I123" s="18" t="s">
        <v>92</v>
      </c>
      <c r="J123" s="18" t="s">
        <v>93</v>
      </c>
      <c r="K123" s="18" t="s">
        <v>94</v>
      </c>
      <c r="L123" s="18" t="s">
        <v>95</v>
      </c>
      <c r="M123" s="18" t="s">
        <v>96</v>
      </c>
      <c r="N123" s="18" t="s">
        <v>97</v>
      </c>
      <c r="O123" s="18" t="s">
        <v>98</v>
      </c>
      <c r="P123" s="18" t="s">
        <v>99</v>
      </c>
      <c r="Q123" s="18" t="s">
        <v>100</v>
      </c>
      <c r="R123" s="18" t="s">
        <v>101</v>
      </c>
      <c r="S123" s="18" t="s">
        <v>102</v>
      </c>
      <c r="T123" s="18" t="s">
        <v>103</v>
      </c>
      <c r="U123" s="18" t="s">
        <v>104</v>
      </c>
      <c r="V123" s="18" t="s">
        <v>105</v>
      </c>
      <c r="W123" s="18" t="s">
        <v>106</v>
      </c>
      <c r="X123" s="18" t="s">
        <v>107</v>
      </c>
      <c r="Y123" s="18" t="s">
        <v>108</v>
      </c>
      <c r="Z123" s="18" t="s">
        <v>109</v>
      </c>
      <c r="AA123" s="18" t="s">
        <v>110</v>
      </c>
    </row>
    <row r="124" spans="1:27" x14ac:dyDescent="0.25">
      <c r="A124" s="28" t="s">
        <v>40</v>
      </c>
      <c r="B124" s="28" t="s">
        <v>24</v>
      </c>
      <c r="C124" s="32">
        <v>0.1567473469865171</v>
      </c>
      <c r="D124" s="32">
        <v>0.15901191175732901</v>
      </c>
      <c r="E124" s="32">
        <v>0.16173006668934192</v>
      </c>
      <c r="F124" s="32">
        <v>0.15673697909199502</v>
      </c>
      <c r="G124" s="32">
        <v>0.15142952356367143</v>
      </c>
      <c r="H124" s="32">
        <v>0.16371668129656025</v>
      </c>
      <c r="I124" s="32">
        <v>0.16373331493919596</v>
      </c>
      <c r="J124" s="32">
        <v>0.14845398355662545</v>
      </c>
      <c r="K124" s="32">
        <v>0.15648196846370169</v>
      </c>
      <c r="L124" s="32">
        <v>0.162835912629544</v>
      </c>
      <c r="M124" s="32">
        <v>0.16528118363458164</v>
      </c>
      <c r="N124" s="32">
        <v>0.16648629676841387</v>
      </c>
      <c r="O124" s="32">
        <v>0.16209715198769264</v>
      </c>
      <c r="P124" s="32">
        <v>0.15619453700300093</v>
      </c>
      <c r="Q124" s="32">
        <v>0.16723295999995558</v>
      </c>
      <c r="R124" s="32">
        <v>0.16712130082112309</v>
      </c>
      <c r="S124" s="32">
        <v>0.15050981816031592</v>
      </c>
      <c r="T124" s="32">
        <v>0.15840558841288177</v>
      </c>
      <c r="U124" s="32">
        <v>0.16499320698692155</v>
      </c>
      <c r="V124" s="32">
        <v>0.16765728474925307</v>
      </c>
      <c r="W124" s="32">
        <v>0.16733997965779693</v>
      </c>
      <c r="X124" s="32">
        <v>0.16311720075912828</v>
      </c>
      <c r="Y124" s="32">
        <v>0.15803114244943464</v>
      </c>
      <c r="Z124" s="32">
        <v>0.1692157154030178</v>
      </c>
      <c r="AA124" s="32">
        <v>0.16882486401942914</v>
      </c>
    </row>
    <row r="125" spans="1:27" collapsed="1" x14ac:dyDescent="0.25">
      <c r="A125" s="28" t="s">
        <v>40</v>
      </c>
      <c r="B125" s="28" t="s">
        <v>77</v>
      </c>
      <c r="C125" s="32">
        <v>4.8763949987566314E-2</v>
      </c>
      <c r="D125" s="32">
        <v>4.8476789291718357E-2</v>
      </c>
      <c r="E125" s="32">
        <v>4.8038298437976058E-2</v>
      </c>
      <c r="F125" s="32">
        <v>4.750000957814679E-2</v>
      </c>
      <c r="G125" s="32">
        <v>4.7303325252255737E-2</v>
      </c>
      <c r="H125" s="32">
        <v>4.7192080130952378E-2</v>
      </c>
      <c r="I125" s="32">
        <v>4.714189839633643E-2</v>
      </c>
      <c r="J125" s="32">
        <v>4.6536277606327899E-2</v>
      </c>
      <c r="K125" s="32">
        <v>4.604617820582569E-2</v>
      </c>
      <c r="L125" s="32">
        <v>4.5439917894730397E-2</v>
      </c>
      <c r="M125" s="32">
        <v>4.5218923706319858E-2</v>
      </c>
      <c r="N125" s="32">
        <v>4.4373270745200977E-2</v>
      </c>
      <c r="O125" s="32">
        <v>4.3649232035796598E-2</v>
      </c>
      <c r="P125" s="32">
        <v>4.2968204975848856E-2</v>
      </c>
      <c r="Q125" s="32">
        <v>4.2519080782516684E-2</v>
      </c>
      <c r="R125" s="32">
        <v>4.1865975752758848E-2</v>
      </c>
      <c r="S125" s="32">
        <v>4.1292745094017362E-2</v>
      </c>
      <c r="T125" s="32">
        <v>4.0884326771086679E-2</v>
      </c>
      <c r="U125" s="32">
        <v>4.0661577411557848E-2</v>
      </c>
      <c r="V125" s="32">
        <v>4.0344736564672933E-2</v>
      </c>
      <c r="W125" s="32">
        <v>4.0138385140003716E-2</v>
      </c>
      <c r="X125" s="32">
        <v>3.9889284316246783E-2</v>
      </c>
      <c r="Y125" s="32">
        <v>3.975747877305659E-2</v>
      </c>
      <c r="Z125" s="32">
        <v>3.9178735694831344E-2</v>
      </c>
      <c r="AA125" s="32">
        <v>3.8732850302462866E-2</v>
      </c>
    </row>
    <row r="126" spans="1:27" collapsed="1" x14ac:dyDescent="0.25">
      <c r="A126" s="28" t="s">
        <v>40</v>
      </c>
      <c r="B126" s="28" t="s">
        <v>78</v>
      </c>
      <c r="C126" s="32">
        <v>5.7392421985969722E-2</v>
      </c>
      <c r="D126" s="32">
        <v>5.706111427446281E-2</v>
      </c>
      <c r="E126" s="32">
        <v>5.6546762803729625E-2</v>
      </c>
      <c r="F126" s="32">
        <v>5.5932648747323933E-2</v>
      </c>
      <c r="G126" s="32">
        <v>5.5664117293977515E-2</v>
      </c>
      <c r="H126" s="32">
        <v>5.5540166744909546E-2</v>
      </c>
      <c r="I126" s="32">
        <v>5.5487642694804669E-2</v>
      </c>
      <c r="J126" s="32">
        <v>5.4780202259101567E-2</v>
      </c>
      <c r="K126" s="32">
        <v>5.4197162162399476E-2</v>
      </c>
      <c r="L126" s="32">
        <v>5.3500068049465478E-2</v>
      </c>
      <c r="M126" s="32">
        <v>5.3240987279848044E-2</v>
      </c>
      <c r="N126" s="32">
        <v>5.2236946376364612E-2</v>
      </c>
      <c r="O126" s="32">
        <v>5.1374515880881398E-2</v>
      </c>
      <c r="P126" s="32">
        <v>5.0586620905637765E-2</v>
      </c>
      <c r="Q126" s="32">
        <v>5.0055413790261023E-2</v>
      </c>
      <c r="R126" s="32">
        <v>4.9281283240907359E-2</v>
      </c>
      <c r="S126" s="32">
        <v>4.8615724685400839E-2</v>
      </c>
      <c r="T126" s="32">
        <v>4.8127368014526405E-2</v>
      </c>
      <c r="U126" s="32">
        <v>4.7864675843055163E-2</v>
      </c>
      <c r="V126" s="32">
        <v>4.7480555761436838E-2</v>
      </c>
      <c r="W126" s="32">
        <v>4.7244431566470985E-2</v>
      </c>
      <c r="X126" s="32">
        <v>4.6963354976517303E-2</v>
      </c>
      <c r="Y126" s="32">
        <v>4.6793709775369563E-2</v>
      </c>
      <c r="Z126" s="32">
        <v>4.6116455801004715E-2</v>
      </c>
      <c r="AA126" s="32">
        <v>4.5581104493763819E-2</v>
      </c>
    </row>
    <row r="128" spans="1:27" x14ac:dyDescent="0.25">
      <c r="A128" s="18" t="s">
        <v>129</v>
      </c>
      <c r="B128" s="18" t="s">
        <v>130</v>
      </c>
      <c r="C128" s="18" t="s">
        <v>79</v>
      </c>
      <c r="D128" s="18" t="s">
        <v>87</v>
      </c>
      <c r="E128" s="18" t="s">
        <v>88</v>
      </c>
      <c r="F128" s="18" t="s">
        <v>89</v>
      </c>
      <c r="G128" s="18" t="s">
        <v>90</v>
      </c>
      <c r="H128" s="18" t="s">
        <v>91</v>
      </c>
      <c r="I128" s="18" t="s">
        <v>92</v>
      </c>
      <c r="J128" s="18" t="s">
        <v>93</v>
      </c>
      <c r="K128" s="18" t="s">
        <v>94</v>
      </c>
      <c r="L128" s="18" t="s">
        <v>95</v>
      </c>
      <c r="M128" s="18" t="s">
        <v>96</v>
      </c>
      <c r="N128" s="18" t="s">
        <v>97</v>
      </c>
      <c r="O128" s="18" t="s">
        <v>98</v>
      </c>
      <c r="P128" s="18" t="s">
        <v>99</v>
      </c>
      <c r="Q128" s="18" t="s">
        <v>100</v>
      </c>
      <c r="R128" s="18" t="s">
        <v>101</v>
      </c>
      <c r="S128" s="18" t="s">
        <v>102</v>
      </c>
      <c r="T128" s="18" t="s">
        <v>103</v>
      </c>
      <c r="U128" s="18" t="s">
        <v>104</v>
      </c>
      <c r="V128" s="18" t="s">
        <v>105</v>
      </c>
      <c r="W128" s="18" t="s">
        <v>106</v>
      </c>
      <c r="X128" s="18" t="s">
        <v>107</v>
      </c>
      <c r="Y128" s="18" t="s">
        <v>108</v>
      </c>
      <c r="Z128" s="18" t="s">
        <v>109</v>
      </c>
      <c r="AA128" s="18" t="s">
        <v>110</v>
      </c>
    </row>
    <row r="129" spans="1:27" x14ac:dyDescent="0.25">
      <c r="A129" s="28" t="s">
        <v>131</v>
      </c>
      <c r="B129" s="28" t="s">
        <v>24</v>
      </c>
      <c r="C129" s="32">
        <v>0.15717315986480487</v>
      </c>
      <c r="D129" s="32">
        <v>0.1612424154165287</v>
      </c>
      <c r="E129" s="32">
        <v>0.16007535483838606</v>
      </c>
      <c r="F129" s="32">
        <v>0.15673465314419893</v>
      </c>
      <c r="G129" s="32">
        <v>0.15036184270219533</v>
      </c>
      <c r="H129" s="32">
        <v>0.16975054117710375</v>
      </c>
      <c r="I129" s="32">
        <v>0.16718962735455473</v>
      </c>
      <c r="J129" s="32">
        <v>0.14890693360625587</v>
      </c>
      <c r="K129" s="32">
        <v>0.1529039314399723</v>
      </c>
      <c r="L129" s="32">
        <v>0.16206714779910206</v>
      </c>
      <c r="M129" s="32">
        <v>0.16943256443959642</v>
      </c>
      <c r="N129" s="32">
        <v>0.1649212677030143</v>
      </c>
      <c r="O129" s="32">
        <v>0.16320619002503814</v>
      </c>
      <c r="P129" s="32">
        <v>0.1563962001864232</v>
      </c>
      <c r="Q129" s="32">
        <v>0.17197228087423116</v>
      </c>
      <c r="R129" s="32">
        <v>0.16890764922967214</v>
      </c>
      <c r="S129" s="32">
        <v>0.14987293630795295</v>
      </c>
      <c r="T129" s="32">
        <v>0.15461549227328603</v>
      </c>
      <c r="U129" s="32">
        <v>0.16399379553915636</v>
      </c>
      <c r="V129" s="32">
        <v>0.17135750735962146</v>
      </c>
      <c r="W129" s="32">
        <v>0.16519691515988141</v>
      </c>
      <c r="X129" s="32">
        <v>0.16331652491348916</v>
      </c>
      <c r="Y129" s="32">
        <v>0.15768838066356303</v>
      </c>
      <c r="Z129" s="32">
        <v>0.17331972412786401</v>
      </c>
      <c r="AA129" s="32">
        <v>0.17039791173198376</v>
      </c>
    </row>
    <row r="130" spans="1:27" x14ac:dyDescent="0.25">
      <c r="A130" s="28" t="s">
        <v>131</v>
      </c>
      <c r="B130" s="28" t="s">
        <v>77</v>
      </c>
      <c r="C130" s="32">
        <v>4.8672636772106696E-2</v>
      </c>
      <c r="D130" s="32">
        <v>4.8281211061749402E-2</v>
      </c>
      <c r="E130" s="32">
        <v>4.804214636531793E-2</v>
      </c>
      <c r="F130" s="32">
        <v>4.7660993417431421E-2</v>
      </c>
      <c r="G130" s="32">
        <v>4.7505850658014916E-2</v>
      </c>
      <c r="H130" s="32">
        <v>4.7339142739714395E-2</v>
      </c>
      <c r="I130" s="32">
        <v>4.7164062962361128E-2</v>
      </c>
      <c r="J130" s="32">
        <v>4.6342478377329202E-2</v>
      </c>
      <c r="K130" s="32">
        <v>4.5652375513570549E-2</v>
      </c>
      <c r="L130" s="32">
        <v>4.4843711365267942E-2</v>
      </c>
      <c r="M130" s="32">
        <v>4.4437886035540247E-2</v>
      </c>
      <c r="N130" s="32">
        <v>4.3694977298993444E-2</v>
      </c>
      <c r="O130" s="32">
        <v>4.300653047191895E-2</v>
      </c>
      <c r="P130" s="32">
        <v>4.2444506669895861E-2</v>
      </c>
      <c r="Q130" s="32">
        <v>4.2093052388960703E-2</v>
      </c>
      <c r="R130" s="32">
        <v>4.1510876529751217E-2</v>
      </c>
      <c r="S130" s="32">
        <v>4.1023842028540036E-2</v>
      </c>
      <c r="T130" s="32">
        <v>4.0643986014207031E-2</v>
      </c>
      <c r="U130" s="32">
        <v>4.0472951602303839E-2</v>
      </c>
      <c r="V130" s="32">
        <v>4.0147687967286808E-2</v>
      </c>
      <c r="W130" s="32">
        <v>3.9886207384207763E-2</v>
      </c>
      <c r="X130" s="32">
        <v>3.9554825015241442E-2</v>
      </c>
      <c r="Y130" s="32">
        <v>3.940556925286319E-2</v>
      </c>
      <c r="Z130" s="32">
        <v>3.8851531975281364E-2</v>
      </c>
      <c r="AA130" s="32">
        <v>3.8384585123630952E-2</v>
      </c>
    </row>
    <row r="131" spans="1:27" x14ac:dyDescent="0.25">
      <c r="A131" s="28" t="s">
        <v>131</v>
      </c>
      <c r="B131" s="28" t="s">
        <v>78</v>
      </c>
      <c r="C131" s="32">
        <v>5.7292531542234196E-2</v>
      </c>
      <c r="D131" s="32">
        <v>5.6840384274322815E-2</v>
      </c>
      <c r="E131" s="32">
        <v>5.6569068413171761E-2</v>
      </c>
      <c r="F131" s="32">
        <v>5.6130153770459282E-2</v>
      </c>
      <c r="G131" s="32">
        <v>5.5905215464749726E-2</v>
      </c>
      <c r="H131" s="32">
        <v>5.5699203092984317E-2</v>
      </c>
      <c r="I131" s="32">
        <v>5.5495502253478539E-2</v>
      </c>
      <c r="J131" s="32">
        <v>5.4556116382431484E-2</v>
      </c>
      <c r="K131" s="32">
        <v>5.3742670576715973E-2</v>
      </c>
      <c r="L131" s="32">
        <v>5.2803748989509569E-2</v>
      </c>
      <c r="M131" s="32">
        <v>5.2339045775869578E-2</v>
      </c>
      <c r="N131" s="32">
        <v>5.1432778993655205E-2</v>
      </c>
      <c r="O131" s="32">
        <v>5.06270446672136E-2</v>
      </c>
      <c r="P131" s="32">
        <v>4.9967202102130986E-2</v>
      </c>
      <c r="Q131" s="32">
        <v>4.9572654455776431E-2</v>
      </c>
      <c r="R131" s="32">
        <v>4.8876190433950056E-2</v>
      </c>
      <c r="S131" s="32">
        <v>4.8309408899646092E-2</v>
      </c>
      <c r="T131" s="32">
        <v>4.7817426693466655E-2</v>
      </c>
      <c r="U131" s="32">
        <v>4.7632163573365874E-2</v>
      </c>
      <c r="V131" s="32">
        <v>4.7237905151122417E-2</v>
      </c>
      <c r="W131" s="32">
        <v>4.6933148700400273E-2</v>
      </c>
      <c r="X131" s="32">
        <v>4.6593950161612968E-2</v>
      </c>
      <c r="Y131" s="32">
        <v>4.6390460320423668E-2</v>
      </c>
      <c r="Z131" s="32">
        <v>4.5725278052520954E-2</v>
      </c>
      <c r="AA131" s="32">
        <v>4.5162323039744059E-2</v>
      </c>
    </row>
    <row r="133" spans="1:27" x14ac:dyDescent="0.25">
      <c r="A133" s="18" t="s">
        <v>129</v>
      </c>
      <c r="B133" s="18" t="s">
        <v>130</v>
      </c>
      <c r="C133" s="18" t="s">
        <v>79</v>
      </c>
      <c r="D133" s="18" t="s">
        <v>87</v>
      </c>
      <c r="E133" s="18" t="s">
        <v>88</v>
      </c>
      <c r="F133" s="18" t="s">
        <v>89</v>
      </c>
      <c r="G133" s="18" t="s">
        <v>90</v>
      </c>
      <c r="H133" s="18" t="s">
        <v>91</v>
      </c>
      <c r="I133" s="18" t="s">
        <v>92</v>
      </c>
      <c r="J133" s="18" t="s">
        <v>93</v>
      </c>
      <c r="K133" s="18" t="s">
        <v>94</v>
      </c>
      <c r="L133" s="18" t="s">
        <v>95</v>
      </c>
      <c r="M133" s="18" t="s">
        <v>96</v>
      </c>
      <c r="N133" s="18" t="s">
        <v>97</v>
      </c>
      <c r="O133" s="18" t="s">
        <v>98</v>
      </c>
      <c r="P133" s="18" t="s">
        <v>99</v>
      </c>
      <c r="Q133" s="18" t="s">
        <v>100</v>
      </c>
      <c r="R133" s="18" t="s">
        <v>101</v>
      </c>
      <c r="S133" s="18" t="s">
        <v>102</v>
      </c>
      <c r="T133" s="18" t="s">
        <v>103</v>
      </c>
      <c r="U133" s="18" t="s">
        <v>104</v>
      </c>
      <c r="V133" s="18" t="s">
        <v>105</v>
      </c>
      <c r="W133" s="18" t="s">
        <v>106</v>
      </c>
      <c r="X133" s="18" t="s">
        <v>107</v>
      </c>
      <c r="Y133" s="18" t="s">
        <v>108</v>
      </c>
      <c r="Z133" s="18" t="s">
        <v>109</v>
      </c>
      <c r="AA133" s="18" t="s">
        <v>110</v>
      </c>
    </row>
    <row r="134" spans="1:27" x14ac:dyDescent="0.25">
      <c r="A134" s="28" t="s">
        <v>132</v>
      </c>
      <c r="B134" s="28" t="s">
        <v>24</v>
      </c>
      <c r="C134" s="32">
        <v>0.16144781853337448</v>
      </c>
      <c r="D134" s="32">
        <v>0.16971232833460495</v>
      </c>
      <c r="E134" s="32">
        <v>0.17095039194563316</v>
      </c>
      <c r="F134" s="32">
        <v>0.163757062914312</v>
      </c>
      <c r="G134" s="32">
        <v>0.16505376946163677</v>
      </c>
      <c r="H134" s="32">
        <v>0.17674633774290976</v>
      </c>
      <c r="I134" s="32">
        <v>0.1776249919066521</v>
      </c>
      <c r="J134" s="32">
        <v>0.15007283419493964</v>
      </c>
      <c r="K134" s="32">
        <v>0.16307958996161048</v>
      </c>
      <c r="L134" s="32">
        <v>0.1690420591475853</v>
      </c>
      <c r="M134" s="32">
        <v>0.17801640267003616</v>
      </c>
      <c r="N134" s="32">
        <v>0.17626197248151504</v>
      </c>
      <c r="O134" s="32">
        <v>0.16940041926405283</v>
      </c>
      <c r="P134" s="32">
        <v>0.16967199590697638</v>
      </c>
      <c r="Q134" s="32">
        <v>0.1803844234576984</v>
      </c>
      <c r="R134" s="32">
        <v>0.18066057312181608</v>
      </c>
      <c r="S134" s="32">
        <v>0.15252529456420233</v>
      </c>
      <c r="T134" s="32">
        <v>0.16635342487593285</v>
      </c>
      <c r="U134" s="32">
        <v>0.17248479875229519</v>
      </c>
      <c r="V134" s="32">
        <v>0.18127568604230349</v>
      </c>
      <c r="W134" s="32">
        <v>0.17817191687274017</v>
      </c>
      <c r="X134" s="32">
        <v>0.17136613320406502</v>
      </c>
      <c r="Y134" s="32">
        <v>0.17298415548435217</v>
      </c>
      <c r="Z134" s="32">
        <v>0.18315961147696491</v>
      </c>
      <c r="AA134" s="32">
        <v>0.18329992566225942</v>
      </c>
    </row>
    <row r="135" spans="1:27" x14ac:dyDescent="0.25">
      <c r="A135" s="28" t="s">
        <v>132</v>
      </c>
      <c r="B135" s="28" t="s">
        <v>77</v>
      </c>
      <c r="C135" s="32">
        <v>4.8522916237513182E-2</v>
      </c>
      <c r="D135" s="32">
        <v>4.8056733295406585E-2</v>
      </c>
      <c r="E135" s="32">
        <v>4.7799021875681968E-2</v>
      </c>
      <c r="F135" s="32">
        <v>4.7395832020337904E-2</v>
      </c>
      <c r="G135" s="32">
        <v>4.7291317703399408E-2</v>
      </c>
      <c r="H135" s="32">
        <v>4.7086618582897671E-2</v>
      </c>
      <c r="I135" s="32">
        <v>4.6898851072718163E-2</v>
      </c>
      <c r="J135" s="32">
        <v>4.6294997797455745E-2</v>
      </c>
      <c r="K135" s="32">
        <v>4.5731005023133833E-2</v>
      </c>
      <c r="L135" s="32">
        <v>4.5104009285476365E-2</v>
      </c>
      <c r="M135" s="32">
        <v>4.5013633492874745E-2</v>
      </c>
      <c r="N135" s="32">
        <v>4.4062417273647278E-2</v>
      </c>
      <c r="O135" s="32">
        <v>4.3329294109288451E-2</v>
      </c>
      <c r="P135" s="32">
        <v>4.2709249097937836E-2</v>
      </c>
      <c r="Q135" s="32">
        <v>4.2306647443451834E-2</v>
      </c>
      <c r="R135" s="32">
        <v>4.1617799258504194E-2</v>
      </c>
      <c r="S135" s="32">
        <v>4.1095230076811616E-2</v>
      </c>
      <c r="T135" s="32">
        <v>4.0625674252880772E-2</v>
      </c>
      <c r="U135" s="32">
        <v>4.0371462478683298E-2</v>
      </c>
      <c r="V135" s="32">
        <v>4.0207520628424955E-2</v>
      </c>
      <c r="W135" s="32">
        <v>4.0152836193831157E-2</v>
      </c>
      <c r="X135" s="32">
        <v>3.9998059719711404E-2</v>
      </c>
      <c r="Y135" s="32">
        <v>3.9953141052047697E-2</v>
      </c>
      <c r="Z135" s="32">
        <v>3.9376291174695786E-2</v>
      </c>
      <c r="AA135" s="32">
        <v>3.8958911994029906E-2</v>
      </c>
    </row>
    <row r="136" spans="1:27" x14ac:dyDescent="0.25">
      <c r="A136" s="28" t="s">
        <v>132</v>
      </c>
      <c r="B136" s="28" t="s">
        <v>78</v>
      </c>
      <c r="C136" s="32">
        <v>5.7090627325179798E-2</v>
      </c>
      <c r="D136" s="32">
        <v>5.6541869541808676E-2</v>
      </c>
      <c r="E136" s="32">
        <v>5.6237255275816508E-2</v>
      </c>
      <c r="F136" s="32">
        <v>5.5813627625592437E-2</v>
      </c>
      <c r="G136" s="32">
        <v>5.5641633570838053E-2</v>
      </c>
      <c r="H136" s="32">
        <v>5.5447784945224246E-2</v>
      </c>
      <c r="I136" s="32">
        <v>5.5209761117302372E-2</v>
      </c>
      <c r="J136" s="32">
        <v>5.4474622378440245E-2</v>
      </c>
      <c r="K136" s="32">
        <v>5.3811072445704128E-2</v>
      </c>
      <c r="L136" s="32">
        <v>5.3118386654166919E-2</v>
      </c>
      <c r="M136" s="32">
        <v>5.2991341449838143E-2</v>
      </c>
      <c r="N136" s="32">
        <v>5.1844647310759454E-2</v>
      </c>
      <c r="O136" s="32">
        <v>5.0978838778044155E-2</v>
      </c>
      <c r="P136" s="32">
        <v>5.0261530773804845E-2</v>
      </c>
      <c r="Q136" s="32">
        <v>4.977804763933056E-2</v>
      </c>
      <c r="R136" s="32">
        <v>4.900431187184226E-2</v>
      </c>
      <c r="S136" s="32">
        <v>4.8393855861042716E-2</v>
      </c>
      <c r="T136" s="32">
        <v>4.783862779821E-2</v>
      </c>
      <c r="U136" s="32">
        <v>4.7518521982646139E-2</v>
      </c>
      <c r="V136" s="32">
        <v>4.7356628675017255E-2</v>
      </c>
      <c r="W136" s="32">
        <v>4.7242155888651154E-2</v>
      </c>
      <c r="X136" s="32">
        <v>4.708102773781972E-2</v>
      </c>
      <c r="Y136" s="32">
        <v>4.7004699188087737E-2</v>
      </c>
      <c r="Z136" s="32">
        <v>4.6374538499850432E-2</v>
      </c>
      <c r="AA136" s="32">
        <v>4.5848361734856215E-2</v>
      </c>
    </row>
    <row r="138" spans="1:27" x14ac:dyDescent="0.25">
      <c r="A138" s="18" t="s">
        <v>129</v>
      </c>
      <c r="B138" s="18" t="s">
        <v>130</v>
      </c>
      <c r="C138" s="18" t="s">
        <v>79</v>
      </c>
      <c r="D138" s="18" t="s">
        <v>87</v>
      </c>
      <c r="E138" s="18" t="s">
        <v>88</v>
      </c>
      <c r="F138" s="18" t="s">
        <v>89</v>
      </c>
      <c r="G138" s="18" t="s">
        <v>90</v>
      </c>
      <c r="H138" s="18" t="s">
        <v>91</v>
      </c>
      <c r="I138" s="18" t="s">
        <v>92</v>
      </c>
      <c r="J138" s="18" t="s">
        <v>93</v>
      </c>
      <c r="K138" s="18" t="s">
        <v>94</v>
      </c>
      <c r="L138" s="18" t="s">
        <v>95</v>
      </c>
      <c r="M138" s="18" t="s">
        <v>96</v>
      </c>
      <c r="N138" s="18" t="s">
        <v>97</v>
      </c>
      <c r="O138" s="18" t="s">
        <v>98</v>
      </c>
      <c r="P138" s="18" t="s">
        <v>99</v>
      </c>
      <c r="Q138" s="18" t="s">
        <v>100</v>
      </c>
      <c r="R138" s="18" t="s">
        <v>101</v>
      </c>
      <c r="S138" s="18" t="s">
        <v>102</v>
      </c>
      <c r="T138" s="18" t="s">
        <v>103</v>
      </c>
      <c r="U138" s="18" t="s">
        <v>104</v>
      </c>
      <c r="V138" s="18" t="s">
        <v>105</v>
      </c>
      <c r="W138" s="18" t="s">
        <v>106</v>
      </c>
      <c r="X138" s="18" t="s">
        <v>107</v>
      </c>
      <c r="Y138" s="18" t="s">
        <v>108</v>
      </c>
      <c r="Z138" s="18" t="s">
        <v>109</v>
      </c>
      <c r="AA138" s="18" t="s">
        <v>110</v>
      </c>
    </row>
    <row r="139" spans="1:27" x14ac:dyDescent="0.25">
      <c r="A139" s="28" t="s">
        <v>133</v>
      </c>
      <c r="B139" s="28" t="s">
        <v>24</v>
      </c>
      <c r="C139" s="32">
        <v>0.14574586444905654</v>
      </c>
      <c r="D139" s="32">
        <v>0.14118372687936401</v>
      </c>
      <c r="E139" s="32">
        <v>0.14942141455069305</v>
      </c>
      <c r="F139" s="32">
        <v>0.14613242848245961</v>
      </c>
      <c r="G139" s="32">
        <v>0.13825757574802486</v>
      </c>
      <c r="H139" s="32">
        <v>0.14710326280318595</v>
      </c>
      <c r="I139" s="32">
        <v>0.14768361523997861</v>
      </c>
      <c r="J139" s="32">
        <v>0.14213183669183155</v>
      </c>
      <c r="K139" s="32">
        <v>0.15010622724473732</v>
      </c>
      <c r="L139" s="32">
        <v>0.15577258852998938</v>
      </c>
      <c r="M139" s="32">
        <v>0.14943932745932717</v>
      </c>
      <c r="N139" s="32">
        <v>0.15713796049745746</v>
      </c>
      <c r="O139" s="32">
        <v>0.15274428959662772</v>
      </c>
      <c r="P139" s="32">
        <v>0.14384227935368776</v>
      </c>
      <c r="Q139" s="32">
        <v>0.15248698424634163</v>
      </c>
      <c r="R139" s="32">
        <v>0.1530580519929888</v>
      </c>
      <c r="S139" s="32">
        <v>0.14499228328202027</v>
      </c>
      <c r="T139" s="32">
        <v>0.15152434239319804</v>
      </c>
      <c r="U139" s="32">
        <v>0.15740778999609467</v>
      </c>
      <c r="V139" s="32">
        <v>0.15157170540564111</v>
      </c>
      <c r="W139" s="32">
        <v>0.15798889705984531</v>
      </c>
      <c r="X139" s="32">
        <v>0.15396690865429433</v>
      </c>
      <c r="Y139" s="32">
        <v>0.14522304355848967</v>
      </c>
      <c r="Z139" s="32">
        <v>0.15438344465236808</v>
      </c>
      <c r="AA139" s="32">
        <v>0.15437425746824579</v>
      </c>
    </row>
    <row r="140" spans="1:27" x14ac:dyDescent="0.25">
      <c r="A140" s="28" t="s">
        <v>133</v>
      </c>
      <c r="B140" s="28" t="s">
        <v>77</v>
      </c>
      <c r="C140" s="32">
        <v>4.8929288965874423E-2</v>
      </c>
      <c r="D140" s="32">
        <v>4.8567070854488054E-2</v>
      </c>
      <c r="E140" s="32">
        <v>4.8225591382740442E-2</v>
      </c>
      <c r="F140" s="32">
        <v>4.7832323766420527E-2</v>
      </c>
      <c r="G140" s="32">
        <v>4.7636486279524208E-2</v>
      </c>
      <c r="H140" s="32">
        <v>4.7618757093665053E-2</v>
      </c>
      <c r="I140" s="32">
        <v>4.7775873236321528E-2</v>
      </c>
      <c r="J140" s="32">
        <v>4.7497857001207219E-2</v>
      </c>
      <c r="K140" s="32">
        <v>4.7142928324076933E-2</v>
      </c>
      <c r="L140" s="32">
        <v>4.6721062350479618E-2</v>
      </c>
      <c r="M140" s="32">
        <v>4.6562499739303972E-2</v>
      </c>
      <c r="N140" s="32">
        <v>4.5674302405808484E-2</v>
      </c>
      <c r="O140" s="32">
        <v>4.4901671870759476E-2</v>
      </c>
      <c r="P140" s="32">
        <v>4.3991712265846861E-2</v>
      </c>
      <c r="Q140" s="32">
        <v>4.3385207638512578E-2</v>
      </c>
      <c r="R140" s="32">
        <v>4.2642171795939661E-2</v>
      </c>
      <c r="S140" s="32">
        <v>4.1966800998915768E-2</v>
      </c>
      <c r="T140" s="32">
        <v>4.1536525824107134E-2</v>
      </c>
      <c r="U140" s="32">
        <v>4.1339838296683432E-2</v>
      </c>
      <c r="V140" s="32">
        <v>4.0987775309593778E-2</v>
      </c>
      <c r="W140" s="32">
        <v>4.0755789025345525E-2</v>
      </c>
      <c r="X140" s="32">
        <v>4.0575565482803534E-2</v>
      </c>
      <c r="Y140" s="32">
        <v>4.0413007474151857E-2</v>
      </c>
      <c r="Z140" s="32">
        <v>3.9842243832629666E-2</v>
      </c>
      <c r="AA140" s="32">
        <v>3.941519648749349E-2</v>
      </c>
    </row>
    <row r="141" spans="1:27" x14ac:dyDescent="0.25">
      <c r="A141" s="28" t="s">
        <v>133</v>
      </c>
      <c r="B141" s="28" t="s">
        <v>78</v>
      </c>
      <c r="C141" s="32">
        <v>5.7568961372165404E-2</v>
      </c>
      <c r="D141" s="32">
        <v>5.7175525279764113E-2</v>
      </c>
      <c r="E141" s="32">
        <v>5.677752003154117E-2</v>
      </c>
      <c r="F141" s="32">
        <v>5.6300540144781031E-2</v>
      </c>
      <c r="G141" s="32">
        <v>5.6059204901406035E-2</v>
      </c>
      <c r="H141" s="32">
        <v>5.6030024012716215E-2</v>
      </c>
      <c r="I141" s="32">
        <v>5.6260256124535495E-2</v>
      </c>
      <c r="J141" s="32">
        <v>5.5913291479274055E-2</v>
      </c>
      <c r="K141" s="32">
        <v>5.5489668682349072E-2</v>
      </c>
      <c r="L141" s="32">
        <v>5.5001576135284225E-2</v>
      </c>
      <c r="M141" s="32">
        <v>5.4799530238579676E-2</v>
      </c>
      <c r="N141" s="32">
        <v>5.3794151952532628E-2</v>
      </c>
      <c r="O141" s="32">
        <v>5.2851663557085274E-2</v>
      </c>
      <c r="P141" s="32">
        <v>5.1802859988326143E-2</v>
      </c>
      <c r="Q141" s="32">
        <v>5.1074606702909045E-2</v>
      </c>
      <c r="R141" s="32">
        <v>5.017969937461017E-2</v>
      </c>
      <c r="S141" s="32">
        <v>4.940062423027957E-2</v>
      </c>
      <c r="T141" s="32">
        <v>4.8909366414028828E-2</v>
      </c>
      <c r="U141" s="32">
        <v>4.867673179593459E-2</v>
      </c>
      <c r="V141" s="32">
        <v>4.8221756248904034E-2</v>
      </c>
      <c r="W141" s="32">
        <v>4.7998272240321813E-2</v>
      </c>
      <c r="X141" s="32">
        <v>4.7750308793159002E-2</v>
      </c>
      <c r="Y141" s="32">
        <v>4.7558921622023964E-2</v>
      </c>
      <c r="Z141" s="32">
        <v>4.6887612994835418E-2</v>
      </c>
      <c r="AA141" s="32">
        <v>4.6377638809356157E-2</v>
      </c>
    </row>
    <row r="143" spans="1:27" x14ac:dyDescent="0.25">
      <c r="A143" s="18" t="s">
        <v>129</v>
      </c>
      <c r="B143" s="18" t="s">
        <v>130</v>
      </c>
      <c r="C143" s="18" t="s">
        <v>79</v>
      </c>
      <c r="D143" s="18" t="s">
        <v>87</v>
      </c>
      <c r="E143" s="18" t="s">
        <v>88</v>
      </c>
      <c r="F143" s="18" t="s">
        <v>89</v>
      </c>
      <c r="G143" s="18" t="s">
        <v>90</v>
      </c>
      <c r="H143" s="18" t="s">
        <v>91</v>
      </c>
      <c r="I143" s="18" t="s">
        <v>92</v>
      </c>
      <c r="J143" s="18" t="s">
        <v>93</v>
      </c>
      <c r="K143" s="18" t="s">
        <v>94</v>
      </c>
      <c r="L143" s="18" t="s">
        <v>95</v>
      </c>
      <c r="M143" s="18" t="s">
        <v>96</v>
      </c>
      <c r="N143" s="18" t="s">
        <v>97</v>
      </c>
      <c r="O143" s="18" t="s">
        <v>98</v>
      </c>
      <c r="P143" s="18" t="s">
        <v>99</v>
      </c>
      <c r="Q143" s="18" t="s">
        <v>100</v>
      </c>
      <c r="R143" s="18" t="s">
        <v>101</v>
      </c>
      <c r="S143" s="18" t="s">
        <v>102</v>
      </c>
      <c r="T143" s="18" t="s">
        <v>103</v>
      </c>
      <c r="U143" s="18" t="s">
        <v>104</v>
      </c>
      <c r="V143" s="18" t="s">
        <v>105</v>
      </c>
      <c r="W143" s="18" t="s">
        <v>106</v>
      </c>
      <c r="X143" s="18" t="s">
        <v>107</v>
      </c>
      <c r="Y143" s="18" t="s">
        <v>108</v>
      </c>
      <c r="Z143" s="18" t="s">
        <v>109</v>
      </c>
      <c r="AA143" s="18" t="s">
        <v>110</v>
      </c>
    </row>
    <row r="144" spans="1:27" x14ac:dyDescent="0.25">
      <c r="A144" s="28" t="s">
        <v>134</v>
      </c>
      <c r="B144" s="28" t="s">
        <v>24</v>
      </c>
      <c r="C144" s="32">
        <v>0.1686072592171457</v>
      </c>
      <c r="D144" s="32">
        <v>0.17015971490464699</v>
      </c>
      <c r="E144" s="32">
        <v>0.17571583350872211</v>
      </c>
      <c r="F144" s="32">
        <v>0.16912693696425071</v>
      </c>
      <c r="G144" s="32">
        <v>0.16011698631848803</v>
      </c>
      <c r="H144" s="32">
        <v>0.16671420109312743</v>
      </c>
      <c r="I144" s="32">
        <v>0.17197152318986028</v>
      </c>
      <c r="J144" s="32">
        <v>0.16381974944072181</v>
      </c>
      <c r="K144" s="32">
        <v>0.17229151058268199</v>
      </c>
      <c r="L144" s="32">
        <v>0.17457629415558099</v>
      </c>
      <c r="M144" s="32">
        <v>0.17453474733953711</v>
      </c>
      <c r="N144" s="32">
        <v>0.17898842590743294</v>
      </c>
      <c r="O144" s="32">
        <v>0.17245138075446068</v>
      </c>
      <c r="P144" s="32">
        <v>0.16296338731910168</v>
      </c>
      <c r="Q144" s="32">
        <v>0.1693079256899313</v>
      </c>
      <c r="R144" s="32">
        <v>0.17463579869126522</v>
      </c>
      <c r="S144" s="32">
        <v>0.16668790918539067</v>
      </c>
      <c r="T144" s="32">
        <v>0.17465774948018603</v>
      </c>
      <c r="U144" s="32">
        <v>0.17699971737402673</v>
      </c>
      <c r="V144" s="32">
        <v>0.17683297157942546</v>
      </c>
      <c r="W144" s="32">
        <v>0.18032918521581456</v>
      </c>
      <c r="X144" s="32">
        <v>0.17412665174199349</v>
      </c>
      <c r="Y144" s="32">
        <v>0.16524558261229572</v>
      </c>
      <c r="Z144" s="32">
        <v>0.1716379864960994</v>
      </c>
      <c r="AA144" s="32">
        <v>0.17706709094351039</v>
      </c>
    </row>
    <row r="145" spans="1:27" x14ac:dyDescent="0.25">
      <c r="A145" s="28" t="s">
        <v>134</v>
      </c>
      <c r="B145" s="28" t="s">
        <v>77</v>
      </c>
      <c r="C145" s="32">
        <v>4.9067668279334564E-2</v>
      </c>
      <c r="D145" s="32">
        <v>4.9212439246619055E-2</v>
      </c>
      <c r="E145" s="32">
        <v>4.8123658873272697E-2</v>
      </c>
      <c r="F145" s="32">
        <v>4.682339484097639E-2</v>
      </c>
      <c r="G145" s="32">
        <v>4.6334644355402008E-2</v>
      </c>
      <c r="H145" s="32">
        <v>4.630896422756612E-2</v>
      </c>
      <c r="I145" s="32">
        <v>4.631710995255283E-2</v>
      </c>
      <c r="J145" s="32">
        <v>4.5530456985085802E-2</v>
      </c>
      <c r="K145" s="32">
        <v>4.5346201884072949E-2</v>
      </c>
      <c r="L145" s="32">
        <v>4.4897077981109847E-2</v>
      </c>
      <c r="M145" s="32">
        <v>4.4746495488611114E-2</v>
      </c>
      <c r="N145" s="32">
        <v>4.3808456435821375E-2</v>
      </c>
      <c r="O145" s="32">
        <v>4.3030603771469389E-2</v>
      </c>
      <c r="P145" s="32">
        <v>4.243525929373923E-2</v>
      </c>
      <c r="Q145" s="32">
        <v>4.1983339977040006E-2</v>
      </c>
      <c r="R145" s="32">
        <v>4.140023792366998E-2</v>
      </c>
      <c r="S145" s="32">
        <v>4.0673226493816272E-2</v>
      </c>
      <c r="T145" s="32">
        <v>4.0348009359434611E-2</v>
      </c>
      <c r="U145" s="32">
        <v>3.9939033612860074E-2</v>
      </c>
      <c r="V145" s="32">
        <v>3.9442883352339968E-2</v>
      </c>
      <c r="W145" s="32">
        <v>3.9168301717166537E-2</v>
      </c>
      <c r="X145" s="32">
        <v>3.8757114410303814E-2</v>
      </c>
      <c r="Y145" s="32">
        <v>3.8583766541067724E-2</v>
      </c>
      <c r="Z145" s="32">
        <v>3.7901893248595914E-2</v>
      </c>
      <c r="AA145" s="32">
        <v>3.7398477924930493E-2</v>
      </c>
    </row>
    <row r="146" spans="1:27" x14ac:dyDescent="0.25">
      <c r="A146" s="28" t="s">
        <v>134</v>
      </c>
      <c r="B146" s="28" t="s">
        <v>78</v>
      </c>
      <c r="C146" s="32">
        <v>5.7770801125021143E-2</v>
      </c>
      <c r="D146" s="32">
        <v>5.7921880915029457E-2</v>
      </c>
      <c r="E146" s="32">
        <v>5.6626237884361101E-2</v>
      </c>
      <c r="F146" s="32">
        <v>5.5147222562593724E-2</v>
      </c>
      <c r="G146" s="32">
        <v>5.4523348763786707E-2</v>
      </c>
      <c r="H146" s="32">
        <v>5.4514805605444985E-2</v>
      </c>
      <c r="I146" s="32">
        <v>5.4507352466063363E-2</v>
      </c>
      <c r="J146" s="32">
        <v>5.3614394883687938E-2</v>
      </c>
      <c r="K146" s="32">
        <v>5.336565614213179E-2</v>
      </c>
      <c r="L146" s="32">
        <v>5.2838736720607224E-2</v>
      </c>
      <c r="M146" s="32">
        <v>5.2701535388609839E-2</v>
      </c>
      <c r="N146" s="32">
        <v>5.1565201758841758E-2</v>
      </c>
      <c r="O146" s="32">
        <v>5.0646120903358988E-2</v>
      </c>
      <c r="P146" s="32">
        <v>4.9979715682514456E-2</v>
      </c>
      <c r="Q146" s="32">
        <v>4.9420887551377059E-2</v>
      </c>
      <c r="R146" s="32">
        <v>4.870680636083824E-2</v>
      </c>
      <c r="S146" s="32">
        <v>4.7854794160287116E-2</v>
      </c>
      <c r="T146" s="32">
        <v>4.7508214199050831E-2</v>
      </c>
      <c r="U146" s="32">
        <v>4.7021139834143591E-2</v>
      </c>
      <c r="V146" s="32">
        <v>4.641329944859364E-2</v>
      </c>
      <c r="W146" s="32">
        <v>4.6106955274780155E-2</v>
      </c>
      <c r="X146" s="32">
        <v>4.5636433438681172E-2</v>
      </c>
      <c r="Y146" s="32">
        <v>4.5434047961370454E-2</v>
      </c>
      <c r="Z146" s="32">
        <v>4.4606892260373787E-2</v>
      </c>
      <c r="AA146" s="32">
        <v>4.4058021658786188E-2</v>
      </c>
    </row>
    <row r="148" spans="1:27" x14ac:dyDescent="0.25">
      <c r="A148" s="18" t="s">
        <v>129</v>
      </c>
      <c r="B148" s="18" t="s">
        <v>130</v>
      </c>
      <c r="C148" s="18" t="s">
        <v>79</v>
      </c>
      <c r="D148" s="18" t="s">
        <v>87</v>
      </c>
      <c r="E148" s="18" t="s">
        <v>88</v>
      </c>
      <c r="F148" s="18" t="s">
        <v>89</v>
      </c>
      <c r="G148" s="18" t="s">
        <v>90</v>
      </c>
      <c r="H148" s="18" t="s">
        <v>91</v>
      </c>
      <c r="I148" s="18" t="s">
        <v>92</v>
      </c>
      <c r="J148" s="18" t="s">
        <v>93</v>
      </c>
      <c r="K148" s="18" t="s">
        <v>94</v>
      </c>
      <c r="L148" s="18" t="s">
        <v>95</v>
      </c>
      <c r="M148" s="18" t="s">
        <v>96</v>
      </c>
      <c r="N148" s="18" t="s">
        <v>97</v>
      </c>
      <c r="O148" s="18" t="s">
        <v>98</v>
      </c>
      <c r="P148" s="18" t="s">
        <v>99</v>
      </c>
      <c r="Q148" s="18" t="s">
        <v>100</v>
      </c>
      <c r="R148" s="18" t="s">
        <v>101</v>
      </c>
      <c r="S148" s="18" t="s">
        <v>102</v>
      </c>
      <c r="T148" s="18" t="s">
        <v>103</v>
      </c>
      <c r="U148" s="18" t="s">
        <v>104</v>
      </c>
      <c r="V148" s="18" t="s">
        <v>105</v>
      </c>
      <c r="W148" s="18" t="s">
        <v>106</v>
      </c>
      <c r="X148" s="18" t="s">
        <v>107</v>
      </c>
      <c r="Y148" s="18" t="s">
        <v>108</v>
      </c>
      <c r="Z148" s="18" t="s">
        <v>109</v>
      </c>
      <c r="AA148" s="18" t="s">
        <v>110</v>
      </c>
    </row>
    <row r="149" spans="1:27" x14ac:dyDescent="0.25">
      <c r="A149" s="28" t="s">
        <v>135</v>
      </c>
      <c r="B149" s="28" t="s">
        <v>24</v>
      </c>
      <c r="C149" s="32">
        <v>0.13723402965785952</v>
      </c>
      <c r="D149" s="32">
        <v>0.13383458724506547</v>
      </c>
      <c r="E149" s="32">
        <v>0.13988494000578891</v>
      </c>
      <c r="F149" s="32">
        <v>0.13898391379708586</v>
      </c>
      <c r="G149" s="32">
        <v>0.13001206668736534</v>
      </c>
      <c r="H149" s="32">
        <v>0.14173379687985058</v>
      </c>
      <c r="I149" s="32">
        <v>0.14306971945217892</v>
      </c>
      <c r="J149" s="32">
        <v>0.13846102262241819</v>
      </c>
      <c r="K149" s="32">
        <v>0.13916842336114965</v>
      </c>
      <c r="L149" s="32">
        <v>0.14155967444632048</v>
      </c>
      <c r="M149" s="32">
        <v>0.13995320525333768</v>
      </c>
      <c r="N149" s="32">
        <v>0.1433057656494435</v>
      </c>
      <c r="O149" s="32">
        <v>0.14287849789251555</v>
      </c>
      <c r="P149" s="32">
        <v>0.13483759651072316</v>
      </c>
      <c r="Q149" s="32">
        <v>0.14321939041983278</v>
      </c>
      <c r="R149" s="32">
        <v>0.14317250827784242</v>
      </c>
      <c r="S149" s="32">
        <v>0.13806521711429806</v>
      </c>
      <c r="T149" s="32">
        <v>0.139155225933428</v>
      </c>
      <c r="U149" s="32">
        <v>0.1420380677619375</v>
      </c>
      <c r="V149" s="32">
        <v>0.14062921763198374</v>
      </c>
      <c r="W149" s="32">
        <v>0.14353570097355708</v>
      </c>
      <c r="X149" s="32">
        <v>0.1432010141852732</v>
      </c>
      <c r="Y149" s="32">
        <v>0.13611918824362004</v>
      </c>
      <c r="Z149" s="32">
        <v>0.14452828092065514</v>
      </c>
      <c r="AA149" s="32">
        <v>0.14455000378423621</v>
      </c>
    </row>
    <row r="150" spans="1:27" x14ac:dyDescent="0.25">
      <c r="A150" s="28" t="s">
        <v>135</v>
      </c>
      <c r="B150" s="28" t="s">
        <v>77</v>
      </c>
      <c r="C150" s="32">
        <v>4.8155969193389797E-2</v>
      </c>
      <c r="D150" s="32">
        <v>4.7546321349231271E-2</v>
      </c>
      <c r="E150" s="32">
        <v>4.7463807608662006E-2</v>
      </c>
      <c r="F150" s="32">
        <v>4.7013782580439124E-2</v>
      </c>
      <c r="G150" s="32">
        <v>4.6770177172414815E-2</v>
      </c>
      <c r="H150" s="32">
        <v>4.6691175515287758E-2</v>
      </c>
      <c r="I150" s="32">
        <v>4.6882825255425108E-2</v>
      </c>
      <c r="J150" s="32">
        <v>4.6335297135187324E-2</v>
      </c>
      <c r="K150" s="32">
        <v>4.5540694686973297E-2</v>
      </c>
      <c r="L150" s="32">
        <v>4.4636013793712521E-2</v>
      </c>
      <c r="M150" s="32">
        <v>4.4355686172988448E-2</v>
      </c>
      <c r="N150" s="32">
        <v>4.341376397177775E-2</v>
      </c>
      <c r="O150" s="32">
        <v>4.2793193776799111E-2</v>
      </c>
      <c r="P150" s="32">
        <v>4.2114241183548229E-2</v>
      </c>
      <c r="Q150" s="32">
        <v>4.1683504754025665E-2</v>
      </c>
      <c r="R150" s="32">
        <v>4.10768311996597E-2</v>
      </c>
      <c r="S150" s="32">
        <v>4.0757744043587354E-2</v>
      </c>
      <c r="T150" s="32">
        <v>4.0372056580431991E-2</v>
      </c>
      <c r="U150" s="32">
        <v>4.0101112154269758E-2</v>
      </c>
      <c r="V150" s="32">
        <v>3.9659850279195677E-2</v>
      </c>
      <c r="W150" s="32">
        <v>3.9398523378210655E-2</v>
      </c>
      <c r="X150" s="32">
        <v>3.9127384906207138E-2</v>
      </c>
      <c r="Y150" s="32">
        <v>3.8930567106521249E-2</v>
      </c>
      <c r="Z150" s="32">
        <v>3.8235927048602597E-2</v>
      </c>
      <c r="AA150" s="32">
        <v>3.7745278445220347E-2</v>
      </c>
    </row>
    <row r="151" spans="1:27" x14ac:dyDescent="0.25">
      <c r="A151" s="28" t="s">
        <v>135</v>
      </c>
      <c r="B151" s="28" t="s">
        <v>78</v>
      </c>
      <c r="C151" s="32">
        <v>5.6682903635188353E-2</v>
      </c>
      <c r="D151" s="32">
        <v>5.5973024496912542E-2</v>
      </c>
      <c r="E151" s="32">
        <v>5.5862090605042304E-2</v>
      </c>
      <c r="F151" s="32">
        <v>5.5349099365696784E-2</v>
      </c>
      <c r="G151" s="32">
        <v>5.5033060790549523E-2</v>
      </c>
      <c r="H151" s="32">
        <v>5.4967211888899942E-2</v>
      </c>
      <c r="I151" s="32">
        <v>5.5190557039072843E-2</v>
      </c>
      <c r="J151" s="32">
        <v>5.4534622375914277E-2</v>
      </c>
      <c r="K151" s="32">
        <v>5.3599981066440879E-2</v>
      </c>
      <c r="L151" s="32">
        <v>5.2551023194987015E-2</v>
      </c>
      <c r="M151" s="32">
        <v>5.2231790773158218E-2</v>
      </c>
      <c r="N151" s="32">
        <v>5.1122304997527894E-2</v>
      </c>
      <c r="O151" s="32">
        <v>5.0360164022923232E-2</v>
      </c>
      <c r="P151" s="32">
        <v>4.9559929366270586E-2</v>
      </c>
      <c r="Q151" s="32">
        <v>4.9061792071624546E-2</v>
      </c>
      <c r="R151" s="32">
        <v>4.8346053088163088E-2</v>
      </c>
      <c r="S151" s="32">
        <v>4.7993191481648177E-2</v>
      </c>
      <c r="T151" s="32">
        <v>4.753068693230806E-2</v>
      </c>
      <c r="U151" s="32">
        <v>4.7187326250069994E-2</v>
      </c>
      <c r="V151" s="32">
        <v>4.6716774513840466E-2</v>
      </c>
      <c r="W151" s="32">
        <v>4.6380468950292346E-2</v>
      </c>
      <c r="X151" s="32">
        <v>4.6070520703195887E-2</v>
      </c>
      <c r="Y151" s="32">
        <v>4.5841872244310418E-2</v>
      </c>
      <c r="Z151" s="32">
        <v>4.5012300333385671E-2</v>
      </c>
      <c r="AA151" s="32">
        <v>4.4432015958460754E-2</v>
      </c>
    </row>
  </sheetData>
  <sheetProtection algorithmName="SHA-512" hashValue="tQ3p/3U8A/DS8SgG4xfW4YVoT3AAN25MbR76QpozbyCwSSGaRtN6ipVboIjvOYB6Md7VGljH/w58FRH5z7uHxA==" saltValue="IJj7335rb7MTXJ41U3+rBg==" spinCount="100000" sheet="1" objects="1" scenarios="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F3471-34E4-4422-B0AC-11A2C48B1F19}">
  <sheetPr codeName="Sheet95">
    <tabColor rgb="FFFFC000"/>
  </sheetPr>
  <dimension ref="A1:AA151"/>
  <sheetViews>
    <sheetView zoomScale="85" zoomScaleNormal="85" workbookViewId="0"/>
  </sheetViews>
  <sheetFormatPr defaultColWidth="9.140625" defaultRowHeight="15" x14ac:dyDescent="0.25"/>
  <cols>
    <col min="1" max="1" width="16" style="12" customWidth="1"/>
    <col min="2" max="2" width="30.5703125" style="12" customWidth="1"/>
    <col min="3" max="27" width="9.42578125" style="12" customWidth="1"/>
    <col min="28" max="16384" width="9.140625" style="12"/>
  </cols>
  <sheetData>
    <row r="1" spans="1:27" s="27" customFormat="1" ht="23.25" customHeight="1" x14ac:dyDescent="0.25">
      <c r="A1" s="26" t="s">
        <v>156</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s="27" customFormat="1" x14ac:dyDescent="0.25"/>
    <row r="3" spans="1:27" s="27" customFormat="1" x14ac:dyDescent="0.25"/>
    <row r="4" spans="1:27" x14ac:dyDescent="0.25">
      <c r="A4" s="17" t="s">
        <v>128</v>
      </c>
      <c r="B4" s="17"/>
      <c r="C4" s="27"/>
      <c r="D4" s="27"/>
      <c r="E4" s="27"/>
      <c r="F4" s="27"/>
      <c r="G4" s="27"/>
      <c r="H4" s="27"/>
      <c r="I4" s="27"/>
      <c r="J4" s="27"/>
      <c r="K4" s="27"/>
      <c r="L4" s="27"/>
      <c r="M4" s="27"/>
      <c r="N4" s="27"/>
      <c r="O4" s="27"/>
      <c r="P4" s="27"/>
      <c r="Q4" s="27"/>
      <c r="R4" s="27"/>
      <c r="S4" s="27"/>
      <c r="T4" s="27"/>
      <c r="U4" s="27"/>
      <c r="V4" s="27"/>
      <c r="W4" s="27"/>
      <c r="X4" s="27"/>
      <c r="Y4" s="27"/>
      <c r="Z4" s="27"/>
      <c r="AA4" s="2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24">
        <v>99179.41339999999</v>
      </c>
      <c r="D6" s="24">
        <v>85037.938330000004</v>
      </c>
      <c r="E6" s="24">
        <v>86734.671100000007</v>
      </c>
      <c r="F6" s="24">
        <v>89722.921750000009</v>
      </c>
      <c r="G6" s="24">
        <v>84059.379798442998</v>
      </c>
      <c r="H6" s="24">
        <v>77433.368310887978</v>
      </c>
      <c r="I6" s="24">
        <v>76596.629792480002</v>
      </c>
      <c r="J6" s="24">
        <v>76383.42682630998</v>
      </c>
      <c r="K6" s="24">
        <v>67479.278321470003</v>
      </c>
      <c r="L6" s="24">
        <v>66520.060455003986</v>
      </c>
      <c r="M6" s="24">
        <v>59200.57887204799</v>
      </c>
      <c r="N6" s="24">
        <v>62902.365759964981</v>
      </c>
      <c r="O6" s="24">
        <v>65987.937917103991</v>
      </c>
      <c r="P6" s="24">
        <v>60599.909972519985</v>
      </c>
      <c r="Q6" s="24">
        <v>44274.132400000002</v>
      </c>
      <c r="R6" s="24">
        <v>37122.362099999991</v>
      </c>
      <c r="S6" s="24">
        <v>32560.150699999998</v>
      </c>
      <c r="T6" s="24">
        <v>33246.796199999997</v>
      </c>
      <c r="U6" s="24">
        <v>32739.121500000001</v>
      </c>
      <c r="V6" s="24">
        <v>29007.6185</v>
      </c>
      <c r="W6" s="24">
        <v>30424.969299999993</v>
      </c>
      <c r="X6" s="24">
        <v>19661.502899999999</v>
      </c>
      <c r="Y6" s="24">
        <v>15785.435300000001</v>
      </c>
      <c r="Z6" s="24">
        <v>12229.976199999999</v>
      </c>
      <c r="AA6" s="24">
        <v>10089.9717</v>
      </c>
    </row>
    <row r="7" spans="1:27" x14ac:dyDescent="0.25">
      <c r="A7" s="28" t="s">
        <v>40</v>
      </c>
      <c r="B7" s="28" t="s">
        <v>72</v>
      </c>
      <c r="C7" s="24">
        <v>31835.558399999998</v>
      </c>
      <c r="D7" s="24">
        <v>27380.73339999999</v>
      </c>
      <c r="E7" s="24">
        <v>30322.3815</v>
      </c>
      <c r="F7" s="24">
        <v>23373.617079619999</v>
      </c>
      <c r="G7" s="24">
        <v>21920.620585438002</v>
      </c>
      <c r="H7" s="24">
        <v>21113.223108597002</v>
      </c>
      <c r="I7" s="24">
        <v>19314.313696283003</v>
      </c>
      <c r="J7" s="24">
        <v>20342.031099999997</v>
      </c>
      <c r="K7" s="24">
        <v>18419.744700000003</v>
      </c>
      <c r="L7" s="24">
        <v>20183.477999999999</v>
      </c>
      <c r="M7" s="24">
        <v>20682.710999999996</v>
      </c>
      <c r="N7" s="24">
        <v>20877.432200000003</v>
      </c>
      <c r="O7" s="24">
        <v>21243.786999999997</v>
      </c>
      <c r="P7" s="24">
        <v>20738.596000000001</v>
      </c>
      <c r="Q7" s="24">
        <v>20116.573899999999</v>
      </c>
      <c r="R7" s="24">
        <v>20126.904399999999</v>
      </c>
      <c r="S7" s="24">
        <v>19499.230599999999</v>
      </c>
      <c r="T7" s="24">
        <v>18491.473399999999</v>
      </c>
      <c r="U7" s="24">
        <v>17887.60782999999</v>
      </c>
      <c r="V7" s="24">
        <v>17573.0658</v>
      </c>
      <c r="W7" s="24">
        <v>17787.991000000002</v>
      </c>
      <c r="X7" s="24">
        <v>18201.005699999994</v>
      </c>
      <c r="Y7" s="24">
        <v>16423.362799999992</v>
      </c>
      <c r="Z7" s="24">
        <v>15254.625869999989</v>
      </c>
      <c r="AA7" s="24">
        <v>14022.9139</v>
      </c>
    </row>
    <row r="8" spans="1:27" x14ac:dyDescent="0.25">
      <c r="A8" s="28" t="s">
        <v>40</v>
      </c>
      <c r="B8" s="28" t="s">
        <v>20</v>
      </c>
      <c r="C8" s="24">
        <v>2501.068729716299</v>
      </c>
      <c r="D8" s="24">
        <v>2360.440584184229</v>
      </c>
      <c r="E8" s="24">
        <v>1837.9839642779002</v>
      </c>
      <c r="F8" s="24">
        <v>1837.9794692812302</v>
      </c>
      <c r="G8" s="24">
        <v>1837.9795128696699</v>
      </c>
      <c r="H8" s="24">
        <v>1844.6769874623003</v>
      </c>
      <c r="I8" s="24">
        <v>1858.6522627054001</v>
      </c>
      <c r="J8" s="24">
        <v>1923.8437881329</v>
      </c>
      <c r="K8" s="24">
        <v>2042.2208542829997</v>
      </c>
      <c r="L8" s="24">
        <v>1936.0372900696</v>
      </c>
      <c r="M8" s="24">
        <v>1837.9809419844</v>
      </c>
      <c r="N8" s="24">
        <v>2176.5429578142002</v>
      </c>
      <c r="O8" s="24">
        <v>2228.8064006520999</v>
      </c>
      <c r="P8" s="24">
        <v>2464.6934307489</v>
      </c>
      <c r="Q8" s="24">
        <v>3804.1019271189984</v>
      </c>
      <c r="R8" s="24">
        <v>2610.4395324657976</v>
      </c>
      <c r="S8" s="24">
        <v>3617.6129056039003</v>
      </c>
      <c r="T8" s="24">
        <v>4089.9287203692006</v>
      </c>
      <c r="U8" s="24">
        <v>3851.1043863418004</v>
      </c>
      <c r="V8" s="24">
        <v>4105.6543622890995</v>
      </c>
      <c r="W8" s="24">
        <v>3932.0917013571002</v>
      </c>
      <c r="X8" s="24">
        <v>5175.2173723150991</v>
      </c>
      <c r="Y8" s="24">
        <v>3406.1888106389001</v>
      </c>
      <c r="Z8" s="24">
        <v>2922.9137882474006</v>
      </c>
      <c r="AA8" s="24">
        <v>1542.0649849331</v>
      </c>
    </row>
    <row r="9" spans="1:27" x14ac:dyDescent="0.25">
      <c r="A9" s="28" t="s">
        <v>40</v>
      </c>
      <c r="B9" s="28" t="s">
        <v>32</v>
      </c>
      <c r="C9" s="24">
        <v>728.29455299999995</v>
      </c>
      <c r="D9" s="24">
        <v>715.35471500000006</v>
      </c>
      <c r="E9" s="24">
        <v>751.85963999999899</v>
      </c>
      <c r="F9" s="24">
        <v>95.1402199999999</v>
      </c>
      <c r="G9" s="24">
        <v>100.59853000000001</v>
      </c>
      <c r="H9" s="24">
        <v>120.9466699999999</v>
      </c>
      <c r="I9" s="24">
        <v>128.25630699999988</v>
      </c>
      <c r="J9" s="24">
        <v>165.68098600000002</v>
      </c>
      <c r="K9" s="24">
        <v>188.143246</v>
      </c>
      <c r="L9" s="24">
        <v>153.523066</v>
      </c>
      <c r="M9" s="24">
        <v>96.152756999999895</v>
      </c>
      <c r="N9" s="24">
        <v>101.00240700000001</v>
      </c>
      <c r="O9" s="24">
        <v>92.794881000000004</v>
      </c>
      <c r="P9" s="24">
        <v>108.24151000000001</v>
      </c>
      <c r="Q9" s="24">
        <v>67.564219999999906</v>
      </c>
      <c r="R9" s="24">
        <v>73.778989999999993</v>
      </c>
      <c r="S9" s="24">
        <v>183.75285</v>
      </c>
      <c r="T9" s="24">
        <v>124.71184</v>
      </c>
      <c r="U9" s="24">
        <v>0</v>
      </c>
      <c r="V9" s="24">
        <v>0</v>
      </c>
      <c r="W9" s="24">
        <v>0</v>
      </c>
      <c r="X9" s="24">
        <v>0</v>
      </c>
      <c r="Y9" s="24">
        <v>0</v>
      </c>
      <c r="Z9" s="24">
        <v>0</v>
      </c>
      <c r="AA9" s="24">
        <v>0</v>
      </c>
    </row>
    <row r="10" spans="1:27" x14ac:dyDescent="0.25">
      <c r="A10" s="28" t="s">
        <v>40</v>
      </c>
      <c r="B10" s="28" t="s">
        <v>67</v>
      </c>
      <c r="C10" s="24">
        <v>49.883321338950985</v>
      </c>
      <c r="D10" s="24">
        <v>47.475767863734902</v>
      </c>
      <c r="E10" s="24">
        <v>104.82163992315498</v>
      </c>
      <c r="F10" s="24">
        <v>25.716416808091989</v>
      </c>
      <c r="G10" s="24">
        <v>58.588615337099988</v>
      </c>
      <c r="H10" s="24">
        <v>99.272585026590022</v>
      </c>
      <c r="I10" s="24">
        <v>76.071980948713986</v>
      </c>
      <c r="J10" s="24">
        <v>129.491048862459</v>
      </c>
      <c r="K10" s="24">
        <v>148.71716027819298</v>
      </c>
      <c r="L10" s="24">
        <v>96.516960705567882</v>
      </c>
      <c r="M10" s="24">
        <v>26.465028879866988</v>
      </c>
      <c r="N10" s="24">
        <v>43.780728544886884</v>
      </c>
      <c r="O10" s="24">
        <v>18.730169010889991</v>
      </c>
      <c r="P10" s="24">
        <v>75.953160947239994</v>
      </c>
      <c r="Q10" s="24">
        <v>219.75330144613997</v>
      </c>
      <c r="R10" s="24">
        <v>196.90939565197002</v>
      </c>
      <c r="S10" s="24">
        <v>668.14760097675889</v>
      </c>
      <c r="T10" s="24">
        <v>416.25915671087989</v>
      </c>
      <c r="U10" s="24">
        <v>904.50777463142992</v>
      </c>
      <c r="V10" s="24">
        <v>1401.8648242064378</v>
      </c>
      <c r="W10" s="24">
        <v>1224.8318254637979</v>
      </c>
      <c r="X10" s="24">
        <v>1931.186970785019</v>
      </c>
      <c r="Y10" s="24">
        <v>3416.5130660679392</v>
      </c>
      <c r="Z10" s="24">
        <v>2446.2725458862305</v>
      </c>
      <c r="AA10" s="24">
        <v>2238.3476580145993</v>
      </c>
    </row>
    <row r="11" spans="1:27" x14ac:dyDescent="0.25">
      <c r="A11" s="28" t="s">
        <v>40</v>
      </c>
      <c r="B11" s="28" t="s">
        <v>66</v>
      </c>
      <c r="C11" s="24">
        <v>12626.953977499998</v>
      </c>
      <c r="D11" s="24">
        <v>16365.022197999995</v>
      </c>
      <c r="E11" s="24">
        <v>13268.017590999996</v>
      </c>
      <c r="F11" s="24">
        <v>14686.866659999996</v>
      </c>
      <c r="G11" s="24">
        <v>16648.886934999999</v>
      </c>
      <c r="H11" s="24">
        <v>15644.38311199999</v>
      </c>
      <c r="I11" s="24">
        <v>15831.019737999995</v>
      </c>
      <c r="J11" s="24">
        <v>18520.948471999996</v>
      </c>
      <c r="K11" s="24">
        <v>16172.006577999986</v>
      </c>
      <c r="L11" s="24">
        <v>13606.970336</v>
      </c>
      <c r="M11" s="24">
        <v>16990.731889999999</v>
      </c>
      <c r="N11" s="24">
        <v>14046.626485999997</v>
      </c>
      <c r="O11" s="24">
        <v>15048.123868999997</v>
      </c>
      <c r="P11" s="24">
        <v>16806.209525999995</v>
      </c>
      <c r="Q11" s="24">
        <v>15892.398995</v>
      </c>
      <c r="R11" s="24">
        <v>15686.011500999995</v>
      </c>
      <c r="S11" s="24">
        <v>17852.423909999998</v>
      </c>
      <c r="T11" s="24">
        <v>15545.728218999999</v>
      </c>
      <c r="U11" s="24">
        <v>13138.849980999999</v>
      </c>
      <c r="V11" s="24">
        <v>16673.157555999998</v>
      </c>
      <c r="W11" s="24">
        <v>13354.412955999996</v>
      </c>
      <c r="X11" s="24">
        <v>14418.990999999995</v>
      </c>
      <c r="Y11" s="24">
        <v>16227.17548</v>
      </c>
      <c r="Z11" s="24">
        <v>14973.496759</v>
      </c>
      <c r="AA11" s="24">
        <v>15092.928855999997</v>
      </c>
    </row>
    <row r="12" spans="1:27" x14ac:dyDescent="0.25">
      <c r="A12" s="28" t="s">
        <v>40</v>
      </c>
      <c r="B12" s="28" t="s">
        <v>70</v>
      </c>
      <c r="C12" s="24">
        <v>27421.805973999995</v>
      </c>
      <c r="D12" s="24">
        <v>33748.791308028638</v>
      </c>
      <c r="E12" s="24">
        <v>31807.769580124579</v>
      </c>
      <c r="F12" s="24">
        <v>34198.696293748559</v>
      </c>
      <c r="G12" s="24">
        <v>37435.110346001573</v>
      </c>
      <c r="H12" s="24">
        <v>39738.171595095839</v>
      </c>
      <c r="I12" s="24">
        <v>41025.823602774581</v>
      </c>
      <c r="J12" s="24">
        <v>45348.199928854621</v>
      </c>
      <c r="K12" s="24">
        <v>48953.438350117249</v>
      </c>
      <c r="L12" s="24">
        <v>50697.270203323642</v>
      </c>
      <c r="M12" s="24">
        <v>55310.27433017773</v>
      </c>
      <c r="N12" s="24">
        <v>57097.496593828095</v>
      </c>
      <c r="O12" s="24">
        <v>56674.754181945857</v>
      </c>
      <c r="P12" s="24">
        <v>65382.285359318528</v>
      </c>
      <c r="Q12" s="24">
        <v>77208.900369992596</v>
      </c>
      <c r="R12" s="24">
        <v>86451.647564109226</v>
      </c>
      <c r="S12" s="24">
        <v>96592.677357820387</v>
      </c>
      <c r="T12" s="24">
        <v>94207.009112635133</v>
      </c>
      <c r="U12" s="24">
        <v>95311.599562641699</v>
      </c>
      <c r="V12" s="24">
        <v>93256.466012532532</v>
      </c>
      <c r="W12" s="24">
        <v>93245.273853587889</v>
      </c>
      <c r="X12" s="24">
        <v>93440.861169368043</v>
      </c>
      <c r="Y12" s="24">
        <v>100806.4510603665</v>
      </c>
      <c r="Z12" s="24">
        <v>102610.31646605542</v>
      </c>
      <c r="AA12" s="24">
        <v>108050.8162309637</v>
      </c>
    </row>
    <row r="13" spans="1:27" x14ac:dyDescent="0.25">
      <c r="A13" s="28" t="s">
        <v>40</v>
      </c>
      <c r="B13" s="28" t="s">
        <v>69</v>
      </c>
      <c r="C13" s="24">
        <v>13585.081113183327</v>
      </c>
      <c r="D13" s="24">
        <v>20622.167762711488</v>
      </c>
      <c r="E13" s="24">
        <v>21296.762777446289</v>
      </c>
      <c r="F13" s="24">
        <v>21089.889710823183</v>
      </c>
      <c r="G13" s="24">
        <v>22848.413719277436</v>
      </c>
      <c r="H13" s="24">
        <v>26850.677214414165</v>
      </c>
      <c r="I13" s="24">
        <v>28592.395338453782</v>
      </c>
      <c r="J13" s="24">
        <v>25291.294355781316</v>
      </c>
      <c r="K13" s="24">
        <v>36702.955786320526</v>
      </c>
      <c r="L13" s="24">
        <v>38629.917576018059</v>
      </c>
      <c r="M13" s="24">
        <v>39742.459743125997</v>
      </c>
      <c r="N13" s="24">
        <v>39855.524493793084</v>
      </c>
      <c r="O13" s="24">
        <v>39462.640748616883</v>
      </c>
      <c r="P13" s="24">
        <v>38148.301590571689</v>
      </c>
      <c r="Q13" s="24">
        <v>42721.244317436693</v>
      </c>
      <c r="R13" s="24">
        <v>44039.002646914887</v>
      </c>
      <c r="S13" s="24">
        <v>42667.014825973754</v>
      </c>
      <c r="T13" s="24">
        <v>46918.324812077488</v>
      </c>
      <c r="U13" s="24">
        <v>49270.458394656991</v>
      </c>
      <c r="V13" s="24">
        <v>52325.651508191084</v>
      </c>
      <c r="W13" s="24">
        <v>55241.821180840794</v>
      </c>
      <c r="X13" s="24">
        <v>65722.374613155189</v>
      </c>
      <c r="Y13" s="24">
        <v>64189.743282196192</v>
      </c>
      <c r="Z13" s="24">
        <v>67494.019818808301</v>
      </c>
      <c r="AA13" s="24">
        <v>67728.894404515886</v>
      </c>
    </row>
    <row r="14" spans="1:27" x14ac:dyDescent="0.25">
      <c r="A14" s="28" t="s">
        <v>40</v>
      </c>
      <c r="B14" s="28" t="s">
        <v>36</v>
      </c>
      <c r="C14" s="24">
        <v>190.72979011299998</v>
      </c>
      <c r="D14" s="24">
        <v>208.28492129119968</v>
      </c>
      <c r="E14" s="24">
        <v>280.18041959099986</v>
      </c>
      <c r="F14" s="24">
        <v>261.60757438889993</v>
      </c>
      <c r="G14" s="24">
        <v>280.04152627079998</v>
      </c>
      <c r="H14" s="24">
        <v>284.4522830656</v>
      </c>
      <c r="I14" s="24">
        <v>290.09744744329976</v>
      </c>
      <c r="J14" s="24">
        <v>776.75570609669978</v>
      </c>
      <c r="K14" s="24">
        <v>768.65949976079912</v>
      </c>
      <c r="L14" s="24">
        <v>1098.5456144329985</v>
      </c>
      <c r="M14" s="24">
        <v>1251.7942566034999</v>
      </c>
      <c r="N14" s="24">
        <v>1499.6545186099997</v>
      </c>
      <c r="O14" s="24">
        <v>1796.479709473</v>
      </c>
      <c r="P14" s="24">
        <v>1864.1691236580002</v>
      </c>
      <c r="Q14" s="24">
        <v>3245.8157856139997</v>
      </c>
      <c r="R14" s="24">
        <v>3298.539390848</v>
      </c>
      <c r="S14" s="24">
        <v>3311.1622551359987</v>
      </c>
      <c r="T14" s="24">
        <v>3312.4782197380005</v>
      </c>
      <c r="U14" s="24">
        <v>3379.6075284724989</v>
      </c>
      <c r="V14" s="24">
        <v>3298.9871162219997</v>
      </c>
      <c r="W14" s="24">
        <v>4734.5969575739891</v>
      </c>
      <c r="X14" s="24">
        <v>5382.7639824009975</v>
      </c>
      <c r="Y14" s="24">
        <v>5264.607815334999</v>
      </c>
      <c r="Z14" s="24">
        <v>5674.5542675609986</v>
      </c>
      <c r="AA14" s="24">
        <v>5684.6013619529895</v>
      </c>
    </row>
    <row r="15" spans="1:27" x14ac:dyDescent="0.25">
      <c r="A15" s="28" t="s">
        <v>40</v>
      </c>
      <c r="B15" s="28" t="s">
        <v>74</v>
      </c>
      <c r="C15" s="24">
        <v>69.127011699999997</v>
      </c>
      <c r="D15" s="24">
        <v>147.30480900000001</v>
      </c>
      <c r="E15" s="24">
        <v>299.41711799999996</v>
      </c>
      <c r="F15" s="24">
        <v>320.39747154939903</v>
      </c>
      <c r="G15" s="24">
        <v>1196.3337189257002</v>
      </c>
      <c r="H15" s="24">
        <v>2460.4763417452996</v>
      </c>
      <c r="I15" s="24">
        <v>2803.9344483063001</v>
      </c>
      <c r="J15" s="24">
        <v>3149.7562770353002</v>
      </c>
      <c r="K15" s="24">
        <v>8667.1547318207977</v>
      </c>
      <c r="L15" s="24">
        <v>9321.4840274969993</v>
      </c>
      <c r="M15" s="24">
        <v>8192.9621473889983</v>
      </c>
      <c r="N15" s="24">
        <v>9810.7123538094984</v>
      </c>
      <c r="O15" s="24">
        <v>8861.0655537246002</v>
      </c>
      <c r="P15" s="24">
        <v>8346.3813915388982</v>
      </c>
      <c r="Q15" s="24">
        <v>10039.08711101329</v>
      </c>
      <c r="R15" s="24">
        <v>9855.7445582846904</v>
      </c>
      <c r="S15" s="24">
        <v>11575.926462388999</v>
      </c>
      <c r="T15" s="24">
        <v>11366.337084395998</v>
      </c>
      <c r="U15" s="24">
        <v>12574.734323503</v>
      </c>
      <c r="V15" s="24">
        <v>12528.087113989</v>
      </c>
      <c r="W15" s="24">
        <v>12923.320220696998</v>
      </c>
      <c r="X15" s="24">
        <v>15471.930839915998</v>
      </c>
      <c r="Y15" s="24">
        <v>15723.746616012999</v>
      </c>
      <c r="Z15" s="24">
        <v>18376.255889325002</v>
      </c>
      <c r="AA15" s="24">
        <v>17799.374327908987</v>
      </c>
    </row>
    <row r="16" spans="1:27" x14ac:dyDescent="0.25">
      <c r="A16" s="28" t="s">
        <v>40</v>
      </c>
      <c r="B16" s="28" t="s">
        <v>56</v>
      </c>
      <c r="C16" s="24">
        <v>37.099109553999995</v>
      </c>
      <c r="D16" s="24">
        <v>73.12122523399988</v>
      </c>
      <c r="E16" s="24">
        <v>109.39582956999989</v>
      </c>
      <c r="F16" s="24">
        <v>158.24185835999998</v>
      </c>
      <c r="G16" s="24">
        <v>241.99528562999976</v>
      </c>
      <c r="H16" s="24">
        <v>346.61978403999984</v>
      </c>
      <c r="I16" s="24">
        <v>486.61955769999992</v>
      </c>
      <c r="J16" s="24">
        <v>653.95573599999898</v>
      </c>
      <c r="K16" s="24">
        <v>829.83566759999894</v>
      </c>
      <c r="L16" s="24">
        <v>994.45804039999894</v>
      </c>
      <c r="M16" s="24">
        <v>1181.689713199999</v>
      </c>
      <c r="N16" s="24">
        <v>1393.182356099999</v>
      </c>
      <c r="O16" s="24">
        <v>1575.0162469999987</v>
      </c>
      <c r="P16" s="24">
        <v>1689.6317421999997</v>
      </c>
      <c r="Q16" s="24">
        <v>1851.3929627</v>
      </c>
      <c r="R16" s="24">
        <v>1949.944444799999</v>
      </c>
      <c r="S16" s="24">
        <v>2044.2785634000002</v>
      </c>
      <c r="T16" s="24">
        <v>2164.6027699999991</v>
      </c>
      <c r="U16" s="24">
        <v>2321.8950749999999</v>
      </c>
      <c r="V16" s="24">
        <v>2457.6161839999995</v>
      </c>
      <c r="W16" s="24">
        <v>2644.9372203999997</v>
      </c>
      <c r="X16" s="24">
        <v>2864.119909</v>
      </c>
      <c r="Y16" s="24">
        <v>2872.6570553000001</v>
      </c>
      <c r="Z16" s="24">
        <v>3060.0250194999999</v>
      </c>
      <c r="AA16" s="24">
        <v>3188.5191519999994</v>
      </c>
    </row>
    <row r="17" spans="1:27" x14ac:dyDescent="0.25">
      <c r="A17" s="33" t="s">
        <v>139</v>
      </c>
      <c r="B17" s="33"/>
      <c r="C17" s="30">
        <v>187928.05946873856</v>
      </c>
      <c r="D17" s="30">
        <v>186277.92406578807</v>
      </c>
      <c r="E17" s="30">
        <v>186124.26779277192</v>
      </c>
      <c r="F17" s="30">
        <v>185030.82760028107</v>
      </c>
      <c r="G17" s="30">
        <v>184909.57804236677</v>
      </c>
      <c r="H17" s="30">
        <v>182844.71958348388</v>
      </c>
      <c r="I17" s="30">
        <v>183423.1627186455</v>
      </c>
      <c r="J17" s="30">
        <v>188104.91650594128</v>
      </c>
      <c r="K17" s="30">
        <v>190106.50499646895</v>
      </c>
      <c r="L17" s="30">
        <v>191823.77388712086</v>
      </c>
      <c r="M17" s="30">
        <v>193887.35456321598</v>
      </c>
      <c r="N17" s="30">
        <v>197100.77162694524</v>
      </c>
      <c r="O17" s="30">
        <v>200757.57516732972</v>
      </c>
      <c r="P17" s="30">
        <v>204324.19055010634</v>
      </c>
      <c r="Q17" s="30">
        <v>204304.66943099443</v>
      </c>
      <c r="R17" s="30">
        <v>206307.05613014186</v>
      </c>
      <c r="S17" s="30">
        <v>213641.01075037479</v>
      </c>
      <c r="T17" s="30">
        <v>213040.23146079268</v>
      </c>
      <c r="U17" s="30">
        <v>213103.24942927191</v>
      </c>
      <c r="V17" s="30">
        <v>214343.47856321913</v>
      </c>
      <c r="W17" s="30">
        <v>215211.39181724959</v>
      </c>
      <c r="X17" s="30">
        <v>218551.13972562336</v>
      </c>
      <c r="Y17" s="30">
        <v>220254.86979926954</v>
      </c>
      <c r="Z17" s="30">
        <v>217931.62144799734</v>
      </c>
      <c r="AA17" s="30">
        <v>218765.93773442728</v>
      </c>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24">
        <v>49106.646000000001</v>
      </c>
      <c r="D20" s="24">
        <v>40789.299700000003</v>
      </c>
      <c r="E20" s="24">
        <v>39492.153599999998</v>
      </c>
      <c r="F20" s="24">
        <v>41912.736199999999</v>
      </c>
      <c r="G20" s="24">
        <v>40921.535500000005</v>
      </c>
      <c r="H20" s="24">
        <v>36009.902589999998</v>
      </c>
      <c r="I20" s="24">
        <v>35981.161966999985</v>
      </c>
      <c r="J20" s="24">
        <v>36034.794359999993</v>
      </c>
      <c r="K20" s="24">
        <v>27718.348239999999</v>
      </c>
      <c r="L20" s="24">
        <v>28003.105204333988</v>
      </c>
      <c r="M20" s="24">
        <v>22436.437956721002</v>
      </c>
      <c r="N20" s="24">
        <v>23617.181299999989</v>
      </c>
      <c r="O20" s="24">
        <v>26317.508399999999</v>
      </c>
      <c r="P20" s="24">
        <v>23968.821199999991</v>
      </c>
      <c r="Q20" s="24">
        <v>7934.7759000000005</v>
      </c>
      <c r="R20" s="24">
        <v>7244.7221</v>
      </c>
      <c r="S20" s="24">
        <v>8293.2776000000013</v>
      </c>
      <c r="T20" s="24">
        <v>8672.3999000000003</v>
      </c>
      <c r="U20" s="24">
        <v>8528.3832999999995</v>
      </c>
      <c r="V20" s="24">
        <v>6542.7184999999999</v>
      </c>
      <c r="W20" s="24">
        <v>8205.7740000000013</v>
      </c>
      <c r="X20" s="24">
        <v>0</v>
      </c>
      <c r="Y20" s="24">
        <v>0</v>
      </c>
      <c r="Z20" s="24">
        <v>0</v>
      </c>
      <c r="AA20" s="24">
        <v>0</v>
      </c>
    </row>
    <row r="21" spans="1:27" s="27" customFormat="1" x14ac:dyDescent="0.25">
      <c r="A21" s="28" t="s">
        <v>131</v>
      </c>
      <c r="B21" s="28" t="s">
        <v>72</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row>
    <row r="22" spans="1:27" s="27" customFormat="1" x14ac:dyDescent="0.25">
      <c r="A22" s="28" t="s">
        <v>131</v>
      </c>
      <c r="B22" s="28" t="s">
        <v>20</v>
      </c>
      <c r="C22" s="24">
        <v>23.126961716300002</v>
      </c>
      <c r="D22" s="24">
        <v>34.691080981719999</v>
      </c>
      <c r="E22" s="24">
        <v>34.814813875300004</v>
      </c>
      <c r="F22" s="24">
        <v>65.526867557829988</v>
      </c>
      <c r="G22" s="24">
        <v>65.526848204069992</v>
      </c>
      <c r="H22" s="24">
        <v>65.526813497299997</v>
      </c>
      <c r="I22" s="24">
        <v>65.650106714900005</v>
      </c>
      <c r="J22" s="24">
        <v>65.650267348599996</v>
      </c>
      <c r="K22" s="24">
        <v>65.896948507999994</v>
      </c>
      <c r="L22" s="24">
        <v>65.896720296200002</v>
      </c>
      <c r="M22" s="24">
        <v>65.526973099299994</v>
      </c>
      <c r="N22" s="24">
        <v>157.39867263549999</v>
      </c>
      <c r="O22" s="24">
        <v>173.38974655129999</v>
      </c>
      <c r="P22" s="24">
        <v>302.91495794100001</v>
      </c>
      <c r="Q22" s="24">
        <v>684.42379412449895</v>
      </c>
      <c r="R22" s="24">
        <v>427.26178405299999</v>
      </c>
      <c r="S22" s="24">
        <v>1047.3415769630001</v>
      </c>
      <c r="T22" s="24">
        <v>1243.4672744019999</v>
      </c>
      <c r="U22" s="24">
        <v>1339.7054931832001</v>
      </c>
      <c r="V22" s="24">
        <v>1365.3561820463001</v>
      </c>
      <c r="W22" s="24">
        <v>1302.9597343913001</v>
      </c>
      <c r="X22" s="24">
        <v>1855.6175897750002</v>
      </c>
      <c r="Y22" s="24">
        <v>295.62939695450001</v>
      </c>
      <c r="Z22" s="24">
        <v>6.2849092999999997E-3</v>
      </c>
      <c r="AA22" s="24">
        <v>6.2185167000000001E-3</v>
      </c>
    </row>
    <row r="23" spans="1:27" s="27" customFormat="1" x14ac:dyDescent="0.25">
      <c r="A23" s="28" t="s">
        <v>131</v>
      </c>
      <c r="B23" s="28" t="s">
        <v>32</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s="27" customFormat="1" x14ac:dyDescent="0.25">
      <c r="A24" s="28" t="s">
        <v>131</v>
      </c>
      <c r="B24" s="28" t="s">
        <v>67</v>
      </c>
      <c r="C24" s="24">
        <v>1.1257092230000001E-3</v>
      </c>
      <c r="D24" s="24">
        <v>1.0594665700000001E-3</v>
      </c>
      <c r="E24" s="24">
        <v>3.9700508758099997</v>
      </c>
      <c r="F24" s="24">
        <v>9.6756457899999995E-2</v>
      </c>
      <c r="G24" s="24">
        <v>3.11502424681</v>
      </c>
      <c r="H24" s="24">
        <v>3.8477721318699998</v>
      </c>
      <c r="I24" s="24">
        <v>1.2932084988299899</v>
      </c>
      <c r="J24" s="24">
        <v>2.1436691271949999</v>
      </c>
      <c r="K24" s="24">
        <v>1.5147996999999979E-3</v>
      </c>
      <c r="L24" s="24">
        <v>2.0146370459999997E-2</v>
      </c>
      <c r="M24" s="24">
        <v>1.501181969999999E-3</v>
      </c>
      <c r="N24" s="24">
        <v>4.9177365145299996</v>
      </c>
      <c r="O24" s="24">
        <v>0.39358117605000009</v>
      </c>
      <c r="P24" s="24">
        <v>1.2816534771100001</v>
      </c>
      <c r="Q24" s="24">
        <v>32.573911535170005</v>
      </c>
      <c r="R24" s="24">
        <v>37.417867046780003</v>
      </c>
      <c r="S24" s="24">
        <v>95.717954861459901</v>
      </c>
      <c r="T24" s="24">
        <v>24.863759022859998</v>
      </c>
      <c r="U24" s="24">
        <v>172.60813747739999</v>
      </c>
      <c r="V24" s="24">
        <v>336.84844098490998</v>
      </c>
      <c r="W24" s="24">
        <v>307.89757775649895</v>
      </c>
      <c r="X24" s="24">
        <v>505.90965485349983</v>
      </c>
      <c r="Y24" s="24">
        <v>1312.7448534286</v>
      </c>
      <c r="Z24" s="24">
        <v>888.96656136570004</v>
      </c>
      <c r="AA24" s="24">
        <v>807.95454035490002</v>
      </c>
    </row>
    <row r="25" spans="1:27" s="27" customFormat="1" x14ac:dyDescent="0.25">
      <c r="A25" s="28" t="s">
        <v>131</v>
      </c>
      <c r="B25" s="28" t="s">
        <v>66</v>
      </c>
      <c r="C25" s="24">
        <v>1943.0924500000001</v>
      </c>
      <c r="D25" s="24">
        <v>2114.8685999999989</v>
      </c>
      <c r="E25" s="24">
        <v>1974.4724039999992</v>
      </c>
      <c r="F25" s="24">
        <v>2631.1876999999999</v>
      </c>
      <c r="G25" s="24">
        <v>2870.566479999999</v>
      </c>
      <c r="H25" s="24">
        <v>2939.5556349999997</v>
      </c>
      <c r="I25" s="24">
        <v>3028.007169999999</v>
      </c>
      <c r="J25" s="24">
        <v>3965.23308</v>
      </c>
      <c r="K25" s="24">
        <v>3373.9268399999992</v>
      </c>
      <c r="L25" s="24">
        <v>3011.1985</v>
      </c>
      <c r="M25" s="24">
        <v>2749.69031</v>
      </c>
      <c r="N25" s="24">
        <v>2912.0234060000003</v>
      </c>
      <c r="O25" s="24">
        <v>3128.4554440000002</v>
      </c>
      <c r="P25" s="24">
        <v>3185.1155099999996</v>
      </c>
      <c r="Q25" s="24">
        <v>3274.6678700000002</v>
      </c>
      <c r="R25" s="24">
        <v>3109.8591350000002</v>
      </c>
      <c r="S25" s="24">
        <v>3907.973446</v>
      </c>
      <c r="T25" s="24">
        <v>3333.2796139999991</v>
      </c>
      <c r="U25" s="24">
        <v>3053.5248459999998</v>
      </c>
      <c r="V25" s="24">
        <v>3096.0869860000003</v>
      </c>
      <c r="W25" s="24">
        <v>2766.988836</v>
      </c>
      <c r="X25" s="24">
        <v>3327.3999599999997</v>
      </c>
      <c r="Y25" s="24">
        <v>3396.63211</v>
      </c>
      <c r="Z25" s="24">
        <v>3241.4404590000004</v>
      </c>
      <c r="AA25" s="24">
        <v>3340.205966</v>
      </c>
    </row>
    <row r="26" spans="1:27" s="27" customFormat="1" x14ac:dyDescent="0.25">
      <c r="A26" s="28" t="s">
        <v>131</v>
      </c>
      <c r="B26" s="28" t="s">
        <v>70</v>
      </c>
      <c r="C26" s="24">
        <v>6046.0851249999987</v>
      </c>
      <c r="D26" s="24">
        <v>7602.7399112519352</v>
      </c>
      <c r="E26" s="24">
        <v>8714.8344744129008</v>
      </c>
      <c r="F26" s="24">
        <v>10608.285235491654</v>
      </c>
      <c r="G26" s="24">
        <v>11491.546741289099</v>
      </c>
      <c r="H26" s="24">
        <v>12015.588725358759</v>
      </c>
      <c r="I26" s="24">
        <v>12580.300380738294</v>
      </c>
      <c r="J26" s="24">
        <v>14461.384095166499</v>
      </c>
      <c r="K26" s="24">
        <v>17458.823645463697</v>
      </c>
      <c r="L26" s="24">
        <v>18712.056771314099</v>
      </c>
      <c r="M26" s="24">
        <v>19237.1955455061</v>
      </c>
      <c r="N26" s="24">
        <v>19251.260665551588</v>
      </c>
      <c r="O26" s="24">
        <v>18805.081472609301</v>
      </c>
      <c r="P26" s="24">
        <v>20072.363620749697</v>
      </c>
      <c r="Q26" s="24">
        <v>24645.964530596299</v>
      </c>
      <c r="R26" s="24">
        <v>24312.637836729795</v>
      </c>
      <c r="S26" s="24">
        <v>26208.424886221699</v>
      </c>
      <c r="T26" s="24">
        <v>23290.117919501994</v>
      </c>
      <c r="U26" s="24">
        <v>24785.61457275409</v>
      </c>
      <c r="V26" s="24">
        <v>23618.650271635601</v>
      </c>
      <c r="W26" s="24">
        <v>26437.67523757639</v>
      </c>
      <c r="X26" s="24">
        <v>24359.232980202796</v>
      </c>
      <c r="Y26" s="24">
        <v>25442.691519667802</v>
      </c>
      <c r="Z26" s="24">
        <v>26177.645403437695</v>
      </c>
      <c r="AA26" s="24">
        <v>26414.9319126749</v>
      </c>
    </row>
    <row r="27" spans="1:27" s="27" customFormat="1" x14ac:dyDescent="0.25">
      <c r="A27" s="28" t="s">
        <v>131</v>
      </c>
      <c r="B27" s="28" t="s">
        <v>69</v>
      </c>
      <c r="C27" s="24">
        <v>4634.8796307420598</v>
      </c>
      <c r="D27" s="24">
        <v>9217.2259866294844</v>
      </c>
      <c r="E27" s="24">
        <v>9778.3030392374185</v>
      </c>
      <c r="F27" s="24">
        <v>10054.754120604346</v>
      </c>
      <c r="G27" s="24">
        <v>12121.249438603994</v>
      </c>
      <c r="H27" s="24">
        <v>15534.994860017554</v>
      </c>
      <c r="I27" s="24">
        <v>17258.144255601495</v>
      </c>
      <c r="J27" s="24">
        <v>15415.566771652788</v>
      </c>
      <c r="K27" s="24">
        <v>26036.735469415697</v>
      </c>
      <c r="L27" s="24">
        <v>27623.552558103802</v>
      </c>
      <c r="M27" s="24">
        <v>28368.448799757</v>
      </c>
      <c r="N27" s="24">
        <v>27957.756538842696</v>
      </c>
      <c r="O27" s="24">
        <v>27177.460050308298</v>
      </c>
      <c r="P27" s="24">
        <v>26171.623649957492</v>
      </c>
      <c r="Q27" s="24">
        <v>28272.227216213498</v>
      </c>
      <c r="R27" s="24">
        <v>28253.416277171498</v>
      </c>
      <c r="S27" s="24">
        <v>28328.029411758191</v>
      </c>
      <c r="T27" s="24">
        <v>29227.442446934994</v>
      </c>
      <c r="U27" s="24">
        <v>31031.550062860195</v>
      </c>
      <c r="V27" s="24">
        <v>33636.250405602288</v>
      </c>
      <c r="W27" s="24">
        <v>33064.67878770399</v>
      </c>
      <c r="X27" s="24">
        <v>37612.594965805394</v>
      </c>
      <c r="Y27" s="24">
        <v>36352.344302926998</v>
      </c>
      <c r="Z27" s="24">
        <v>39182.739718745899</v>
      </c>
      <c r="AA27" s="24">
        <v>39269.9394834591</v>
      </c>
    </row>
    <row r="28" spans="1:27" s="27" customFormat="1" x14ac:dyDescent="0.25">
      <c r="A28" s="28" t="s">
        <v>131</v>
      </c>
      <c r="B28" s="28" t="s">
        <v>36</v>
      </c>
      <c r="C28" s="24">
        <v>9.584745300000001E-3</v>
      </c>
      <c r="D28" s="24">
        <v>1.0487436399999999E-2</v>
      </c>
      <c r="E28" s="24">
        <v>1.0690192099999971E-2</v>
      </c>
      <c r="F28" s="24">
        <v>1.0586770799999999E-2</v>
      </c>
      <c r="G28" s="24">
        <v>1.3846402300000001E-2</v>
      </c>
      <c r="H28" s="24">
        <v>1.9098273499999999E-2</v>
      </c>
      <c r="I28" s="24">
        <v>2.07322073E-2</v>
      </c>
      <c r="J28" s="24">
        <v>2.6156768299999991E-2</v>
      </c>
      <c r="K28" s="24">
        <v>2.6380976E-2</v>
      </c>
      <c r="L28" s="24">
        <v>7.2323643000000007E-2</v>
      </c>
      <c r="M28" s="24">
        <v>7.2183662999999787E-2</v>
      </c>
      <c r="N28" s="24">
        <v>0.11976045999999989</v>
      </c>
      <c r="O28" s="24">
        <v>103.29931997199999</v>
      </c>
      <c r="P28" s="24">
        <v>100.758149867</v>
      </c>
      <c r="Q28" s="24">
        <v>1413.3350997069999</v>
      </c>
      <c r="R28" s="24">
        <v>1484.4091148379998</v>
      </c>
      <c r="S28" s="24">
        <v>1426.5480858420001</v>
      </c>
      <c r="T28" s="24">
        <v>1424.2877917660001</v>
      </c>
      <c r="U28" s="24">
        <v>1462.6960815915002</v>
      </c>
      <c r="V28" s="24">
        <v>1429.0674638549999</v>
      </c>
      <c r="W28" s="24">
        <v>2750.1370281229997</v>
      </c>
      <c r="X28" s="24">
        <v>3440.1669833529995</v>
      </c>
      <c r="Y28" s="24">
        <v>3368.320242925</v>
      </c>
      <c r="Z28" s="24">
        <v>3511.7092611759999</v>
      </c>
      <c r="AA28" s="24">
        <v>3514.6665357079905</v>
      </c>
    </row>
    <row r="29" spans="1:27" s="27" customFormat="1" x14ac:dyDescent="0.25">
      <c r="A29" s="28" t="s">
        <v>131</v>
      </c>
      <c r="B29" s="28" t="s">
        <v>74</v>
      </c>
      <c r="C29" s="24">
        <v>6.3531816999999995</v>
      </c>
      <c r="D29" s="24">
        <v>52.410929000000003</v>
      </c>
      <c r="E29" s="24">
        <v>85.450987999999995</v>
      </c>
      <c r="F29" s="24">
        <v>105.69786176799998</v>
      </c>
      <c r="G29" s="24">
        <v>905.83595334669997</v>
      </c>
      <c r="H29" s="24">
        <v>2030.7017864260001</v>
      </c>
      <c r="I29" s="24">
        <v>2301.9427226380999</v>
      </c>
      <c r="J29" s="24">
        <v>2658.9750110977002</v>
      </c>
      <c r="K29" s="24">
        <v>8188.0133129999995</v>
      </c>
      <c r="L29" s="24">
        <v>8810.4277069999989</v>
      </c>
      <c r="M29" s="24">
        <v>7839.8386549999987</v>
      </c>
      <c r="N29" s="24">
        <v>9255.898683999998</v>
      </c>
      <c r="O29" s="24">
        <v>8404.6043950000003</v>
      </c>
      <c r="P29" s="24">
        <v>7945.646749999999</v>
      </c>
      <c r="Q29" s="24">
        <v>9438.2453179999902</v>
      </c>
      <c r="R29" s="24">
        <v>9374.8082079999895</v>
      </c>
      <c r="S29" s="24">
        <v>9933.3210760000002</v>
      </c>
      <c r="T29" s="24">
        <v>9672.3782329999995</v>
      </c>
      <c r="U29" s="24">
        <v>10785.156793</v>
      </c>
      <c r="V29" s="24">
        <v>10719.814446</v>
      </c>
      <c r="W29" s="24">
        <v>10626.906001999998</v>
      </c>
      <c r="X29" s="24">
        <v>10876.291359999999</v>
      </c>
      <c r="Y29" s="24">
        <v>10725.107789999998</v>
      </c>
      <c r="Z29" s="24">
        <v>11578.139794000001</v>
      </c>
      <c r="AA29" s="24">
        <v>11172.91766999999</v>
      </c>
    </row>
    <row r="30" spans="1:27" s="27" customFormat="1" x14ac:dyDescent="0.25">
      <c r="A30" s="28" t="s">
        <v>131</v>
      </c>
      <c r="B30" s="28" t="s">
        <v>56</v>
      </c>
      <c r="C30" s="24">
        <v>7.3864580440000003</v>
      </c>
      <c r="D30" s="24">
        <v>27.83519724999999</v>
      </c>
      <c r="E30" s="24">
        <v>34.061772549999986</v>
      </c>
      <c r="F30" s="24">
        <v>60.153138619999993</v>
      </c>
      <c r="G30" s="24">
        <v>92.876825399999973</v>
      </c>
      <c r="H30" s="24">
        <v>132.7553731399999</v>
      </c>
      <c r="I30" s="24">
        <v>187.20790819999996</v>
      </c>
      <c r="J30" s="24">
        <v>241.95117480000002</v>
      </c>
      <c r="K30" s="24">
        <v>303.4838666</v>
      </c>
      <c r="L30" s="24">
        <v>358.39077939999902</v>
      </c>
      <c r="M30" s="24">
        <v>409.2913092</v>
      </c>
      <c r="N30" s="24">
        <v>486.02549609999994</v>
      </c>
      <c r="O30" s="24">
        <v>543.18569199999979</v>
      </c>
      <c r="P30" s="24">
        <v>569.49299419999977</v>
      </c>
      <c r="Q30" s="24">
        <v>634.89595270000007</v>
      </c>
      <c r="R30" s="24">
        <v>669.08326879999981</v>
      </c>
      <c r="S30" s="24">
        <v>699.41328940000005</v>
      </c>
      <c r="T30" s="24">
        <v>735.73117999999988</v>
      </c>
      <c r="U30" s="24">
        <v>788.05462499999999</v>
      </c>
      <c r="V30" s="24">
        <v>845.2220309999999</v>
      </c>
      <c r="W30" s="24">
        <v>898.96557039999993</v>
      </c>
      <c r="X30" s="24">
        <v>976.49403899999982</v>
      </c>
      <c r="Y30" s="24">
        <v>1000.3074153000001</v>
      </c>
      <c r="Z30" s="24">
        <v>1050.9804394999999</v>
      </c>
      <c r="AA30" s="24">
        <v>1093.4923689999998</v>
      </c>
    </row>
    <row r="31" spans="1:27" s="27" customFormat="1" x14ac:dyDescent="0.25">
      <c r="A31" s="33" t="s">
        <v>139</v>
      </c>
      <c r="B31" s="33"/>
      <c r="C31" s="30">
        <v>61753.831293167575</v>
      </c>
      <c r="D31" s="30">
        <v>59758.826338329716</v>
      </c>
      <c r="E31" s="30">
        <v>59998.54838240143</v>
      </c>
      <c r="F31" s="30">
        <v>65272.586880111732</v>
      </c>
      <c r="G31" s="30">
        <v>67473.540032343983</v>
      </c>
      <c r="H31" s="30">
        <v>66569.416396005472</v>
      </c>
      <c r="I31" s="30">
        <v>68914.557088553498</v>
      </c>
      <c r="J31" s="30">
        <v>69944.772243295069</v>
      </c>
      <c r="K31" s="30">
        <v>74653.732658187102</v>
      </c>
      <c r="L31" s="30">
        <v>77415.829900418554</v>
      </c>
      <c r="M31" s="30">
        <v>72857.301086265361</v>
      </c>
      <c r="N31" s="30">
        <v>73900.538319544314</v>
      </c>
      <c r="O31" s="30">
        <v>75602.288694644958</v>
      </c>
      <c r="P31" s="30">
        <v>73702.120592125284</v>
      </c>
      <c r="Q31" s="30">
        <v>64844.633222469471</v>
      </c>
      <c r="R31" s="30">
        <v>63385.315000001072</v>
      </c>
      <c r="S31" s="30">
        <v>67880.764875804351</v>
      </c>
      <c r="T31" s="30">
        <v>65791.57091386184</v>
      </c>
      <c r="U31" s="30">
        <v>68911.386412274878</v>
      </c>
      <c r="V31" s="30">
        <v>68595.910786269102</v>
      </c>
      <c r="W31" s="30">
        <v>72085.974173428185</v>
      </c>
      <c r="X31" s="30">
        <v>67660.755150636687</v>
      </c>
      <c r="Y31" s="30">
        <v>66800.042182977893</v>
      </c>
      <c r="Z31" s="30">
        <v>69490.798427458591</v>
      </c>
      <c r="AA31" s="30">
        <v>69833.038121005608</v>
      </c>
    </row>
    <row r="32" spans="1:27" s="27" customFormat="1" x14ac:dyDescent="0.25"/>
    <row r="33" spans="1:27" s="27" customFormat="1"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s="27" customFormat="1" x14ac:dyDescent="0.25">
      <c r="A34" s="28" t="s">
        <v>132</v>
      </c>
      <c r="B34" s="28" t="s">
        <v>64</v>
      </c>
      <c r="C34" s="24">
        <v>50072.76739999999</v>
      </c>
      <c r="D34" s="24">
        <v>44248.638630000001</v>
      </c>
      <c r="E34" s="24">
        <v>47242.517500000016</v>
      </c>
      <c r="F34" s="24">
        <v>47810.185550000002</v>
      </c>
      <c r="G34" s="24">
        <v>43137.844298442993</v>
      </c>
      <c r="H34" s="24">
        <v>41423.46572088798</v>
      </c>
      <c r="I34" s="24">
        <v>40615.467825480009</v>
      </c>
      <c r="J34" s="24">
        <v>40348.632466309988</v>
      </c>
      <c r="K34" s="24">
        <v>39760.930081470004</v>
      </c>
      <c r="L34" s="24">
        <v>38516.955250669998</v>
      </c>
      <c r="M34" s="24">
        <v>36764.140915326992</v>
      </c>
      <c r="N34" s="24">
        <v>39285.184459964992</v>
      </c>
      <c r="O34" s="24">
        <v>39670.429517103985</v>
      </c>
      <c r="P34" s="24">
        <v>36631.088772519994</v>
      </c>
      <c r="Q34" s="24">
        <v>36339.356500000002</v>
      </c>
      <c r="R34" s="24">
        <v>29877.639999999992</v>
      </c>
      <c r="S34" s="24">
        <v>24266.873099999997</v>
      </c>
      <c r="T34" s="24">
        <v>24574.396299999993</v>
      </c>
      <c r="U34" s="24">
        <v>24210.7382</v>
      </c>
      <c r="V34" s="24">
        <v>22464.9</v>
      </c>
      <c r="W34" s="24">
        <v>22219.195299999992</v>
      </c>
      <c r="X34" s="24">
        <v>19661.502899999999</v>
      </c>
      <c r="Y34" s="24">
        <v>15785.435300000001</v>
      </c>
      <c r="Z34" s="24">
        <v>12229.976199999999</v>
      </c>
      <c r="AA34" s="24">
        <v>10089.9717</v>
      </c>
    </row>
    <row r="35" spans="1:27" s="27" customFormat="1" x14ac:dyDescent="0.25">
      <c r="A35" s="28" t="s">
        <v>132</v>
      </c>
      <c r="B35" s="28" t="s">
        <v>72</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row>
    <row r="36" spans="1:27" s="27" customFormat="1" x14ac:dyDescent="0.25">
      <c r="A36" s="28" t="s">
        <v>132</v>
      </c>
      <c r="B36" s="28" t="s">
        <v>20</v>
      </c>
      <c r="C36" s="24">
        <v>1191.4480879999999</v>
      </c>
      <c r="D36" s="24">
        <v>1176.434770682939</v>
      </c>
      <c r="E36" s="24">
        <v>1176.4348428538001</v>
      </c>
      <c r="F36" s="24">
        <v>1309.0447974114002</v>
      </c>
      <c r="G36" s="24">
        <v>1309.0448856097998</v>
      </c>
      <c r="H36" s="24">
        <v>1315.7423578092</v>
      </c>
      <c r="I36" s="24">
        <v>1329.5941848339</v>
      </c>
      <c r="J36" s="24">
        <v>1394.7850206568</v>
      </c>
      <c r="K36" s="24">
        <v>1352.9114496886</v>
      </c>
      <c r="L36" s="24">
        <v>1345.2578202536999</v>
      </c>
      <c r="M36" s="24">
        <v>1309.0452605319999</v>
      </c>
      <c r="N36" s="24">
        <v>1555.7346300020999</v>
      </c>
      <c r="O36" s="24">
        <v>1592.0065215743</v>
      </c>
      <c r="P36" s="24">
        <v>1438.9222019492001</v>
      </c>
      <c r="Q36" s="24">
        <v>2418.9245378337991</v>
      </c>
      <c r="R36" s="24">
        <v>1719.7671525303979</v>
      </c>
      <c r="S36" s="24">
        <v>2570.2626736495999</v>
      </c>
      <c r="T36" s="24">
        <v>2846.4522523372002</v>
      </c>
      <c r="U36" s="24">
        <v>2511.3884415760003</v>
      </c>
      <c r="V36" s="24">
        <v>2740.2881053727001</v>
      </c>
      <c r="W36" s="24">
        <v>2629.120444486</v>
      </c>
      <c r="X36" s="24">
        <v>3319.5880381635998</v>
      </c>
      <c r="Y36" s="24">
        <v>3110.5468209609999</v>
      </c>
      <c r="Z36" s="24">
        <v>2922.8953059690002</v>
      </c>
      <c r="AA36" s="24">
        <v>1542.0461657410001</v>
      </c>
    </row>
    <row r="37" spans="1:27" s="27" customFormat="1" x14ac:dyDescent="0.25">
      <c r="A37" s="28" t="s">
        <v>132</v>
      </c>
      <c r="B37" s="28" t="s">
        <v>32</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row>
    <row r="38" spans="1:27" s="27" customFormat="1" x14ac:dyDescent="0.25">
      <c r="A38" s="28" t="s">
        <v>132</v>
      </c>
      <c r="B38" s="28" t="s">
        <v>67</v>
      </c>
      <c r="C38" s="24">
        <v>0.39463161842699984</v>
      </c>
      <c r="D38" s="24">
        <v>1.4311526210000001E-3</v>
      </c>
      <c r="E38" s="24">
        <v>2.72026078863599</v>
      </c>
      <c r="F38" s="24">
        <v>6.5138677499629996</v>
      </c>
      <c r="G38" s="24">
        <v>15.350280741219997</v>
      </c>
      <c r="H38" s="24">
        <v>9.5695653646800025</v>
      </c>
      <c r="I38" s="24">
        <v>2.0100747170839997</v>
      </c>
      <c r="J38" s="24">
        <v>15.714346902474002</v>
      </c>
      <c r="K38" s="24">
        <v>4.8143755149459908</v>
      </c>
      <c r="L38" s="24">
        <v>2.5714607316879903</v>
      </c>
      <c r="M38" s="24">
        <v>6.7825449035469987</v>
      </c>
      <c r="N38" s="24">
        <v>11.824601548136989</v>
      </c>
      <c r="O38" s="24">
        <v>7.4720810572500014</v>
      </c>
      <c r="P38" s="24">
        <v>6.1151236706100001</v>
      </c>
      <c r="Q38" s="24">
        <v>24.44541784083</v>
      </c>
      <c r="R38" s="24">
        <v>33.372654623999999</v>
      </c>
      <c r="S38" s="24">
        <v>137.05730344150001</v>
      </c>
      <c r="T38" s="24">
        <v>42.239263547299899</v>
      </c>
      <c r="U38" s="24">
        <v>171.93448769689999</v>
      </c>
      <c r="V38" s="24">
        <v>212.67655986582989</v>
      </c>
      <c r="W38" s="24">
        <v>234.30370829769998</v>
      </c>
      <c r="X38" s="24">
        <v>496.72891246169996</v>
      </c>
      <c r="Y38" s="24">
        <v>639.93345780819993</v>
      </c>
      <c r="Z38" s="24">
        <v>758.45631874820003</v>
      </c>
      <c r="AA38" s="24">
        <v>756.78239468779907</v>
      </c>
    </row>
    <row r="39" spans="1:27" s="27" customFormat="1" x14ac:dyDescent="0.25">
      <c r="A39" s="28" t="s">
        <v>132</v>
      </c>
      <c r="B39" s="28" t="s">
        <v>66</v>
      </c>
      <c r="C39" s="24">
        <v>696.73149999999998</v>
      </c>
      <c r="D39" s="24">
        <v>694.96051</v>
      </c>
      <c r="E39" s="24">
        <v>695.90239999999994</v>
      </c>
      <c r="F39" s="24">
        <v>692.11261999999999</v>
      </c>
      <c r="G39" s="24">
        <v>690.71426999999994</v>
      </c>
      <c r="H39" s="24">
        <v>690.02362999999991</v>
      </c>
      <c r="I39" s="24">
        <v>691.55527999999799</v>
      </c>
      <c r="J39" s="24">
        <v>684.11724999999899</v>
      </c>
      <c r="K39" s="24">
        <v>685.76034999999899</v>
      </c>
      <c r="L39" s="24">
        <v>684.33809999999994</v>
      </c>
      <c r="M39" s="24">
        <v>685.58424000000002</v>
      </c>
      <c r="N39" s="24">
        <v>681.60843999999997</v>
      </c>
      <c r="O39" s="24">
        <v>680.09870000000001</v>
      </c>
      <c r="P39" s="24">
        <v>678.28036999999995</v>
      </c>
      <c r="Q39" s="24">
        <v>677.78203999999994</v>
      </c>
      <c r="R39" s="24">
        <v>673.17241999999999</v>
      </c>
      <c r="S39" s="24">
        <v>251.15387999999999</v>
      </c>
      <c r="T39" s="24">
        <v>252.66336000000001</v>
      </c>
      <c r="U39" s="24">
        <v>250.08255</v>
      </c>
      <c r="V39" s="24">
        <v>251.33417999999901</v>
      </c>
      <c r="W39" s="24">
        <v>250.92307</v>
      </c>
      <c r="X39" s="24">
        <v>0</v>
      </c>
      <c r="Y39" s="24">
        <v>0</v>
      </c>
      <c r="Z39" s="24">
        <v>0</v>
      </c>
      <c r="AA39" s="24">
        <v>0</v>
      </c>
    </row>
    <row r="40" spans="1:27" s="27" customFormat="1" x14ac:dyDescent="0.25">
      <c r="A40" s="28" t="s">
        <v>132</v>
      </c>
      <c r="B40" s="28" t="s">
        <v>70</v>
      </c>
      <c r="C40" s="24">
        <v>2116.7094200000001</v>
      </c>
      <c r="D40" s="24">
        <v>3582.8135073438898</v>
      </c>
      <c r="E40" s="24">
        <v>3531.7029104951898</v>
      </c>
      <c r="F40" s="24">
        <v>3237.7361333658405</v>
      </c>
      <c r="G40" s="24">
        <v>5300.2512013963596</v>
      </c>
      <c r="H40" s="24">
        <v>5824.2287134536</v>
      </c>
      <c r="I40" s="24">
        <v>6350.2767339574893</v>
      </c>
      <c r="J40" s="24">
        <v>10501.249880352501</v>
      </c>
      <c r="K40" s="24">
        <v>10225.902991671501</v>
      </c>
      <c r="L40" s="24">
        <v>10448.386063171298</v>
      </c>
      <c r="M40" s="24">
        <v>11978.869219782728</v>
      </c>
      <c r="N40" s="24">
        <v>12776.2040820233</v>
      </c>
      <c r="O40" s="24">
        <v>11406.649050047998</v>
      </c>
      <c r="P40" s="24">
        <v>18143.007028476201</v>
      </c>
      <c r="Q40" s="24">
        <v>19269.796161758</v>
      </c>
      <c r="R40" s="24">
        <v>28727.759610402001</v>
      </c>
      <c r="S40" s="24">
        <v>36897.259610946494</v>
      </c>
      <c r="T40" s="24">
        <v>36363.929370414604</v>
      </c>
      <c r="U40" s="24">
        <v>36639.386325590698</v>
      </c>
      <c r="V40" s="24">
        <v>33373.348308963985</v>
      </c>
      <c r="W40" s="24">
        <v>32915.564535784491</v>
      </c>
      <c r="X40" s="24">
        <v>30519.234634123291</v>
      </c>
      <c r="Y40" s="24">
        <v>36634.957475563897</v>
      </c>
      <c r="Z40" s="24">
        <v>35583.2567969015</v>
      </c>
      <c r="AA40" s="24">
        <v>41800.494699310701</v>
      </c>
    </row>
    <row r="41" spans="1:27" s="27" customFormat="1" x14ac:dyDescent="0.25">
      <c r="A41" s="28" t="s">
        <v>132</v>
      </c>
      <c r="B41" s="28" t="s">
        <v>69</v>
      </c>
      <c r="C41" s="24">
        <v>5214.9809187599585</v>
      </c>
      <c r="D41" s="24">
        <v>7521.8271900250629</v>
      </c>
      <c r="E41" s="24">
        <v>7567.4281164729882</v>
      </c>
      <c r="F41" s="24">
        <v>7232.1055920130493</v>
      </c>
      <c r="G41" s="24">
        <v>7087.6008813503267</v>
      </c>
      <c r="H41" s="24">
        <v>7528.5242663509962</v>
      </c>
      <c r="I41" s="24">
        <v>7476.3453825783999</v>
      </c>
      <c r="J41" s="24">
        <v>6297.9575695615986</v>
      </c>
      <c r="K41" s="24">
        <v>6967.5651899281029</v>
      </c>
      <c r="L41" s="24">
        <v>7242.5792393634565</v>
      </c>
      <c r="M41" s="24">
        <v>7529.707796282898</v>
      </c>
      <c r="N41" s="24">
        <v>7922.2052138106983</v>
      </c>
      <c r="O41" s="24">
        <v>8489.6800288603954</v>
      </c>
      <c r="P41" s="24">
        <v>8321.5948976922973</v>
      </c>
      <c r="Q41" s="24">
        <v>9907.3409933336934</v>
      </c>
      <c r="R41" s="24">
        <v>9544.9337620889</v>
      </c>
      <c r="S41" s="24">
        <v>7895.6101461416574</v>
      </c>
      <c r="T41" s="24">
        <v>8712.3018914542972</v>
      </c>
      <c r="U41" s="24">
        <v>9082.6511501408986</v>
      </c>
      <c r="V41" s="24">
        <v>9408.4757654192963</v>
      </c>
      <c r="W41" s="24">
        <v>10425.727731793399</v>
      </c>
      <c r="X41" s="24">
        <v>17078.2005351468</v>
      </c>
      <c r="Y41" s="24">
        <v>16429.986089566693</v>
      </c>
      <c r="Z41" s="24">
        <v>17036.801455101198</v>
      </c>
      <c r="AA41" s="24">
        <v>17023.113644479097</v>
      </c>
    </row>
    <row r="42" spans="1:27" s="27" customFormat="1" x14ac:dyDescent="0.25">
      <c r="A42" s="28" t="s">
        <v>132</v>
      </c>
      <c r="B42" s="28" t="s">
        <v>36</v>
      </c>
      <c r="C42" s="24">
        <v>0.81704017890000002</v>
      </c>
      <c r="D42" s="24">
        <v>15.882264867299899</v>
      </c>
      <c r="E42" s="24">
        <v>20.878551042200002</v>
      </c>
      <c r="F42" s="24">
        <v>23.011686770099988</v>
      </c>
      <c r="G42" s="24">
        <v>27.433222648600001</v>
      </c>
      <c r="H42" s="24">
        <v>28.439515091400001</v>
      </c>
      <c r="I42" s="24">
        <v>30.687943558600001</v>
      </c>
      <c r="J42" s="24">
        <v>518.83662319999996</v>
      </c>
      <c r="K42" s="24">
        <v>515.91273589999901</v>
      </c>
      <c r="L42" s="24">
        <v>509.65206669999998</v>
      </c>
      <c r="M42" s="24">
        <v>688.99204069999996</v>
      </c>
      <c r="N42" s="24">
        <v>712.16981350000003</v>
      </c>
      <c r="O42" s="24">
        <v>932.62645760000009</v>
      </c>
      <c r="P42" s="24">
        <v>1040.8003774000001</v>
      </c>
      <c r="Q42" s="24">
        <v>1072.6206858999999</v>
      </c>
      <c r="R42" s="24">
        <v>1051.2761203</v>
      </c>
      <c r="S42" s="24">
        <v>1016.0311283</v>
      </c>
      <c r="T42" s="24">
        <v>1022.411984</v>
      </c>
      <c r="U42" s="24">
        <v>1042.6759038</v>
      </c>
      <c r="V42" s="24">
        <v>1037.8598568</v>
      </c>
      <c r="W42" s="24">
        <v>1050.0904551999899</v>
      </c>
      <c r="X42" s="24">
        <v>1088.6710218000001</v>
      </c>
      <c r="Y42" s="24">
        <v>1062.4362560999998</v>
      </c>
      <c r="Z42" s="24">
        <v>1131.9841219</v>
      </c>
      <c r="AA42" s="24">
        <v>1125.0705911999999</v>
      </c>
    </row>
    <row r="43" spans="1:27" s="27" customFormat="1" x14ac:dyDescent="0.25">
      <c r="A43" s="28" t="s">
        <v>132</v>
      </c>
      <c r="B43" s="28" t="s">
        <v>74</v>
      </c>
      <c r="C43" s="24">
        <v>62.773829999999997</v>
      </c>
      <c r="D43" s="24">
        <v>94.893879999999996</v>
      </c>
      <c r="E43" s="24">
        <v>213.96612999999999</v>
      </c>
      <c r="F43" s="24">
        <v>214.692132636699</v>
      </c>
      <c r="G43" s="24">
        <v>290.4895297196</v>
      </c>
      <c r="H43" s="24">
        <v>429.76334594399998</v>
      </c>
      <c r="I43" s="24">
        <v>501.98025782100001</v>
      </c>
      <c r="J43" s="24">
        <v>490.76751930200004</v>
      </c>
      <c r="K43" s="24">
        <v>479.12738126369999</v>
      </c>
      <c r="L43" s="24">
        <v>511.04099889300005</v>
      </c>
      <c r="M43" s="24">
        <v>353.106706008</v>
      </c>
      <c r="N43" s="24">
        <v>554.79479183900003</v>
      </c>
      <c r="O43" s="24">
        <v>456.44240691799996</v>
      </c>
      <c r="P43" s="24">
        <v>400.7156631085</v>
      </c>
      <c r="Q43" s="24">
        <v>600.82077035700001</v>
      </c>
      <c r="R43" s="24">
        <v>480.91454923999999</v>
      </c>
      <c r="S43" s="24">
        <v>1642.5626999999999</v>
      </c>
      <c r="T43" s="24">
        <v>1693.9142799999991</v>
      </c>
      <c r="U43" s="24">
        <v>1789.5054499999999</v>
      </c>
      <c r="V43" s="24">
        <v>1808.2023999999999</v>
      </c>
      <c r="W43" s="24">
        <v>1868.9632000000001</v>
      </c>
      <c r="X43" s="24">
        <v>4177.4553999999998</v>
      </c>
      <c r="Y43" s="24">
        <v>3969.8831299999997</v>
      </c>
      <c r="Z43" s="24">
        <v>4472.5800600000002</v>
      </c>
      <c r="AA43" s="24">
        <v>4288.0437299999994</v>
      </c>
    </row>
    <row r="44" spans="1:27" s="27" customFormat="1" x14ac:dyDescent="0.25">
      <c r="A44" s="28" t="s">
        <v>132</v>
      </c>
      <c r="B44" s="28" t="s">
        <v>56</v>
      </c>
      <c r="C44" s="24">
        <v>7.3731099999999996</v>
      </c>
      <c r="D44" s="24">
        <v>11.725425</v>
      </c>
      <c r="E44" s="24">
        <v>19.078371000000001</v>
      </c>
      <c r="F44" s="24">
        <v>29.283812000000001</v>
      </c>
      <c r="G44" s="24">
        <v>46.636963000000002</v>
      </c>
      <c r="H44" s="24">
        <v>67.688675000000003</v>
      </c>
      <c r="I44" s="24">
        <v>96.018240000000006</v>
      </c>
      <c r="J44" s="24">
        <v>126.072136</v>
      </c>
      <c r="K44" s="24">
        <v>160.47456</v>
      </c>
      <c r="L44" s="24">
        <v>195.92818</v>
      </c>
      <c r="M44" s="24">
        <v>238.86313999999999</v>
      </c>
      <c r="N44" s="24">
        <v>288.12950000000001</v>
      </c>
      <c r="O44" s="24">
        <v>331.84252999999899</v>
      </c>
      <c r="P44" s="24">
        <v>363.26220000000001</v>
      </c>
      <c r="Q44" s="24">
        <v>399.45422000000002</v>
      </c>
      <c r="R44" s="24">
        <v>421.49865999999997</v>
      </c>
      <c r="S44" s="24">
        <v>449.73696999999999</v>
      </c>
      <c r="T44" s="24">
        <v>481.820999999999</v>
      </c>
      <c r="U44" s="24">
        <v>520.60889999999995</v>
      </c>
      <c r="V44" s="24">
        <v>548.45240000000001</v>
      </c>
      <c r="W44" s="24">
        <v>589.95510000000002</v>
      </c>
      <c r="X44" s="24">
        <v>647.17700000000002</v>
      </c>
      <c r="Y44" s="24">
        <v>665.69976999999994</v>
      </c>
      <c r="Z44" s="24">
        <v>697.37019999999995</v>
      </c>
      <c r="AA44" s="24">
        <v>722.02300000000002</v>
      </c>
    </row>
    <row r="45" spans="1:27" s="27" customFormat="1" x14ac:dyDescent="0.25">
      <c r="A45" s="33" t="s">
        <v>139</v>
      </c>
      <c r="B45" s="33"/>
      <c r="C45" s="30">
        <v>59293.031958378378</v>
      </c>
      <c r="D45" s="30">
        <v>57224.676039204503</v>
      </c>
      <c r="E45" s="30">
        <v>60216.706030610629</v>
      </c>
      <c r="F45" s="30">
        <v>60287.698560540259</v>
      </c>
      <c r="G45" s="30">
        <v>57540.805817540699</v>
      </c>
      <c r="H45" s="30">
        <v>56791.554253866459</v>
      </c>
      <c r="I45" s="30">
        <v>56465.249481566883</v>
      </c>
      <c r="J45" s="30">
        <v>59242.456533783363</v>
      </c>
      <c r="K45" s="30">
        <v>58997.884438273148</v>
      </c>
      <c r="L45" s="30">
        <v>58240.087934190138</v>
      </c>
      <c r="M45" s="30">
        <v>58274.129976828161</v>
      </c>
      <c r="N45" s="30">
        <v>62232.761427349229</v>
      </c>
      <c r="O45" s="30">
        <v>61846.335898643927</v>
      </c>
      <c r="P45" s="30">
        <v>65219.008394308301</v>
      </c>
      <c r="Q45" s="30">
        <v>68637.645650766324</v>
      </c>
      <c r="R45" s="30">
        <v>70576.645599645286</v>
      </c>
      <c r="S45" s="30">
        <v>72018.216714179245</v>
      </c>
      <c r="T45" s="30">
        <v>72791.982437753395</v>
      </c>
      <c r="U45" s="30">
        <v>72866.181155004495</v>
      </c>
      <c r="V45" s="30">
        <v>68451.022919621813</v>
      </c>
      <c r="W45" s="30">
        <v>68674.83479036158</v>
      </c>
      <c r="X45" s="30">
        <v>71075.255019895383</v>
      </c>
      <c r="Y45" s="30">
        <v>72600.859143899797</v>
      </c>
      <c r="Z45" s="30">
        <v>68531.386076719893</v>
      </c>
      <c r="AA45" s="30">
        <v>71212.408604218595</v>
      </c>
    </row>
    <row r="46" spans="1:27" s="27" customFormat="1" x14ac:dyDescent="0.25"/>
    <row r="47" spans="1:27" s="27" customFormat="1"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s="27" customFormat="1" x14ac:dyDescent="0.25">
      <c r="A48" s="28" t="s">
        <v>133</v>
      </c>
      <c r="B48" s="28" t="s">
        <v>64</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row>
    <row r="49" spans="1:27" s="27" customFormat="1" x14ac:dyDescent="0.25">
      <c r="A49" s="28" t="s">
        <v>133</v>
      </c>
      <c r="B49" s="28" t="s">
        <v>72</v>
      </c>
      <c r="C49" s="24">
        <v>31835.558399999998</v>
      </c>
      <c r="D49" s="24">
        <v>27380.73339999999</v>
      </c>
      <c r="E49" s="24">
        <v>30322.3815</v>
      </c>
      <c r="F49" s="24">
        <v>23373.617079619999</v>
      </c>
      <c r="G49" s="24">
        <v>21920.620585438002</v>
      </c>
      <c r="H49" s="24">
        <v>21113.223108597002</v>
      </c>
      <c r="I49" s="24">
        <v>19314.313696283003</v>
      </c>
      <c r="J49" s="24">
        <v>20342.031099999997</v>
      </c>
      <c r="K49" s="24">
        <v>18419.744700000003</v>
      </c>
      <c r="L49" s="24">
        <v>20183.477999999999</v>
      </c>
      <c r="M49" s="24">
        <v>20682.710999999996</v>
      </c>
      <c r="N49" s="24">
        <v>20877.432200000003</v>
      </c>
      <c r="O49" s="24">
        <v>21243.786999999997</v>
      </c>
      <c r="P49" s="24">
        <v>20738.596000000001</v>
      </c>
      <c r="Q49" s="24">
        <v>20116.573899999999</v>
      </c>
      <c r="R49" s="24">
        <v>20126.904399999999</v>
      </c>
      <c r="S49" s="24">
        <v>19499.230599999999</v>
      </c>
      <c r="T49" s="24">
        <v>18491.473399999999</v>
      </c>
      <c r="U49" s="24">
        <v>17887.60782999999</v>
      </c>
      <c r="V49" s="24">
        <v>17573.0658</v>
      </c>
      <c r="W49" s="24">
        <v>17787.991000000002</v>
      </c>
      <c r="X49" s="24">
        <v>18201.005699999994</v>
      </c>
      <c r="Y49" s="24">
        <v>16423.362799999992</v>
      </c>
      <c r="Z49" s="24">
        <v>15254.625869999989</v>
      </c>
      <c r="AA49" s="24">
        <v>14022.9139</v>
      </c>
    </row>
    <row r="50" spans="1:27" s="27" customFormat="1" x14ac:dyDescent="0.25">
      <c r="A50" s="28" t="s">
        <v>133</v>
      </c>
      <c r="B50" s="28" t="s">
        <v>20</v>
      </c>
      <c r="C50" s="24">
        <v>0</v>
      </c>
      <c r="D50" s="24">
        <v>1.0407761E-3</v>
      </c>
      <c r="E50" s="24">
        <v>1.0800257999999999E-3</v>
      </c>
      <c r="F50" s="24">
        <v>1.3515932E-3</v>
      </c>
      <c r="G50" s="24">
        <v>1.3481109999999999E-3</v>
      </c>
      <c r="H50" s="24">
        <v>1.3691848999999999E-3</v>
      </c>
      <c r="I50" s="24">
        <v>1.4379576999999999E-3</v>
      </c>
      <c r="J50" s="24">
        <v>1.6147268E-3</v>
      </c>
      <c r="K50" s="24">
        <v>1.7413999999999999E-3</v>
      </c>
      <c r="L50" s="24">
        <v>1.8818567999999999E-3</v>
      </c>
      <c r="M50" s="24">
        <v>1.8135103000000001E-3</v>
      </c>
      <c r="N50" s="24">
        <v>1.9855609999999998E-3</v>
      </c>
      <c r="O50" s="24">
        <v>2.2270444000000002E-3</v>
      </c>
      <c r="P50" s="24">
        <v>2.2581570999999998E-3</v>
      </c>
      <c r="Q50" s="24">
        <v>2.3979374999999999E-3</v>
      </c>
      <c r="R50" s="24">
        <v>2.3527762000000001E-3</v>
      </c>
      <c r="S50" s="24">
        <v>2.9693746000000001E-3</v>
      </c>
      <c r="T50" s="24">
        <v>3.2340020000000001E-3</v>
      </c>
      <c r="U50" s="24">
        <v>4.0523764E-3</v>
      </c>
      <c r="V50" s="24">
        <v>3.9497949999999999E-3</v>
      </c>
      <c r="W50" s="24">
        <v>4.5112483000000004E-3</v>
      </c>
      <c r="X50" s="24">
        <v>4.616312E-3</v>
      </c>
      <c r="Y50" s="24">
        <v>4.6592355E-3</v>
      </c>
      <c r="Z50" s="24">
        <v>4.4806940000000003E-3</v>
      </c>
      <c r="AA50" s="24">
        <v>4.8693749999999996E-3</v>
      </c>
    </row>
    <row r="51" spans="1:27" s="27" customFormat="1" x14ac:dyDescent="0.25">
      <c r="A51" s="28" t="s">
        <v>133</v>
      </c>
      <c r="B51" s="28" t="s">
        <v>32</v>
      </c>
      <c r="C51" s="24">
        <v>14.762036999999999</v>
      </c>
      <c r="D51" s="24">
        <v>13.673254999999999</v>
      </c>
      <c r="E51" s="24">
        <v>17.56728</v>
      </c>
      <c r="F51" s="24">
        <v>11.044203999999899</v>
      </c>
      <c r="G51" s="24">
        <v>16.502514000000001</v>
      </c>
      <c r="H51" s="24">
        <v>36.850659999999998</v>
      </c>
      <c r="I51" s="24">
        <v>44.160297</v>
      </c>
      <c r="J51" s="24">
        <v>81.584969999999998</v>
      </c>
      <c r="K51" s="24">
        <v>104.04723</v>
      </c>
      <c r="L51" s="24">
        <v>69.427049999999994</v>
      </c>
      <c r="M51" s="24">
        <v>12.056747</v>
      </c>
      <c r="N51" s="24">
        <v>16.906390999999999</v>
      </c>
      <c r="O51" s="24">
        <v>8.6988649999999996</v>
      </c>
      <c r="P51" s="24">
        <v>24.145493999999999</v>
      </c>
      <c r="Q51" s="24">
        <v>67.564219999999906</v>
      </c>
      <c r="R51" s="24">
        <v>73.778989999999993</v>
      </c>
      <c r="S51" s="24">
        <v>183.75285</v>
      </c>
      <c r="T51" s="24">
        <v>124.71184</v>
      </c>
      <c r="U51" s="24">
        <v>0</v>
      </c>
      <c r="V51" s="24">
        <v>0</v>
      </c>
      <c r="W51" s="24">
        <v>0</v>
      </c>
      <c r="X51" s="24">
        <v>0</v>
      </c>
      <c r="Y51" s="24">
        <v>0</v>
      </c>
      <c r="Z51" s="24">
        <v>0</v>
      </c>
      <c r="AA51" s="24">
        <v>0</v>
      </c>
    </row>
    <row r="52" spans="1:27" s="27" customFormat="1" x14ac:dyDescent="0.25">
      <c r="A52" s="28" t="s">
        <v>133</v>
      </c>
      <c r="B52" s="28" t="s">
        <v>67</v>
      </c>
      <c r="C52" s="24">
        <v>7.1980081553099895</v>
      </c>
      <c r="D52" s="24">
        <v>19.926068710599999</v>
      </c>
      <c r="E52" s="24">
        <v>12.460025830579999</v>
      </c>
      <c r="F52" s="24">
        <v>11.181696429019999</v>
      </c>
      <c r="G52" s="24">
        <v>9.1178258785299988</v>
      </c>
      <c r="H52" s="24">
        <v>36.223093054000003</v>
      </c>
      <c r="I52" s="24">
        <v>24.724902352380003</v>
      </c>
      <c r="J52" s="24">
        <v>43.339229403359994</v>
      </c>
      <c r="K52" s="24">
        <v>64.288601026899997</v>
      </c>
      <c r="L52" s="24">
        <v>35.958835430049888</v>
      </c>
      <c r="M52" s="24">
        <v>10.545929628139991</v>
      </c>
      <c r="N52" s="24">
        <v>15.5585597587599</v>
      </c>
      <c r="O52" s="24">
        <v>6.8404467317499904</v>
      </c>
      <c r="P52" s="24">
        <v>8.4589551037300001</v>
      </c>
      <c r="Q52" s="24">
        <v>49.553340831299991</v>
      </c>
      <c r="R52" s="24">
        <v>37.536184837090005</v>
      </c>
      <c r="S52" s="24">
        <v>127.94297286679999</v>
      </c>
      <c r="T52" s="24">
        <v>45.289758647049993</v>
      </c>
      <c r="U52" s="24">
        <v>184.09383012922999</v>
      </c>
      <c r="V52" s="24">
        <v>346.81685432129899</v>
      </c>
      <c r="W52" s="24">
        <v>252.49490701399998</v>
      </c>
      <c r="X52" s="24">
        <v>330.70230322610001</v>
      </c>
      <c r="Y52" s="24">
        <v>658.1915370708</v>
      </c>
      <c r="Z52" s="24">
        <v>443.47501474832995</v>
      </c>
      <c r="AA52" s="24">
        <v>386.94709700619995</v>
      </c>
    </row>
    <row r="53" spans="1:27" s="27" customFormat="1" x14ac:dyDescent="0.25">
      <c r="A53" s="28" t="s">
        <v>133</v>
      </c>
      <c r="B53" s="28" t="s">
        <v>66</v>
      </c>
      <c r="C53" s="24">
        <v>2886.3865959999998</v>
      </c>
      <c r="D53" s="24">
        <v>2832.8635899999999</v>
      </c>
      <c r="E53" s="24">
        <v>2618.8401249999997</v>
      </c>
      <c r="F53" s="24">
        <v>3239.922654999998</v>
      </c>
      <c r="G53" s="24">
        <v>3339.195866</v>
      </c>
      <c r="H53" s="24">
        <v>3159.4716649999987</v>
      </c>
      <c r="I53" s="24">
        <v>3190.3620100000003</v>
      </c>
      <c r="J53" s="24">
        <v>4028.2909299999988</v>
      </c>
      <c r="K53" s="24">
        <v>3342.6187049999889</v>
      </c>
      <c r="L53" s="24">
        <v>2882.9993799999997</v>
      </c>
      <c r="M53" s="24">
        <v>2858.3671300000001</v>
      </c>
      <c r="N53" s="24">
        <v>2593.1819799999998</v>
      </c>
      <c r="O53" s="24">
        <v>3198.9050599999996</v>
      </c>
      <c r="P53" s="24">
        <v>3294.0805019999989</v>
      </c>
      <c r="Q53" s="24">
        <v>3127.3402049999986</v>
      </c>
      <c r="R53" s="24">
        <v>3125.3367859999998</v>
      </c>
      <c r="S53" s="24">
        <v>3950.9464739999994</v>
      </c>
      <c r="T53" s="24">
        <v>3280.1223250000003</v>
      </c>
      <c r="U53" s="24">
        <v>2822.3638849999998</v>
      </c>
      <c r="V53" s="24">
        <v>2811.0767350000001</v>
      </c>
      <c r="W53" s="24">
        <v>2549.6143899999988</v>
      </c>
      <c r="X53" s="24">
        <v>3125.6074899999999</v>
      </c>
      <c r="Y53" s="24">
        <v>3222.3743099999997</v>
      </c>
      <c r="Z53" s="24">
        <v>3048.9364499999997</v>
      </c>
      <c r="AA53" s="24">
        <v>3056.8592399999998</v>
      </c>
    </row>
    <row r="54" spans="1:27" s="27" customFormat="1" x14ac:dyDescent="0.25">
      <c r="A54" s="28" t="s">
        <v>133</v>
      </c>
      <c r="B54" s="28" t="s">
        <v>70</v>
      </c>
      <c r="C54" s="24">
        <v>11289.115755999999</v>
      </c>
      <c r="D54" s="24">
        <v>13639.902843441208</v>
      </c>
      <c r="E54" s="24">
        <v>11612.029646858668</v>
      </c>
      <c r="F54" s="24">
        <v>12102.080463682789</v>
      </c>
      <c r="G54" s="24">
        <v>12500.241532081198</v>
      </c>
      <c r="H54" s="24">
        <v>13020.215030182322</v>
      </c>
      <c r="I54" s="24">
        <v>13117.353206334919</v>
      </c>
      <c r="J54" s="24">
        <v>11924.35516606642</v>
      </c>
      <c r="K54" s="24">
        <v>12157.175534168959</v>
      </c>
      <c r="L54" s="24">
        <v>11961.382641033351</v>
      </c>
      <c r="M54" s="24">
        <v>13766.341999614102</v>
      </c>
      <c r="N54" s="24">
        <v>12011.531479839015</v>
      </c>
      <c r="O54" s="24">
        <v>13590.453136218148</v>
      </c>
      <c r="P54" s="24">
        <v>14073.321485816037</v>
      </c>
      <c r="Q54" s="24">
        <v>17664.102018979294</v>
      </c>
      <c r="R54" s="24">
        <v>17707.09784223534</v>
      </c>
      <c r="S54" s="24">
        <v>17626.846705064308</v>
      </c>
      <c r="T54" s="24">
        <v>17658.726514933038</v>
      </c>
      <c r="U54" s="24">
        <v>17734.638635185929</v>
      </c>
      <c r="V54" s="24">
        <v>18664.457842556767</v>
      </c>
      <c r="W54" s="24">
        <v>18124.239182287802</v>
      </c>
      <c r="X54" s="24">
        <v>22897.574370929444</v>
      </c>
      <c r="Y54" s="24">
        <v>23309.704887229997</v>
      </c>
      <c r="Z54" s="24">
        <v>24206.331851252427</v>
      </c>
      <c r="AA54" s="24">
        <v>22827.312771510598</v>
      </c>
    </row>
    <row r="55" spans="1:27" s="27" customFormat="1" x14ac:dyDescent="0.25">
      <c r="A55" s="28" t="s">
        <v>133</v>
      </c>
      <c r="B55" s="28" t="s">
        <v>69</v>
      </c>
      <c r="C55" s="24">
        <v>2709.4564696005068</v>
      </c>
      <c r="D55" s="24">
        <v>2694.2071847005927</v>
      </c>
      <c r="E55" s="24">
        <v>2759.4748250305993</v>
      </c>
      <c r="F55" s="24">
        <v>2660.3052914287077</v>
      </c>
      <c r="G55" s="24">
        <v>2524.9054458503992</v>
      </c>
      <c r="H55" s="24">
        <v>2650.5171376025269</v>
      </c>
      <c r="I55" s="24">
        <v>2690.1220793287985</v>
      </c>
      <c r="J55" s="24">
        <v>2483.9858118739985</v>
      </c>
      <c r="K55" s="24">
        <v>2565.3929800258979</v>
      </c>
      <c r="L55" s="24">
        <v>2618.2838308319974</v>
      </c>
      <c r="M55" s="24">
        <v>2665.2737163046982</v>
      </c>
      <c r="N55" s="24">
        <v>2779.6825913070002</v>
      </c>
      <c r="O55" s="24">
        <v>2656.8636073999969</v>
      </c>
      <c r="P55" s="24">
        <v>2535.0055690943977</v>
      </c>
      <c r="Q55" s="24">
        <v>3392.4433339576985</v>
      </c>
      <c r="R55" s="24">
        <v>4819.2566864166974</v>
      </c>
      <c r="S55" s="24">
        <v>5101.3461953560009</v>
      </c>
      <c r="T55" s="24">
        <v>7589.1973689634997</v>
      </c>
      <c r="U55" s="24">
        <v>7749.9744015740007</v>
      </c>
      <c r="V55" s="24">
        <v>7696.0538837499998</v>
      </c>
      <c r="W55" s="24">
        <v>8774.7576865269984</v>
      </c>
      <c r="X55" s="24">
        <v>8219.5152735800002</v>
      </c>
      <c r="Y55" s="24">
        <v>8274.7680704769991</v>
      </c>
      <c r="Z55" s="24">
        <v>8371.5362728829969</v>
      </c>
      <c r="AA55" s="24">
        <v>8449.3127209779996</v>
      </c>
    </row>
    <row r="56" spans="1:27" s="27" customFormat="1" x14ac:dyDescent="0.25">
      <c r="A56" s="28" t="s">
        <v>133</v>
      </c>
      <c r="B56" s="28" t="s">
        <v>36</v>
      </c>
      <c r="C56" s="24">
        <v>114.8470598495</v>
      </c>
      <c r="D56" s="24">
        <v>127.74551755499989</v>
      </c>
      <c r="E56" s="24">
        <v>177.3474932099999</v>
      </c>
      <c r="F56" s="24">
        <v>168.82417628119998</v>
      </c>
      <c r="G56" s="24">
        <v>180.55519002839998</v>
      </c>
      <c r="H56" s="24">
        <v>182.50485994799999</v>
      </c>
      <c r="I56" s="24">
        <v>185.04148795269992</v>
      </c>
      <c r="J56" s="24">
        <v>183.15695980699991</v>
      </c>
      <c r="K56" s="24">
        <v>180.65697755600004</v>
      </c>
      <c r="L56" s="24">
        <v>468.05693499999887</v>
      </c>
      <c r="M56" s="24">
        <v>446.08242799999999</v>
      </c>
      <c r="N56" s="24">
        <v>437.06489599999986</v>
      </c>
      <c r="O56" s="24">
        <v>411.102307</v>
      </c>
      <c r="P56" s="24">
        <v>400.75802099999999</v>
      </c>
      <c r="Q56" s="24">
        <v>422.69057899999996</v>
      </c>
      <c r="R56" s="24">
        <v>421.430655</v>
      </c>
      <c r="S56" s="24">
        <v>405.15746999999897</v>
      </c>
      <c r="T56" s="24">
        <v>406.58672100000001</v>
      </c>
      <c r="U56" s="24">
        <v>414.25671499999891</v>
      </c>
      <c r="V56" s="24">
        <v>392.37743599999999</v>
      </c>
      <c r="W56" s="24">
        <v>341.80231950000001</v>
      </c>
      <c r="X56" s="24">
        <v>282.24157999999898</v>
      </c>
      <c r="Y56" s="24">
        <v>263.81923399999999</v>
      </c>
      <c r="Z56" s="24">
        <v>288.900599</v>
      </c>
      <c r="AA56" s="24">
        <v>288.93577999999997</v>
      </c>
    </row>
    <row r="57" spans="1:27" s="27" customFormat="1" x14ac:dyDescent="0.25">
      <c r="A57" s="28" t="s">
        <v>133</v>
      </c>
      <c r="B57" s="28" t="s">
        <v>74</v>
      </c>
      <c r="C57" s="24">
        <v>0</v>
      </c>
      <c r="D57" s="24">
        <v>0</v>
      </c>
      <c r="E57" s="24">
        <v>0</v>
      </c>
      <c r="F57" s="24">
        <v>3.2466565999999999E-3</v>
      </c>
      <c r="G57" s="24">
        <v>3.3905521999999999E-3</v>
      </c>
      <c r="H57" s="24">
        <v>5.7960655999999998E-3</v>
      </c>
      <c r="I57" s="24">
        <v>5.8819125000000002E-3</v>
      </c>
      <c r="J57" s="24">
        <v>7.1931136999999999E-3</v>
      </c>
      <c r="K57" s="24">
        <v>7.2081640000000004E-3</v>
      </c>
      <c r="L57" s="24">
        <v>8.2020419999999997E-3</v>
      </c>
      <c r="M57" s="24">
        <v>7.9318219999999998E-3</v>
      </c>
      <c r="N57" s="24">
        <v>7.7897890000000001E-3</v>
      </c>
      <c r="O57" s="24">
        <v>7.8227619999999901E-3</v>
      </c>
      <c r="P57" s="24">
        <v>7.8865484999999999E-3</v>
      </c>
      <c r="Q57" s="24">
        <v>8.2060989999999997E-3</v>
      </c>
      <c r="R57" s="24">
        <v>8.2917159999999993E-3</v>
      </c>
      <c r="S57" s="24">
        <v>2.0981975E-2</v>
      </c>
      <c r="T57" s="24">
        <v>2.119909E-2</v>
      </c>
      <c r="U57" s="24">
        <v>3.5316300000000002E-2</v>
      </c>
      <c r="V57" s="24">
        <v>3.4655663999999899E-2</v>
      </c>
      <c r="W57" s="24">
        <v>427.40386999999998</v>
      </c>
      <c r="X57" s="24">
        <v>418.13742000000002</v>
      </c>
      <c r="Y57" s="24">
        <v>1028.71</v>
      </c>
      <c r="Z57" s="24">
        <v>2325.4857999999999</v>
      </c>
      <c r="AA57" s="24">
        <v>2338.3638000000001</v>
      </c>
    </row>
    <row r="58" spans="1:27" s="27" customFormat="1" x14ac:dyDescent="0.25">
      <c r="A58" s="28" t="s">
        <v>133</v>
      </c>
      <c r="B58" s="28" t="s">
        <v>56</v>
      </c>
      <c r="C58" s="24">
        <v>10.807221999999999</v>
      </c>
      <c r="D58" s="24">
        <v>15.642904999999899</v>
      </c>
      <c r="E58" s="24">
        <v>28.352659999999901</v>
      </c>
      <c r="F58" s="24">
        <v>40.275191999999997</v>
      </c>
      <c r="G58" s="24">
        <v>63.8330079999999</v>
      </c>
      <c r="H58" s="24">
        <v>92.62133</v>
      </c>
      <c r="I58" s="24">
        <v>132.08539999999999</v>
      </c>
      <c r="J58" s="24">
        <v>194.39106999999899</v>
      </c>
      <c r="K58" s="24">
        <v>253.02823999999899</v>
      </c>
      <c r="L58" s="24">
        <v>308.3039</v>
      </c>
      <c r="M58" s="24">
        <v>368.85427999999899</v>
      </c>
      <c r="N58" s="24">
        <v>430.91341999999997</v>
      </c>
      <c r="O58" s="24">
        <v>494.98192999999998</v>
      </c>
      <c r="P58" s="24">
        <v>544.3818</v>
      </c>
      <c r="Q58" s="24">
        <v>584.48199999999997</v>
      </c>
      <c r="R58" s="24">
        <v>618.08355999999901</v>
      </c>
      <c r="S58" s="24">
        <v>642.84950000000003</v>
      </c>
      <c r="T58" s="24">
        <v>682.75099999999998</v>
      </c>
      <c r="U58" s="24">
        <v>729.3329</v>
      </c>
      <c r="V58" s="24">
        <v>770.50829999999996</v>
      </c>
      <c r="W58" s="24">
        <v>835.14509999999996</v>
      </c>
      <c r="X58" s="24">
        <v>893.31200000000001</v>
      </c>
      <c r="Y58" s="24">
        <v>878.20232999999996</v>
      </c>
      <c r="Z58" s="24">
        <v>959.79160000000002</v>
      </c>
      <c r="AA58" s="24">
        <v>1009.99554</v>
      </c>
    </row>
    <row r="59" spans="1:27" s="27" customFormat="1" x14ac:dyDescent="0.25">
      <c r="A59" s="33" t="s">
        <v>139</v>
      </c>
      <c r="B59" s="33"/>
      <c r="C59" s="30">
        <v>48742.477266755806</v>
      </c>
      <c r="D59" s="30">
        <v>46581.307382628496</v>
      </c>
      <c r="E59" s="30">
        <v>47342.754482745644</v>
      </c>
      <c r="F59" s="30">
        <v>41398.152741753715</v>
      </c>
      <c r="G59" s="30">
        <v>40310.585117359129</v>
      </c>
      <c r="H59" s="30">
        <v>40016.502063620748</v>
      </c>
      <c r="I59" s="30">
        <v>38381.037629256803</v>
      </c>
      <c r="J59" s="30">
        <v>38903.588822070575</v>
      </c>
      <c r="K59" s="30">
        <v>36653.269491621752</v>
      </c>
      <c r="L59" s="30">
        <v>37751.5316191522</v>
      </c>
      <c r="M59" s="30">
        <v>39995.298336057233</v>
      </c>
      <c r="N59" s="30">
        <v>38294.295187465781</v>
      </c>
      <c r="O59" s="30">
        <v>40705.550342394286</v>
      </c>
      <c r="P59" s="30">
        <v>40673.610264171264</v>
      </c>
      <c r="Q59" s="30">
        <v>44417.579416705797</v>
      </c>
      <c r="R59" s="30">
        <v>45889.91324226532</v>
      </c>
      <c r="S59" s="30">
        <v>46490.068766661716</v>
      </c>
      <c r="T59" s="30">
        <v>47189.524441545589</v>
      </c>
      <c r="U59" s="30">
        <v>46378.682634265548</v>
      </c>
      <c r="V59" s="30">
        <v>47091.475065423067</v>
      </c>
      <c r="W59" s="30">
        <v>47489.101677077095</v>
      </c>
      <c r="X59" s="30">
        <v>52774.409754047534</v>
      </c>
      <c r="Y59" s="30">
        <v>51888.406264013291</v>
      </c>
      <c r="Z59" s="30">
        <v>51324.909939577745</v>
      </c>
      <c r="AA59" s="30">
        <v>48743.350598869794</v>
      </c>
    </row>
    <row r="60" spans="1:27" s="27" customFormat="1" x14ac:dyDescent="0.25"/>
    <row r="61" spans="1:27" s="27" customFormat="1"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s="27" customFormat="1" x14ac:dyDescent="0.25">
      <c r="A62" s="28" t="s">
        <v>134</v>
      </c>
      <c r="B62" s="28" t="s">
        <v>64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row>
    <row r="63" spans="1:27" s="27" customFormat="1" x14ac:dyDescent="0.25">
      <c r="A63" s="28" t="s">
        <v>134</v>
      </c>
      <c r="B63" s="28" t="s">
        <v>72</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row>
    <row r="64" spans="1:27" s="27" customFormat="1" x14ac:dyDescent="0.25">
      <c r="A64" s="28" t="s">
        <v>134</v>
      </c>
      <c r="B64" s="28" t="s">
        <v>20</v>
      </c>
      <c r="C64" s="24">
        <v>1286.4936799999991</v>
      </c>
      <c r="D64" s="24">
        <v>1149.3128110153998</v>
      </c>
      <c r="E64" s="24">
        <v>626.73208227949999</v>
      </c>
      <c r="F64" s="24">
        <v>463.40514938039996</v>
      </c>
      <c r="G64" s="24">
        <v>463.4051747547</v>
      </c>
      <c r="H64" s="24">
        <v>463.40516853449998</v>
      </c>
      <c r="I64" s="24">
        <v>463.40518767599997</v>
      </c>
      <c r="J64" s="24">
        <v>463.4055417486</v>
      </c>
      <c r="K64" s="24">
        <v>623.40929811159992</v>
      </c>
      <c r="L64" s="24">
        <v>524.87935600179992</v>
      </c>
      <c r="M64" s="24">
        <v>463.40542318029998</v>
      </c>
      <c r="N64" s="24">
        <v>463.4058163139</v>
      </c>
      <c r="O64" s="24">
        <v>463.40605616409999</v>
      </c>
      <c r="P64" s="24">
        <v>722.85215816159996</v>
      </c>
      <c r="Q64" s="24">
        <v>700.74914711399992</v>
      </c>
      <c r="R64" s="24">
        <v>463.40621365440001</v>
      </c>
      <c r="S64" s="24">
        <v>3.3788964999999999E-3</v>
      </c>
      <c r="T64" s="24">
        <v>3.415094E-3</v>
      </c>
      <c r="U64" s="24">
        <v>3.4972832E-3</v>
      </c>
      <c r="V64" s="24">
        <v>3.4275537000000001E-3</v>
      </c>
      <c r="W64" s="24">
        <v>3.8354168999999998E-3</v>
      </c>
      <c r="X64" s="24">
        <v>3.93515729999999E-3</v>
      </c>
      <c r="Y64" s="24">
        <v>4.8329295000000003E-3</v>
      </c>
      <c r="Z64" s="24">
        <v>4.6226660000000001E-3</v>
      </c>
      <c r="AA64" s="24">
        <v>4.6095177999999999E-3</v>
      </c>
    </row>
    <row r="65" spans="1:27" s="27" customFormat="1" x14ac:dyDescent="0.25">
      <c r="A65" s="28" t="s">
        <v>134</v>
      </c>
      <c r="B65" s="28" t="s">
        <v>32</v>
      </c>
      <c r="C65" s="24">
        <v>713.53251599999999</v>
      </c>
      <c r="D65" s="24">
        <v>701.68146000000002</v>
      </c>
      <c r="E65" s="24">
        <v>734.29235999999901</v>
      </c>
      <c r="F65" s="24">
        <v>84.096016000000006</v>
      </c>
      <c r="G65" s="24">
        <v>84.096016000000006</v>
      </c>
      <c r="H65" s="24">
        <v>84.096009999999893</v>
      </c>
      <c r="I65" s="24">
        <v>84.096009999999893</v>
      </c>
      <c r="J65" s="24">
        <v>84.096016000000006</v>
      </c>
      <c r="K65" s="24">
        <v>84.096016000000006</v>
      </c>
      <c r="L65" s="24">
        <v>84.096016000000006</v>
      </c>
      <c r="M65" s="24">
        <v>84.096009999999893</v>
      </c>
      <c r="N65" s="24">
        <v>84.096016000000006</v>
      </c>
      <c r="O65" s="24">
        <v>84.096016000000006</v>
      </c>
      <c r="P65" s="24">
        <v>84.096016000000006</v>
      </c>
      <c r="Q65" s="24">
        <v>0</v>
      </c>
      <c r="R65" s="24">
        <v>0</v>
      </c>
      <c r="S65" s="24">
        <v>0</v>
      </c>
      <c r="T65" s="24">
        <v>0</v>
      </c>
      <c r="U65" s="24">
        <v>0</v>
      </c>
      <c r="V65" s="24">
        <v>0</v>
      </c>
      <c r="W65" s="24">
        <v>0</v>
      </c>
      <c r="X65" s="24">
        <v>0</v>
      </c>
      <c r="Y65" s="24">
        <v>0</v>
      </c>
      <c r="Z65" s="24">
        <v>0</v>
      </c>
      <c r="AA65" s="24">
        <v>0</v>
      </c>
    </row>
    <row r="66" spans="1:27" s="27" customFormat="1" x14ac:dyDescent="0.25">
      <c r="A66" s="28" t="s">
        <v>134</v>
      </c>
      <c r="B66" s="28" t="s">
        <v>67</v>
      </c>
      <c r="C66" s="24">
        <v>42.288770352340997</v>
      </c>
      <c r="D66" s="24">
        <v>27.546549485053898</v>
      </c>
      <c r="E66" s="24">
        <v>85.204251447078988</v>
      </c>
      <c r="F66" s="24">
        <v>7.9231694813589897</v>
      </c>
      <c r="G66" s="24">
        <v>30.847982781829991</v>
      </c>
      <c r="H66" s="24">
        <v>49.257289456180011</v>
      </c>
      <c r="I66" s="24">
        <v>48.042881967769993</v>
      </c>
      <c r="J66" s="24">
        <v>68.292890205069995</v>
      </c>
      <c r="K66" s="24">
        <v>79.571190218397007</v>
      </c>
      <c r="L66" s="24">
        <v>57.965492500040007</v>
      </c>
      <c r="M66" s="24">
        <v>9.1340953205499993</v>
      </c>
      <c r="N66" s="24">
        <v>11.478621546759999</v>
      </c>
      <c r="O66" s="24">
        <v>4.0228572493699994</v>
      </c>
      <c r="P66" s="24">
        <v>59.306207128890001</v>
      </c>
      <c r="Q66" s="24">
        <v>111.04928411473999</v>
      </c>
      <c r="R66" s="24">
        <v>88.581316403199992</v>
      </c>
      <c r="S66" s="24">
        <v>304.44000221789901</v>
      </c>
      <c r="T66" s="24">
        <v>303.86472854572997</v>
      </c>
      <c r="U66" s="24">
        <v>374.00723890739999</v>
      </c>
      <c r="V66" s="24">
        <v>505.23179418259912</v>
      </c>
      <c r="W66" s="24">
        <v>428.58651580499907</v>
      </c>
      <c r="X66" s="24">
        <v>597.55728900745896</v>
      </c>
      <c r="Y66" s="24">
        <v>804.65582199999994</v>
      </c>
      <c r="Z66" s="24">
        <v>350.61732159999997</v>
      </c>
      <c r="AA66" s="24">
        <v>283.20182310000001</v>
      </c>
    </row>
    <row r="67" spans="1:27" s="27" customFormat="1" x14ac:dyDescent="0.25">
      <c r="A67" s="28" t="s">
        <v>134</v>
      </c>
      <c r="B67" s="28" t="s">
        <v>66</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row>
    <row r="68" spans="1:27" s="27" customFormat="1" x14ac:dyDescent="0.25">
      <c r="A68" s="28" t="s">
        <v>134</v>
      </c>
      <c r="B68" s="28" t="s">
        <v>70</v>
      </c>
      <c r="C68" s="24">
        <v>6174.059952999999</v>
      </c>
      <c r="D68" s="24">
        <v>6884.0972586317475</v>
      </c>
      <c r="E68" s="24">
        <v>6048.1312634538235</v>
      </c>
      <c r="F68" s="24">
        <v>6400.1493492509771</v>
      </c>
      <c r="G68" s="24">
        <v>6111.3693675806162</v>
      </c>
      <c r="H68" s="24">
        <v>6693.5718514725586</v>
      </c>
      <c r="I68" s="24">
        <v>6739.0762344525783</v>
      </c>
      <c r="J68" s="24">
        <v>6332.4372412599987</v>
      </c>
      <c r="K68" s="24">
        <v>6000.540074309496</v>
      </c>
      <c r="L68" s="24">
        <v>5991.3490263794965</v>
      </c>
      <c r="M68" s="24">
        <v>6579.2598090900001</v>
      </c>
      <c r="N68" s="24">
        <v>7133.0231741931957</v>
      </c>
      <c r="O68" s="24">
        <v>6823.4470555658027</v>
      </c>
      <c r="P68" s="24">
        <v>6603.0098225335951</v>
      </c>
      <c r="Q68" s="24">
        <v>9005.1278123869961</v>
      </c>
      <c r="R68" s="24">
        <v>8957.6401756175983</v>
      </c>
      <c r="S68" s="24">
        <v>9752.318629946898</v>
      </c>
      <c r="T68" s="24">
        <v>11029.600088757497</v>
      </c>
      <c r="U68" s="24">
        <v>10303.153881867989</v>
      </c>
      <c r="V68" s="24">
        <v>11255.869807774703</v>
      </c>
      <c r="W68" s="24">
        <v>9641.6051905381973</v>
      </c>
      <c r="X68" s="24">
        <v>9656.6637186454991</v>
      </c>
      <c r="Y68" s="24">
        <v>8972.6434964027994</v>
      </c>
      <c r="Z68" s="24">
        <v>10550.1490265918</v>
      </c>
      <c r="AA68" s="24">
        <v>10638.744128295501</v>
      </c>
    </row>
    <row r="69" spans="1:27" s="27" customFormat="1" x14ac:dyDescent="0.25">
      <c r="A69" s="28" t="s">
        <v>134</v>
      </c>
      <c r="B69" s="28" t="s">
        <v>69</v>
      </c>
      <c r="C69" s="24">
        <v>1025.7638943848101</v>
      </c>
      <c r="D69" s="24">
        <v>1188.9071147870497</v>
      </c>
      <c r="E69" s="24">
        <v>1191.5564599099591</v>
      </c>
      <c r="F69" s="24">
        <v>1142.7243593335402</v>
      </c>
      <c r="G69" s="24">
        <v>1114.6574253823781</v>
      </c>
      <c r="H69" s="24">
        <v>1136.639876500089</v>
      </c>
      <c r="I69" s="24">
        <v>1167.782435860089</v>
      </c>
      <c r="J69" s="24">
        <v>1093.7830175543304</v>
      </c>
      <c r="K69" s="24">
        <v>1133.2606895838301</v>
      </c>
      <c r="L69" s="24">
        <v>1145.5002249063</v>
      </c>
      <c r="M69" s="24">
        <v>1179.0278810739003</v>
      </c>
      <c r="N69" s="24">
        <v>1195.8784338483999</v>
      </c>
      <c r="O69" s="24">
        <v>1138.6352690609979</v>
      </c>
      <c r="P69" s="24">
        <v>1120.0758392834991</v>
      </c>
      <c r="Q69" s="24">
        <v>1149.2304396746999</v>
      </c>
      <c r="R69" s="24">
        <v>1421.3937205022992</v>
      </c>
      <c r="S69" s="24">
        <v>1342.026676743699</v>
      </c>
      <c r="T69" s="24">
        <v>1389.3801955774991</v>
      </c>
      <c r="U69" s="24">
        <v>1406.2799517362992</v>
      </c>
      <c r="V69" s="24">
        <v>1584.868743459198</v>
      </c>
      <c r="W69" s="24">
        <v>2976.6535977890999</v>
      </c>
      <c r="X69" s="24">
        <v>2812.060511716898</v>
      </c>
      <c r="Y69" s="24">
        <v>3132.6417798777993</v>
      </c>
      <c r="Z69" s="24">
        <v>2902.9391298502001</v>
      </c>
      <c r="AA69" s="24">
        <v>2986.5253581586999</v>
      </c>
    </row>
    <row r="70" spans="1:27" s="27" customFormat="1" x14ac:dyDescent="0.25">
      <c r="A70" s="28" t="s">
        <v>134</v>
      </c>
      <c r="B70" s="28" t="s">
        <v>36</v>
      </c>
      <c r="C70" s="24">
        <v>75.054380146999989</v>
      </c>
      <c r="D70" s="24">
        <v>64.644632132399892</v>
      </c>
      <c r="E70" s="24">
        <v>81.941820022999991</v>
      </c>
      <c r="F70" s="24">
        <v>69.759320294000005</v>
      </c>
      <c r="G70" s="24">
        <v>72.037352195499992</v>
      </c>
      <c r="H70" s="24">
        <v>73.486188918699995</v>
      </c>
      <c r="I70" s="24">
        <v>74.344020890999872</v>
      </c>
      <c r="J70" s="24">
        <v>74.732204349999904</v>
      </c>
      <c r="K70" s="24">
        <v>72.059620697000014</v>
      </c>
      <c r="L70" s="24">
        <v>120.75732869999989</v>
      </c>
      <c r="M70" s="24">
        <v>116.63595840000001</v>
      </c>
      <c r="N70" s="24">
        <v>350.28907830000003</v>
      </c>
      <c r="O70" s="24">
        <v>349.44076480000001</v>
      </c>
      <c r="P70" s="24">
        <v>321.84134440000003</v>
      </c>
      <c r="Q70" s="24">
        <v>337.15803719999985</v>
      </c>
      <c r="R70" s="24">
        <v>341.41162809999997</v>
      </c>
      <c r="S70" s="24">
        <v>463.4133832</v>
      </c>
      <c r="T70" s="24">
        <v>459.17983080000005</v>
      </c>
      <c r="U70" s="24">
        <v>459.96641439999996</v>
      </c>
      <c r="V70" s="24">
        <v>439.66829269999999</v>
      </c>
      <c r="W70" s="24">
        <v>592.55158529999994</v>
      </c>
      <c r="X70" s="24">
        <v>571.66842199999905</v>
      </c>
      <c r="Y70" s="24">
        <v>570.01477599999998</v>
      </c>
      <c r="Z70" s="24">
        <v>741.94189289999906</v>
      </c>
      <c r="AA70" s="24">
        <v>755.91029500000002</v>
      </c>
    </row>
    <row r="71" spans="1:27" s="27" customFormat="1" x14ac:dyDescent="0.25">
      <c r="A71" s="28" t="s">
        <v>134</v>
      </c>
      <c r="B71" s="28" t="s">
        <v>74</v>
      </c>
      <c r="C71" s="24">
        <v>0</v>
      </c>
      <c r="D71" s="24">
        <v>0</v>
      </c>
      <c r="E71" s="24">
        <v>0</v>
      </c>
      <c r="F71" s="24">
        <v>1.8659460999999899E-3</v>
      </c>
      <c r="G71" s="24">
        <v>2.0681722000000001E-3</v>
      </c>
      <c r="H71" s="24">
        <v>2.5749700000000002E-3</v>
      </c>
      <c r="I71" s="24">
        <v>2.6128736999999902E-3</v>
      </c>
      <c r="J71" s="24">
        <v>3.2883345000000001E-3</v>
      </c>
      <c r="K71" s="24">
        <v>3.2862907000000001E-3</v>
      </c>
      <c r="L71" s="24">
        <v>3.2998351000000001E-3</v>
      </c>
      <c r="M71" s="24">
        <v>3.2949629999999902E-3</v>
      </c>
      <c r="N71" s="24">
        <v>3.6244362E-3</v>
      </c>
      <c r="O71" s="24">
        <v>3.6623569000000002E-3</v>
      </c>
      <c r="P71" s="24">
        <v>3.7754678999999901E-3</v>
      </c>
      <c r="Q71" s="24">
        <v>4.9006952999999997E-3</v>
      </c>
      <c r="R71" s="24">
        <v>5.2183316999999899E-3</v>
      </c>
      <c r="S71" s="24">
        <v>1.131278E-2</v>
      </c>
      <c r="T71" s="24">
        <v>1.1473535E-2</v>
      </c>
      <c r="U71" s="24">
        <v>1.1654013E-2</v>
      </c>
      <c r="V71" s="24">
        <v>1.17303889999999E-2</v>
      </c>
      <c r="W71" s="24">
        <v>1.5897664999999998E-2</v>
      </c>
      <c r="X71" s="24">
        <v>1.5867745999999999E-2</v>
      </c>
      <c r="Y71" s="24">
        <v>1.6275773E-2</v>
      </c>
      <c r="Z71" s="24">
        <v>1.8092005000000001E-2</v>
      </c>
      <c r="AA71" s="24">
        <v>1.8245622999999999E-2</v>
      </c>
    </row>
    <row r="72" spans="1:27" s="27" customFormat="1" x14ac:dyDescent="0.25">
      <c r="A72" s="28" t="s">
        <v>134</v>
      </c>
      <c r="B72" s="28" t="s">
        <v>56</v>
      </c>
      <c r="C72" s="24">
        <v>11.4765415</v>
      </c>
      <c r="D72" s="24">
        <v>17.818784999999998</v>
      </c>
      <c r="E72" s="24">
        <v>27.705078</v>
      </c>
      <c r="F72" s="24">
        <v>28.189478000000001</v>
      </c>
      <c r="G72" s="24">
        <v>38.181754999999903</v>
      </c>
      <c r="H72" s="24">
        <v>52.502279999999999</v>
      </c>
      <c r="I72" s="24">
        <v>69.842185999999998</v>
      </c>
      <c r="J72" s="24">
        <v>88.821883999999997</v>
      </c>
      <c r="K72" s="24">
        <v>106.893845</v>
      </c>
      <c r="L72" s="24">
        <v>121.48447400000001</v>
      </c>
      <c r="M72" s="24">
        <v>136.61272</v>
      </c>
      <c r="N72" s="24">
        <v>156.98183999999901</v>
      </c>
      <c r="O72" s="24">
        <v>171.78976</v>
      </c>
      <c r="P72" s="24">
        <v>180.24198999999999</v>
      </c>
      <c r="Q72" s="24">
        <v>196.87264999999999</v>
      </c>
      <c r="R72" s="24">
        <v>204.43912</v>
      </c>
      <c r="S72" s="24">
        <v>211.79033999999999</v>
      </c>
      <c r="T72" s="24">
        <v>223.51009999999999</v>
      </c>
      <c r="U72" s="24">
        <v>233.04975999999999</v>
      </c>
      <c r="V72" s="24">
        <v>245.62282999999999</v>
      </c>
      <c r="W72" s="24">
        <v>263.69324</v>
      </c>
      <c r="X72" s="24">
        <v>286.43857000000003</v>
      </c>
      <c r="Y72" s="24">
        <v>277.63067999999998</v>
      </c>
      <c r="Z72" s="24">
        <v>291.35719999999998</v>
      </c>
      <c r="AA72" s="24">
        <v>304.2079</v>
      </c>
    </row>
    <row r="73" spans="1:27" s="27" customFormat="1" x14ac:dyDescent="0.25">
      <c r="A73" s="33" t="s">
        <v>139</v>
      </c>
      <c r="B73" s="33"/>
      <c r="C73" s="30">
        <v>9242.1388137371505</v>
      </c>
      <c r="D73" s="30">
        <v>9951.5451939192499</v>
      </c>
      <c r="E73" s="30">
        <v>8685.9164170903605</v>
      </c>
      <c r="F73" s="30">
        <v>8098.298043446277</v>
      </c>
      <c r="G73" s="30">
        <v>7804.3759664995241</v>
      </c>
      <c r="H73" s="30">
        <v>8426.9701959633276</v>
      </c>
      <c r="I73" s="30">
        <v>8502.4027499564363</v>
      </c>
      <c r="J73" s="30">
        <v>8042.0147067679991</v>
      </c>
      <c r="K73" s="30">
        <v>7920.877268223323</v>
      </c>
      <c r="L73" s="30">
        <v>7803.7901157876368</v>
      </c>
      <c r="M73" s="30">
        <v>8314.9232186647496</v>
      </c>
      <c r="N73" s="30">
        <v>8887.8820619022554</v>
      </c>
      <c r="O73" s="30">
        <v>8513.6072540402711</v>
      </c>
      <c r="P73" s="30">
        <v>8589.3400431075843</v>
      </c>
      <c r="Q73" s="30">
        <v>10966.156683290437</v>
      </c>
      <c r="R73" s="30">
        <v>10931.021426177498</v>
      </c>
      <c r="S73" s="30">
        <v>11398.788687804996</v>
      </c>
      <c r="T73" s="30">
        <v>12722.848427974726</v>
      </c>
      <c r="U73" s="30">
        <v>12083.444569794887</v>
      </c>
      <c r="V73" s="30">
        <v>13345.973772970199</v>
      </c>
      <c r="W73" s="30">
        <v>13046.849139549196</v>
      </c>
      <c r="X73" s="30">
        <v>13066.285454527157</v>
      </c>
      <c r="Y73" s="30">
        <v>12909.945931210099</v>
      </c>
      <c r="Z73" s="30">
        <v>13803.710100708</v>
      </c>
      <c r="AA73" s="30">
        <v>13908.475919072001</v>
      </c>
    </row>
    <row r="74" spans="1:27" s="27" customFormat="1" x14ac:dyDescent="0.25"/>
    <row r="75" spans="1:27" s="27" customFormat="1"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s="27" customFormat="1" x14ac:dyDescent="0.25">
      <c r="A76" s="28" t="s">
        <v>135</v>
      </c>
      <c r="B76" s="28" t="s">
        <v>64</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row>
    <row r="77" spans="1:27" s="27" customFormat="1" x14ac:dyDescent="0.25">
      <c r="A77" s="28" t="s">
        <v>135</v>
      </c>
      <c r="B77" s="28" t="s">
        <v>72</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row>
    <row r="78" spans="1:27" s="27" customFormat="1" x14ac:dyDescent="0.25">
      <c r="A78" s="28" t="s">
        <v>135</v>
      </c>
      <c r="B78" s="28" t="s">
        <v>20</v>
      </c>
      <c r="C78" s="24">
        <v>0</v>
      </c>
      <c r="D78" s="24">
        <v>8.8072806999999896E-4</v>
      </c>
      <c r="E78" s="24">
        <v>1.1452435E-3</v>
      </c>
      <c r="F78" s="24">
        <v>1.3033383999999999E-3</v>
      </c>
      <c r="G78" s="24">
        <v>1.2561900999999999E-3</v>
      </c>
      <c r="H78" s="24">
        <v>1.2784363999999999E-3</v>
      </c>
      <c r="I78" s="24">
        <v>1.3455228999999999E-3</v>
      </c>
      <c r="J78" s="24">
        <v>1.3436520999999999E-3</v>
      </c>
      <c r="K78" s="24">
        <v>1.4165747999999999E-3</v>
      </c>
      <c r="L78" s="24">
        <v>1.5116610999999999E-3</v>
      </c>
      <c r="M78" s="24">
        <v>1.4716625000000001E-3</v>
      </c>
      <c r="N78" s="24">
        <v>1.8533016999999999E-3</v>
      </c>
      <c r="O78" s="24">
        <v>1.849318E-3</v>
      </c>
      <c r="P78" s="24">
        <v>1.85454E-3</v>
      </c>
      <c r="Q78" s="24">
        <v>2.0501092000000001E-3</v>
      </c>
      <c r="R78" s="24">
        <v>2.0294518000000001E-3</v>
      </c>
      <c r="S78" s="24">
        <v>2.3067202E-3</v>
      </c>
      <c r="T78" s="24">
        <v>2.5445339999999898E-3</v>
      </c>
      <c r="U78" s="24">
        <v>2.9019229999999998E-3</v>
      </c>
      <c r="V78" s="24">
        <v>2.6975214000000002E-3</v>
      </c>
      <c r="W78" s="24">
        <v>3.1758146000000001E-3</v>
      </c>
      <c r="X78" s="24">
        <v>3.1929071999999901E-3</v>
      </c>
      <c r="Y78" s="24">
        <v>3.1005583999999999E-3</v>
      </c>
      <c r="Z78" s="24">
        <v>3.0940090999999901E-3</v>
      </c>
      <c r="AA78" s="24">
        <v>3.1217825999999998E-3</v>
      </c>
    </row>
    <row r="79" spans="1:27" s="27" customFormat="1" x14ac:dyDescent="0.25">
      <c r="A79" s="28" t="s">
        <v>135</v>
      </c>
      <c r="B79" s="28" t="s">
        <v>32</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row>
    <row r="80" spans="1:27" s="27" customFormat="1" x14ac:dyDescent="0.25">
      <c r="A80" s="28" t="s">
        <v>135</v>
      </c>
      <c r="B80" s="28" t="s">
        <v>67</v>
      </c>
      <c r="C80" s="24">
        <v>7.8550364999999903E-4</v>
      </c>
      <c r="D80" s="24">
        <v>6.5904888999999999E-4</v>
      </c>
      <c r="E80" s="24">
        <v>0.46705098104999998</v>
      </c>
      <c r="F80" s="24">
        <v>9.2668984999999895E-4</v>
      </c>
      <c r="G80" s="24">
        <v>0.15750168871</v>
      </c>
      <c r="H80" s="24">
        <v>0.37486501985999998</v>
      </c>
      <c r="I80" s="24">
        <v>9.1341264999999995E-4</v>
      </c>
      <c r="J80" s="24">
        <v>9.1322435999999989E-4</v>
      </c>
      <c r="K80" s="24">
        <v>4.1478718250000005E-2</v>
      </c>
      <c r="L80" s="24">
        <v>1.0256733299999999E-3</v>
      </c>
      <c r="M80" s="24">
        <v>9.578456600000001E-4</v>
      </c>
      <c r="N80" s="24">
        <v>1.2091766999999991E-3</v>
      </c>
      <c r="O80" s="24">
        <v>1.2027964700000002E-3</v>
      </c>
      <c r="P80" s="24">
        <v>0.79122156689999901</v>
      </c>
      <c r="Q80" s="24">
        <v>2.131347124099999</v>
      </c>
      <c r="R80" s="24">
        <v>1.3727409E-3</v>
      </c>
      <c r="S80" s="24">
        <v>2.9893675891</v>
      </c>
      <c r="T80" s="24">
        <v>1.646947939999999E-3</v>
      </c>
      <c r="U80" s="24">
        <v>1.8640804205000001</v>
      </c>
      <c r="V80" s="24">
        <v>0.29117485180000002</v>
      </c>
      <c r="W80" s="24">
        <v>1.5491165905999902</v>
      </c>
      <c r="X80" s="24">
        <v>0.28881123625999999</v>
      </c>
      <c r="Y80" s="24">
        <v>0.98739576033999898</v>
      </c>
      <c r="Z80" s="24">
        <v>4.7573294239999999</v>
      </c>
      <c r="AA80" s="24">
        <v>3.4618028657000002</v>
      </c>
    </row>
    <row r="81" spans="1:27" s="27" customFormat="1" x14ac:dyDescent="0.25">
      <c r="A81" s="28" t="s">
        <v>135</v>
      </c>
      <c r="B81" s="28" t="s">
        <v>66</v>
      </c>
      <c r="C81" s="24">
        <v>7100.7434314999973</v>
      </c>
      <c r="D81" s="24">
        <v>10722.329497999997</v>
      </c>
      <c r="E81" s="24">
        <v>7978.8026619999973</v>
      </c>
      <c r="F81" s="24">
        <v>8123.6436849999982</v>
      </c>
      <c r="G81" s="24">
        <v>9748.4103189999987</v>
      </c>
      <c r="H81" s="24">
        <v>8855.3321819999928</v>
      </c>
      <c r="I81" s="24">
        <v>8921.0952779999989</v>
      </c>
      <c r="J81" s="24">
        <v>9843.3072119999979</v>
      </c>
      <c r="K81" s="24">
        <v>8769.7006829999991</v>
      </c>
      <c r="L81" s="24">
        <v>7028.4343560000007</v>
      </c>
      <c r="M81" s="24">
        <v>10697.090209999998</v>
      </c>
      <c r="N81" s="24">
        <v>7859.8126599999987</v>
      </c>
      <c r="O81" s="24">
        <v>8040.6646649999975</v>
      </c>
      <c r="P81" s="24">
        <v>9648.7331439999962</v>
      </c>
      <c r="Q81" s="24">
        <v>8812.6088799999998</v>
      </c>
      <c r="R81" s="24">
        <v>8777.643159999996</v>
      </c>
      <c r="S81" s="24">
        <v>9742.3501099999976</v>
      </c>
      <c r="T81" s="24">
        <v>8679.6629199999988</v>
      </c>
      <c r="U81" s="24">
        <v>7012.8786999999993</v>
      </c>
      <c r="V81" s="24">
        <v>10514.659654999999</v>
      </c>
      <c r="W81" s="24">
        <v>7786.8866599999983</v>
      </c>
      <c r="X81" s="24">
        <v>7965.9835499999954</v>
      </c>
      <c r="Y81" s="24">
        <v>9608.1690600000002</v>
      </c>
      <c r="Z81" s="24">
        <v>8683.1198499999991</v>
      </c>
      <c r="AA81" s="24">
        <v>8695.8636499999975</v>
      </c>
    </row>
    <row r="82" spans="1:27" s="27" customFormat="1" x14ac:dyDescent="0.25">
      <c r="A82" s="28" t="s">
        <v>135</v>
      </c>
      <c r="B82" s="28" t="s">
        <v>70</v>
      </c>
      <c r="C82" s="24">
        <v>1795.835719999998</v>
      </c>
      <c r="D82" s="24">
        <v>2039.2377873598598</v>
      </c>
      <c r="E82" s="24">
        <v>1901.0712849040001</v>
      </c>
      <c r="F82" s="24">
        <v>1850.4451119572998</v>
      </c>
      <c r="G82" s="24">
        <v>2031.7015036543</v>
      </c>
      <c r="H82" s="24">
        <v>2184.5672746285991</v>
      </c>
      <c r="I82" s="24">
        <v>2238.8170472913002</v>
      </c>
      <c r="J82" s="24">
        <v>2128.7735460092003</v>
      </c>
      <c r="K82" s="24">
        <v>3110.996104503598</v>
      </c>
      <c r="L82" s="24">
        <v>3584.0957014253981</v>
      </c>
      <c r="M82" s="24">
        <v>3748.6077561847987</v>
      </c>
      <c r="N82" s="24">
        <v>5925.4771922209993</v>
      </c>
      <c r="O82" s="24">
        <v>6049.1234675045998</v>
      </c>
      <c r="P82" s="24">
        <v>6490.5834017429988</v>
      </c>
      <c r="Q82" s="24">
        <v>6623.9098462719958</v>
      </c>
      <c r="R82" s="24">
        <v>6746.5120991245003</v>
      </c>
      <c r="S82" s="24">
        <v>6107.8275256409979</v>
      </c>
      <c r="T82" s="24">
        <v>5864.6352190279986</v>
      </c>
      <c r="U82" s="24">
        <v>5848.8061472429999</v>
      </c>
      <c r="V82" s="24">
        <v>6344.1397816015005</v>
      </c>
      <c r="W82" s="24">
        <v>6126.1897074010003</v>
      </c>
      <c r="X82" s="24">
        <v>6008.1554654669981</v>
      </c>
      <c r="Y82" s="24">
        <v>6446.4536815019983</v>
      </c>
      <c r="Z82" s="24">
        <v>6092.9333878719963</v>
      </c>
      <c r="AA82" s="24">
        <v>6369.332719172</v>
      </c>
    </row>
    <row r="83" spans="1:27" s="27" customFormat="1" x14ac:dyDescent="0.25">
      <c r="A83" s="28" t="s">
        <v>135</v>
      </c>
      <c r="B83" s="28" t="s">
        <v>69</v>
      </c>
      <c r="C83" s="24">
        <v>1.99695989999999E-4</v>
      </c>
      <c r="D83" s="24">
        <v>2.8656930000000002E-4</v>
      </c>
      <c r="E83" s="24">
        <v>3.3679532E-4</v>
      </c>
      <c r="F83" s="24">
        <v>3.4744353999999899E-4</v>
      </c>
      <c r="G83" s="24">
        <v>5.2809033999999999E-4</v>
      </c>
      <c r="H83" s="24">
        <v>1.0739429999999999E-3</v>
      </c>
      <c r="I83" s="24">
        <v>1.185085E-3</v>
      </c>
      <c r="J83" s="24">
        <v>1.1851386000000001E-3</v>
      </c>
      <c r="K83" s="24">
        <v>1.457367E-3</v>
      </c>
      <c r="L83" s="24">
        <v>1.7228125E-3</v>
      </c>
      <c r="M83" s="24">
        <v>1.5497074999999999E-3</v>
      </c>
      <c r="N83" s="24">
        <v>1.7159842999999999E-3</v>
      </c>
      <c r="O83" s="24">
        <v>1.7929872000000001E-3</v>
      </c>
      <c r="P83" s="24">
        <v>1.6345439999999999E-3</v>
      </c>
      <c r="Q83" s="24">
        <v>2.3342570999999898E-3</v>
      </c>
      <c r="R83" s="24">
        <v>2.2007354999999998E-3</v>
      </c>
      <c r="S83" s="24">
        <v>2.3959742E-3</v>
      </c>
      <c r="T83" s="24">
        <v>2.90914719999999E-3</v>
      </c>
      <c r="U83" s="24">
        <v>2.8283456000000001E-3</v>
      </c>
      <c r="V83" s="24">
        <v>2.7099603000000001E-3</v>
      </c>
      <c r="W83" s="24">
        <v>3.3770273E-3</v>
      </c>
      <c r="X83" s="24">
        <v>3.3269060999999902E-3</v>
      </c>
      <c r="Y83" s="24">
        <v>3.0393477000000002E-3</v>
      </c>
      <c r="Z83" s="24">
        <v>3.2422279999999898E-3</v>
      </c>
      <c r="AA83" s="24">
        <v>3.1974409999999901E-3</v>
      </c>
    </row>
    <row r="84" spans="1:27" s="27" customFormat="1" x14ac:dyDescent="0.25">
      <c r="A84" s="28" t="s">
        <v>135</v>
      </c>
      <c r="B84" s="28" t="s">
        <v>36</v>
      </c>
      <c r="C84" s="24">
        <v>1.7251923000000001E-3</v>
      </c>
      <c r="D84" s="24">
        <v>2.0193000999999999E-3</v>
      </c>
      <c r="E84" s="24">
        <v>1.8651237E-3</v>
      </c>
      <c r="F84" s="24">
        <v>1.8042728E-3</v>
      </c>
      <c r="G84" s="24">
        <v>1.914996E-3</v>
      </c>
      <c r="H84" s="24">
        <v>2.6208339999999998E-3</v>
      </c>
      <c r="I84" s="24">
        <v>3.2628336999999999E-3</v>
      </c>
      <c r="J84" s="24">
        <v>3.7619713999999999E-3</v>
      </c>
      <c r="K84" s="24">
        <v>3.7846317999999999E-3</v>
      </c>
      <c r="L84" s="24">
        <v>6.9603900000000003E-3</v>
      </c>
      <c r="M84" s="24">
        <v>1.1645840500000001E-2</v>
      </c>
      <c r="N84" s="24">
        <v>1.097035E-2</v>
      </c>
      <c r="O84" s="24">
        <v>1.0860101E-2</v>
      </c>
      <c r="P84" s="24">
        <v>1.1230990999999999E-2</v>
      </c>
      <c r="Q84" s="24">
        <v>1.1383806999999999E-2</v>
      </c>
      <c r="R84" s="24">
        <v>1.187261E-2</v>
      </c>
      <c r="S84" s="24">
        <v>1.2187793999999899E-2</v>
      </c>
      <c r="T84" s="24">
        <v>1.1892171999999999E-2</v>
      </c>
      <c r="U84" s="24">
        <v>1.2413680999999999E-2</v>
      </c>
      <c r="V84" s="24">
        <v>1.4066867E-2</v>
      </c>
      <c r="W84" s="24">
        <v>1.5569451E-2</v>
      </c>
      <c r="X84" s="24">
        <v>1.5975248000000001E-2</v>
      </c>
      <c r="Y84" s="24">
        <v>1.7306309999999998E-2</v>
      </c>
      <c r="Z84" s="24">
        <v>1.8392584999999999E-2</v>
      </c>
      <c r="AA84" s="24">
        <v>1.8160045E-2</v>
      </c>
    </row>
    <row r="85" spans="1:27" s="27" customFormat="1" x14ac:dyDescent="0.25">
      <c r="A85" s="28" t="s">
        <v>135</v>
      </c>
      <c r="B85" s="28" t="s">
        <v>74</v>
      </c>
      <c r="C85" s="24">
        <v>0</v>
      </c>
      <c r="D85" s="24">
        <v>0</v>
      </c>
      <c r="E85" s="24">
        <v>0</v>
      </c>
      <c r="F85" s="24">
        <v>2.3645419999999999E-3</v>
      </c>
      <c r="G85" s="24">
        <v>2.777135E-3</v>
      </c>
      <c r="H85" s="24">
        <v>2.8383396999999999E-3</v>
      </c>
      <c r="I85" s="24">
        <v>2.9730609999999999E-3</v>
      </c>
      <c r="J85" s="24">
        <v>3.2651873999999998E-3</v>
      </c>
      <c r="K85" s="24">
        <v>3.5431023999999999E-3</v>
      </c>
      <c r="L85" s="24">
        <v>3.8197269000000002E-3</v>
      </c>
      <c r="M85" s="24">
        <v>5.559596E-3</v>
      </c>
      <c r="N85" s="24">
        <v>7.4637452999999996E-3</v>
      </c>
      <c r="O85" s="24">
        <v>7.2666876999999998E-3</v>
      </c>
      <c r="P85" s="24">
        <v>7.3164140000000003E-3</v>
      </c>
      <c r="Q85" s="24">
        <v>7.9158619999999992E-3</v>
      </c>
      <c r="R85" s="24">
        <v>8.2909969999999996E-3</v>
      </c>
      <c r="S85" s="24">
        <v>1.0391634E-2</v>
      </c>
      <c r="T85" s="24">
        <v>1.1898771000000001E-2</v>
      </c>
      <c r="U85" s="24">
        <v>2.5110190000000001E-2</v>
      </c>
      <c r="V85" s="24">
        <v>2.3881935999999999E-2</v>
      </c>
      <c r="W85" s="24">
        <v>3.1251031999999998E-2</v>
      </c>
      <c r="X85" s="24">
        <v>3.0792170000000001E-2</v>
      </c>
      <c r="Y85" s="24">
        <v>2.942024E-2</v>
      </c>
      <c r="Z85" s="24">
        <v>3.2143320000000003E-2</v>
      </c>
      <c r="AA85" s="24">
        <v>3.0882285999999998E-2</v>
      </c>
    </row>
    <row r="86" spans="1:27" s="27" customFormat="1" x14ac:dyDescent="0.25">
      <c r="A86" s="28" t="s">
        <v>135</v>
      </c>
      <c r="B86" s="28" t="s">
        <v>56</v>
      </c>
      <c r="C86" s="24">
        <v>5.5778010000000003E-2</v>
      </c>
      <c r="D86" s="24">
        <v>9.8912983999999995E-2</v>
      </c>
      <c r="E86" s="24">
        <v>0.19794802</v>
      </c>
      <c r="F86" s="24">
        <v>0.34023774000000001</v>
      </c>
      <c r="G86" s="24">
        <v>0.46673423000000003</v>
      </c>
      <c r="H86" s="24">
        <v>1.0521258999999901</v>
      </c>
      <c r="I86" s="24">
        <v>1.4658234999999999</v>
      </c>
      <c r="J86" s="24">
        <v>2.7194712000000001</v>
      </c>
      <c r="K86" s="24">
        <v>5.9551559999999997</v>
      </c>
      <c r="L86" s="24">
        <v>10.350707</v>
      </c>
      <c r="M86" s="24">
        <v>28.068263999999999</v>
      </c>
      <c r="N86" s="24">
        <v>31.132100000000001</v>
      </c>
      <c r="O86" s="24">
        <v>33.216335000000001</v>
      </c>
      <c r="P86" s="24">
        <v>32.252758</v>
      </c>
      <c r="Q86" s="24">
        <v>35.688139999999997</v>
      </c>
      <c r="R86" s="24">
        <v>36.839835999999998</v>
      </c>
      <c r="S86" s="24">
        <v>40.488464</v>
      </c>
      <c r="T86" s="24">
        <v>40.789490000000001</v>
      </c>
      <c r="U86" s="24">
        <v>50.848889999999997</v>
      </c>
      <c r="V86" s="24">
        <v>47.810623</v>
      </c>
      <c r="W86" s="24">
        <v>57.17821</v>
      </c>
      <c r="X86" s="24">
        <v>60.698300000000003</v>
      </c>
      <c r="Y86" s="24">
        <v>50.816859999999998</v>
      </c>
      <c r="Z86" s="24">
        <v>60.525579999999998</v>
      </c>
      <c r="AA86" s="24">
        <v>58.800342999999998</v>
      </c>
    </row>
    <row r="87" spans="1:27" s="27" customFormat="1" x14ac:dyDescent="0.25">
      <c r="A87" s="33" t="s">
        <v>139</v>
      </c>
      <c r="B87" s="33"/>
      <c r="C87" s="30">
        <v>8896.5801366996366</v>
      </c>
      <c r="D87" s="30">
        <v>12761.569111706118</v>
      </c>
      <c r="E87" s="30">
        <v>9880.3424799238674</v>
      </c>
      <c r="F87" s="30">
        <v>9974.0913744290883</v>
      </c>
      <c r="G87" s="30">
        <v>11780.271108623449</v>
      </c>
      <c r="H87" s="30">
        <v>11040.276674027853</v>
      </c>
      <c r="I87" s="30">
        <v>11159.91576931185</v>
      </c>
      <c r="J87" s="30">
        <v>11972.084200024259</v>
      </c>
      <c r="K87" s="30">
        <v>11880.741140163647</v>
      </c>
      <c r="L87" s="30">
        <v>10612.534317572328</v>
      </c>
      <c r="M87" s="30">
        <v>14445.701945400458</v>
      </c>
      <c r="N87" s="30">
        <v>13785.294630683698</v>
      </c>
      <c r="O87" s="30">
        <v>14089.792977606267</v>
      </c>
      <c r="P87" s="30">
        <v>16140.111256393895</v>
      </c>
      <c r="Q87" s="30">
        <v>15438.654457762395</v>
      </c>
      <c r="R87" s="30">
        <v>15524.160862052697</v>
      </c>
      <c r="S87" s="30">
        <v>15853.171705924495</v>
      </c>
      <c r="T87" s="30">
        <v>14544.305239657138</v>
      </c>
      <c r="U87" s="30">
        <v>12863.5546579321</v>
      </c>
      <c r="V87" s="30">
        <v>16859.096018935001</v>
      </c>
      <c r="W87" s="30">
        <v>13914.6320368335</v>
      </c>
      <c r="X87" s="30">
        <v>13974.434346516553</v>
      </c>
      <c r="Y87" s="30">
        <v>16055.616277168439</v>
      </c>
      <c r="Z87" s="30">
        <v>14780.816903533096</v>
      </c>
      <c r="AA87" s="30">
        <v>15068.664491261297</v>
      </c>
    </row>
    <row r="88" spans="1:27" s="27" customFormat="1" collapsed="1"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row>
    <row r="89" spans="1:27" s="27" customFormat="1"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row>
    <row r="90" spans="1:27" s="27" customFormat="1" x14ac:dyDescent="0.25">
      <c r="A90" s="17" t="s">
        <v>136</v>
      </c>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row>
    <row r="91" spans="1:27" s="27" customFormat="1" x14ac:dyDescent="0.25">
      <c r="A91" s="18" t="s">
        <v>129</v>
      </c>
      <c r="B91" s="18" t="s">
        <v>130</v>
      </c>
      <c r="C91" s="18" t="s">
        <v>79</v>
      </c>
      <c r="D91" s="18" t="s">
        <v>87</v>
      </c>
      <c r="E91" s="18" t="s">
        <v>88</v>
      </c>
      <c r="F91" s="18" t="s">
        <v>89</v>
      </c>
      <c r="G91" s="18" t="s">
        <v>90</v>
      </c>
      <c r="H91" s="18" t="s">
        <v>91</v>
      </c>
      <c r="I91" s="18" t="s">
        <v>92</v>
      </c>
      <c r="J91" s="18" t="s">
        <v>93</v>
      </c>
      <c r="K91" s="18" t="s">
        <v>94</v>
      </c>
      <c r="L91" s="18" t="s">
        <v>95</v>
      </c>
      <c r="M91" s="18" t="s">
        <v>96</v>
      </c>
      <c r="N91" s="18" t="s">
        <v>97</v>
      </c>
      <c r="O91" s="18" t="s">
        <v>98</v>
      </c>
      <c r="P91" s="18" t="s">
        <v>99</v>
      </c>
      <c r="Q91" s="18" t="s">
        <v>100</v>
      </c>
      <c r="R91" s="18" t="s">
        <v>101</v>
      </c>
      <c r="S91" s="18" t="s">
        <v>102</v>
      </c>
      <c r="T91" s="18" t="s">
        <v>103</v>
      </c>
      <c r="U91" s="18" t="s">
        <v>104</v>
      </c>
      <c r="V91" s="18" t="s">
        <v>105</v>
      </c>
      <c r="W91" s="18" t="s">
        <v>106</v>
      </c>
      <c r="X91" s="18" t="s">
        <v>107</v>
      </c>
      <c r="Y91" s="18" t="s">
        <v>108</v>
      </c>
      <c r="Z91" s="18" t="s">
        <v>109</v>
      </c>
      <c r="AA91" s="18" t="s">
        <v>110</v>
      </c>
    </row>
    <row r="92" spans="1:27" s="27" customFormat="1" x14ac:dyDescent="0.25">
      <c r="A92" s="28" t="s">
        <v>40</v>
      </c>
      <c r="B92" s="28" t="s">
        <v>71</v>
      </c>
      <c r="C92" s="24">
        <v>234.76721790070002</v>
      </c>
      <c r="D92" s="24">
        <v>257.95747222569997</v>
      </c>
      <c r="E92" s="24">
        <v>345.1280261096</v>
      </c>
      <c r="F92" s="24">
        <v>322.83177242069974</v>
      </c>
      <c r="G92" s="24">
        <v>345.75489814039997</v>
      </c>
      <c r="H92" s="24">
        <v>351.15093901059987</v>
      </c>
      <c r="I92" s="24">
        <v>358.98837554709996</v>
      </c>
      <c r="J92" s="24">
        <v>958.11424969449979</v>
      </c>
      <c r="K92" s="24">
        <v>949.18355279799982</v>
      </c>
      <c r="L92" s="24">
        <v>1356.0079569645</v>
      </c>
      <c r="M92" s="24">
        <v>1548.5002422299997</v>
      </c>
      <c r="N92" s="24">
        <v>1848.3503870029999</v>
      </c>
      <c r="O92" s="24">
        <v>2217.8758331959971</v>
      </c>
      <c r="P92" s="24">
        <v>2305.2794702700003</v>
      </c>
      <c r="Q92" s="24">
        <v>4003.3437387509985</v>
      </c>
      <c r="R92" s="24">
        <v>4072.2710347309999</v>
      </c>
      <c r="S92" s="24">
        <v>4096.5190975550004</v>
      </c>
      <c r="T92" s="24">
        <v>4087.0189420269999</v>
      </c>
      <c r="U92" s="24">
        <v>4166.1506974889999</v>
      </c>
      <c r="V92" s="24">
        <v>4084.6434727570004</v>
      </c>
      <c r="W92" s="24">
        <v>5833.550007507999</v>
      </c>
      <c r="X92" s="24">
        <v>6650.4723735200005</v>
      </c>
      <c r="Y92" s="24">
        <v>6495.4072591349986</v>
      </c>
      <c r="Z92" s="24">
        <v>7004.4576674130003</v>
      </c>
      <c r="AA92" s="24">
        <v>7018.0266231340011</v>
      </c>
    </row>
    <row r="93" spans="1:27" collapsed="1" x14ac:dyDescent="0.25">
      <c r="A93" s="28" t="s">
        <v>40</v>
      </c>
      <c r="B93" s="28" t="s">
        <v>122</v>
      </c>
      <c r="C93" s="24">
        <v>111.1798401999999</v>
      </c>
      <c r="D93" s="24">
        <v>507.28348099999982</v>
      </c>
      <c r="E93" s="24">
        <v>858.13901699999997</v>
      </c>
      <c r="F93" s="24">
        <v>986.56069953689803</v>
      </c>
      <c r="G93" s="24">
        <v>2407.7345621325003</v>
      </c>
      <c r="H93" s="24">
        <v>4420.9931212357997</v>
      </c>
      <c r="I93" s="24">
        <v>5136.2865084583991</v>
      </c>
      <c r="J93" s="24">
        <v>5353.8291705107995</v>
      </c>
      <c r="K93" s="24">
        <v>12547.110415448196</v>
      </c>
      <c r="L93" s="24">
        <v>13293.876261321397</v>
      </c>
      <c r="M93" s="24">
        <v>12088.810463384098</v>
      </c>
      <c r="N93" s="24">
        <v>13890.275528019498</v>
      </c>
      <c r="O93" s="24">
        <v>12729.516310301691</v>
      </c>
      <c r="P93" s="24">
        <v>12144.6926787105</v>
      </c>
      <c r="Q93" s="24">
        <v>14147.489747318001</v>
      </c>
      <c r="R93" s="24">
        <v>14280.669076155991</v>
      </c>
      <c r="S93" s="24">
        <v>16104.314613216</v>
      </c>
      <c r="T93" s="24">
        <v>15916.622155535997</v>
      </c>
      <c r="U93" s="24">
        <v>17542.642699918</v>
      </c>
      <c r="V93" s="24">
        <v>18052.999299617004</v>
      </c>
      <c r="W93" s="24">
        <v>17958.472785687001</v>
      </c>
      <c r="X93" s="24">
        <v>21515.736867596999</v>
      </c>
      <c r="Y93" s="24">
        <v>21276.010886709999</v>
      </c>
      <c r="Z93" s="24">
        <v>24995.71466397</v>
      </c>
      <c r="AA93" s="24">
        <v>24247.832014151998</v>
      </c>
    </row>
    <row r="94" spans="1:27" x14ac:dyDescent="0.25">
      <c r="A94" s="28" t="s">
        <v>40</v>
      </c>
      <c r="B94" s="28" t="s">
        <v>76</v>
      </c>
      <c r="C94" s="24">
        <v>43.507187722000005</v>
      </c>
      <c r="D94" s="24">
        <v>85.801138779999903</v>
      </c>
      <c r="E94" s="24">
        <v>128.37071812999991</v>
      </c>
      <c r="F94" s="24">
        <v>185.68547822999989</v>
      </c>
      <c r="G94" s="24">
        <v>284.00394</v>
      </c>
      <c r="H94" s="24">
        <v>406.79513899999893</v>
      </c>
      <c r="I94" s="24">
        <v>571.13397399999997</v>
      </c>
      <c r="J94" s="24">
        <v>767.57595270000013</v>
      </c>
      <c r="K94" s="24">
        <v>973.96855690000018</v>
      </c>
      <c r="L94" s="24">
        <v>1167.1384680000001</v>
      </c>
      <c r="M94" s="24">
        <v>1386.7053197999999</v>
      </c>
      <c r="N94" s="24">
        <v>1634.9159647999991</v>
      </c>
      <c r="O94" s="24">
        <v>1848.2612820999989</v>
      </c>
      <c r="P94" s="24">
        <v>1982.6102691999995</v>
      </c>
      <c r="Q94" s="24">
        <v>2172.4623230000002</v>
      </c>
      <c r="R94" s="24">
        <v>2288.0053655999986</v>
      </c>
      <c r="S94" s="24">
        <v>2398.6005679999998</v>
      </c>
      <c r="T94" s="24">
        <v>2539.7589334999998</v>
      </c>
      <c r="U94" s="24">
        <v>2724.3787359999997</v>
      </c>
      <c r="V94" s="24">
        <v>2883.5299179999997</v>
      </c>
      <c r="W94" s="24">
        <v>3103.3922000000002</v>
      </c>
      <c r="X94" s="24">
        <v>3360.7355279999988</v>
      </c>
      <c r="Y94" s="24">
        <v>3370.2592044999992</v>
      </c>
      <c r="Z94" s="24">
        <v>3590.3581716999997</v>
      </c>
      <c r="AA94" s="24">
        <v>3741.1913670000004</v>
      </c>
    </row>
    <row r="95" spans="1:27" collapsed="1" x14ac:dyDescent="0.25"/>
    <row r="96" spans="1:27" x14ac:dyDescent="0.25">
      <c r="A96" s="18" t="s">
        <v>129</v>
      </c>
      <c r="B96" s="18" t="s">
        <v>130</v>
      </c>
      <c r="C96" s="18" t="s">
        <v>79</v>
      </c>
      <c r="D96" s="18" t="s">
        <v>87</v>
      </c>
      <c r="E96" s="18" t="s">
        <v>88</v>
      </c>
      <c r="F96" s="18" t="s">
        <v>89</v>
      </c>
      <c r="G96" s="18" t="s">
        <v>90</v>
      </c>
      <c r="H96" s="18" t="s">
        <v>91</v>
      </c>
      <c r="I96" s="18" t="s">
        <v>92</v>
      </c>
      <c r="J96" s="18" t="s">
        <v>93</v>
      </c>
      <c r="K96" s="18" t="s">
        <v>94</v>
      </c>
      <c r="L96" s="18" t="s">
        <v>95</v>
      </c>
      <c r="M96" s="18" t="s">
        <v>96</v>
      </c>
      <c r="N96" s="18" t="s">
        <v>97</v>
      </c>
      <c r="O96" s="18" t="s">
        <v>98</v>
      </c>
      <c r="P96" s="18" t="s">
        <v>99</v>
      </c>
      <c r="Q96" s="18" t="s">
        <v>100</v>
      </c>
      <c r="R96" s="18" t="s">
        <v>101</v>
      </c>
      <c r="S96" s="18" t="s">
        <v>102</v>
      </c>
      <c r="T96" s="18" t="s">
        <v>103</v>
      </c>
      <c r="U96" s="18" t="s">
        <v>104</v>
      </c>
      <c r="V96" s="18" t="s">
        <v>105</v>
      </c>
      <c r="W96" s="18" t="s">
        <v>106</v>
      </c>
      <c r="X96" s="18" t="s">
        <v>107</v>
      </c>
      <c r="Y96" s="18" t="s">
        <v>108</v>
      </c>
      <c r="Z96" s="18" t="s">
        <v>109</v>
      </c>
      <c r="AA96" s="18" t="s">
        <v>110</v>
      </c>
    </row>
    <row r="97" spans="1:27" x14ac:dyDescent="0.25">
      <c r="A97" s="28" t="s">
        <v>131</v>
      </c>
      <c r="B97" s="28" t="s">
        <v>71</v>
      </c>
      <c r="C97" s="24">
        <v>1.1837007599999991E-2</v>
      </c>
      <c r="D97" s="24">
        <v>1.295085499999999E-2</v>
      </c>
      <c r="E97" s="24">
        <v>1.31971777E-2</v>
      </c>
      <c r="F97" s="24">
        <v>1.3068298699999989E-2</v>
      </c>
      <c r="G97" s="24">
        <v>1.7097399299999989E-2</v>
      </c>
      <c r="H97" s="24">
        <v>2.3574843299999999E-2</v>
      </c>
      <c r="I97" s="24">
        <v>2.56116903E-2</v>
      </c>
      <c r="J97" s="24">
        <v>3.2274320499999995E-2</v>
      </c>
      <c r="K97" s="24">
        <v>3.2574796499999975E-2</v>
      </c>
      <c r="L97" s="24">
        <v>8.9293969499999987E-2</v>
      </c>
      <c r="M97" s="24">
        <v>8.9221427999999894E-2</v>
      </c>
      <c r="N97" s="24">
        <v>0.14778238099999999</v>
      </c>
      <c r="O97" s="24">
        <v>127.529991387999</v>
      </c>
      <c r="P97" s="24">
        <v>124.610137483</v>
      </c>
      <c r="Q97" s="24">
        <v>1744.640638075</v>
      </c>
      <c r="R97" s="24">
        <v>1832.6039638949999</v>
      </c>
      <c r="S97" s="24">
        <v>1766.216039916</v>
      </c>
      <c r="T97" s="24">
        <v>1756.3829180710002</v>
      </c>
      <c r="U97" s="24">
        <v>1802.749106405</v>
      </c>
      <c r="V97" s="24">
        <v>1769.3263466799999</v>
      </c>
      <c r="W97" s="24">
        <v>3390.275263038</v>
      </c>
      <c r="X97" s="24">
        <v>4247.0298036820004</v>
      </c>
      <c r="Y97" s="24">
        <v>4158.4197452899989</v>
      </c>
      <c r="Z97" s="24">
        <v>4335.4436404880007</v>
      </c>
      <c r="AA97" s="24">
        <v>4339.0949326610007</v>
      </c>
    </row>
    <row r="98" spans="1:27" x14ac:dyDescent="0.25">
      <c r="A98" s="28" t="s">
        <v>131</v>
      </c>
      <c r="B98" s="28" t="s">
        <v>122</v>
      </c>
      <c r="C98" s="24">
        <v>22.8928761999999</v>
      </c>
      <c r="D98" s="24">
        <v>368.59108099999986</v>
      </c>
      <c r="E98" s="24">
        <v>555.6027969999999</v>
      </c>
      <c r="F98" s="24">
        <v>679.49278577979908</v>
      </c>
      <c r="G98" s="24">
        <v>1992.8160815517003</v>
      </c>
      <c r="H98" s="24">
        <v>3807.3123103461999</v>
      </c>
      <c r="I98" s="24">
        <v>4419.1582597383986</v>
      </c>
      <c r="J98" s="24">
        <v>4652.7168255842998</v>
      </c>
      <c r="K98" s="24">
        <v>11862.626259999997</v>
      </c>
      <c r="L98" s="24">
        <v>12563.799684999998</v>
      </c>
      <c r="M98" s="24">
        <v>11581.28471</v>
      </c>
      <c r="N98" s="24">
        <v>13100.756879999999</v>
      </c>
      <c r="O98" s="24">
        <v>12077.433429999992</v>
      </c>
      <c r="P98" s="24">
        <v>11569.060533</v>
      </c>
      <c r="Q98" s="24">
        <v>13292.308569999999</v>
      </c>
      <c r="R98" s="24">
        <v>13593.629099999991</v>
      </c>
      <c r="S98" s="24">
        <v>13956.76498</v>
      </c>
      <c r="T98" s="24">
        <v>13719.135619999999</v>
      </c>
      <c r="U98" s="24">
        <v>15214.550590000001</v>
      </c>
      <c r="V98" s="24">
        <v>15684.444380000001</v>
      </c>
      <c r="W98" s="24">
        <v>14991.796726</v>
      </c>
      <c r="X98" s="24">
        <v>15663.13436</v>
      </c>
      <c r="Y98" s="24">
        <v>14954.76367</v>
      </c>
      <c r="Z98" s="24">
        <v>16402.836170000002</v>
      </c>
      <c r="AA98" s="24">
        <v>15880.89977</v>
      </c>
    </row>
    <row r="99" spans="1:27" x14ac:dyDescent="0.25">
      <c r="A99" s="28" t="s">
        <v>131</v>
      </c>
      <c r="B99" s="28" t="s">
        <v>76</v>
      </c>
      <c r="C99" s="24">
        <v>8.6368687479999995</v>
      </c>
      <c r="D99" s="24">
        <v>32.663598029999989</v>
      </c>
      <c r="E99" s="24">
        <v>39.944672159999989</v>
      </c>
      <c r="F99" s="24">
        <v>70.576965329999993</v>
      </c>
      <c r="G99" s="24">
        <v>108.98796960000001</v>
      </c>
      <c r="H99" s="24">
        <v>155.78929479999991</v>
      </c>
      <c r="I99" s="24">
        <v>219.71471569999989</v>
      </c>
      <c r="J99" s="24">
        <v>283.96861669999998</v>
      </c>
      <c r="K99" s="24">
        <v>356.17229549999996</v>
      </c>
      <c r="L99" s="24">
        <v>420.60063100000002</v>
      </c>
      <c r="M99" s="24">
        <v>480.25987979999996</v>
      </c>
      <c r="N99" s="24">
        <v>570.32956479999996</v>
      </c>
      <c r="O99" s="24">
        <v>637.39132009999992</v>
      </c>
      <c r="P99" s="24">
        <v>668.18646719999981</v>
      </c>
      <c r="Q99" s="24">
        <v>744.98783000000003</v>
      </c>
      <c r="R99" s="24">
        <v>785.07802259999983</v>
      </c>
      <c r="S99" s="24">
        <v>820.63354799999991</v>
      </c>
      <c r="T99" s="24">
        <v>863.22863949999987</v>
      </c>
      <c r="U99" s="24">
        <v>924.64055200000007</v>
      </c>
      <c r="V99" s="24">
        <v>991.72752799999978</v>
      </c>
      <c r="W99" s="24">
        <v>1054.7897499999999</v>
      </c>
      <c r="X99" s="24">
        <v>1145.832517999999</v>
      </c>
      <c r="Y99" s="24">
        <v>1173.6798494999991</v>
      </c>
      <c r="Z99" s="24">
        <v>1233.1856316999999</v>
      </c>
      <c r="AA99" s="24">
        <v>1283.0889569999999</v>
      </c>
    </row>
    <row r="101" spans="1:27" x14ac:dyDescent="0.25">
      <c r="A101" s="18" t="s">
        <v>129</v>
      </c>
      <c r="B101" s="18" t="s">
        <v>130</v>
      </c>
      <c r="C101" s="18" t="s">
        <v>79</v>
      </c>
      <c r="D101" s="18" t="s">
        <v>87</v>
      </c>
      <c r="E101" s="18" t="s">
        <v>88</v>
      </c>
      <c r="F101" s="18" t="s">
        <v>89</v>
      </c>
      <c r="G101" s="18" t="s">
        <v>90</v>
      </c>
      <c r="H101" s="18" t="s">
        <v>91</v>
      </c>
      <c r="I101" s="18" t="s">
        <v>92</v>
      </c>
      <c r="J101" s="18" t="s">
        <v>93</v>
      </c>
      <c r="K101" s="18" t="s">
        <v>94</v>
      </c>
      <c r="L101" s="18" t="s">
        <v>95</v>
      </c>
      <c r="M101" s="18" t="s">
        <v>96</v>
      </c>
      <c r="N101" s="18" t="s">
        <v>97</v>
      </c>
      <c r="O101" s="18" t="s">
        <v>98</v>
      </c>
      <c r="P101" s="18" t="s">
        <v>99</v>
      </c>
      <c r="Q101" s="18" t="s">
        <v>100</v>
      </c>
      <c r="R101" s="18" t="s">
        <v>101</v>
      </c>
      <c r="S101" s="18" t="s">
        <v>102</v>
      </c>
      <c r="T101" s="18" t="s">
        <v>103</v>
      </c>
      <c r="U101" s="18" t="s">
        <v>104</v>
      </c>
      <c r="V101" s="18" t="s">
        <v>105</v>
      </c>
      <c r="W101" s="18" t="s">
        <v>106</v>
      </c>
      <c r="X101" s="18" t="s">
        <v>107</v>
      </c>
      <c r="Y101" s="18" t="s">
        <v>108</v>
      </c>
      <c r="Z101" s="18" t="s">
        <v>109</v>
      </c>
      <c r="AA101" s="18" t="s">
        <v>110</v>
      </c>
    </row>
    <row r="102" spans="1:27" x14ac:dyDescent="0.25">
      <c r="A102" s="28" t="s">
        <v>132</v>
      </c>
      <c r="B102" s="28" t="s">
        <v>71</v>
      </c>
      <c r="C102" s="24">
        <v>1.00375780979999</v>
      </c>
      <c r="D102" s="24">
        <v>19.579986523000002</v>
      </c>
      <c r="E102" s="24">
        <v>25.704988106999998</v>
      </c>
      <c r="F102" s="24">
        <v>28.409501190999997</v>
      </c>
      <c r="G102" s="24">
        <v>33.892838336399997</v>
      </c>
      <c r="H102" s="24">
        <v>35.085822937499906</v>
      </c>
      <c r="I102" s="24">
        <v>37.886359368999997</v>
      </c>
      <c r="J102" s="24">
        <v>640.53899750000005</v>
      </c>
      <c r="K102" s="24">
        <v>636.92928349999988</v>
      </c>
      <c r="L102" s="24">
        <v>629.20011450000004</v>
      </c>
      <c r="M102" s="24">
        <v>853.0018427</v>
      </c>
      <c r="N102" s="24">
        <v>876.82760819999999</v>
      </c>
      <c r="O102" s="24">
        <v>1151.3906268999999</v>
      </c>
      <c r="P102" s="24">
        <v>1288.5574875</v>
      </c>
      <c r="Q102" s="24">
        <v>1320.6043506999999</v>
      </c>
      <c r="R102" s="24">
        <v>1297.8718177999999</v>
      </c>
      <c r="S102" s="24">
        <v>1257.9782290999999</v>
      </c>
      <c r="T102" s="24">
        <v>1258.6182939999999</v>
      </c>
      <c r="U102" s="24">
        <v>1287.2540300999999</v>
      </c>
      <c r="V102" s="24">
        <v>1284.9272134</v>
      </c>
      <c r="W102" s="24">
        <v>1292.8877649999999</v>
      </c>
      <c r="X102" s="24">
        <v>1346.0828454999998</v>
      </c>
      <c r="Y102" s="24">
        <v>1310.6716342</v>
      </c>
      <c r="Z102" s="24">
        <v>1396.3462486999999</v>
      </c>
      <c r="AA102" s="24">
        <v>1388.9758753000001</v>
      </c>
    </row>
    <row r="103" spans="1:27" x14ac:dyDescent="0.25">
      <c r="A103" s="28" t="s">
        <v>132</v>
      </c>
      <c r="B103" s="28" t="s">
        <v>122</v>
      </c>
      <c r="C103" s="24">
        <v>88.286963999999998</v>
      </c>
      <c r="D103" s="24">
        <v>138.69239999999999</v>
      </c>
      <c r="E103" s="24">
        <v>302.53622000000001</v>
      </c>
      <c r="F103" s="24">
        <v>307.05855213799902</v>
      </c>
      <c r="G103" s="24">
        <v>414.90818894899996</v>
      </c>
      <c r="H103" s="24">
        <v>613.66680452950004</v>
      </c>
      <c r="I103" s="24">
        <v>717.11387283600004</v>
      </c>
      <c r="J103" s="24">
        <v>701.09519910849997</v>
      </c>
      <c r="K103" s="24">
        <v>684.46656967359991</v>
      </c>
      <c r="L103" s="24">
        <v>730.0574616304001</v>
      </c>
      <c r="M103" s="24">
        <v>507.50472293249999</v>
      </c>
      <c r="N103" s="24">
        <v>789.4950738125001</v>
      </c>
      <c r="O103" s="24">
        <v>652.05944707269998</v>
      </c>
      <c r="P103" s="24">
        <v>575.60840891800001</v>
      </c>
      <c r="Q103" s="24">
        <v>855.15493375499989</v>
      </c>
      <c r="R103" s="24">
        <v>687.01269872399996</v>
      </c>
      <c r="S103" s="24">
        <v>2147.4962399999999</v>
      </c>
      <c r="T103" s="24">
        <v>2197.4306999999999</v>
      </c>
      <c r="U103" s="24">
        <v>2328.0021999999999</v>
      </c>
      <c r="V103" s="24">
        <v>2368.4666999999999</v>
      </c>
      <c r="W103" s="24">
        <v>2432.3625999999999</v>
      </c>
      <c r="X103" s="24">
        <v>5327.5189999999984</v>
      </c>
      <c r="Y103" s="24">
        <v>5037.6562000000004</v>
      </c>
      <c r="Z103" s="24">
        <v>5684.3576700000003</v>
      </c>
      <c r="AA103" s="24">
        <v>5445.5168999999996</v>
      </c>
    </row>
    <row r="104" spans="1:27" x14ac:dyDescent="0.25">
      <c r="A104" s="28" t="s">
        <v>132</v>
      </c>
      <c r="B104" s="28" t="s">
        <v>76</v>
      </c>
      <c r="C104" s="24">
        <v>8.6491170000000004</v>
      </c>
      <c r="D104" s="24">
        <v>13.754617999999899</v>
      </c>
      <c r="E104" s="24">
        <v>22.383870999999999</v>
      </c>
      <c r="F104" s="24">
        <v>34.359214999999999</v>
      </c>
      <c r="G104" s="24">
        <v>54.731482999999997</v>
      </c>
      <c r="H104" s="24">
        <v>79.440979999999996</v>
      </c>
      <c r="I104" s="24">
        <v>112.70277400000001</v>
      </c>
      <c r="J104" s="24">
        <v>147.9804</v>
      </c>
      <c r="K104" s="24">
        <v>188.35509999999999</v>
      </c>
      <c r="L104" s="24">
        <v>229.95679999999999</v>
      </c>
      <c r="M104" s="24">
        <v>280.31191999999999</v>
      </c>
      <c r="N104" s="24">
        <v>338.14460000000003</v>
      </c>
      <c r="O104" s="24">
        <v>389.437129999999</v>
      </c>
      <c r="P104" s="24">
        <v>426.28410000000002</v>
      </c>
      <c r="Q104" s="24">
        <v>468.75555000000003</v>
      </c>
      <c r="R104" s="24">
        <v>494.59435999999903</v>
      </c>
      <c r="S104" s="24">
        <v>527.72284000000002</v>
      </c>
      <c r="T104" s="24">
        <v>565.37285999999995</v>
      </c>
      <c r="U104" s="24">
        <v>610.90454</v>
      </c>
      <c r="V104" s="24">
        <v>643.53485000000001</v>
      </c>
      <c r="W104" s="24">
        <v>692.23440000000005</v>
      </c>
      <c r="X104" s="24">
        <v>759.42619999999999</v>
      </c>
      <c r="Y104" s="24">
        <v>781.08905000000004</v>
      </c>
      <c r="Z104" s="24">
        <v>818.26733000000002</v>
      </c>
      <c r="AA104" s="24">
        <v>847.18960000000004</v>
      </c>
    </row>
    <row r="106" spans="1:27" x14ac:dyDescent="0.25">
      <c r="A106" s="18" t="s">
        <v>129</v>
      </c>
      <c r="B106" s="18" t="s">
        <v>130</v>
      </c>
      <c r="C106" s="18" t="s">
        <v>79</v>
      </c>
      <c r="D106" s="18" t="s">
        <v>87</v>
      </c>
      <c r="E106" s="18" t="s">
        <v>88</v>
      </c>
      <c r="F106" s="18" t="s">
        <v>89</v>
      </c>
      <c r="G106" s="18" t="s">
        <v>90</v>
      </c>
      <c r="H106" s="18" t="s">
        <v>91</v>
      </c>
      <c r="I106" s="18" t="s">
        <v>92</v>
      </c>
      <c r="J106" s="18" t="s">
        <v>93</v>
      </c>
      <c r="K106" s="18" t="s">
        <v>94</v>
      </c>
      <c r="L106" s="18" t="s">
        <v>95</v>
      </c>
      <c r="M106" s="18" t="s">
        <v>96</v>
      </c>
      <c r="N106" s="18" t="s">
        <v>97</v>
      </c>
      <c r="O106" s="18" t="s">
        <v>98</v>
      </c>
      <c r="P106" s="18" t="s">
        <v>99</v>
      </c>
      <c r="Q106" s="18" t="s">
        <v>100</v>
      </c>
      <c r="R106" s="18" t="s">
        <v>101</v>
      </c>
      <c r="S106" s="18" t="s">
        <v>102</v>
      </c>
      <c r="T106" s="18" t="s">
        <v>103</v>
      </c>
      <c r="U106" s="18" t="s">
        <v>104</v>
      </c>
      <c r="V106" s="18" t="s">
        <v>105</v>
      </c>
      <c r="W106" s="18" t="s">
        <v>106</v>
      </c>
      <c r="X106" s="18" t="s">
        <v>107</v>
      </c>
      <c r="Y106" s="18" t="s">
        <v>108</v>
      </c>
      <c r="Z106" s="18" t="s">
        <v>109</v>
      </c>
      <c r="AA106" s="18" t="s">
        <v>110</v>
      </c>
    </row>
    <row r="107" spans="1:27" x14ac:dyDescent="0.25">
      <c r="A107" s="28" t="s">
        <v>133</v>
      </c>
      <c r="B107" s="28" t="s">
        <v>71</v>
      </c>
      <c r="C107" s="24">
        <v>141.32680035000001</v>
      </c>
      <c r="D107" s="24">
        <v>158.3168150404</v>
      </c>
      <c r="E107" s="24">
        <v>218.48183194499998</v>
      </c>
      <c r="F107" s="24">
        <v>208.2843129102998</v>
      </c>
      <c r="G107" s="24">
        <v>222.90763397699999</v>
      </c>
      <c r="H107" s="24">
        <v>225.3146257624</v>
      </c>
      <c r="I107" s="24">
        <v>229.05258864199999</v>
      </c>
      <c r="J107" s="24">
        <v>225.51339415299978</v>
      </c>
      <c r="K107" s="24">
        <v>223.11944104399998</v>
      </c>
      <c r="L107" s="24">
        <v>577.76192199999991</v>
      </c>
      <c r="M107" s="24">
        <v>551.39970699999981</v>
      </c>
      <c r="N107" s="24">
        <v>538.905663</v>
      </c>
      <c r="O107" s="24">
        <v>507.53366799999901</v>
      </c>
      <c r="P107" s="24">
        <v>494.76298800000006</v>
      </c>
      <c r="Q107" s="24">
        <v>521.84023000000002</v>
      </c>
      <c r="R107" s="24">
        <v>520.28473499999996</v>
      </c>
      <c r="S107" s="24">
        <v>500.19447700000001</v>
      </c>
      <c r="T107" s="24">
        <v>503.47913800000003</v>
      </c>
      <c r="U107" s="24">
        <v>509.90778599999999</v>
      </c>
      <c r="V107" s="24">
        <v>485.93687499999999</v>
      </c>
      <c r="W107" s="24">
        <v>420.45790899999986</v>
      </c>
      <c r="X107" s="24">
        <v>349.50107650000001</v>
      </c>
      <c r="Y107" s="24">
        <v>324.64805799999999</v>
      </c>
      <c r="Z107" s="24">
        <v>356.66740199999992</v>
      </c>
      <c r="AA107" s="24">
        <v>356.71082100000001</v>
      </c>
    </row>
    <row r="108" spans="1:27" x14ac:dyDescent="0.25">
      <c r="A108" s="28" t="s">
        <v>133</v>
      </c>
      <c r="B108" s="28" t="s">
        <v>122</v>
      </c>
      <c r="C108" s="24">
        <v>0</v>
      </c>
      <c r="D108" s="24">
        <v>0</v>
      </c>
      <c r="E108" s="24">
        <v>0</v>
      </c>
      <c r="F108" s="24">
        <v>4.0651456999999998E-3</v>
      </c>
      <c r="G108" s="24">
        <v>4.2359090000000004E-3</v>
      </c>
      <c r="H108" s="24">
        <v>7.2407396999999898E-3</v>
      </c>
      <c r="I108" s="24">
        <v>7.3807826E-3</v>
      </c>
      <c r="J108" s="24">
        <v>8.9631564999999996E-3</v>
      </c>
      <c r="K108" s="24">
        <v>9.0334579999999994E-3</v>
      </c>
      <c r="L108" s="24">
        <v>1.0232349E-2</v>
      </c>
      <c r="M108" s="24">
        <v>9.9370009999999905E-3</v>
      </c>
      <c r="N108" s="24">
        <v>9.7311169999999992E-3</v>
      </c>
      <c r="O108" s="24">
        <v>9.7725590000000001E-3</v>
      </c>
      <c r="P108" s="24">
        <v>9.8591475000000001E-3</v>
      </c>
      <c r="Q108" s="24">
        <v>1.0243581999999999E-2</v>
      </c>
      <c r="R108" s="24">
        <v>1.0366594999999999E-2</v>
      </c>
      <c r="S108" s="24">
        <v>2.6267301E-2</v>
      </c>
      <c r="T108" s="24">
        <v>2.6540439999999998E-2</v>
      </c>
      <c r="U108" s="24">
        <v>4.4061594000000003E-2</v>
      </c>
      <c r="V108" s="24">
        <v>4.3505575999999997E-2</v>
      </c>
      <c r="W108" s="24">
        <v>534.25463999999999</v>
      </c>
      <c r="X108" s="24">
        <v>525.02520000000004</v>
      </c>
      <c r="Y108" s="24">
        <v>1283.5338999999999</v>
      </c>
      <c r="Z108" s="24">
        <v>2908.4580000000001</v>
      </c>
      <c r="AA108" s="24">
        <v>2921.3539999999998</v>
      </c>
    </row>
    <row r="109" spans="1:27" x14ac:dyDescent="0.25">
      <c r="A109" s="28" t="s">
        <v>133</v>
      </c>
      <c r="B109" s="28" t="s">
        <v>76</v>
      </c>
      <c r="C109" s="24">
        <v>12.684544000000001</v>
      </c>
      <c r="D109" s="24">
        <v>18.355042000000001</v>
      </c>
      <c r="E109" s="24">
        <v>33.282753</v>
      </c>
      <c r="F109" s="24">
        <v>47.271609999999903</v>
      </c>
      <c r="G109" s="24">
        <v>74.932379999999995</v>
      </c>
      <c r="H109" s="24">
        <v>108.72353999999901</v>
      </c>
      <c r="I109" s="24">
        <v>155.04514</v>
      </c>
      <c r="J109" s="24">
        <v>228.20698999999999</v>
      </c>
      <c r="K109" s="24">
        <v>297.01816000000002</v>
      </c>
      <c r="L109" s="24">
        <v>361.8811</v>
      </c>
      <c r="M109" s="24">
        <v>432.88202000000001</v>
      </c>
      <c r="N109" s="24">
        <v>505.69005999999899</v>
      </c>
      <c r="O109" s="24">
        <v>580.87243999999998</v>
      </c>
      <c r="P109" s="24">
        <v>638.82183999999995</v>
      </c>
      <c r="Q109" s="24">
        <v>685.84045000000003</v>
      </c>
      <c r="R109" s="24">
        <v>725.23680000000002</v>
      </c>
      <c r="S109" s="24">
        <v>754.24559999999997</v>
      </c>
      <c r="T109" s="24">
        <v>801.0557</v>
      </c>
      <c r="U109" s="24">
        <v>855.71410000000003</v>
      </c>
      <c r="V109" s="24">
        <v>903.98130000000003</v>
      </c>
      <c r="W109" s="24">
        <v>979.85144000000003</v>
      </c>
      <c r="X109" s="24">
        <v>1048.1090999999999</v>
      </c>
      <c r="Y109" s="24">
        <v>1030.1587999999999</v>
      </c>
      <c r="Z109" s="24">
        <v>1126.0323000000001</v>
      </c>
      <c r="AA109" s="24">
        <v>1184.9806000000001</v>
      </c>
    </row>
    <row r="111" spans="1:27" x14ac:dyDescent="0.25">
      <c r="A111" s="18" t="s">
        <v>129</v>
      </c>
      <c r="B111" s="18" t="s">
        <v>130</v>
      </c>
      <c r="C111" s="18" t="s">
        <v>79</v>
      </c>
      <c r="D111" s="18" t="s">
        <v>87</v>
      </c>
      <c r="E111" s="18" t="s">
        <v>88</v>
      </c>
      <c r="F111" s="18" t="s">
        <v>89</v>
      </c>
      <c r="G111" s="18" t="s">
        <v>90</v>
      </c>
      <c r="H111" s="18" t="s">
        <v>91</v>
      </c>
      <c r="I111" s="18" t="s">
        <v>92</v>
      </c>
      <c r="J111" s="18" t="s">
        <v>93</v>
      </c>
      <c r="K111" s="18" t="s">
        <v>94</v>
      </c>
      <c r="L111" s="18" t="s">
        <v>95</v>
      </c>
      <c r="M111" s="18" t="s">
        <v>96</v>
      </c>
      <c r="N111" s="18" t="s">
        <v>97</v>
      </c>
      <c r="O111" s="18" t="s">
        <v>98</v>
      </c>
      <c r="P111" s="18" t="s">
        <v>99</v>
      </c>
      <c r="Q111" s="18" t="s">
        <v>100</v>
      </c>
      <c r="R111" s="18" t="s">
        <v>101</v>
      </c>
      <c r="S111" s="18" t="s">
        <v>102</v>
      </c>
      <c r="T111" s="18" t="s">
        <v>103</v>
      </c>
      <c r="U111" s="18" t="s">
        <v>104</v>
      </c>
      <c r="V111" s="18" t="s">
        <v>105</v>
      </c>
      <c r="W111" s="18" t="s">
        <v>106</v>
      </c>
      <c r="X111" s="18" t="s">
        <v>107</v>
      </c>
      <c r="Y111" s="18" t="s">
        <v>108</v>
      </c>
      <c r="Z111" s="18" t="s">
        <v>109</v>
      </c>
      <c r="AA111" s="18" t="s">
        <v>110</v>
      </c>
    </row>
    <row r="112" spans="1:27" x14ac:dyDescent="0.25">
      <c r="A112" s="28" t="s">
        <v>134</v>
      </c>
      <c r="B112" s="28" t="s">
        <v>71</v>
      </c>
      <c r="C112" s="24">
        <v>92.422692422599994</v>
      </c>
      <c r="D112" s="24">
        <v>80.045225579700002</v>
      </c>
      <c r="E112" s="24">
        <v>100.92570657830001</v>
      </c>
      <c r="F112" s="24">
        <v>86.122663064699907</v>
      </c>
      <c r="G112" s="24">
        <v>88.934964147999992</v>
      </c>
      <c r="H112" s="24">
        <v>90.7236791487</v>
      </c>
      <c r="I112" s="24">
        <v>92.019787124600001</v>
      </c>
      <c r="J112" s="24">
        <v>92.024938603999871</v>
      </c>
      <c r="K112" s="24">
        <v>89.097579209999992</v>
      </c>
      <c r="L112" s="24">
        <v>148.94803659999997</v>
      </c>
      <c r="M112" s="24">
        <v>143.99507169999998</v>
      </c>
      <c r="N112" s="24">
        <v>432.45580899999993</v>
      </c>
      <c r="O112" s="24">
        <v>431.40813999999892</v>
      </c>
      <c r="P112" s="24">
        <v>397.33498039999995</v>
      </c>
      <c r="Q112" s="24">
        <v>416.244475999999</v>
      </c>
      <c r="R112" s="24">
        <v>421.49585300000001</v>
      </c>
      <c r="S112" s="24">
        <v>572.11530649999986</v>
      </c>
      <c r="T112" s="24">
        <v>568.52389930000004</v>
      </c>
      <c r="U112" s="24">
        <v>566.22446899999989</v>
      </c>
      <c r="V112" s="24">
        <v>544.43564800000001</v>
      </c>
      <c r="W112" s="24">
        <v>729.9098573</v>
      </c>
      <c r="X112" s="24">
        <v>707.83893899999998</v>
      </c>
      <c r="Y112" s="24">
        <v>701.64644499999997</v>
      </c>
      <c r="Z112" s="24">
        <v>915.97766649999994</v>
      </c>
      <c r="AA112" s="24">
        <v>933.22258299999999</v>
      </c>
    </row>
    <row r="113" spans="1:27" x14ac:dyDescent="0.25">
      <c r="A113" s="28" t="s">
        <v>134</v>
      </c>
      <c r="B113" s="28" t="s">
        <v>122</v>
      </c>
      <c r="C113" s="24">
        <v>0</v>
      </c>
      <c r="D113" s="24">
        <v>0</v>
      </c>
      <c r="E113" s="24">
        <v>0</v>
      </c>
      <c r="F113" s="24">
        <v>2.3367613999999998E-3</v>
      </c>
      <c r="G113" s="24">
        <v>2.5839372999999998E-3</v>
      </c>
      <c r="H113" s="24">
        <v>3.2161164999999999E-3</v>
      </c>
      <c r="I113" s="24">
        <v>3.2771353000000001E-3</v>
      </c>
      <c r="J113" s="24">
        <v>4.0996814999999997E-3</v>
      </c>
      <c r="K113" s="24">
        <v>4.1179605999999997E-3</v>
      </c>
      <c r="L113" s="24">
        <v>4.1177059999999996E-3</v>
      </c>
      <c r="M113" s="24">
        <v>4.1225306000000003E-3</v>
      </c>
      <c r="N113" s="24">
        <v>4.5315140000000004E-3</v>
      </c>
      <c r="O113" s="24">
        <v>4.5765980000000003E-3</v>
      </c>
      <c r="P113" s="24">
        <v>4.7165619999999997E-3</v>
      </c>
      <c r="Q113" s="24">
        <v>6.1223579999999996E-3</v>
      </c>
      <c r="R113" s="24">
        <v>6.5248069999999997E-3</v>
      </c>
      <c r="S113" s="24">
        <v>1.414376E-2</v>
      </c>
      <c r="T113" s="24">
        <v>1.4383396E-2</v>
      </c>
      <c r="U113" s="24">
        <v>1.4520607E-2</v>
      </c>
      <c r="V113" s="24">
        <v>1.4719842E-2</v>
      </c>
      <c r="W113" s="24">
        <v>1.9815503000000002E-2</v>
      </c>
      <c r="X113" s="24">
        <v>1.9898497000000001E-2</v>
      </c>
      <c r="Y113" s="24">
        <v>2.0283713999999901E-2</v>
      </c>
      <c r="Z113" s="24">
        <v>2.2644375000000001E-2</v>
      </c>
      <c r="AA113" s="24">
        <v>2.2790306999999999E-2</v>
      </c>
    </row>
    <row r="114" spans="1:27" x14ac:dyDescent="0.25">
      <c r="A114" s="28" t="s">
        <v>134</v>
      </c>
      <c r="B114" s="28" t="s">
        <v>76</v>
      </c>
      <c r="C114" s="24">
        <v>13.474707</v>
      </c>
      <c r="D114" s="24">
        <v>20.916971</v>
      </c>
      <c r="E114" s="24">
        <v>32.534729999999897</v>
      </c>
      <c r="F114" s="24">
        <v>33.089455000000001</v>
      </c>
      <c r="G114" s="24">
        <v>44.820419999999999</v>
      </c>
      <c r="H114" s="24">
        <v>61.628376000000003</v>
      </c>
      <c r="I114" s="24">
        <v>81.982140000000001</v>
      </c>
      <c r="J114" s="24">
        <v>104.26678</v>
      </c>
      <c r="K114" s="24">
        <v>125.47463</v>
      </c>
      <c r="L114" s="24">
        <v>142.59087</v>
      </c>
      <c r="M114" s="24">
        <v>160.31406000000001</v>
      </c>
      <c r="N114" s="24">
        <v>184.22278</v>
      </c>
      <c r="O114" s="24">
        <v>201.59181000000001</v>
      </c>
      <c r="P114" s="24">
        <v>211.49334999999999</v>
      </c>
      <c r="Q114" s="24">
        <v>231.02167</v>
      </c>
      <c r="R114" s="24">
        <v>239.89251999999999</v>
      </c>
      <c r="S114" s="24">
        <v>248.51060000000001</v>
      </c>
      <c r="T114" s="24">
        <v>262.26769999999999</v>
      </c>
      <c r="U114" s="24">
        <v>273.45929999999998</v>
      </c>
      <c r="V114" s="24">
        <v>288.21039999999999</v>
      </c>
      <c r="W114" s="24">
        <v>309.42995999999999</v>
      </c>
      <c r="X114" s="24">
        <v>336.14956999999998</v>
      </c>
      <c r="Y114" s="24">
        <v>325.74847</v>
      </c>
      <c r="Z114" s="24">
        <v>341.87360000000001</v>
      </c>
      <c r="AA114" s="24">
        <v>356.96823000000001</v>
      </c>
    </row>
    <row r="116" spans="1:27" x14ac:dyDescent="0.25">
      <c r="A116" s="18" t="s">
        <v>129</v>
      </c>
      <c r="B116" s="18" t="s">
        <v>130</v>
      </c>
      <c r="C116" s="18" t="s">
        <v>79</v>
      </c>
      <c r="D116" s="18" t="s">
        <v>87</v>
      </c>
      <c r="E116" s="18" t="s">
        <v>88</v>
      </c>
      <c r="F116" s="18" t="s">
        <v>89</v>
      </c>
      <c r="G116" s="18" t="s">
        <v>90</v>
      </c>
      <c r="H116" s="18" t="s">
        <v>91</v>
      </c>
      <c r="I116" s="18" t="s">
        <v>92</v>
      </c>
      <c r="J116" s="18" t="s">
        <v>93</v>
      </c>
      <c r="K116" s="18" t="s">
        <v>94</v>
      </c>
      <c r="L116" s="18" t="s">
        <v>95</v>
      </c>
      <c r="M116" s="18" t="s">
        <v>96</v>
      </c>
      <c r="N116" s="18" t="s">
        <v>97</v>
      </c>
      <c r="O116" s="18" t="s">
        <v>98</v>
      </c>
      <c r="P116" s="18" t="s">
        <v>99</v>
      </c>
      <c r="Q116" s="18" t="s">
        <v>100</v>
      </c>
      <c r="R116" s="18" t="s">
        <v>101</v>
      </c>
      <c r="S116" s="18" t="s">
        <v>102</v>
      </c>
      <c r="T116" s="18" t="s">
        <v>103</v>
      </c>
      <c r="U116" s="18" t="s">
        <v>104</v>
      </c>
      <c r="V116" s="18" t="s">
        <v>105</v>
      </c>
      <c r="W116" s="18" t="s">
        <v>106</v>
      </c>
      <c r="X116" s="18" t="s">
        <v>107</v>
      </c>
      <c r="Y116" s="18" t="s">
        <v>108</v>
      </c>
      <c r="Z116" s="18" t="s">
        <v>109</v>
      </c>
      <c r="AA116" s="18" t="s">
        <v>110</v>
      </c>
    </row>
    <row r="117" spans="1:27" x14ac:dyDescent="0.25">
      <c r="A117" s="28" t="s">
        <v>135</v>
      </c>
      <c r="B117" s="28" t="s">
        <v>71</v>
      </c>
      <c r="C117" s="24">
        <v>2.1303107000000001E-3</v>
      </c>
      <c r="D117" s="24">
        <v>2.4942276000000001E-3</v>
      </c>
      <c r="E117" s="24">
        <v>2.3023015999999999E-3</v>
      </c>
      <c r="F117" s="24">
        <v>2.226956E-3</v>
      </c>
      <c r="G117" s="24">
        <v>2.3642797000000002E-3</v>
      </c>
      <c r="H117" s="24">
        <v>3.2363187E-3</v>
      </c>
      <c r="I117" s="24">
        <v>4.0287211999999999E-3</v>
      </c>
      <c r="J117" s="24">
        <v>4.6451169999999998E-3</v>
      </c>
      <c r="K117" s="24">
        <v>4.6742475E-3</v>
      </c>
      <c r="L117" s="24">
        <v>8.5898950000000002E-3</v>
      </c>
      <c r="M117" s="24">
        <v>1.4399402E-2</v>
      </c>
      <c r="N117" s="24">
        <v>1.3524421999999999E-2</v>
      </c>
      <c r="O117" s="24">
        <v>1.3406908E-2</v>
      </c>
      <c r="P117" s="24">
        <v>1.3876886999999999E-2</v>
      </c>
      <c r="Q117" s="24">
        <v>1.4043976E-2</v>
      </c>
      <c r="R117" s="24">
        <v>1.4665035999999999E-2</v>
      </c>
      <c r="S117" s="24">
        <v>1.5045039E-2</v>
      </c>
      <c r="T117" s="24">
        <v>1.4692656E-2</v>
      </c>
      <c r="U117" s="24">
        <v>1.5305984E-2</v>
      </c>
      <c r="V117" s="24">
        <v>1.7389676999999999E-2</v>
      </c>
      <c r="W117" s="24">
        <v>1.9213170000000002E-2</v>
      </c>
      <c r="X117" s="24">
        <v>1.9708837999999999E-2</v>
      </c>
      <c r="Y117" s="24">
        <v>2.1376645E-2</v>
      </c>
      <c r="Z117" s="24">
        <v>2.2709725E-2</v>
      </c>
      <c r="AA117" s="24">
        <v>2.2411173E-2</v>
      </c>
    </row>
    <row r="118" spans="1:27" x14ac:dyDescent="0.25">
      <c r="A118" s="28" t="s">
        <v>135</v>
      </c>
      <c r="B118" s="28" t="s">
        <v>122</v>
      </c>
      <c r="C118" s="24">
        <v>0</v>
      </c>
      <c r="D118" s="24">
        <v>0</v>
      </c>
      <c r="E118" s="24">
        <v>0</v>
      </c>
      <c r="F118" s="24">
        <v>2.9597120000000002E-3</v>
      </c>
      <c r="G118" s="24">
        <v>3.4717855E-3</v>
      </c>
      <c r="H118" s="24">
        <v>3.5495039000000002E-3</v>
      </c>
      <c r="I118" s="24">
        <v>3.7179660999999901E-3</v>
      </c>
      <c r="J118" s="24">
        <v>4.0829799999999999E-3</v>
      </c>
      <c r="K118" s="24">
        <v>4.43435599999999E-3</v>
      </c>
      <c r="L118" s="24">
        <v>4.764636E-3</v>
      </c>
      <c r="M118" s="24">
        <v>6.9709200000000002E-3</v>
      </c>
      <c r="N118" s="24">
        <v>9.3115760000000002E-3</v>
      </c>
      <c r="O118" s="24">
        <v>9.0840720000000003E-3</v>
      </c>
      <c r="P118" s="24">
        <v>9.1610830000000004E-3</v>
      </c>
      <c r="Q118" s="24">
        <v>9.8776230000000003E-3</v>
      </c>
      <c r="R118" s="24">
        <v>1.0386029999999999E-2</v>
      </c>
      <c r="S118" s="24">
        <v>1.2982155E-2</v>
      </c>
      <c r="T118" s="24">
        <v>1.49117E-2</v>
      </c>
      <c r="U118" s="24">
        <v>3.1327716999999998E-2</v>
      </c>
      <c r="V118" s="24">
        <v>2.9994198999999999E-2</v>
      </c>
      <c r="W118" s="24">
        <v>3.9004183999999997E-2</v>
      </c>
      <c r="X118" s="24">
        <v>3.8409100000000002E-2</v>
      </c>
      <c r="Y118" s="24">
        <v>3.6832996E-2</v>
      </c>
      <c r="Z118" s="24">
        <v>4.0179594999999999E-2</v>
      </c>
      <c r="AA118" s="24">
        <v>3.8553845000000003E-2</v>
      </c>
    </row>
    <row r="119" spans="1:27" x14ac:dyDescent="0.25">
      <c r="A119" s="28" t="s">
        <v>135</v>
      </c>
      <c r="B119" s="28" t="s">
        <v>76</v>
      </c>
      <c r="C119" s="24">
        <v>6.1950973999999999E-2</v>
      </c>
      <c r="D119" s="24">
        <v>0.11090975</v>
      </c>
      <c r="E119" s="24">
        <v>0.22469196999999999</v>
      </c>
      <c r="F119" s="24">
        <v>0.38823289999999999</v>
      </c>
      <c r="G119" s="24">
        <v>0.53168740000000003</v>
      </c>
      <c r="H119" s="24">
        <v>1.2129482</v>
      </c>
      <c r="I119" s="24">
        <v>1.6892043000000001</v>
      </c>
      <c r="J119" s="24">
        <v>3.1531660000000001</v>
      </c>
      <c r="K119" s="24">
        <v>6.9483714000000001</v>
      </c>
      <c r="L119" s="24">
        <v>12.109067</v>
      </c>
      <c r="M119" s="24">
        <v>32.937440000000002</v>
      </c>
      <c r="N119" s="24">
        <v>36.528959999999998</v>
      </c>
      <c r="O119" s="24">
        <v>38.968581999999998</v>
      </c>
      <c r="P119" s="24">
        <v>37.824511999999999</v>
      </c>
      <c r="Q119" s="24">
        <v>41.856822999999999</v>
      </c>
      <c r="R119" s="24">
        <v>43.203662999999999</v>
      </c>
      <c r="S119" s="24">
        <v>47.48798</v>
      </c>
      <c r="T119" s="24">
        <v>47.834034000000003</v>
      </c>
      <c r="U119" s="24">
        <v>59.660243999999899</v>
      </c>
      <c r="V119" s="24">
        <v>56.075839999999999</v>
      </c>
      <c r="W119" s="24">
        <v>67.086650000000006</v>
      </c>
      <c r="X119" s="24">
        <v>71.218140000000005</v>
      </c>
      <c r="Y119" s="24">
        <v>59.583034999999903</v>
      </c>
      <c r="Z119" s="24">
        <v>70.999309999999994</v>
      </c>
      <c r="AA119" s="24">
        <v>68.963980000000006</v>
      </c>
    </row>
    <row r="122" spans="1:27" x14ac:dyDescent="0.25">
      <c r="A122" s="25" t="s">
        <v>137</v>
      </c>
    </row>
    <row r="123" spans="1:27" x14ac:dyDescent="0.25">
      <c r="A123" s="18" t="s">
        <v>129</v>
      </c>
      <c r="B123" s="18" t="s">
        <v>130</v>
      </c>
      <c r="C123" s="18" t="s">
        <v>79</v>
      </c>
      <c r="D123" s="18" t="s">
        <v>87</v>
      </c>
      <c r="E123" s="18" t="s">
        <v>88</v>
      </c>
      <c r="F123" s="18" t="s">
        <v>89</v>
      </c>
      <c r="G123" s="18" t="s">
        <v>90</v>
      </c>
      <c r="H123" s="18" t="s">
        <v>91</v>
      </c>
      <c r="I123" s="18" t="s">
        <v>92</v>
      </c>
      <c r="J123" s="18" t="s">
        <v>93</v>
      </c>
      <c r="K123" s="18" t="s">
        <v>94</v>
      </c>
      <c r="L123" s="18" t="s">
        <v>95</v>
      </c>
      <c r="M123" s="18" t="s">
        <v>96</v>
      </c>
      <c r="N123" s="18" t="s">
        <v>97</v>
      </c>
      <c r="O123" s="18" t="s">
        <v>98</v>
      </c>
      <c r="P123" s="18" t="s">
        <v>99</v>
      </c>
      <c r="Q123" s="18" t="s">
        <v>100</v>
      </c>
      <c r="R123" s="18" t="s">
        <v>101</v>
      </c>
      <c r="S123" s="18" t="s">
        <v>102</v>
      </c>
      <c r="T123" s="18" t="s">
        <v>103</v>
      </c>
      <c r="U123" s="18" t="s">
        <v>104</v>
      </c>
      <c r="V123" s="18" t="s">
        <v>105</v>
      </c>
      <c r="W123" s="18" t="s">
        <v>106</v>
      </c>
      <c r="X123" s="18" t="s">
        <v>107</v>
      </c>
      <c r="Y123" s="18" t="s">
        <v>108</v>
      </c>
      <c r="Z123" s="18" t="s">
        <v>109</v>
      </c>
      <c r="AA123" s="18" t="s">
        <v>110</v>
      </c>
    </row>
    <row r="124" spans="1:27" x14ac:dyDescent="0.25">
      <c r="A124" s="28" t="s">
        <v>40</v>
      </c>
      <c r="B124" s="28" t="s">
        <v>24</v>
      </c>
      <c r="C124" s="24">
        <v>18081.438544526907</v>
      </c>
      <c r="D124" s="24">
        <v>20662.010511416214</v>
      </c>
      <c r="E124" s="24">
        <v>22943.696313447046</v>
      </c>
      <c r="F124" s="24">
        <v>24337.674303495252</v>
      </c>
      <c r="G124" s="24">
        <v>25836.666019319895</v>
      </c>
      <c r="H124" s="24">
        <v>29743.598415568846</v>
      </c>
      <c r="I124" s="24">
        <v>31628.61111405613</v>
      </c>
      <c r="J124" s="24">
        <v>30029.25324813123</v>
      </c>
      <c r="K124" s="24">
        <v>32659.511175494557</v>
      </c>
      <c r="L124" s="24">
        <v>35030.65281197022</v>
      </c>
      <c r="M124" s="24">
        <v>36638.299971632317</v>
      </c>
      <c r="N124" s="24">
        <v>38077.414739128741</v>
      </c>
      <c r="O124" s="24">
        <v>38254.956624352162</v>
      </c>
      <c r="P124" s="24">
        <v>38392.578554745989</v>
      </c>
      <c r="Q124" s="24">
        <v>42801.825566940861</v>
      </c>
      <c r="R124" s="24">
        <v>44411.536021073669</v>
      </c>
      <c r="S124" s="24">
        <v>41595.184984241198</v>
      </c>
      <c r="T124" s="24">
        <v>45056.21366975722</v>
      </c>
      <c r="U124" s="24">
        <v>48266.35729399616</v>
      </c>
      <c r="V124" s="24">
        <v>50374.63742344678</v>
      </c>
      <c r="W124" s="24">
        <v>52032.005783255263</v>
      </c>
      <c r="X124" s="24">
        <v>52366.585490910125</v>
      </c>
      <c r="Y124" s="24">
        <v>52314.446720172076</v>
      </c>
      <c r="Z124" s="24">
        <v>57698.141566634709</v>
      </c>
      <c r="AA124" s="24">
        <v>59145.901307989945</v>
      </c>
    </row>
    <row r="125" spans="1:27" collapsed="1" x14ac:dyDescent="0.25">
      <c r="A125" s="28" t="s">
        <v>40</v>
      </c>
      <c r="B125" s="28" t="s">
        <v>77</v>
      </c>
      <c r="C125" s="24">
        <v>235.92720710444399</v>
      </c>
      <c r="D125" s="24">
        <v>295.68844224229383</v>
      </c>
      <c r="E125" s="24">
        <v>352.26465029248465</v>
      </c>
      <c r="F125" s="24">
        <v>423.34022536450533</v>
      </c>
      <c r="G125" s="24">
        <v>517.01834411501784</v>
      </c>
      <c r="H125" s="24">
        <v>630.3563179450033</v>
      </c>
      <c r="I125" s="24">
        <v>747.29789900097114</v>
      </c>
      <c r="J125" s="24">
        <v>849.15118038487367</v>
      </c>
      <c r="K125" s="24">
        <v>962.50842020833363</v>
      </c>
      <c r="L125" s="24">
        <v>1106.4300110344873</v>
      </c>
      <c r="M125" s="24">
        <v>1314.8337194954743</v>
      </c>
      <c r="N125" s="24">
        <v>1452.9196837887707</v>
      </c>
      <c r="O125" s="24">
        <v>1568.9293930700981</v>
      </c>
      <c r="P125" s="24">
        <v>1646.6058951091718</v>
      </c>
      <c r="Q125" s="24">
        <v>1711.1140763263631</v>
      </c>
      <c r="R125" s="24">
        <v>1742.8867667517623</v>
      </c>
      <c r="S125" s="24">
        <v>1766.3004748162004</v>
      </c>
      <c r="T125" s="24">
        <v>1791.3781766381226</v>
      </c>
      <c r="U125" s="24">
        <v>1823.4712040085758</v>
      </c>
      <c r="V125" s="24">
        <v>1862.3814644985164</v>
      </c>
      <c r="W125" s="24">
        <v>1899.3742339450059</v>
      </c>
      <c r="X125" s="24">
        <v>1929.5881242432583</v>
      </c>
      <c r="Y125" s="24">
        <v>1960.5473512527874</v>
      </c>
      <c r="Z125" s="24">
        <v>1934.9252346388046</v>
      </c>
      <c r="AA125" s="24">
        <v>1914.4989446052255</v>
      </c>
    </row>
    <row r="126" spans="1:27" collapsed="1" x14ac:dyDescent="0.25">
      <c r="A126" s="28" t="s">
        <v>40</v>
      </c>
      <c r="B126" s="28" t="s">
        <v>78</v>
      </c>
      <c r="C126" s="24">
        <v>277.67303164657545</v>
      </c>
      <c r="D126" s="24">
        <v>348.04928789514213</v>
      </c>
      <c r="E126" s="24">
        <v>414.65718545269817</v>
      </c>
      <c r="F126" s="24">
        <v>498.49548107921976</v>
      </c>
      <c r="G126" s="24">
        <v>608.40056373381469</v>
      </c>
      <c r="H126" s="24">
        <v>741.86378117310937</v>
      </c>
      <c r="I126" s="24">
        <v>879.59543881174238</v>
      </c>
      <c r="J126" s="24">
        <v>999.57873303800704</v>
      </c>
      <c r="K126" s="24">
        <v>1132.8893507627986</v>
      </c>
      <c r="L126" s="24">
        <v>1302.6889929565775</v>
      </c>
      <c r="M126" s="24">
        <v>1548.0918075232764</v>
      </c>
      <c r="N126" s="24">
        <v>1710.4010215304424</v>
      </c>
      <c r="O126" s="24">
        <v>1846.6072428069092</v>
      </c>
      <c r="P126" s="24">
        <v>1938.5549906889134</v>
      </c>
      <c r="Q126" s="24">
        <v>2014.4020415435418</v>
      </c>
      <c r="R126" s="24">
        <v>2051.587114948893</v>
      </c>
      <c r="S126" s="24">
        <v>2079.5415126759963</v>
      </c>
      <c r="T126" s="24">
        <v>2108.7375913751093</v>
      </c>
      <c r="U126" s="24">
        <v>2146.4946429797665</v>
      </c>
      <c r="V126" s="24">
        <v>2191.7829809704958</v>
      </c>
      <c r="W126" s="24">
        <v>2235.636927139336</v>
      </c>
      <c r="X126" s="24">
        <v>2271.7863604386375</v>
      </c>
      <c r="Y126" s="24">
        <v>2307.522674641154</v>
      </c>
      <c r="Z126" s="24">
        <v>2277.5593055505624</v>
      </c>
      <c r="AA126" s="24">
        <v>2252.9965072491063</v>
      </c>
    </row>
    <row r="128" spans="1:27" x14ac:dyDescent="0.25">
      <c r="A128" s="18" t="s">
        <v>129</v>
      </c>
      <c r="B128" s="18" t="s">
        <v>130</v>
      </c>
      <c r="C128" s="18" t="s">
        <v>79</v>
      </c>
      <c r="D128" s="18" t="s">
        <v>87</v>
      </c>
      <c r="E128" s="18" t="s">
        <v>88</v>
      </c>
      <c r="F128" s="18" t="s">
        <v>89</v>
      </c>
      <c r="G128" s="18" t="s">
        <v>90</v>
      </c>
      <c r="H128" s="18" t="s">
        <v>91</v>
      </c>
      <c r="I128" s="18" t="s">
        <v>92</v>
      </c>
      <c r="J128" s="18" t="s">
        <v>93</v>
      </c>
      <c r="K128" s="18" t="s">
        <v>94</v>
      </c>
      <c r="L128" s="18" t="s">
        <v>95</v>
      </c>
      <c r="M128" s="18" t="s">
        <v>96</v>
      </c>
      <c r="N128" s="18" t="s">
        <v>97</v>
      </c>
      <c r="O128" s="18" t="s">
        <v>98</v>
      </c>
      <c r="P128" s="18" t="s">
        <v>99</v>
      </c>
      <c r="Q128" s="18" t="s">
        <v>100</v>
      </c>
      <c r="R128" s="18" t="s">
        <v>101</v>
      </c>
      <c r="S128" s="18" t="s">
        <v>102</v>
      </c>
      <c r="T128" s="18" t="s">
        <v>103</v>
      </c>
      <c r="U128" s="18" t="s">
        <v>104</v>
      </c>
      <c r="V128" s="18" t="s">
        <v>105</v>
      </c>
      <c r="W128" s="18" t="s">
        <v>106</v>
      </c>
      <c r="X128" s="18" t="s">
        <v>107</v>
      </c>
      <c r="Y128" s="18" t="s">
        <v>108</v>
      </c>
      <c r="Z128" s="18" t="s">
        <v>109</v>
      </c>
      <c r="AA128" s="18" t="s">
        <v>110</v>
      </c>
    </row>
    <row r="129" spans="1:27" x14ac:dyDescent="0.25">
      <c r="A129" s="28" t="s">
        <v>131</v>
      </c>
      <c r="B129" s="28" t="s">
        <v>24</v>
      </c>
      <c r="C129" s="24">
        <v>5262.5018655446793</v>
      </c>
      <c r="D129" s="24">
        <v>6181.7164988841905</v>
      </c>
      <c r="E129" s="24">
        <v>6669.0033806502897</v>
      </c>
      <c r="F129" s="24">
        <v>7202.2516960169869</v>
      </c>
      <c r="G129" s="24">
        <v>7719.6428712380748</v>
      </c>
      <c r="H129" s="24">
        <v>9159.689756299882</v>
      </c>
      <c r="I129" s="24">
        <v>9481.6779143642871</v>
      </c>
      <c r="J129" s="24">
        <v>8800.2095356094851</v>
      </c>
      <c r="K129" s="24">
        <v>9379.0349944354966</v>
      </c>
      <c r="L129" s="24">
        <v>10306.881034097432</v>
      </c>
      <c r="M129" s="24">
        <v>11157.563625749432</v>
      </c>
      <c r="N129" s="24">
        <v>11238.422267033307</v>
      </c>
      <c r="O129" s="24">
        <v>11474.501513937617</v>
      </c>
      <c r="P129" s="24">
        <v>11494.530971782517</v>
      </c>
      <c r="Q129" s="24">
        <v>13223.151658742196</v>
      </c>
      <c r="R129" s="24">
        <v>13573.952865915297</v>
      </c>
      <c r="S129" s="24">
        <v>12642.53389226501</v>
      </c>
      <c r="T129" s="24">
        <v>13512.544864032398</v>
      </c>
      <c r="U129" s="24">
        <v>14814.164589761254</v>
      </c>
      <c r="V129" s="24">
        <v>15966.643256948133</v>
      </c>
      <c r="W129" s="24">
        <v>16025.121918719866</v>
      </c>
      <c r="X129" s="24">
        <v>16436.645072654268</v>
      </c>
      <c r="Y129" s="24">
        <v>16440.36059524872</v>
      </c>
      <c r="Z129" s="24">
        <v>18694.272446548268</v>
      </c>
      <c r="AA129" s="24">
        <v>18945.023692524632</v>
      </c>
    </row>
    <row r="130" spans="1:27" x14ac:dyDescent="0.25">
      <c r="A130" s="28" t="s">
        <v>131</v>
      </c>
      <c r="B130" s="28" t="s">
        <v>77</v>
      </c>
      <c r="C130" s="24">
        <v>90.007192133903501</v>
      </c>
      <c r="D130" s="24">
        <v>110.219052359581</v>
      </c>
      <c r="E130" s="24">
        <v>136.43931134033201</v>
      </c>
      <c r="F130" s="24">
        <v>168.5489090533255</v>
      </c>
      <c r="G130" s="24">
        <v>207.45139900445901</v>
      </c>
      <c r="H130" s="24">
        <v>250.26595235633849</v>
      </c>
      <c r="I130" s="24">
        <v>291.48239863872499</v>
      </c>
      <c r="J130" s="24">
        <v>323.22544004809851</v>
      </c>
      <c r="K130" s="24">
        <v>360.36323483943897</v>
      </c>
      <c r="L130" s="24">
        <v>404.93010363578748</v>
      </c>
      <c r="M130" s="24">
        <v>466.6639269475935</v>
      </c>
      <c r="N130" s="24">
        <v>512.71773752593504</v>
      </c>
      <c r="O130" s="24">
        <v>547.43683539580991</v>
      </c>
      <c r="P130" s="24">
        <v>569.99067563056508</v>
      </c>
      <c r="Q130" s="24">
        <v>588.64877578353503</v>
      </c>
      <c r="R130" s="24">
        <v>597.63458005142002</v>
      </c>
      <c r="S130" s="24">
        <v>604.67403739166002</v>
      </c>
      <c r="T130" s="24">
        <v>611.82139996528497</v>
      </c>
      <c r="U130" s="24">
        <v>622.57760639953494</v>
      </c>
      <c r="V130" s="24">
        <v>634.03348635864006</v>
      </c>
      <c r="W130" s="24">
        <v>643.98499494934003</v>
      </c>
      <c r="X130" s="24">
        <v>651.385852184295</v>
      </c>
      <c r="Y130" s="24">
        <v>660.28476231384002</v>
      </c>
      <c r="Z130" s="24">
        <v>651.74998949813505</v>
      </c>
      <c r="AA130" s="24">
        <v>644.18576845550501</v>
      </c>
    </row>
    <row r="131" spans="1:27" x14ac:dyDescent="0.25">
      <c r="A131" s="28" t="s">
        <v>131</v>
      </c>
      <c r="B131" s="28" t="s">
        <v>78</v>
      </c>
      <c r="C131" s="24">
        <v>105.947411859035</v>
      </c>
      <c r="D131" s="24">
        <v>129.75841228294348</v>
      </c>
      <c r="E131" s="24">
        <v>160.65570174086051</v>
      </c>
      <c r="F131" s="24">
        <v>198.49934935569749</v>
      </c>
      <c r="G131" s="24">
        <v>244.13024920439699</v>
      </c>
      <c r="H131" s="24">
        <v>294.46274902355646</v>
      </c>
      <c r="I131" s="24">
        <v>342.97219311690299</v>
      </c>
      <c r="J131" s="24">
        <v>380.51319960594151</v>
      </c>
      <c r="K131" s="24">
        <v>424.225079200506</v>
      </c>
      <c r="L131" s="24">
        <v>476.80771505546551</v>
      </c>
      <c r="M131" s="24">
        <v>549.63786114674508</v>
      </c>
      <c r="N131" s="24">
        <v>603.51325736713</v>
      </c>
      <c r="O131" s="24">
        <v>644.43954938793001</v>
      </c>
      <c r="P131" s="24">
        <v>671.013554405685</v>
      </c>
      <c r="Q131" s="24">
        <v>693.24700162124509</v>
      </c>
      <c r="R131" s="24">
        <v>703.673446249005</v>
      </c>
      <c r="S131" s="24">
        <v>712.06020399140994</v>
      </c>
      <c r="T131" s="24">
        <v>719.80452242326498</v>
      </c>
      <c r="U131" s="24">
        <v>732.70461409711504</v>
      </c>
      <c r="V131" s="24">
        <v>746.00593976044502</v>
      </c>
      <c r="W131" s="24">
        <v>757.76178059864003</v>
      </c>
      <c r="X131" s="24">
        <v>767.30563012123002</v>
      </c>
      <c r="Y131" s="24">
        <v>777.32449110793993</v>
      </c>
      <c r="Z131" s="24">
        <v>767.05982944226002</v>
      </c>
      <c r="AA131" s="24">
        <v>757.93253148078497</v>
      </c>
    </row>
    <row r="133" spans="1:27" x14ac:dyDescent="0.25">
      <c r="A133" s="18" t="s">
        <v>129</v>
      </c>
      <c r="B133" s="18" t="s">
        <v>130</v>
      </c>
      <c r="C133" s="18" t="s">
        <v>79</v>
      </c>
      <c r="D133" s="18" t="s">
        <v>87</v>
      </c>
      <c r="E133" s="18" t="s">
        <v>88</v>
      </c>
      <c r="F133" s="18" t="s">
        <v>89</v>
      </c>
      <c r="G133" s="18" t="s">
        <v>90</v>
      </c>
      <c r="H133" s="18" t="s">
        <v>91</v>
      </c>
      <c r="I133" s="18" t="s">
        <v>92</v>
      </c>
      <c r="J133" s="18" t="s">
        <v>93</v>
      </c>
      <c r="K133" s="18" t="s">
        <v>94</v>
      </c>
      <c r="L133" s="18" t="s">
        <v>95</v>
      </c>
      <c r="M133" s="18" t="s">
        <v>96</v>
      </c>
      <c r="N133" s="18" t="s">
        <v>97</v>
      </c>
      <c r="O133" s="18" t="s">
        <v>98</v>
      </c>
      <c r="P133" s="18" t="s">
        <v>99</v>
      </c>
      <c r="Q133" s="18" t="s">
        <v>100</v>
      </c>
      <c r="R133" s="18" t="s">
        <v>101</v>
      </c>
      <c r="S133" s="18" t="s">
        <v>102</v>
      </c>
      <c r="T133" s="18" t="s">
        <v>103</v>
      </c>
      <c r="U133" s="18" t="s">
        <v>104</v>
      </c>
      <c r="V133" s="18" t="s">
        <v>105</v>
      </c>
      <c r="W133" s="18" t="s">
        <v>106</v>
      </c>
      <c r="X133" s="18" t="s">
        <v>107</v>
      </c>
      <c r="Y133" s="18" t="s">
        <v>108</v>
      </c>
      <c r="Z133" s="18" t="s">
        <v>109</v>
      </c>
      <c r="AA133" s="18" t="s">
        <v>110</v>
      </c>
    </row>
    <row r="134" spans="1:27" x14ac:dyDescent="0.25">
      <c r="A134" s="28" t="s">
        <v>132</v>
      </c>
      <c r="B134" s="28" t="s">
        <v>24</v>
      </c>
      <c r="C134" s="24">
        <v>5599.1330929306914</v>
      </c>
      <c r="D134" s="24">
        <v>6419.2022004444188</v>
      </c>
      <c r="E134" s="24">
        <v>6849.2421083620666</v>
      </c>
      <c r="F134" s="24">
        <v>6976.7305538393166</v>
      </c>
      <c r="G134" s="24">
        <v>7521.3007520885421</v>
      </c>
      <c r="H134" s="24">
        <v>8418.7776539831993</v>
      </c>
      <c r="I134" s="24">
        <v>8849.2798791072801</v>
      </c>
      <c r="J134" s="24">
        <v>7761.5579715228896</v>
      </c>
      <c r="K134" s="24">
        <v>8742.3146538692308</v>
      </c>
      <c r="L134" s="24">
        <v>9381.0994487458502</v>
      </c>
      <c r="M134" s="24">
        <v>10217.29004371653</v>
      </c>
      <c r="N134" s="24">
        <v>10464.73744584419</v>
      </c>
      <c r="O134" s="24">
        <v>10402.39156887725</v>
      </c>
      <c r="P134" s="24">
        <v>10912.8440169155</v>
      </c>
      <c r="Q134" s="24">
        <v>12104.433594218061</v>
      </c>
      <c r="R134" s="24">
        <v>12579.60834757983</v>
      </c>
      <c r="S134" s="24">
        <v>10999.127881635051</v>
      </c>
      <c r="T134" s="24">
        <v>12302.53114019949</v>
      </c>
      <c r="U134" s="24">
        <v>13081.165172597699</v>
      </c>
      <c r="V134" s="24">
        <v>14105.702527835019</v>
      </c>
      <c r="W134" s="24">
        <v>14319.637105567761</v>
      </c>
      <c r="X134" s="24">
        <v>14202.992928525189</v>
      </c>
      <c r="Y134" s="24">
        <v>14756.95936310357</v>
      </c>
      <c r="Z134" s="24">
        <v>16066.24988365181</v>
      </c>
      <c r="AA134" s="24">
        <v>16501.263523327551</v>
      </c>
    </row>
    <row r="135" spans="1:27" x14ac:dyDescent="0.25">
      <c r="A135" s="28" t="s">
        <v>132</v>
      </c>
      <c r="B135" s="28" t="s">
        <v>77</v>
      </c>
      <c r="C135" s="24">
        <v>42.506074624061547</v>
      </c>
      <c r="D135" s="24">
        <v>52.285341371535999</v>
      </c>
      <c r="E135" s="24">
        <v>64.482792471170001</v>
      </c>
      <c r="F135" s="24">
        <v>79.882072787045999</v>
      </c>
      <c r="G135" s="24">
        <v>99.093848785161512</v>
      </c>
      <c r="H135" s="24">
        <v>120.402555527687</v>
      </c>
      <c r="I135" s="24">
        <v>140.34087233161901</v>
      </c>
      <c r="J135" s="24">
        <v>158.85165558242753</v>
      </c>
      <c r="K135" s="24">
        <v>179.43035423278801</v>
      </c>
      <c r="L135" s="24">
        <v>211.62151659011801</v>
      </c>
      <c r="M135" s="24">
        <v>259.77764008712751</v>
      </c>
      <c r="N135" s="24">
        <v>289.56727884292604</v>
      </c>
      <c r="O135" s="24">
        <v>319.0620165436265</v>
      </c>
      <c r="P135" s="24">
        <v>340.49846341133099</v>
      </c>
      <c r="Q135" s="24">
        <v>358.37622596168501</v>
      </c>
      <c r="R135" s="24">
        <v>368.36346948814349</v>
      </c>
      <c r="S135" s="24">
        <v>377.20193897247304</v>
      </c>
      <c r="T135" s="24">
        <v>385.24108123779251</v>
      </c>
      <c r="U135" s="24">
        <v>394.57178042221051</v>
      </c>
      <c r="V135" s="24">
        <v>406.63554327392546</v>
      </c>
      <c r="W135" s="24">
        <v>418.674747272491</v>
      </c>
      <c r="X135" s="24">
        <v>428.65856604719153</v>
      </c>
      <c r="Y135" s="24">
        <v>438.64185992145497</v>
      </c>
      <c r="Z135" s="24">
        <v>433.86089158630347</v>
      </c>
      <c r="AA135" s="24">
        <v>430.52480712890599</v>
      </c>
    </row>
    <row r="136" spans="1:27" x14ac:dyDescent="0.25">
      <c r="A136" s="28" t="s">
        <v>132</v>
      </c>
      <c r="B136" s="28" t="s">
        <v>78</v>
      </c>
      <c r="C136" s="24">
        <v>50.0113895368575</v>
      </c>
      <c r="D136" s="24">
        <v>61.5171017265315</v>
      </c>
      <c r="E136" s="24">
        <v>75.866306857287512</v>
      </c>
      <c r="F136" s="24">
        <v>94.069627527236506</v>
      </c>
      <c r="G136" s="24">
        <v>116.59103385126549</v>
      </c>
      <c r="H136" s="24">
        <v>141.78242580747599</v>
      </c>
      <c r="I136" s="24">
        <v>165.2105725235935</v>
      </c>
      <c r="J136" s="24">
        <v>186.91833597016299</v>
      </c>
      <c r="K136" s="24">
        <v>211.13333909225449</v>
      </c>
      <c r="L136" s="24">
        <v>249.223821133673</v>
      </c>
      <c r="M136" s="24">
        <v>305.81769474506348</v>
      </c>
      <c r="N136" s="24">
        <v>340.71016465377801</v>
      </c>
      <c r="O136" s="24">
        <v>375.39063204097749</v>
      </c>
      <c r="P136" s="24">
        <v>400.70884781742052</v>
      </c>
      <c r="Q136" s="24">
        <v>421.66585930895798</v>
      </c>
      <c r="R136" s="24">
        <v>433.74226082611051</v>
      </c>
      <c r="S136" s="24">
        <v>444.19403981971698</v>
      </c>
      <c r="T136" s="24">
        <v>453.63935582208597</v>
      </c>
      <c r="U136" s="24">
        <v>464.42379519009552</v>
      </c>
      <c r="V136" s="24">
        <v>478.93747557449302</v>
      </c>
      <c r="W136" s="24">
        <v>492.59528223133054</v>
      </c>
      <c r="X136" s="24">
        <v>504.56662096976999</v>
      </c>
      <c r="Y136" s="24">
        <v>516.06026795369007</v>
      </c>
      <c r="Z136" s="24">
        <v>510.96987603997997</v>
      </c>
      <c r="AA136" s="24">
        <v>506.65832495784497</v>
      </c>
    </row>
    <row r="138" spans="1:27" x14ac:dyDescent="0.25">
      <c r="A138" s="18" t="s">
        <v>129</v>
      </c>
      <c r="B138" s="18" t="s">
        <v>130</v>
      </c>
      <c r="C138" s="18" t="s">
        <v>79</v>
      </c>
      <c r="D138" s="18" t="s">
        <v>87</v>
      </c>
      <c r="E138" s="18" t="s">
        <v>88</v>
      </c>
      <c r="F138" s="18" t="s">
        <v>89</v>
      </c>
      <c r="G138" s="18" t="s">
        <v>90</v>
      </c>
      <c r="H138" s="18" t="s">
        <v>91</v>
      </c>
      <c r="I138" s="18" t="s">
        <v>92</v>
      </c>
      <c r="J138" s="18" t="s">
        <v>93</v>
      </c>
      <c r="K138" s="18" t="s">
        <v>94</v>
      </c>
      <c r="L138" s="18" t="s">
        <v>95</v>
      </c>
      <c r="M138" s="18" t="s">
        <v>96</v>
      </c>
      <c r="N138" s="18" t="s">
        <v>97</v>
      </c>
      <c r="O138" s="18" t="s">
        <v>98</v>
      </c>
      <c r="P138" s="18" t="s">
        <v>99</v>
      </c>
      <c r="Q138" s="18" t="s">
        <v>100</v>
      </c>
      <c r="R138" s="18" t="s">
        <v>101</v>
      </c>
      <c r="S138" s="18" t="s">
        <v>102</v>
      </c>
      <c r="T138" s="18" t="s">
        <v>103</v>
      </c>
      <c r="U138" s="18" t="s">
        <v>104</v>
      </c>
      <c r="V138" s="18" t="s">
        <v>105</v>
      </c>
      <c r="W138" s="18" t="s">
        <v>106</v>
      </c>
      <c r="X138" s="18" t="s">
        <v>107</v>
      </c>
      <c r="Y138" s="18" t="s">
        <v>108</v>
      </c>
      <c r="Z138" s="18" t="s">
        <v>109</v>
      </c>
      <c r="AA138" s="18" t="s">
        <v>110</v>
      </c>
    </row>
    <row r="139" spans="1:27" x14ac:dyDescent="0.25">
      <c r="A139" s="28" t="s">
        <v>133</v>
      </c>
      <c r="B139" s="28" t="s">
        <v>24</v>
      </c>
      <c r="C139" s="24">
        <v>4340.4611202881561</v>
      </c>
      <c r="D139" s="24">
        <v>4948.3454785365648</v>
      </c>
      <c r="E139" s="24">
        <v>6032.5824522615112</v>
      </c>
      <c r="F139" s="24">
        <v>6682.6204206257316</v>
      </c>
      <c r="G139" s="24">
        <v>7094.1359330781152</v>
      </c>
      <c r="H139" s="24">
        <v>8336.007656788046</v>
      </c>
      <c r="I139" s="24">
        <v>9185.2389270186104</v>
      </c>
      <c r="J139" s="24">
        <v>9387.8939254900506</v>
      </c>
      <c r="K139" s="24">
        <v>10175.567975479331</v>
      </c>
      <c r="L139" s="24">
        <v>10822.11176868937</v>
      </c>
      <c r="M139" s="24">
        <v>10650.86153075081</v>
      </c>
      <c r="N139" s="24">
        <v>11521.61361922285</v>
      </c>
      <c r="O139" s="24">
        <v>11532.89451421034</v>
      </c>
      <c r="P139" s="24">
        <v>11240.91504419989</v>
      </c>
      <c r="Q139" s="24">
        <v>12363.92805291589</v>
      </c>
      <c r="R139" s="24">
        <v>12838.727325226329</v>
      </c>
      <c r="S139" s="24">
        <v>12633.47481274655</v>
      </c>
      <c r="T139" s="24">
        <v>13592.876327443111</v>
      </c>
      <c r="U139" s="24">
        <v>14534.119894903259</v>
      </c>
      <c r="V139" s="24">
        <v>14353.840126016381</v>
      </c>
      <c r="W139" s="24">
        <v>15458.294164079201</v>
      </c>
      <c r="X139" s="24">
        <v>15526.02910420186</v>
      </c>
      <c r="Y139" s="24">
        <v>15088.885920262132</v>
      </c>
      <c r="Z139" s="24">
        <v>16500.646943842541</v>
      </c>
      <c r="AA139" s="24">
        <v>16953.57341663702</v>
      </c>
    </row>
    <row r="140" spans="1:27" x14ac:dyDescent="0.25">
      <c r="A140" s="28" t="s">
        <v>133</v>
      </c>
      <c r="B140" s="28" t="s">
        <v>77</v>
      </c>
      <c r="C140" s="24">
        <v>50.7486756467815</v>
      </c>
      <c r="D140" s="24">
        <v>64.072399627208497</v>
      </c>
      <c r="E140" s="24">
        <v>78.281130249023008</v>
      </c>
      <c r="F140" s="24">
        <v>97.671500508785002</v>
      </c>
      <c r="G140" s="24">
        <v>122.4762644138335</v>
      </c>
      <c r="H140" s="24">
        <v>153.79963308620449</v>
      </c>
      <c r="I140" s="24">
        <v>191.97358714866601</v>
      </c>
      <c r="J140" s="24">
        <v>233.62960914611799</v>
      </c>
      <c r="K140" s="24">
        <v>278.13667710208853</v>
      </c>
      <c r="L140" s="24">
        <v>330.12242989301654</v>
      </c>
      <c r="M140" s="24">
        <v>402.95205899393551</v>
      </c>
      <c r="N140" s="24">
        <v>452.12078465461701</v>
      </c>
      <c r="O140" s="24">
        <v>493.08932610893248</v>
      </c>
      <c r="P140" s="24">
        <v>520.24598925590499</v>
      </c>
      <c r="Q140" s="24">
        <v>543.78186258125004</v>
      </c>
      <c r="R140" s="24">
        <v>555.68617412948504</v>
      </c>
      <c r="S140" s="24">
        <v>563.68581671154504</v>
      </c>
      <c r="T140" s="24">
        <v>572.67920083236493</v>
      </c>
      <c r="U140" s="24">
        <v>584.23559544658497</v>
      </c>
      <c r="V140" s="24">
        <v>598.0026244564051</v>
      </c>
      <c r="W140" s="24">
        <v>611.07665042304507</v>
      </c>
      <c r="X140" s="24">
        <v>623.19637729835495</v>
      </c>
      <c r="Y140" s="24">
        <v>633.90453316497496</v>
      </c>
      <c r="Z140" s="24">
        <v>626.62701769542491</v>
      </c>
      <c r="AA140" s="24">
        <v>621.18806880569002</v>
      </c>
    </row>
    <row r="141" spans="1:27" x14ac:dyDescent="0.25">
      <c r="A141" s="28" t="s">
        <v>133</v>
      </c>
      <c r="B141" s="28" t="s">
        <v>78</v>
      </c>
      <c r="C141" s="24">
        <v>59.709605631828005</v>
      </c>
      <c r="D141" s="24">
        <v>75.429154778480495</v>
      </c>
      <c r="E141" s="24">
        <v>92.162860285758512</v>
      </c>
      <c r="F141" s="24">
        <v>114.96322575187649</v>
      </c>
      <c r="G141" s="24">
        <v>144.131579353809</v>
      </c>
      <c r="H141" s="24">
        <v>180.96644391655897</v>
      </c>
      <c r="I141" s="24">
        <v>226.06563628268202</v>
      </c>
      <c r="J141" s="24">
        <v>275.02294333076446</v>
      </c>
      <c r="K141" s="24">
        <v>327.38127667224404</v>
      </c>
      <c r="L141" s="24">
        <v>388.6310166819095</v>
      </c>
      <c r="M141" s="24">
        <v>474.23535388278947</v>
      </c>
      <c r="N141" s="24">
        <v>532.49755134773</v>
      </c>
      <c r="O141" s="24">
        <v>580.39244601201995</v>
      </c>
      <c r="P141" s="24">
        <v>612.62062222194493</v>
      </c>
      <c r="Q141" s="24">
        <v>640.15931408977497</v>
      </c>
      <c r="R141" s="24">
        <v>653.91053011751001</v>
      </c>
      <c r="S141" s="24">
        <v>663.53475967884003</v>
      </c>
      <c r="T141" s="24">
        <v>674.33123775959007</v>
      </c>
      <c r="U141" s="24">
        <v>687.92430151989993</v>
      </c>
      <c r="V141" s="24">
        <v>703.544814885135</v>
      </c>
      <c r="W141" s="24">
        <v>719.66766263484499</v>
      </c>
      <c r="X141" s="24">
        <v>733.39259972572006</v>
      </c>
      <c r="Y141" s="24">
        <v>745.99288429402998</v>
      </c>
      <c r="Z141" s="24">
        <v>737.43449844932502</v>
      </c>
      <c r="AA141" s="24">
        <v>730.91696744155502</v>
      </c>
    </row>
    <row r="143" spans="1:27" x14ac:dyDescent="0.25">
      <c r="A143" s="18" t="s">
        <v>129</v>
      </c>
      <c r="B143" s="18" t="s">
        <v>130</v>
      </c>
      <c r="C143" s="18" t="s">
        <v>79</v>
      </c>
      <c r="D143" s="18" t="s">
        <v>87</v>
      </c>
      <c r="E143" s="18" t="s">
        <v>88</v>
      </c>
      <c r="F143" s="18" t="s">
        <v>89</v>
      </c>
      <c r="G143" s="18" t="s">
        <v>90</v>
      </c>
      <c r="H143" s="18" t="s">
        <v>91</v>
      </c>
      <c r="I143" s="18" t="s">
        <v>92</v>
      </c>
      <c r="J143" s="18" t="s">
        <v>93</v>
      </c>
      <c r="K143" s="18" t="s">
        <v>94</v>
      </c>
      <c r="L143" s="18" t="s">
        <v>95</v>
      </c>
      <c r="M143" s="18" t="s">
        <v>96</v>
      </c>
      <c r="N143" s="18" t="s">
        <v>97</v>
      </c>
      <c r="O143" s="18" t="s">
        <v>98</v>
      </c>
      <c r="P143" s="18" t="s">
        <v>99</v>
      </c>
      <c r="Q143" s="18" t="s">
        <v>100</v>
      </c>
      <c r="R143" s="18" t="s">
        <v>101</v>
      </c>
      <c r="S143" s="18" t="s">
        <v>102</v>
      </c>
      <c r="T143" s="18" t="s">
        <v>103</v>
      </c>
      <c r="U143" s="18" t="s">
        <v>104</v>
      </c>
      <c r="V143" s="18" t="s">
        <v>105</v>
      </c>
      <c r="W143" s="18" t="s">
        <v>106</v>
      </c>
      <c r="X143" s="18" t="s">
        <v>107</v>
      </c>
      <c r="Y143" s="18" t="s">
        <v>108</v>
      </c>
      <c r="Z143" s="18" t="s">
        <v>109</v>
      </c>
      <c r="AA143" s="18" t="s">
        <v>110</v>
      </c>
    </row>
    <row r="144" spans="1:27" x14ac:dyDescent="0.25">
      <c r="A144" s="28" t="s">
        <v>134</v>
      </c>
      <c r="B144" s="28" t="s">
        <v>24</v>
      </c>
      <c r="C144" s="24">
        <v>2633.8627695901214</v>
      </c>
      <c r="D144" s="24">
        <v>2839.4657819413319</v>
      </c>
      <c r="E144" s="24">
        <v>3080.7142375950998</v>
      </c>
      <c r="F144" s="24">
        <v>3134.3479345710521</v>
      </c>
      <c r="G144" s="24">
        <v>3135.6143078785899</v>
      </c>
      <c r="H144" s="24">
        <v>3403.7903165281059</v>
      </c>
      <c r="I144" s="24">
        <v>3660.6797321921667</v>
      </c>
      <c r="J144" s="24">
        <v>3624.2978000597591</v>
      </c>
      <c r="K144" s="24">
        <v>3889.2755984599912</v>
      </c>
      <c r="L144" s="24">
        <v>4020.3589546431449</v>
      </c>
      <c r="M144" s="24">
        <v>4100.6522629033225</v>
      </c>
      <c r="N144" s="24">
        <v>4303.1976397365897</v>
      </c>
      <c r="O144" s="24">
        <v>4273.7411275958602</v>
      </c>
      <c r="P144" s="24">
        <v>4176.9991746702526</v>
      </c>
      <c r="Q144" s="24">
        <v>4477.1585255264599</v>
      </c>
      <c r="R144" s="24">
        <v>4754.2296701266696</v>
      </c>
      <c r="S144" s="24">
        <v>4640.4875844921999</v>
      </c>
      <c r="T144" s="24">
        <v>4935.94719164872</v>
      </c>
      <c r="U144" s="24">
        <v>5081.0750765212997</v>
      </c>
      <c r="V144" s="24">
        <v>5170.7321838813195</v>
      </c>
      <c r="W144" s="24">
        <v>5403.3196572079796</v>
      </c>
      <c r="X144" s="24">
        <v>5345.3405660120097</v>
      </c>
      <c r="Y144" s="24">
        <v>5186.3309611527602</v>
      </c>
      <c r="Z144" s="24">
        <v>5510.4740357083701</v>
      </c>
      <c r="AA144" s="24">
        <v>5790.1538825981797</v>
      </c>
    </row>
    <row r="145" spans="1:27" x14ac:dyDescent="0.25">
      <c r="A145" s="28" t="s">
        <v>134</v>
      </c>
      <c r="B145" s="28" t="s">
        <v>77</v>
      </c>
      <c r="C145" s="24">
        <v>46.421939605712844</v>
      </c>
      <c r="D145" s="24">
        <v>61.906098976134999</v>
      </c>
      <c r="E145" s="24">
        <v>64.288395888804999</v>
      </c>
      <c r="F145" s="24">
        <v>66.571067968368496</v>
      </c>
      <c r="G145" s="24">
        <v>74.96815719699849</v>
      </c>
      <c r="H145" s="24">
        <v>89.895702301979</v>
      </c>
      <c r="I145" s="24">
        <v>103.78775051856</v>
      </c>
      <c r="J145" s="24">
        <v>111.0389500079155</v>
      </c>
      <c r="K145" s="24">
        <v>120.08345382690401</v>
      </c>
      <c r="L145" s="24">
        <v>132.54156184959399</v>
      </c>
      <c r="M145" s="24">
        <v>153.69508371829949</v>
      </c>
      <c r="N145" s="24">
        <v>164.05828850650749</v>
      </c>
      <c r="O145" s="24">
        <v>172.52914035272548</v>
      </c>
      <c r="P145" s="24">
        <v>177.57679267406448</v>
      </c>
      <c r="Q145" s="24">
        <v>180.87128182220451</v>
      </c>
      <c r="R145" s="24">
        <v>181.33304210567451</v>
      </c>
      <c r="S145" s="24">
        <v>180.39340606665598</v>
      </c>
      <c r="T145" s="24">
        <v>180.93031888198848</v>
      </c>
      <c r="U145" s="24">
        <v>180.95066129684398</v>
      </c>
      <c r="V145" s="24">
        <v>182.08885985374451</v>
      </c>
      <c r="W145" s="24">
        <v>183.53185139536848</v>
      </c>
      <c r="X145" s="24">
        <v>183.87987372207601</v>
      </c>
      <c r="Y145" s="24">
        <v>184.88260581016499</v>
      </c>
      <c r="Z145" s="24">
        <v>180.75200639653201</v>
      </c>
      <c r="AA145" s="24">
        <v>177.36841490936251</v>
      </c>
    </row>
    <row r="146" spans="1:27" x14ac:dyDescent="0.25">
      <c r="A146" s="28" t="s">
        <v>134</v>
      </c>
      <c r="B146" s="28" t="s">
        <v>78</v>
      </c>
      <c r="C146" s="24">
        <v>54.655799528360006</v>
      </c>
      <c r="D146" s="24">
        <v>72.862019190728503</v>
      </c>
      <c r="E146" s="24">
        <v>75.646991189717994</v>
      </c>
      <c r="F146" s="24">
        <v>78.405453383922506</v>
      </c>
      <c r="G146" s="24">
        <v>88.217251646041504</v>
      </c>
      <c r="H146" s="24">
        <v>105.82501287817951</v>
      </c>
      <c r="I146" s="24">
        <v>122.14051146477451</v>
      </c>
      <c r="J146" s="24">
        <v>130.75392841202</v>
      </c>
      <c r="K146" s="24">
        <v>141.32015558147401</v>
      </c>
      <c r="L146" s="24">
        <v>155.98629144763899</v>
      </c>
      <c r="M146" s="24">
        <v>181.0190229466555</v>
      </c>
      <c r="N146" s="24">
        <v>193.10652406668652</v>
      </c>
      <c r="O146" s="24">
        <v>203.06319074821448</v>
      </c>
      <c r="P146" s="24">
        <v>209.1477171902655</v>
      </c>
      <c r="Q146" s="24">
        <v>212.91348628044099</v>
      </c>
      <c r="R146" s="24">
        <v>213.33581186047149</v>
      </c>
      <c r="S146" s="24">
        <v>212.24500880217551</v>
      </c>
      <c r="T146" s="24">
        <v>213.03842447280849</v>
      </c>
      <c r="U146" s="24">
        <v>213.037361654639</v>
      </c>
      <c r="V146" s="24">
        <v>214.26792517042151</v>
      </c>
      <c r="W146" s="24">
        <v>216.04446689796401</v>
      </c>
      <c r="X146" s="24">
        <v>216.51822498941402</v>
      </c>
      <c r="Y146" s="24">
        <v>217.707236297458</v>
      </c>
      <c r="Z146" s="24">
        <v>212.72777120375602</v>
      </c>
      <c r="AA146" s="24">
        <v>208.95239323234549</v>
      </c>
    </row>
    <row r="148" spans="1:27" x14ac:dyDescent="0.25">
      <c r="A148" s="18" t="s">
        <v>129</v>
      </c>
      <c r="B148" s="18" t="s">
        <v>130</v>
      </c>
      <c r="C148" s="18" t="s">
        <v>79</v>
      </c>
      <c r="D148" s="18" t="s">
        <v>87</v>
      </c>
      <c r="E148" s="18" t="s">
        <v>88</v>
      </c>
      <c r="F148" s="18" t="s">
        <v>89</v>
      </c>
      <c r="G148" s="18" t="s">
        <v>90</v>
      </c>
      <c r="H148" s="18" t="s">
        <v>91</v>
      </c>
      <c r="I148" s="18" t="s">
        <v>92</v>
      </c>
      <c r="J148" s="18" t="s">
        <v>93</v>
      </c>
      <c r="K148" s="18" t="s">
        <v>94</v>
      </c>
      <c r="L148" s="18" t="s">
        <v>95</v>
      </c>
      <c r="M148" s="18" t="s">
        <v>96</v>
      </c>
      <c r="N148" s="18" t="s">
        <v>97</v>
      </c>
      <c r="O148" s="18" t="s">
        <v>98</v>
      </c>
      <c r="P148" s="18" t="s">
        <v>99</v>
      </c>
      <c r="Q148" s="18" t="s">
        <v>100</v>
      </c>
      <c r="R148" s="18" t="s">
        <v>101</v>
      </c>
      <c r="S148" s="18" t="s">
        <v>102</v>
      </c>
      <c r="T148" s="18" t="s">
        <v>103</v>
      </c>
      <c r="U148" s="18" t="s">
        <v>104</v>
      </c>
      <c r="V148" s="18" t="s">
        <v>105</v>
      </c>
      <c r="W148" s="18" t="s">
        <v>106</v>
      </c>
      <c r="X148" s="18" t="s">
        <v>107</v>
      </c>
      <c r="Y148" s="18" t="s">
        <v>108</v>
      </c>
      <c r="Z148" s="18" t="s">
        <v>109</v>
      </c>
      <c r="AA148" s="18" t="s">
        <v>110</v>
      </c>
    </row>
    <row r="149" spans="1:27" x14ac:dyDescent="0.25">
      <c r="A149" s="28" t="s">
        <v>135</v>
      </c>
      <c r="B149" s="28" t="s">
        <v>24</v>
      </c>
      <c r="C149" s="24">
        <v>245.47969617325643</v>
      </c>
      <c r="D149" s="24">
        <v>273.28055160970581</v>
      </c>
      <c r="E149" s="24">
        <v>312.1541345780779</v>
      </c>
      <c r="F149" s="24">
        <v>341.72369844216371</v>
      </c>
      <c r="G149" s="24">
        <v>365.9721550365735</v>
      </c>
      <c r="H149" s="24">
        <v>425.33303196961037</v>
      </c>
      <c r="I149" s="24">
        <v>451.73466137378676</v>
      </c>
      <c r="J149" s="24">
        <v>455.29401544904471</v>
      </c>
      <c r="K149" s="24">
        <v>473.31795325050876</v>
      </c>
      <c r="L149" s="24">
        <v>500.2016057944204</v>
      </c>
      <c r="M149" s="24">
        <v>511.93250851222791</v>
      </c>
      <c r="N149" s="24">
        <v>549.44376729180453</v>
      </c>
      <c r="O149" s="24">
        <v>571.42789973109723</v>
      </c>
      <c r="P149" s="24">
        <v>567.28934717783693</v>
      </c>
      <c r="Q149" s="24">
        <v>633.15373553826043</v>
      </c>
      <c r="R149" s="24">
        <v>665.01781222554905</v>
      </c>
      <c r="S149" s="24">
        <v>679.56081310239358</v>
      </c>
      <c r="T149" s="24">
        <v>712.31414643349717</v>
      </c>
      <c r="U149" s="24">
        <v>755.83256021263901</v>
      </c>
      <c r="V149" s="24">
        <v>777.71932876592598</v>
      </c>
      <c r="W149" s="24">
        <v>825.63293768045503</v>
      </c>
      <c r="X149" s="24">
        <v>855.57781951679806</v>
      </c>
      <c r="Y149" s="24">
        <v>841.90988040490197</v>
      </c>
      <c r="Z149" s="24">
        <v>926.498256883713</v>
      </c>
      <c r="AA149" s="24">
        <v>955.886792902568</v>
      </c>
    </row>
    <row r="150" spans="1:27" x14ac:dyDescent="0.25">
      <c r="A150" s="28" t="s">
        <v>135</v>
      </c>
      <c r="B150" s="28" t="s">
        <v>77</v>
      </c>
      <c r="C150" s="24">
        <v>6.2433250939846001</v>
      </c>
      <c r="D150" s="24">
        <v>7.2055499078332996</v>
      </c>
      <c r="E150" s="24">
        <v>8.7730203431546503</v>
      </c>
      <c r="F150" s="24">
        <v>10.66667504698035</v>
      </c>
      <c r="G150" s="24">
        <v>13.02867471456525</v>
      </c>
      <c r="H150" s="24">
        <v>15.9924746727943</v>
      </c>
      <c r="I150" s="24">
        <v>19.71329036340115</v>
      </c>
      <c r="J150" s="24">
        <v>22.4055256003141</v>
      </c>
      <c r="K150" s="24">
        <v>24.494700207114203</v>
      </c>
      <c r="L150" s="24">
        <v>27.21439906597135</v>
      </c>
      <c r="M150" s="24">
        <v>31.745009748518449</v>
      </c>
      <c r="N150" s="24">
        <v>34.455594258785247</v>
      </c>
      <c r="O150" s="24">
        <v>36.812074669003451</v>
      </c>
      <c r="P150" s="24">
        <v>38.293974137306201</v>
      </c>
      <c r="Q150" s="24">
        <v>39.435930177688597</v>
      </c>
      <c r="R150" s="24">
        <v>39.869500977039301</v>
      </c>
      <c r="S150" s="24">
        <v>40.345275673866247</v>
      </c>
      <c r="T150" s="24">
        <v>40.706175720691654</v>
      </c>
      <c r="U150" s="24">
        <v>41.135560443401303</v>
      </c>
      <c r="V150" s="24">
        <v>41.62095055580135</v>
      </c>
      <c r="W150" s="24">
        <v>42.105989904761302</v>
      </c>
      <c r="X150" s="24">
        <v>42.467454991340603</v>
      </c>
      <c r="Y150" s="24">
        <v>42.833590042352647</v>
      </c>
      <c r="Z150" s="24">
        <v>41.935329462409001</v>
      </c>
      <c r="AA150" s="24">
        <v>41.231885305762248</v>
      </c>
    </row>
    <row r="151" spans="1:27" x14ac:dyDescent="0.25">
      <c r="A151" s="28" t="s">
        <v>135</v>
      </c>
      <c r="B151" s="28" t="s">
        <v>78</v>
      </c>
      <c r="C151" s="24">
        <v>7.3488250904949002</v>
      </c>
      <c r="D151" s="24">
        <v>8.482599916458101</v>
      </c>
      <c r="E151" s="24">
        <v>10.3253253790736</v>
      </c>
      <c r="F151" s="24">
        <v>12.557825060486749</v>
      </c>
      <c r="G151" s="24">
        <v>15.3304496783018</v>
      </c>
      <c r="H151" s="24">
        <v>18.82714954733845</v>
      </c>
      <c r="I151" s="24">
        <v>23.206525423789351</v>
      </c>
      <c r="J151" s="24">
        <v>26.3703257191181</v>
      </c>
      <c r="K151" s="24">
        <v>28.829500216320149</v>
      </c>
      <c r="L151" s="24">
        <v>32.040148637890802</v>
      </c>
      <c r="M151" s="24">
        <v>37.381874802023148</v>
      </c>
      <c r="N151" s="24">
        <v>40.573524095118003</v>
      </c>
      <c r="O151" s="24">
        <v>43.321424617767299</v>
      </c>
      <c r="P151" s="24">
        <v>45.06424905359745</v>
      </c>
      <c r="Q151" s="24">
        <v>46.416380243122546</v>
      </c>
      <c r="R151" s="24">
        <v>46.925065895795804</v>
      </c>
      <c r="S151" s="24">
        <v>47.507500383853895</v>
      </c>
      <c r="T151" s="24">
        <v>47.924050897359848</v>
      </c>
      <c r="U151" s="24">
        <v>48.404570518016797</v>
      </c>
      <c r="V151" s="24">
        <v>49.026825580000846</v>
      </c>
      <c r="W151" s="24">
        <v>49.567734776556449</v>
      </c>
      <c r="X151" s="24">
        <v>50.003284632503501</v>
      </c>
      <c r="Y151" s="24">
        <v>50.437794988036003</v>
      </c>
      <c r="Z151" s="24">
        <v>49.367330415241398</v>
      </c>
      <c r="AA151" s="24">
        <v>48.536290136575701</v>
      </c>
    </row>
  </sheetData>
  <sheetProtection algorithmName="SHA-512" hashValue="u8eTGPXMrSY0owtPpyyVZJpnTff1kP/MgtniIQrlqah0vQnHg4PkSYHJaDRQNfGFIAisUzqudvK21N6QbtoOtw==" saltValue="W3EyLkoD64PcSb37g7SsmA==" spinCount="100000" sheet="1" objects="1" scenarios="1"/>
  <mergeCells count="6">
    <mergeCell ref="A17:B17"/>
    <mergeCell ref="A31:B31"/>
    <mergeCell ref="A45:B45"/>
    <mergeCell ref="A59:B59"/>
    <mergeCell ref="A73:B73"/>
    <mergeCell ref="A87:B87"/>
  </mergeCells>
  <pageMargins left="0.7" right="0.7" top="0.75" bottom="0.75" header="0.3" footer="0.3"/>
  <pageSetup paperSize="9"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969D7-A790-4E1C-B08F-8215F28769AB}">
  <sheetPr codeName="Sheet96">
    <tabColor rgb="FFFFC000"/>
  </sheetPr>
  <dimension ref="A1:AA151"/>
  <sheetViews>
    <sheetView zoomScale="85" zoomScaleNormal="85" workbookViewId="0"/>
  </sheetViews>
  <sheetFormatPr defaultColWidth="9.140625" defaultRowHeight="15" x14ac:dyDescent="0.25"/>
  <cols>
    <col min="1" max="1" width="16" style="12" customWidth="1"/>
    <col min="2" max="2" width="30.5703125" style="12" customWidth="1"/>
    <col min="3" max="27" width="9.42578125" style="12" customWidth="1"/>
    <col min="28" max="16384" width="9.140625" style="12"/>
  </cols>
  <sheetData>
    <row r="1" spans="1:27" s="27" customFormat="1" ht="23.25" customHeight="1" x14ac:dyDescent="0.25">
      <c r="A1" s="26" t="s">
        <v>157</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s="27" customFormat="1" x14ac:dyDescent="0.25">
      <c r="A2" s="27" t="s">
        <v>141</v>
      </c>
    </row>
    <row r="3" spans="1:27" s="27" customFormat="1" x14ac:dyDescent="0.25"/>
    <row r="4" spans="1:27" x14ac:dyDescent="0.25">
      <c r="A4" s="17" t="s">
        <v>128</v>
      </c>
      <c r="B4" s="17"/>
      <c r="C4" s="27"/>
      <c r="D4" s="27"/>
      <c r="E4" s="27"/>
      <c r="F4" s="27"/>
      <c r="G4" s="27"/>
      <c r="H4" s="27"/>
      <c r="I4" s="27"/>
      <c r="J4" s="27"/>
      <c r="K4" s="27"/>
      <c r="L4" s="27"/>
      <c r="M4" s="27"/>
      <c r="N4" s="27"/>
      <c r="O4" s="27"/>
      <c r="P4" s="27"/>
      <c r="Q4" s="27"/>
      <c r="R4" s="27"/>
      <c r="S4" s="27"/>
      <c r="T4" s="27"/>
      <c r="U4" s="27"/>
      <c r="V4" s="27"/>
      <c r="W4" s="27"/>
      <c r="X4" s="27"/>
      <c r="Y4" s="27"/>
      <c r="Z4" s="27"/>
      <c r="AA4" s="2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24">
        <v>18386</v>
      </c>
      <c r="D6" s="24">
        <v>17886</v>
      </c>
      <c r="E6" s="24">
        <v>16386</v>
      </c>
      <c r="F6" s="24">
        <v>16302.129500000001</v>
      </c>
      <c r="G6" s="24">
        <v>15272.313534505998</v>
      </c>
      <c r="H6" s="24">
        <v>14563.143945475698</v>
      </c>
      <c r="I6" s="24">
        <v>13338.945187460997</v>
      </c>
      <c r="J6" s="24">
        <v>12728.818257437297</v>
      </c>
      <c r="K6" s="24">
        <v>11408.819610188999</v>
      </c>
      <c r="L6" s="24">
        <v>11238.000830006098</v>
      </c>
      <c r="M6" s="24">
        <v>10372.328162046098</v>
      </c>
      <c r="N6" s="24">
        <v>10372.313053392299</v>
      </c>
      <c r="O6" s="24">
        <v>10372.313053301299</v>
      </c>
      <c r="P6" s="24">
        <v>10372.313053152</v>
      </c>
      <c r="Q6" s="24">
        <v>7065.9995200000003</v>
      </c>
      <c r="R6" s="24">
        <v>6366</v>
      </c>
      <c r="S6" s="24">
        <v>5216</v>
      </c>
      <c r="T6" s="24">
        <v>5216</v>
      </c>
      <c r="U6" s="24">
        <v>5216</v>
      </c>
      <c r="V6" s="24">
        <v>5216</v>
      </c>
      <c r="W6" s="24">
        <v>5216</v>
      </c>
      <c r="X6" s="24">
        <v>3152</v>
      </c>
      <c r="Y6" s="24">
        <v>2787</v>
      </c>
      <c r="Z6" s="24">
        <v>2421.9998500000002</v>
      </c>
      <c r="AA6" s="24">
        <v>2056.9998500000002</v>
      </c>
    </row>
    <row r="7" spans="1:27" x14ac:dyDescent="0.25">
      <c r="A7" s="28" t="s">
        <v>40</v>
      </c>
      <c r="B7" s="28" t="s">
        <v>72</v>
      </c>
      <c r="C7" s="24">
        <v>4775</v>
      </c>
      <c r="D7" s="24">
        <v>4775</v>
      </c>
      <c r="E7" s="24">
        <v>4775</v>
      </c>
      <c r="F7" s="24">
        <v>3446.4764484440002</v>
      </c>
      <c r="G7" s="24">
        <v>3263.5414252220985</v>
      </c>
      <c r="H7" s="24">
        <v>3263.5412576921985</v>
      </c>
      <c r="I7" s="24">
        <v>3139.4003838503986</v>
      </c>
      <c r="J7" s="24">
        <v>3077.0736599999991</v>
      </c>
      <c r="K7" s="24">
        <v>3077.0736599999991</v>
      </c>
      <c r="L7" s="24">
        <v>3077.0736599999991</v>
      </c>
      <c r="M7" s="24">
        <v>3077.0736599999991</v>
      </c>
      <c r="N7" s="24">
        <v>3077.0736599999991</v>
      </c>
      <c r="O7" s="24">
        <v>3077.0736599999991</v>
      </c>
      <c r="P7" s="24">
        <v>3077.0736599999991</v>
      </c>
      <c r="Q7" s="24">
        <v>3077.0736599999991</v>
      </c>
      <c r="R7" s="24">
        <v>3077.0736599999991</v>
      </c>
      <c r="S7" s="24">
        <v>3077.0736599999991</v>
      </c>
      <c r="T7" s="24">
        <v>2905.4188699999977</v>
      </c>
      <c r="U7" s="24">
        <v>2905.4188699999977</v>
      </c>
      <c r="V7" s="24">
        <v>2905.4188699999977</v>
      </c>
      <c r="W7" s="24">
        <v>2905.4188699999977</v>
      </c>
      <c r="X7" s="24">
        <v>2905.4188699999977</v>
      </c>
      <c r="Y7" s="24">
        <v>2905.4188699999977</v>
      </c>
      <c r="Z7" s="24">
        <v>2905.4188699999977</v>
      </c>
      <c r="AA7" s="24">
        <v>2628.0006799999974</v>
      </c>
    </row>
    <row r="8" spans="1:27" x14ac:dyDescent="0.25">
      <c r="A8" s="28" t="s">
        <v>40</v>
      </c>
      <c r="B8" s="28" t="s">
        <v>20</v>
      </c>
      <c r="C8" s="24">
        <v>3138.8989868164049</v>
      </c>
      <c r="D8" s="24">
        <v>3138.899875211825</v>
      </c>
      <c r="E8" s="24">
        <v>2958.9000801839052</v>
      </c>
      <c r="F8" s="24">
        <v>2958.9002007306449</v>
      </c>
      <c r="G8" s="24">
        <v>2958.9002243011646</v>
      </c>
      <c r="H8" s="24">
        <v>2958.9002642014948</v>
      </c>
      <c r="I8" s="24">
        <v>2958.9002877851053</v>
      </c>
      <c r="J8" s="24">
        <v>2958.9004120578447</v>
      </c>
      <c r="K8" s="24">
        <v>2958.9004491936953</v>
      </c>
      <c r="L8" s="24">
        <v>2958.9004979135743</v>
      </c>
      <c r="M8" s="24">
        <v>2958.9004991454649</v>
      </c>
      <c r="N8" s="24">
        <v>2958.9006702614352</v>
      </c>
      <c r="O8" s="24">
        <v>2958.9008006651252</v>
      </c>
      <c r="P8" s="24">
        <v>2958.9009021458246</v>
      </c>
      <c r="Q8" s="24">
        <v>2958.901067606655</v>
      </c>
      <c r="R8" s="24">
        <v>2573.9013162065048</v>
      </c>
      <c r="S8" s="24">
        <v>2044.9023417739349</v>
      </c>
      <c r="T8" s="24">
        <v>2044.9024291718047</v>
      </c>
      <c r="U8" s="24">
        <v>1901.5026406938812</v>
      </c>
      <c r="V8" s="24">
        <v>1901.502642915251</v>
      </c>
      <c r="W8" s="24">
        <v>1901.5028926875909</v>
      </c>
      <c r="X8" s="24">
        <v>1901.5032782061207</v>
      </c>
      <c r="Y8" s="24">
        <v>1461.503481818751</v>
      </c>
      <c r="Z8" s="24">
        <v>1276.50451501984</v>
      </c>
      <c r="AA8" s="24">
        <v>632.00460148837999</v>
      </c>
    </row>
    <row r="9" spans="1:27" x14ac:dyDescent="0.25">
      <c r="A9" s="28" t="s">
        <v>40</v>
      </c>
      <c r="B9" s="28" t="s">
        <v>32</v>
      </c>
      <c r="C9" s="24">
        <v>1420</v>
      </c>
      <c r="D9" s="24">
        <v>1300</v>
      </c>
      <c r="E9" s="24">
        <v>1300</v>
      </c>
      <c r="F9" s="24">
        <v>1300</v>
      </c>
      <c r="G9" s="24">
        <v>1300</v>
      </c>
      <c r="H9" s="24">
        <v>1300</v>
      </c>
      <c r="I9" s="24">
        <v>1300</v>
      </c>
      <c r="J9" s="24">
        <v>1300</v>
      </c>
      <c r="K9" s="24">
        <v>1300</v>
      </c>
      <c r="L9" s="24">
        <v>1300</v>
      </c>
      <c r="M9" s="24">
        <v>1300</v>
      </c>
      <c r="N9" s="24">
        <v>1300</v>
      </c>
      <c r="O9" s="24">
        <v>1300</v>
      </c>
      <c r="P9" s="24">
        <v>1300</v>
      </c>
      <c r="Q9" s="24">
        <v>500</v>
      </c>
      <c r="R9" s="24">
        <v>500</v>
      </c>
      <c r="S9" s="24">
        <v>500</v>
      </c>
      <c r="T9" s="24">
        <v>500</v>
      </c>
      <c r="U9" s="24">
        <v>0</v>
      </c>
      <c r="V9" s="24">
        <v>0</v>
      </c>
      <c r="W9" s="24">
        <v>0</v>
      </c>
      <c r="X9" s="24">
        <v>0</v>
      </c>
      <c r="Y9" s="24">
        <v>0</v>
      </c>
      <c r="Z9" s="24">
        <v>0</v>
      </c>
      <c r="AA9" s="24">
        <v>0</v>
      </c>
    </row>
    <row r="10" spans="1:27" x14ac:dyDescent="0.25">
      <c r="A10" s="28" t="s">
        <v>40</v>
      </c>
      <c r="B10" s="28" t="s">
        <v>67</v>
      </c>
      <c r="C10" s="24">
        <v>6712.6413944605902</v>
      </c>
      <c r="D10" s="24">
        <v>6712.6415615593896</v>
      </c>
      <c r="E10" s="24">
        <v>6712.6420837912001</v>
      </c>
      <c r="F10" s="24">
        <v>6712.6422768603807</v>
      </c>
      <c r="G10" s="24">
        <v>6712.6424131409103</v>
      </c>
      <c r="H10" s="24">
        <v>6712.6427407434303</v>
      </c>
      <c r="I10" s="24">
        <v>6712.64276407119</v>
      </c>
      <c r="J10" s="24">
        <v>6712.6428652183004</v>
      </c>
      <c r="K10" s="24">
        <v>6712.6428921096103</v>
      </c>
      <c r="L10" s="24">
        <v>6306.6431058140406</v>
      </c>
      <c r="M10" s="24">
        <v>6306.6431361210898</v>
      </c>
      <c r="N10" s="24">
        <v>6072.3032199938307</v>
      </c>
      <c r="O10" s="24">
        <v>5622.3032989607509</v>
      </c>
      <c r="P10" s="24">
        <v>5505.3034627058005</v>
      </c>
      <c r="Q10" s="24">
        <v>5375.3036679556799</v>
      </c>
      <c r="R10" s="24">
        <v>5867.936498952271</v>
      </c>
      <c r="S10" s="24">
        <v>6154.2359969881909</v>
      </c>
      <c r="T10" s="24">
        <v>6154.2360481947298</v>
      </c>
      <c r="U10" s="24">
        <v>5714.2364999844995</v>
      </c>
      <c r="V10" s="24">
        <v>5594.2365134134598</v>
      </c>
      <c r="W10" s="24">
        <v>5594.2369399570607</v>
      </c>
      <c r="X10" s="24">
        <v>5500.2369569168004</v>
      </c>
      <c r="Y10" s="24">
        <v>5567.6111521747598</v>
      </c>
      <c r="Z10" s="24">
        <v>4975.5113800081599</v>
      </c>
      <c r="AA10" s="24">
        <v>4975.5124838609599</v>
      </c>
    </row>
    <row r="11" spans="1:27" x14ac:dyDescent="0.25">
      <c r="A11" s="28" t="s">
        <v>40</v>
      </c>
      <c r="B11" s="28" t="s">
        <v>66</v>
      </c>
      <c r="C11" s="24">
        <v>7132.9000053405762</v>
      </c>
      <c r="D11" s="24">
        <v>7132.9000053405762</v>
      </c>
      <c r="E11" s="24">
        <v>7132.9000053405762</v>
      </c>
      <c r="F11" s="24">
        <v>7132.9000053405762</v>
      </c>
      <c r="G11" s="24">
        <v>7132.9000053405762</v>
      </c>
      <c r="H11" s="24">
        <v>7132.9000053405762</v>
      </c>
      <c r="I11" s="24">
        <v>7132.9000053405762</v>
      </c>
      <c r="J11" s="24">
        <v>7132.9000053405762</v>
      </c>
      <c r="K11" s="24">
        <v>7132.9000053405762</v>
      </c>
      <c r="L11" s="24">
        <v>7132.9000053405762</v>
      </c>
      <c r="M11" s="24">
        <v>7132.9000053405762</v>
      </c>
      <c r="N11" s="24">
        <v>7132.9000053405762</v>
      </c>
      <c r="O11" s="24">
        <v>7132.9000053405762</v>
      </c>
      <c r="P11" s="24">
        <v>7132.9000053405762</v>
      </c>
      <c r="Q11" s="24">
        <v>7132.9000053405762</v>
      </c>
      <c r="R11" s="24">
        <v>7132.9000053405762</v>
      </c>
      <c r="S11" s="24">
        <v>7046.5000038146973</v>
      </c>
      <c r="T11" s="24">
        <v>7046.5000038146973</v>
      </c>
      <c r="U11" s="24">
        <v>7046.5000038146973</v>
      </c>
      <c r="V11" s="24">
        <v>7046.5000038146973</v>
      </c>
      <c r="W11" s="24">
        <v>7046.5000038146973</v>
      </c>
      <c r="X11" s="24">
        <v>6980.5000038146973</v>
      </c>
      <c r="Y11" s="24">
        <v>6980.5000038146973</v>
      </c>
      <c r="Z11" s="24">
        <v>6980.5000038146973</v>
      </c>
      <c r="AA11" s="24">
        <v>6980.5000038146973</v>
      </c>
    </row>
    <row r="12" spans="1:27" x14ac:dyDescent="0.25">
      <c r="A12" s="28" t="s">
        <v>40</v>
      </c>
      <c r="B12" s="28" t="s">
        <v>70</v>
      </c>
      <c r="C12" s="24">
        <v>9323.5480117797761</v>
      </c>
      <c r="D12" s="24">
        <v>10620.374141230903</v>
      </c>
      <c r="E12" s="24">
        <v>11204.016534402697</v>
      </c>
      <c r="F12" s="24">
        <v>11962.785841963791</v>
      </c>
      <c r="G12" s="24">
        <v>12328.200850276575</v>
      </c>
      <c r="H12" s="24">
        <v>12571.03323096142</v>
      </c>
      <c r="I12" s="24">
        <v>12841.18411412641</v>
      </c>
      <c r="J12" s="24">
        <v>14619.111768754463</v>
      </c>
      <c r="K12" s="24">
        <v>16628.804610052583</v>
      </c>
      <c r="L12" s="24">
        <v>16713.098677935104</v>
      </c>
      <c r="M12" s="24">
        <v>17219.883211884531</v>
      </c>
      <c r="N12" s="24">
        <v>18737.535779105092</v>
      </c>
      <c r="O12" s="24">
        <v>18994.273824642954</v>
      </c>
      <c r="P12" s="24">
        <v>20345.211714568417</v>
      </c>
      <c r="Q12" s="24">
        <v>23295.934744845272</v>
      </c>
      <c r="R12" s="24">
        <v>25659.213206675675</v>
      </c>
      <c r="S12" s="24">
        <v>30101.932635716592</v>
      </c>
      <c r="T12" s="24">
        <v>30258.770798157566</v>
      </c>
      <c r="U12" s="24">
        <v>30298.685647271715</v>
      </c>
      <c r="V12" s="24">
        <v>29774.315531300559</v>
      </c>
      <c r="W12" s="24">
        <v>31565.800650963298</v>
      </c>
      <c r="X12" s="24">
        <v>34459.920007599037</v>
      </c>
      <c r="Y12" s="24">
        <v>33793.237352840908</v>
      </c>
      <c r="Z12" s="24">
        <v>33218.564351268717</v>
      </c>
      <c r="AA12" s="24">
        <v>33872.099563661875</v>
      </c>
    </row>
    <row r="13" spans="1:27" x14ac:dyDescent="0.25">
      <c r="A13" s="28" t="s">
        <v>40</v>
      </c>
      <c r="B13" s="28" t="s">
        <v>69</v>
      </c>
      <c r="C13" s="24">
        <v>5590.9163126820922</v>
      </c>
      <c r="D13" s="24">
        <v>8196.4330877491757</v>
      </c>
      <c r="E13" s="24">
        <v>8432.4696220271162</v>
      </c>
      <c r="F13" s="24">
        <v>8432.4701068070244</v>
      </c>
      <c r="G13" s="24">
        <v>9378.2575766532336</v>
      </c>
      <c r="H13" s="24">
        <v>10317.059980798474</v>
      </c>
      <c r="I13" s="24">
        <v>10945.115839996535</v>
      </c>
      <c r="J13" s="24">
        <v>10945.119573635064</v>
      </c>
      <c r="K13" s="24">
        <v>15100.622983733425</v>
      </c>
      <c r="L13" s="24">
        <v>15100.626807199316</v>
      </c>
      <c r="M13" s="24">
        <v>15100.651029611585</v>
      </c>
      <c r="N13" s="24">
        <v>15236.655544034147</v>
      </c>
      <c r="O13" s="24">
        <v>15579.590056589113</v>
      </c>
      <c r="P13" s="24">
        <v>15579.591372031295</v>
      </c>
      <c r="Q13" s="24">
        <v>16258.614203244646</v>
      </c>
      <c r="R13" s="24">
        <v>16764.031985662346</v>
      </c>
      <c r="S13" s="24">
        <v>18253.613782384113</v>
      </c>
      <c r="T13" s="24">
        <v>19038.494808861738</v>
      </c>
      <c r="U13" s="24">
        <v>19038.495084884828</v>
      </c>
      <c r="V13" s="24">
        <v>19824.057780670297</v>
      </c>
      <c r="W13" s="24">
        <v>21069.194492498478</v>
      </c>
      <c r="X13" s="24">
        <v>25892.680885454261</v>
      </c>
      <c r="Y13" s="24">
        <v>25890.656295383244</v>
      </c>
      <c r="Z13" s="24">
        <v>25545.516490578877</v>
      </c>
      <c r="AA13" s="24">
        <v>25450.258116324087</v>
      </c>
    </row>
    <row r="14" spans="1:27" x14ac:dyDescent="0.25">
      <c r="A14" s="28" t="s">
        <v>40</v>
      </c>
      <c r="B14" s="28" t="s">
        <v>36</v>
      </c>
      <c r="C14" s="24">
        <v>242.33586000441599</v>
      </c>
      <c r="D14" s="24">
        <v>562.33605520840592</v>
      </c>
      <c r="E14" s="24">
        <v>562.33614677966602</v>
      </c>
      <c r="F14" s="24">
        <v>562.33614693072593</v>
      </c>
      <c r="G14" s="24">
        <v>562.33774693009605</v>
      </c>
      <c r="H14" s="24">
        <v>562.3442772453061</v>
      </c>
      <c r="I14" s="24">
        <v>562.34598499930598</v>
      </c>
      <c r="J14" s="24">
        <v>969.3328773530061</v>
      </c>
      <c r="K14" s="24">
        <v>969.33287951910597</v>
      </c>
      <c r="L14" s="24">
        <v>1241.743164979506</v>
      </c>
      <c r="M14" s="24">
        <v>1414.6145504161061</v>
      </c>
      <c r="N14" s="24">
        <v>1624.0837623465059</v>
      </c>
      <c r="O14" s="24">
        <v>1862.353289618</v>
      </c>
      <c r="P14" s="24">
        <v>1942.7918709352002</v>
      </c>
      <c r="Q14" s="24">
        <v>3072.0097836796003</v>
      </c>
      <c r="R14" s="24">
        <v>3130.7274850110002</v>
      </c>
      <c r="S14" s="24">
        <v>3247.9429561837001</v>
      </c>
      <c r="T14" s="24">
        <v>3247.9429569897002</v>
      </c>
      <c r="U14" s="24">
        <v>3247.9430048404997</v>
      </c>
      <c r="V14" s="24">
        <v>3247.943027367</v>
      </c>
      <c r="W14" s="24">
        <v>4506.2076287749996</v>
      </c>
      <c r="X14" s="24">
        <v>4872.8902965019979</v>
      </c>
      <c r="Y14" s="24">
        <v>4887.0930376144997</v>
      </c>
      <c r="Z14" s="24">
        <v>5088.4334898430006</v>
      </c>
      <c r="AA14" s="24">
        <v>5078.432193719299</v>
      </c>
    </row>
    <row r="15" spans="1:27" x14ac:dyDescent="0.25">
      <c r="A15" s="28" t="s">
        <v>40</v>
      </c>
      <c r="B15" s="28" t="s">
        <v>74</v>
      </c>
      <c r="C15" s="24">
        <v>810</v>
      </c>
      <c r="D15" s="24">
        <v>810</v>
      </c>
      <c r="E15" s="24">
        <v>810</v>
      </c>
      <c r="F15" s="24">
        <v>810.00816305883984</v>
      </c>
      <c r="G15" s="24">
        <v>2850.00907665254</v>
      </c>
      <c r="H15" s="24">
        <v>2850.0111411539997</v>
      </c>
      <c r="I15" s="24">
        <v>2850.0112439344002</v>
      </c>
      <c r="J15" s="24">
        <v>2850.0130587793001</v>
      </c>
      <c r="K15" s="24">
        <v>4850.006803281799</v>
      </c>
      <c r="L15" s="24">
        <v>4850.0073649560982</v>
      </c>
      <c r="M15" s="24">
        <v>4850.0077526397999</v>
      </c>
      <c r="N15" s="24">
        <v>4850.0087147486984</v>
      </c>
      <c r="O15" s="24">
        <v>4850.0087601958003</v>
      </c>
      <c r="P15" s="24">
        <v>4850.0093863763996</v>
      </c>
      <c r="Q15" s="24">
        <v>4850.0100161134005</v>
      </c>
      <c r="R15" s="24">
        <v>5060.0234596667997</v>
      </c>
      <c r="S15" s="24">
        <v>5569.4243556589008</v>
      </c>
      <c r="T15" s="24">
        <v>5569.4252307716006</v>
      </c>
      <c r="U15" s="24">
        <v>5569.4349295674001</v>
      </c>
      <c r="V15" s="24">
        <v>5569.4349666685002</v>
      </c>
      <c r="W15" s="24">
        <v>5750.8316764174988</v>
      </c>
      <c r="X15" s="24">
        <v>6617.4562464759993</v>
      </c>
      <c r="Y15" s="24">
        <v>6891.6773611923991</v>
      </c>
      <c r="Z15" s="24">
        <v>7539.0068810116991</v>
      </c>
      <c r="AA15" s="24">
        <v>7539.0069023713986</v>
      </c>
    </row>
    <row r="16" spans="1:27" x14ac:dyDescent="0.25">
      <c r="A16" s="28" t="s">
        <v>40</v>
      </c>
      <c r="B16" s="28" t="s">
        <v>56</v>
      </c>
      <c r="C16" s="24">
        <v>64.899999991059062</v>
      </c>
      <c r="D16" s="24">
        <v>105.21000204980358</v>
      </c>
      <c r="E16" s="24">
        <v>157.20999655127508</v>
      </c>
      <c r="F16" s="24">
        <v>231.1999971866606</v>
      </c>
      <c r="G16" s="24">
        <v>336.59999608993422</v>
      </c>
      <c r="H16" s="24">
        <v>482.4999998807902</v>
      </c>
      <c r="I16" s="24">
        <v>666.21001362800405</v>
      </c>
      <c r="J16" s="24">
        <v>887.29999566077925</v>
      </c>
      <c r="K16" s="24">
        <v>1169.6999766826616</v>
      </c>
      <c r="L16" s="24">
        <v>1451.3999967575055</v>
      </c>
      <c r="M16" s="24">
        <v>1835.4999785423263</v>
      </c>
      <c r="N16" s="24">
        <v>2195.8000054359422</v>
      </c>
      <c r="O16" s="24">
        <v>2552.1000256538373</v>
      </c>
      <c r="P16" s="24">
        <v>2864.4999761581403</v>
      </c>
      <c r="Q16" s="24">
        <v>3151.9000062942496</v>
      </c>
      <c r="R16" s="24">
        <v>3412.6100287437407</v>
      </c>
      <c r="S16" s="24">
        <v>3667.5099544525128</v>
      </c>
      <c r="T16" s="24">
        <v>3928.3098983764521</v>
      </c>
      <c r="U16" s="24">
        <v>4202.2900047302192</v>
      </c>
      <c r="V16" s="24">
        <v>4515.5099191665586</v>
      </c>
      <c r="W16" s="24">
        <v>4833.8999090194475</v>
      </c>
      <c r="X16" s="24">
        <v>5159.8999233245695</v>
      </c>
      <c r="Y16" s="24">
        <v>5494.1999597549348</v>
      </c>
      <c r="Z16" s="24">
        <v>5756.6098699569611</v>
      </c>
      <c r="AA16" s="24">
        <v>6027.900102615351</v>
      </c>
    </row>
    <row r="17" spans="1:27" x14ac:dyDescent="0.25">
      <c r="A17" s="33" t="s">
        <v>139</v>
      </c>
      <c r="B17" s="33"/>
      <c r="C17" s="30">
        <v>56479.904711079442</v>
      </c>
      <c r="D17" s="30">
        <v>59762.248671091867</v>
      </c>
      <c r="E17" s="30">
        <v>58901.928325745495</v>
      </c>
      <c r="F17" s="30">
        <v>58248.304380146423</v>
      </c>
      <c r="G17" s="30">
        <v>58346.756029440556</v>
      </c>
      <c r="H17" s="30">
        <v>58819.221425213291</v>
      </c>
      <c r="I17" s="30">
        <v>58369.088582631208</v>
      </c>
      <c r="J17" s="30">
        <v>59474.566542443543</v>
      </c>
      <c r="K17" s="30">
        <v>64319.764210618887</v>
      </c>
      <c r="L17" s="30">
        <v>63827.243584208707</v>
      </c>
      <c r="M17" s="30">
        <v>63468.379704149338</v>
      </c>
      <c r="N17" s="30">
        <v>64887.68193212738</v>
      </c>
      <c r="O17" s="30">
        <v>65037.354699499811</v>
      </c>
      <c r="P17" s="30">
        <v>66271.294169943911</v>
      </c>
      <c r="Q17" s="30">
        <v>65664.726868992831</v>
      </c>
      <c r="R17" s="30">
        <v>67941.056672837381</v>
      </c>
      <c r="S17" s="30">
        <v>72394.258420677535</v>
      </c>
      <c r="T17" s="30">
        <v>73164.32295820053</v>
      </c>
      <c r="U17" s="30">
        <v>72120.838746649621</v>
      </c>
      <c r="V17" s="30">
        <v>72262.031342114264</v>
      </c>
      <c r="W17" s="30">
        <v>75298.653849921131</v>
      </c>
      <c r="X17" s="30">
        <v>80792.260001990915</v>
      </c>
      <c r="Y17" s="30">
        <v>79385.927156032354</v>
      </c>
      <c r="Z17" s="30">
        <v>77324.01546069028</v>
      </c>
      <c r="AA17" s="30">
        <v>76595.375299149993</v>
      </c>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24">
        <v>10260</v>
      </c>
      <c r="D20" s="24">
        <v>9760</v>
      </c>
      <c r="E20" s="24">
        <v>8260</v>
      </c>
      <c r="F20" s="24">
        <v>8260</v>
      </c>
      <c r="G20" s="24">
        <v>8259.9973499999996</v>
      </c>
      <c r="H20" s="24">
        <v>7550.8282409999983</v>
      </c>
      <c r="I20" s="24">
        <v>6416.5025529999975</v>
      </c>
      <c r="J20" s="24">
        <v>6416.5025529999975</v>
      </c>
      <c r="K20" s="24">
        <v>5096.5039059999999</v>
      </c>
      <c r="L20" s="24">
        <v>4925.6851258900988</v>
      </c>
      <c r="M20" s="24">
        <v>4060.0124579741</v>
      </c>
      <c r="N20" s="24">
        <v>4059.9973499999996</v>
      </c>
      <c r="O20" s="24">
        <v>4059.9973499999996</v>
      </c>
      <c r="P20" s="24">
        <v>4059.9973499999996</v>
      </c>
      <c r="Q20" s="24">
        <v>1320</v>
      </c>
      <c r="R20" s="24">
        <v>1320</v>
      </c>
      <c r="S20" s="24">
        <v>1320</v>
      </c>
      <c r="T20" s="24">
        <v>1320</v>
      </c>
      <c r="U20" s="24">
        <v>1320</v>
      </c>
      <c r="V20" s="24">
        <v>1320</v>
      </c>
      <c r="W20" s="24">
        <v>1320</v>
      </c>
      <c r="X20" s="24">
        <v>0</v>
      </c>
      <c r="Y20" s="24">
        <v>0</v>
      </c>
      <c r="Z20" s="24">
        <v>0</v>
      </c>
      <c r="AA20" s="24">
        <v>0</v>
      </c>
    </row>
    <row r="21" spans="1:27" s="27" customFormat="1" x14ac:dyDescent="0.25">
      <c r="A21" s="28" t="s">
        <v>131</v>
      </c>
      <c r="B21" s="28" t="s">
        <v>72</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row>
    <row r="22" spans="1:27" s="27" customFormat="1" x14ac:dyDescent="0.25">
      <c r="A22" s="28" t="s">
        <v>131</v>
      </c>
      <c r="B22" s="28" t="s">
        <v>20</v>
      </c>
      <c r="C22" s="24">
        <v>624.99899291992097</v>
      </c>
      <c r="D22" s="24">
        <v>624.99917715197091</v>
      </c>
      <c r="E22" s="24">
        <v>624.999277840741</v>
      </c>
      <c r="F22" s="24">
        <v>624.99927832864091</v>
      </c>
      <c r="G22" s="24">
        <v>624.999278411521</v>
      </c>
      <c r="H22" s="24">
        <v>624.99927843592093</v>
      </c>
      <c r="I22" s="24">
        <v>624.999278471921</v>
      </c>
      <c r="J22" s="24">
        <v>624.99927875402102</v>
      </c>
      <c r="K22" s="24">
        <v>624.999279368521</v>
      </c>
      <c r="L22" s="24">
        <v>624.99927946567095</v>
      </c>
      <c r="M22" s="24">
        <v>624.99927968759096</v>
      </c>
      <c r="N22" s="24">
        <v>624.99932232432093</v>
      </c>
      <c r="O22" s="24">
        <v>624.99935559682092</v>
      </c>
      <c r="P22" s="24">
        <v>624.99936356820092</v>
      </c>
      <c r="Q22" s="24">
        <v>624.999429334301</v>
      </c>
      <c r="R22" s="24">
        <v>624.99957414072094</v>
      </c>
      <c r="S22" s="24">
        <v>624.99995545798095</v>
      </c>
      <c r="T22" s="24">
        <v>624.99995630322098</v>
      </c>
      <c r="U22" s="24">
        <v>624.99995652359098</v>
      </c>
      <c r="V22" s="24">
        <v>624.99995721642097</v>
      </c>
      <c r="W22" s="24">
        <v>624.99995981908091</v>
      </c>
      <c r="X22" s="24">
        <v>625.000215512821</v>
      </c>
      <c r="Y22" s="24">
        <v>185.00022634852098</v>
      </c>
      <c r="Z22" s="24">
        <v>1.2340874E-3</v>
      </c>
      <c r="AA22" s="24">
        <v>1.2345291999999999E-3</v>
      </c>
    </row>
    <row r="23" spans="1:27" s="27" customFormat="1" x14ac:dyDescent="0.25">
      <c r="A23" s="28" t="s">
        <v>131</v>
      </c>
      <c r="B23" s="28" t="s">
        <v>32</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s="27" customFormat="1" x14ac:dyDescent="0.25">
      <c r="A24" s="28" t="s">
        <v>131</v>
      </c>
      <c r="B24" s="28" t="s">
        <v>67</v>
      </c>
      <c r="C24" s="24">
        <v>1438.0004560226801</v>
      </c>
      <c r="D24" s="24">
        <v>1438.0004762932099</v>
      </c>
      <c r="E24" s="24">
        <v>1438.0009215360401</v>
      </c>
      <c r="F24" s="24">
        <v>1438.0009253947601</v>
      </c>
      <c r="G24" s="24">
        <v>1438.00095389694</v>
      </c>
      <c r="H24" s="24">
        <v>1438.0010159567501</v>
      </c>
      <c r="I24" s="24">
        <v>1438.0010177294</v>
      </c>
      <c r="J24" s="24">
        <v>1438.0010500000001</v>
      </c>
      <c r="K24" s="24">
        <v>1438.00105234026</v>
      </c>
      <c r="L24" s="24">
        <v>1438.0010555453298</v>
      </c>
      <c r="M24" s="24">
        <v>1438.0010626111198</v>
      </c>
      <c r="N24" s="24">
        <v>1438.0010849825999</v>
      </c>
      <c r="O24" s="24">
        <v>1438.0011116145001</v>
      </c>
      <c r="P24" s="24">
        <v>1438.0011599100001</v>
      </c>
      <c r="Q24" s="24">
        <v>1388.0011930363601</v>
      </c>
      <c r="R24" s="24">
        <v>1880.6313472204602</v>
      </c>
      <c r="S24" s="24">
        <v>2166.92923222234</v>
      </c>
      <c r="T24" s="24">
        <v>2166.9292347507699</v>
      </c>
      <c r="U24" s="24">
        <v>2166.9292380471998</v>
      </c>
      <c r="V24" s="24">
        <v>2166.9292416445001</v>
      </c>
      <c r="W24" s="24">
        <v>2166.9294048377001</v>
      </c>
      <c r="X24" s="24">
        <v>2166.9294095678001</v>
      </c>
      <c r="Y24" s="24">
        <v>2166.9307284113997</v>
      </c>
      <c r="Z24" s="24">
        <v>1678.6048671537001</v>
      </c>
      <c r="AA24" s="24">
        <v>1678.60487182</v>
      </c>
    </row>
    <row r="25" spans="1:27" s="27" customFormat="1" x14ac:dyDescent="0.25">
      <c r="A25" s="28" t="s">
        <v>131</v>
      </c>
      <c r="B25" s="28" t="s">
        <v>66</v>
      </c>
      <c r="C25" s="24">
        <v>2525</v>
      </c>
      <c r="D25" s="24">
        <v>2525</v>
      </c>
      <c r="E25" s="24">
        <v>2525</v>
      </c>
      <c r="F25" s="24">
        <v>2525</v>
      </c>
      <c r="G25" s="24">
        <v>2525</v>
      </c>
      <c r="H25" s="24">
        <v>2525</v>
      </c>
      <c r="I25" s="24">
        <v>2525</v>
      </c>
      <c r="J25" s="24">
        <v>2525</v>
      </c>
      <c r="K25" s="24">
        <v>2525</v>
      </c>
      <c r="L25" s="24">
        <v>2525</v>
      </c>
      <c r="M25" s="24">
        <v>2525</v>
      </c>
      <c r="N25" s="24">
        <v>2525</v>
      </c>
      <c r="O25" s="24">
        <v>2525</v>
      </c>
      <c r="P25" s="24">
        <v>2525</v>
      </c>
      <c r="Q25" s="24">
        <v>2525</v>
      </c>
      <c r="R25" s="24">
        <v>2525</v>
      </c>
      <c r="S25" s="24">
        <v>2525</v>
      </c>
      <c r="T25" s="24">
        <v>2525</v>
      </c>
      <c r="U25" s="24">
        <v>2525</v>
      </c>
      <c r="V25" s="24">
        <v>2525</v>
      </c>
      <c r="W25" s="24">
        <v>2525</v>
      </c>
      <c r="X25" s="24">
        <v>2525</v>
      </c>
      <c r="Y25" s="24">
        <v>2525</v>
      </c>
      <c r="Z25" s="24">
        <v>2525</v>
      </c>
      <c r="AA25" s="24">
        <v>2525</v>
      </c>
    </row>
    <row r="26" spans="1:27" s="27" customFormat="1" x14ac:dyDescent="0.25">
      <c r="A26" s="28" t="s">
        <v>131</v>
      </c>
      <c r="B26" s="28" t="s">
        <v>70</v>
      </c>
      <c r="C26" s="24">
        <v>1986.4500007629379</v>
      </c>
      <c r="D26" s="24">
        <v>2213.2604259691839</v>
      </c>
      <c r="E26" s="24">
        <v>2796.8982031398596</v>
      </c>
      <c r="F26" s="24">
        <v>3554.6256723799534</v>
      </c>
      <c r="G26" s="24">
        <v>3554.6263945848432</v>
      </c>
      <c r="H26" s="24">
        <v>3581.3261052016742</v>
      </c>
      <c r="I26" s="24">
        <v>3851.4768523549642</v>
      </c>
      <c r="J26" s="24">
        <v>4613.6739729709043</v>
      </c>
      <c r="K26" s="24">
        <v>6484.2804517801942</v>
      </c>
      <c r="L26" s="24">
        <v>6484.2804579066551</v>
      </c>
      <c r="M26" s="24">
        <v>6484.2804634274944</v>
      </c>
      <c r="N26" s="24">
        <v>6484.2806607420944</v>
      </c>
      <c r="O26" s="24">
        <v>6484.280691691235</v>
      </c>
      <c r="P26" s="24">
        <v>6484.2809485784937</v>
      </c>
      <c r="Q26" s="24">
        <v>7740.4276633036943</v>
      </c>
      <c r="R26" s="24">
        <v>7693.9278612086937</v>
      </c>
      <c r="S26" s="24">
        <v>8968.9720992959956</v>
      </c>
      <c r="T26" s="24">
        <v>8866.4959760689562</v>
      </c>
      <c r="U26" s="24">
        <v>8866.4974855094551</v>
      </c>
      <c r="V26" s="24">
        <v>8505.9977391734574</v>
      </c>
      <c r="W26" s="24">
        <v>9385.4877483846958</v>
      </c>
      <c r="X26" s="24">
        <v>9385.4908920903963</v>
      </c>
      <c r="Y26" s="24">
        <v>9090.5109146690629</v>
      </c>
      <c r="Z26" s="24">
        <v>9090.5110316931641</v>
      </c>
      <c r="AA26" s="24">
        <v>9090.5116317144621</v>
      </c>
    </row>
    <row r="27" spans="1:27" s="27" customFormat="1" x14ac:dyDescent="0.25">
      <c r="A27" s="28" t="s">
        <v>131</v>
      </c>
      <c r="B27" s="28" t="s">
        <v>69</v>
      </c>
      <c r="C27" s="24">
        <v>2150.5196084336585</v>
      </c>
      <c r="D27" s="24">
        <v>3866.8347823444888</v>
      </c>
      <c r="E27" s="24">
        <v>4102.8712972149988</v>
      </c>
      <c r="F27" s="24">
        <v>4102.8716093555777</v>
      </c>
      <c r="G27" s="24">
        <v>5048.6556467001583</v>
      </c>
      <c r="H27" s="24">
        <v>5987.4557010512081</v>
      </c>
      <c r="I27" s="24">
        <v>6615.5104266177586</v>
      </c>
      <c r="J27" s="24">
        <v>6615.5105573259289</v>
      </c>
      <c r="K27" s="24">
        <v>10771.013698546139</v>
      </c>
      <c r="L27" s="24">
        <v>10771.013700572979</v>
      </c>
      <c r="M27" s="24">
        <v>10771.01370288358</v>
      </c>
      <c r="N27" s="24">
        <v>10771.014061809779</v>
      </c>
      <c r="O27" s="24">
        <v>10771.01407413493</v>
      </c>
      <c r="P27" s="24">
        <v>10771.01408619788</v>
      </c>
      <c r="Q27" s="24">
        <v>10771.015125017029</v>
      </c>
      <c r="R27" s="24">
        <v>10771.015441130379</v>
      </c>
      <c r="S27" s="24">
        <v>12053.355468445639</v>
      </c>
      <c r="T27" s="24">
        <v>11903.055588397921</v>
      </c>
      <c r="U27" s="24">
        <v>11903.055596636021</v>
      </c>
      <c r="V27" s="24">
        <v>12620.71508161792</v>
      </c>
      <c r="W27" s="24">
        <v>12620.715693205322</v>
      </c>
      <c r="X27" s="24">
        <v>14738.252942452844</v>
      </c>
      <c r="Y27" s="24">
        <v>14665.253578895543</v>
      </c>
      <c r="Z27" s="24">
        <v>14665.253587281342</v>
      </c>
      <c r="AA27" s="24">
        <v>14665.255483895942</v>
      </c>
    </row>
    <row r="28" spans="1:27" s="27" customFormat="1" x14ac:dyDescent="0.25">
      <c r="A28" s="28" t="s">
        <v>131</v>
      </c>
      <c r="B28" s="28" t="s">
        <v>36</v>
      </c>
      <c r="C28" s="24">
        <v>3.204677719999998E-3</v>
      </c>
      <c r="D28" s="24">
        <v>3.393247999999998E-3</v>
      </c>
      <c r="E28" s="24">
        <v>3.4846980099999987E-3</v>
      </c>
      <c r="F28" s="24">
        <v>3.4847818599999989E-3</v>
      </c>
      <c r="G28" s="24">
        <v>4.9981464999999999E-3</v>
      </c>
      <c r="H28" s="24">
        <v>7.0279265999999892E-3</v>
      </c>
      <c r="I28" s="24">
        <v>7.7257548000000007E-3</v>
      </c>
      <c r="J28" s="24">
        <v>1.0885373300000001E-2</v>
      </c>
      <c r="K28" s="24">
        <v>1.0886240799999999E-2</v>
      </c>
      <c r="L28" s="24">
        <v>4.0719532799999993E-2</v>
      </c>
      <c r="M28" s="24">
        <v>4.0813810999999992E-2</v>
      </c>
      <c r="N28" s="24">
        <v>7.8440735799999994E-2</v>
      </c>
      <c r="O28" s="24">
        <v>89.223537538599999</v>
      </c>
      <c r="P28" s="24">
        <v>89.223548697200002</v>
      </c>
      <c r="Q28" s="24">
        <v>1218.4414613346</v>
      </c>
      <c r="R28" s="24">
        <v>1277.1591625889998</v>
      </c>
      <c r="S28" s="24">
        <v>1277.1591636232999</v>
      </c>
      <c r="T28" s="24">
        <v>1277.1591641137002</v>
      </c>
      <c r="U28" s="24">
        <v>1277.1591655965001</v>
      </c>
      <c r="V28" s="24">
        <v>1277.1591777915</v>
      </c>
      <c r="W28" s="24">
        <v>2423.9762010270001</v>
      </c>
      <c r="X28" s="24">
        <v>3063.6832507489999</v>
      </c>
      <c r="Y28" s="24">
        <v>3063.6892441485002</v>
      </c>
      <c r="Z28" s="24">
        <v>3063.7212188530002</v>
      </c>
      <c r="AA28" s="24">
        <v>3063.7198276839995</v>
      </c>
    </row>
    <row r="29" spans="1:27" s="27" customFormat="1" x14ac:dyDescent="0.25">
      <c r="A29" s="28" t="s">
        <v>131</v>
      </c>
      <c r="B29" s="28" t="s">
        <v>74</v>
      </c>
      <c r="C29" s="24">
        <v>240</v>
      </c>
      <c r="D29" s="24">
        <v>240</v>
      </c>
      <c r="E29" s="24">
        <v>240</v>
      </c>
      <c r="F29" s="24">
        <v>240.00463724483998</v>
      </c>
      <c r="G29" s="24">
        <v>2280.0052007896402</v>
      </c>
      <c r="H29" s="24">
        <v>2280.0057426170001</v>
      </c>
      <c r="I29" s="24">
        <v>2280.0057609743003</v>
      </c>
      <c r="J29" s="24">
        <v>2280.0064419353002</v>
      </c>
      <c r="K29" s="24">
        <v>4280.0000199999995</v>
      </c>
      <c r="L29" s="24">
        <v>4280.0000199999995</v>
      </c>
      <c r="M29" s="24">
        <v>4280.0000199999995</v>
      </c>
      <c r="N29" s="24">
        <v>4280.0000199999995</v>
      </c>
      <c r="O29" s="24">
        <v>4280.0000199999995</v>
      </c>
      <c r="P29" s="24">
        <v>4280.0000199999995</v>
      </c>
      <c r="Q29" s="24">
        <v>4280.0000300000002</v>
      </c>
      <c r="R29" s="24">
        <v>4489.9999299999999</v>
      </c>
      <c r="S29" s="24">
        <v>4539.9995900000004</v>
      </c>
      <c r="T29" s="24">
        <v>4539.9996300000003</v>
      </c>
      <c r="U29" s="24">
        <v>4539.9996499999997</v>
      </c>
      <c r="V29" s="24">
        <v>4539.9996499999997</v>
      </c>
      <c r="W29" s="24">
        <v>4540.0001499999998</v>
      </c>
      <c r="X29" s="24">
        <v>4540.0001599999996</v>
      </c>
      <c r="Y29" s="24">
        <v>4540.0001599999996</v>
      </c>
      <c r="Z29" s="24">
        <v>4540.0001599999996</v>
      </c>
      <c r="AA29" s="24">
        <v>4540.0001599999996</v>
      </c>
    </row>
    <row r="30" spans="1:27" s="27" customFormat="1" x14ac:dyDescent="0.25">
      <c r="A30" s="28" t="s">
        <v>131</v>
      </c>
      <c r="B30" s="28" t="s">
        <v>56</v>
      </c>
      <c r="C30" s="24">
        <v>25.000000134110341</v>
      </c>
      <c r="D30" s="24">
        <v>39.710000619292224</v>
      </c>
      <c r="E30" s="24">
        <v>61.209998458623872</v>
      </c>
      <c r="F30" s="24">
        <v>92.100000143051133</v>
      </c>
      <c r="G30" s="24">
        <v>135.00000143051051</v>
      </c>
      <c r="H30" s="24">
        <v>191.79999816417651</v>
      </c>
      <c r="I30" s="24">
        <v>261.41000294685313</v>
      </c>
      <c r="J30" s="24">
        <v>342.69999337196282</v>
      </c>
      <c r="K30" s="24">
        <v>447.89998507499615</v>
      </c>
      <c r="L30" s="24">
        <v>547.60000896453846</v>
      </c>
      <c r="M30" s="24">
        <v>676.49999380111626</v>
      </c>
      <c r="N30" s="24">
        <v>801.40001535415638</v>
      </c>
      <c r="O30" s="24">
        <v>918.49997758865288</v>
      </c>
      <c r="P30" s="24">
        <v>1016.7000036239616</v>
      </c>
      <c r="Q30" s="24">
        <v>1105.8999681472771</v>
      </c>
      <c r="R30" s="24">
        <v>1189.9100012779231</v>
      </c>
      <c r="S30" s="24">
        <v>1273.4099788665758</v>
      </c>
      <c r="T30" s="24">
        <v>1359.7099685668886</v>
      </c>
      <c r="U30" s="24">
        <v>1451.8900413513177</v>
      </c>
      <c r="V30" s="24">
        <v>1556.0099649429314</v>
      </c>
      <c r="W30" s="24">
        <v>1661.1999425887993</v>
      </c>
      <c r="X30" s="24">
        <v>1769.0999584197934</v>
      </c>
      <c r="Y30" s="24">
        <v>1880.1999368667566</v>
      </c>
      <c r="Z30" s="24">
        <v>1968.6099462509121</v>
      </c>
      <c r="AA30" s="24">
        <v>2060.0000476837149</v>
      </c>
    </row>
    <row r="31" spans="1:27" s="27" customFormat="1" x14ac:dyDescent="0.25">
      <c r="A31" s="33" t="s">
        <v>139</v>
      </c>
      <c r="B31" s="33"/>
      <c r="C31" s="30">
        <v>18984.969058139199</v>
      </c>
      <c r="D31" s="30">
        <v>20428.094861758855</v>
      </c>
      <c r="E31" s="30">
        <v>19747.769699731638</v>
      </c>
      <c r="F31" s="30">
        <v>20505.497485458931</v>
      </c>
      <c r="G31" s="30">
        <v>21451.279623593462</v>
      </c>
      <c r="H31" s="30">
        <v>21707.610341645552</v>
      </c>
      <c r="I31" s="30">
        <v>21471.490128174042</v>
      </c>
      <c r="J31" s="30">
        <v>22233.687412050851</v>
      </c>
      <c r="K31" s="30">
        <v>26939.798388035117</v>
      </c>
      <c r="L31" s="30">
        <v>26768.979619380734</v>
      </c>
      <c r="M31" s="30">
        <v>25903.306966583885</v>
      </c>
      <c r="N31" s="30">
        <v>25903.292479858796</v>
      </c>
      <c r="O31" s="30">
        <v>25903.292583037488</v>
      </c>
      <c r="P31" s="30">
        <v>25903.292908254574</v>
      </c>
      <c r="Q31" s="30">
        <v>24369.443410691383</v>
      </c>
      <c r="R31" s="30">
        <v>24815.574223700256</v>
      </c>
      <c r="S31" s="30">
        <v>27659.256755421957</v>
      </c>
      <c r="T31" s="30">
        <v>27406.480755520868</v>
      </c>
      <c r="U31" s="30">
        <v>27406.48227671627</v>
      </c>
      <c r="V31" s="30">
        <v>27763.642019652299</v>
      </c>
      <c r="W31" s="30">
        <v>28643.132806246798</v>
      </c>
      <c r="X31" s="30">
        <v>29440.67345962386</v>
      </c>
      <c r="Y31" s="30">
        <v>28632.695448324528</v>
      </c>
      <c r="Z31" s="30">
        <v>27959.370720215607</v>
      </c>
      <c r="AA31" s="30">
        <v>27959.373221959606</v>
      </c>
    </row>
    <row r="32" spans="1:27" s="27" customFormat="1" x14ac:dyDescent="0.25"/>
    <row r="33" spans="1:27" s="27" customFormat="1"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s="27" customFormat="1" x14ac:dyDescent="0.25">
      <c r="A34" s="28" t="s">
        <v>132</v>
      </c>
      <c r="B34" s="28" t="s">
        <v>64</v>
      </c>
      <c r="C34" s="24">
        <v>8126</v>
      </c>
      <c r="D34" s="24">
        <v>8126</v>
      </c>
      <c r="E34" s="24">
        <v>8126</v>
      </c>
      <c r="F34" s="24">
        <v>8042.1295000000009</v>
      </c>
      <c r="G34" s="24">
        <v>7012.3161845059985</v>
      </c>
      <c r="H34" s="24">
        <v>7012.3157044756999</v>
      </c>
      <c r="I34" s="24">
        <v>6922.4426344609992</v>
      </c>
      <c r="J34" s="24">
        <v>6312.3157044372992</v>
      </c>
      <c r="K34" s="24">
        <v>6312.3157041889999</v>
      </c>
      <c r="L34" s="24">
        <v>6312.3157041159993</v>
      </c>
      <c r="M34" s="24">
        <v>6312.3157040719989</v>
      </c>
      <c r="N34" s="24">
        <v>6312.3157033922989</v>
      </c>
      <c r="O34" s="24">
        <v>6312.3157033012994</v>
      </c>
      <c r="P34" s="24">
        <v>6312.3157031519995</v>
      </c>
      <c r="Q34" s="24">
        <v>5745.9995200000003</v>
      </c>
      <c r="R34" s="24">
        <v>5046</v>
      </c>
      <c r="S34" s="24">
        <v>3896</v>
      </c>
      <c r="T34" s="24">
        <v>3896</v>
      </c>
      <c r="U34" s="24">
        <v>3896</v>
      </c>
      <c r="V34" s="24">
        <v>3896</v>
      </c>
      <c r="W34" s="24">
        <v>3896</v>
      </c>
      <c r="X34" s="24">
        <v>3152</v>
      </c>
      <c r="Y34" s="24">
        <v>2787</v>
      </c>
      <c r="Z34" s="24">
        <v>2421.9998500000002</v>
      </c>
      <c r="AA34" s="24">
        <v>2056.9998500000002</v>
      </c>
    </row>
    <row r="35" spans="1:27" s="27" customFormat="1" x14ac:dyDescent="0.25">
      <c r="A35" s="28" t="s">
        <v>132</v>
      </c>
      <c r="B35" s="28" t="s">
        <v>72</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row>
    <row r="36" spans="1:27" s="27" customFormat="1" x14ac:dyDescent="0.25">
      <c r="A36" s="28" t="s">
        <v>132</v>
      </c>
      <c r="B36" s="28" t="s">
        <v>20</v>
      </c>
      <c r="C36" s="24">
        <v>1596.8999938964839</v>
      </c>
      <c r="D36" s="24">
        <v>1596.9001686075339</v>
      </c>
      <c r="E36" s="24">
        <v>1596.900177508124</v>
      </c>
      <c r="F36" s="24">
        <v>1596.9002187020239</v>
      </c>
      <c r="G36" s="24">
        <v>1596.9002362602139</v>
      </c>
      <c r="H36" s="24">
        <v>1596.9002534058538</v>
      </c>
      <c r="I36" s="24">
        <v>1596.900253667724</v>
      </c>
      <c r="J36" s="24">
        <v>1596.900298793104</v>
      </c>
      <c r="K36" s="24">
        <v>1596.900299021014</v>
      </c>
      <c r="L36" s="24">
        <v>1596.9002991803538</v>
      </c>
      <c r="M36" s="24">
        <v>1596.9002996954639</v>
      </c>
      <c r="N36" s="24">
        <v>1596.9003035033838</v>
      </c>
      <c r="O36" s="24">
        <v>1596.9003312406139</v>
      </c>
      <c r="P36" s="24">
        <v>1596.9003875099838</v>
      </c>
      <c r="Q36" s="24">
        <v>1596.9003885519639</v>
      </c>
      <c r="R36" s="24">
        <v>1211.9004886915238</v>
      </c>
      <c r="S36" s="24">
        <v>1211.9007308684538</v>
      </c>
      <c r="T36" s="24">
        <v>1211.9007309626338</v>
      </c>
      <c r="U36" s="24">
        <v>1068.5007372468001</v>
      </c>
      <c r="V36" s="24">
        <v>1068.50073789473</v>
      </c>
      <c r="W36" s="24">
        <v>1068.50074059394</v>
      </c>
      <c r="X36" s="24">
        <v>1068.5008649327001</v>
      </c>
      <c r="Y36" s="24">
        <v>1068.5008657257999</v>
      </c>
      <c r="Z36" s="24">
        <v>1068.50088938454</v>
      </c>
      <c r="AA36" s="24">
        <v>424.00089077075</v>
      </c>
    </row>
    <row r="37" spans="1:27" s="27" customFormat="1" x14ac:dyDescent="0.25">
      <c r="A37" s="28" t="s">
        <v>132</v>
      </c>
      <c r="B37" s="28" t="s">
        <v>32</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row>
    <row r="38" spans="1:27" s="27" customFormat="1" x14ac:dyDescent="0.25">
      <c r="A38" s="28" t="s">
        <v>132</v>
      </c>
      <c r="B38" s="28" t="s">
        <v>67</v>
      </c>
      <c r="C38" s="24">
        <v>1909.0002295541001</v>
      </c>
      <c r="D38" s="24">
        <v>1909.00024047887</v>
      </c>
      <c r="E38" s="24">
        <v>1909.0002550566601</v>
      </c>
      <c r="F38" s="24">
        <v>1909.0004213513</v>
      </c>
      <c r="G38" s="24">
        <v>1909.0005064643001</v>
      </c>
      <c r="H38" s="24">
        <v>1909.0006481263599</v>
      </c>
      <c r="I38" s="24">
        <v>1909.0006489677</v>
      </c>
      <c r="J38" s="24">
        <v>1909.0006578638599</v>
      </c>
      <c r="K38" s="24">
        <v>1909.0006588287699</v>
      </c>
      <c r="L38" s="24">
        <v>1909.0006596936</v>
      </c>
      <c r="M38" s="24">
        <v>1909.00066085445</v>
      </c>
      <c r="N38" s="24">
        <v>1909.0006622053299</v>
      </c>
      <c r="O38" s="24">
        <v>1629.000663393</v>
      </c>
      <c r="P38" s="24">
        <v>1512.00069479074</v>
      </c>
      <c r="Q38" s="24">
        <v>1512.00069682556</v>
      </c>
      <c r="R38" s="24">
        <v>1512.0032680116001</v>
      </c>
      <c r="S38" s="24">
        <v>1512.0036999030001</v>
      </c>
      <c r="T38" s="24">
        <v>1512.0037007981</v>
      </c>
      <c r="U38" s="24">
        <v>1512.0037017971999</v>
      </c>
      <c r="V38" s="24">
        <v>1512.0037026969001</v>
      </c>
      <c r="W38" s="24">
        <v>1512.0037043320001</v>
      </c>
      <c r="X38" s="24">
        <v>1512.0037069427999</v>
      </c>
      <c r="Y38" s="24">
        <v>1512.0037091828001</v>
      </c>
      <c r="Z38" s="24">
        <v>1369.0037137063</v>
      </c>
      <c r="AA38" s="24">
        <v>1369.003717455</v>
      </c>
    </row>
    <row r="39" spans="1:27" s="27" customFormat="1" x14ac:dyDescent="0.25">
      <c r="A39" s="28" t="s">
        <v>132</v>
      </c>
      <c r="B39" s="28" t="s">
        <v>66</v>
      </c>
      <c r="C39" s="24">
        <v>152.40000152587891</v>
      </c>
      <c r="D39" s="24">
        <v>152.40000152587891</v>
      </c>
      <c r="E39" s="24">
        <v>152.40000152587891</v>
      </c>
      <c r="F39" s="24">
        <v>152.40000152587891</v>
      </c>
      <c r="G39" s="24">
        <v>152.40000152587891</v>
      </c>
      <c r="H39" s="24">
        <v>152.40000152587891</v>
      </c>
      <c r="I39" s="24">
        <v>152.40000152587891</v>
      </c>
      <c r="J39" s="24">
        <v>152.40000152587891</v>
      </c>
      <c r="K39" s="24">
        <v>152.40000152587891</v>
      </c>
      <c r="L39" s="24">
        <v>152.40000152587891</v>
      </c>
      <c r="M39" s="24">
        <v>152.40000152587891</v>
      </c>
      <c r="N39" s="24">
        <v>152.40000152587891</v>
      </c>
      <c r="O39" s="24">
        <v>152.40000152587891</v>
      </c>
      <c r="P39" s="24">
        <v>152.40000152587891</v>
      </c>
      <c r="Q39" s="24">
        <v>152.40000152587891</v>
      </c>
      <c r="R39" s="24">
        <v>152.40000152587891</v>
      </c>
      <c r="S39" s="24">
        <v>66</v>
      </c>
      <c r="T39" s="24">
        <v>66</v>
      </c>
      <c r="U39" s="24">
        <v>66</v>
      </c>
      <c r="V39" s="24">
        <v>66</v>
      </c>
      <c r="W39" s="24">
        <v>66</v>
      </c>
      <c r="X39" s="24">
        <v>0</v>
      </c>
      <c r="Y39" s="24">
        <v>0</v>
      </c>
      <c r="Z39" s="24">
        <v>0</v>
      </c>
      <c r="AA39" s="24">
        <v>0</v>
      </c>
    </row>
    <row r="40" spans="1:27" s="27" customFormat="1" x14ac:dyDescent="0.25">
      <c r="A40" s="28" t="s">
        <v>132</v>
      </c>
      <c r="B40" s="28" t="s">
        <v>70</v>
      </c>
      <c r="C40" s="24">
        <v>676.60802078246934</v>
      </c>
      <c r="D40" s="24">
        <v>1176.6141485250791</v>
      </c>
      <c r="E40" s="24">
        <v>1176.6144692020894</v>
      </c>
      <c r="F40" s="24">
        <v>1176.6153006972195</v>
      </c>
      <c r="G40" s="24">
        <v>1542.029312718229</v>
      </c>
      <c r="H40" s="24">
        <v>1732.7202246745294</v>
      </c>
      <c r="I40" s="24">
        <v>1732.7202448183396</v>
      </c>
      <c r="J40" s="24">
        <v>2715.9720550918191</v>
      </c>
      <c r="K40" s="24">
        <v>2715.9720719169086</v>
      </c>
      <c r="L40" s="24">
        <v>2715.972160450609</v>
      </c>
      <c r="M40" s="24">
        <v>3222.7565827078288</v>
      </c>
      <c r="N40" s="24">
        <v>3669.2798184132189</v>
      </c>
      <c r="O40" s="24">
        <v>3669.2798888979473</v>
      </c>
      <c r="P40" s="24">
        <v>5020.2103181796683</v>
      </c>
      <c r="Q40" s="24">
        <v>5484.776160117668</v>
      </c>
      <c r="R40" s="24">
        <v>7909.4141985754686</v>
      </c>
      <c r="S40" s="24">
        <v>10105.814313930368</v>
      </c>
      <c r="T40" s="24">
        <v>10105.814337797368</v>
      </c>
      <c r="U40" s="24">
        <v>10105.81434856667</v>
      </c>
      <c r="V40" s="24">
        <v>10105.814369105168</v>
      </c>
      <c r="W40" s="24">
        <v>10236.35723678777</v>
      </c>
      <c r="X40" s="24">
        <v>11246.86614194597</v>
      </c>
      <c r="Y40" s="24">
        <v>11318.321290022775</v>
      </c>
      <c r="Z40" s="24">
        <v>11080.691100530539</v>
      </c>
      <c r="AA40" s="24">
        <v>12290.810222215941</v>
      </c>
    </row>
    <row r="41" spans="1:27" s="27" customFormat="1" x14ac:dyDescent="0.25">
      <c r="A41" s="28" t="s">
        <v>132</v>
      </c>
      <c r="B41" s="28" t="s">
        <v>69</v>
      </c>
      <c r="C41" s="24">
        <v>1965.858209485745</v>
      </c>
      <c r="D41" s="24">
        <v>2775.8588887407454</v>
      </c>
      <c r="E41" s="24">
        <v>2775.8588905117754</v>
      </c>
      <c r="F41" s="24">
        <v>2775.8588910627655</v>
      </c>
      <c r="G41" s="24">
        <v>2775.8604684294855</v>
      </c>
      <c r="H41" s="24">
        <v>2775.8616258803459</v>
      </c>
      <c r="I41" s="24">
        <v>2775.8619054681753</v>
      </c>
      <c r="J41" s="24">
        <v>2775.863711227265</v>
      </c>
      <c r="K41" s="24">
        <v>2775.8637377045352</v>
      </c>
      <c r="L41" s="24">
        <v>2775.8642754694461</v>
      </c>
      <c r="M41" s="24">
        <v>2775.8850176211954</v>
      </c>
      <c r="N41" s="24">
        <v>2911.871469983545</v>
      </c>
      <c r="O41" s="24">
        <v>3254.8048782219253</v>
      </c>
      <c r="P41" s="24">
        <v>3254.804891043495</v>
      </c>
      <c r="Q41" s="24">
        <v>3655.6163081710956</v>
      </c>
      <c r="R41" s="24">
        <v>3534.6164099006451</v>
      </c>
      <c r="S41" s="24">
        <v>3484.6164625023557</v>
      </c>
      <c r="T41" s="24">
        <v>3484.616478027895</v>
      </c>
      <c r="U41" s="24">
        <v>3484.6164843270853</v>
      </c>
      <c r="V41" s="24">
        <v>3484.6260563223532</v>
      </c>
      <c r="W41" s="24">
        <v>3873.6850703451355</v>
      </c>
      <c r="X41" s="24">
        <v>6579.6338495975997</v>
      </c>
      <c r="Y41" s="24">
        <v>6426.63464879198</v>
      </c>
      <c r="Z41" s="24">
        <v>6328.4947650930117</v>
      </c>
      <c r="AA41" s="24">
        <v>6264.3348554511922</v>
      </c>
    </row>
    <row r="42" spans="1:27" s="27" customFormat="1" x14ac:dyDescent="0.25">
      <c r="A42" s="28" t="s">
        <v>132</v>
      </c>
      <c r="B42" s="28" t="s">
        <v>36</v>
      </c>
      <c r="C42" s="24">
        <v>2.0006457065999999</v>
      </c>
      <c r="D42" s="24">
        <v>22.000646249999999</v>
      </c>
      <c r="E42" s="24">
        <v>22.000646289700001</v>
      </c>
      <c r="F42" s="24">
        <v>22.00064631016</v>
      </c>
      <c r="G42" s="24">
        <v>22.000731684150001</v>
      </c>
      <c r="H42" s="24">
        <v>22.002512565</v>
      </c>
      <c r="I42" s="24">
        <v>22.002543385399999</v>
      </c>
      <c r="J42" s="24">
        <v>428.9837</v>
      </c>
      <c r="K42" s="24">
        <v>428.9837</v>
      </c>
      <c r="L42" s="24">
        <v>428.98399999999998</v>
      </c>
      <c r="M42" s="24">
        <v>601.85400000000004</v>
      </c>
      <c r="N42" s="24">
        <v>601.85410000000002</v>
      </c>
      <c r="O42" s="24">
        <v>806.30853000000002</v>
      </c>
      <c r="P42" s="24">
        <v>911.74710000000005</v>
      </c>
      <c r="Q42" s="24">
        <v>911.74710000000005</v>
      </c>
      <c r="R42" s="24">
        <v>911.74710000000005</v>
      </c>
      <c r="S42" s="24">
        <v>911.74710000000005</v>
      </c>
      <c r="T42" s="24">
        <v>911.74710000000005</v>
      </c>
      <c r="U42" s="24">
        <v>911.74710000000005</v>
      </c>
      <c r="V42" s="24">
        <v>911.74710000000005</v>
      </c>
      <c r="W42" s="24">
        <v>911.74659999999994</v>
      </c>
      <c r="X42" s="24">
        <v>938.72216999999898</v>
      </c>
      <c r="Y42" s="24">
        <v>938.72216999999898</v>
      </c>
      <c r="Z42" s="24">
        <v>994.34969999999998</v>
      </c>
      <c r="AA42" s="24">
        <v>994.34960000000001</v>
      </c>
    </row>
    <row r="43" spans="1:27" s="27" customFormat="1" x14ac:dyDescent="0.25">
      <c r="A43" s="28" t="s">
        <v>132</v>
      </c>
      <c r="B43" s="28" t="s">
        <v>74</v>
      </c>
      <c r="C43" s="24">
        <v>570</v>
      </c>
      <c r="D43" s="24">
        <v>570</v>
      </c>
      <c r="E43" s="24">
        <v>570</v>
      </c>
      <c r="F43" s="24">
        <v>570.00096949900001</v>
      </c>
      <c r="G43" s="24">
        <v>570.00116677519998</v>
      </c>
      <c r="H43" s="24">
        <v>570.00163968619995</v>
      </c>
      <c r="I43" s="24">
        <v>570.00164301790005</v>
      </c>
      <c r="J43" s="24">
        <v>570.00204848850001</v>
      </c>
      <c r="K43" s="24">
        <v>570.00205244990002</v>
      </c>
      <c r="L43" s="24">
        <v>570.00205410019998</v>
      </c>
      <c r="M43" s="24">
        <v>570.00205816539994</v>
      </c>
      <c r="N43" s="24">
        <v>570.00206895240001</v>
      </c>
      <c r="O43" s="24">
        <v>570.00207832549995</v>
      </c>
      <c r="P43" s="24">
        <v>570.00263930230005</v>
      </c>
      <c r="Q43" s="24">
        <v>570.00267893679995</v>
      </c>
      <c r="R43" s="24">
        <v>570.01603402000001</v>
      </c>
      <c r="S43" s="24">
        <v>1029.4095199999999</v>
      </c>
      <c r="T43" s="24">
        <v>1029.4095199999999</v>
      </c>
      <c r="U43" s="24">
        <v>1029.4095500000001</v>
      </c>
      <c r="V43" s="24">
        <v>1029.4095500000001</v>
      </c>
      <c r="W43" s="24">
        <v>1053.9190699999999</v>
      </c>
      <c r="X43" s="24">
        <v>1920.5435</v>
      </c>
      <c r="Y43" s="24">
        <v>1920.5435</v>
      </c>
      <c r="Z43" s="24">
        <v>2067.8775999999998</v>
      </c>
      <c r="AA43" s="24">
        <v>2067.8775999999998</v>
      </c>
    </row>
    <row r="44" spans="1:27" s="27" customFormat="1" x14ac:dyDescent="0.25">
      <c r="A44" s="28" t="s">
        <v>132</v>
      </c>
      <c r="B44" s="28" t="s">
        <v>56</v>
      </c>
      <c r="C44" s="24">
        <v>11.800000190734799</v>
      </c>
      <c r="D44" s="24">
        <v>19</v>
      </c>
      <c r="E44" s="24">
        <v>29.399999618530199</v>
      </c>
      <c r="F44" s="24">
        <v>44.5</v>
      </c>
      <c r="G44" s="24">
        <v>65.599998474121094</v>
      </c>
      <c r="H44" s="24">
        <v>93.900001525878906</v>
      </c>
      <c r="I44" s="24">
        <v>128.100006103515</v>
      </c>
      <c r="J44" s="24">
        <v>170.30000305175699</v>
      </c>
      <c r="K44" s="24">
        <v>224.39999389648401</v>
      </c>
      <c r="L44" s="24">
        <v>284.600006103515</v>
      </c>
      <c r="M44" s="24">
        <v>369.20001220703102</v>
      </c>
      <c r="N44" s="24">
        <v>447.100006103515</v>
      </c>
      <c r="O44" s="24">
        <v>529.70001220703102</v>
      </c>
      <c r="P44" s="24">
        <v>602</v>
      </c>
      <c r="Q44" s="24">
        <v>668.20001220703102</v>
      </c>
      <c r="R44" s="24">
        <v>729</v>
      </c>
      <c r="S44" s="24">
        <v>789.09997558593705</v>
      </c>
      <c r="T44" s="24">
        <v>851.29998779296795</v>
      </c>
      <c r="U44" s="24">
        <v>916.20001220703102</v>
      </c>
      <c r="V44" s="24">
        <v>989</v>
      </c>
      <c r="W44" s="24">
        <v>1064.09997558593</v>
      </c>
      <c r="X44" s="24">
        <v>1141.19995117187</v>
      </c>
      <c r="Y44" s="24">
        <v>1220.5</v>
      </c>
      <c r="Z44" s="24">
        <v>1281.19995117187</v>
      </c>
      <c r="AA44" s="24">
        <v>1344</v>
      </c>
    </row>
    <row r="45" spans="1:27" s="27" customFormat="1" x14ac:dyDescent="0.25">
      <c r="A45" s="33" t="s">
        <v>139</v>
      </c>
      <c r="B45" s="33"/>
      <c r="C45" s="30">
        <v>14426.766455244677</v>
      </c>
      <c r="D45" s="30">
        <v>15736.773447878108</v>
      </c>
      <c r="E45" s="30">
        <v>15736.773793804528</v>
      </c>
      <c r="F45" s="30">
        <v>15652.904333339189</v>
      </c>
      <c r="G45" s="30">
        <v>14988.506709904104</v>
      </c>
      <c r="H45" s="30">
        <v>15179.198458088667</v>
      </c>
      <c r="I45" s="30">
        <v>15089.325688908817</v>
      </c>
      <c r="J45" s="30">
        <v>15462.452428939227</v>
      </c>
      <c r="K45" s="30">
        <v>15462.452473186106</v>
      </c>
      <c r="L45" s="30">
        <v>15462.453100435887</v>
      </c>
      <c r="M45" s="30">
        <v>15969.258266476816</v>
      </c>
      <c r="N45" s="30">
        <v>16551.767959023655</v>
      </c>
      <c r="O45" s="30">
        <v>16614.701466580664</v>
      </c>
      <c r="P45" s="30">
        <v>17848.631996201766</v>
      </c>
      <c r="Q45" s="30">
        <v>18147.693075192168</v>
      </c>
      <c r="R45" s="30">
        <v>19366.334366705116</v>
      </c>
      <c r="S45" s="30">
        <v>20276.335207204178</v>
      </c>
      <c r="T45" s="30">
        <v>20276.335247585997</v>
      </c>
      <c r="U45" s="30">
        <v>20132.935271937753</v>
      </c>
      <c r="V45" s="30">
        <v>20132.944866019156</v>
      </c>
      <c r="W45" s="30">
        <v>20652.546752058843</v>
      </c>
      <c r="X45" s="30">
        <v>23559.004563419068</v>
      </c>
      <c r="Y45" s="30">
        <v>23112.460513723356</v>
      </c>
      <c r="Z45" s="30">
        <v>22268.690318714391</v>
      </c>
      <c r="AA45" s="30">
        <v>22405.149535892884</v>
      </c>
    </row>
    <row r="46" spans="1:27" s="27" customFormat="1" x14ac:dyDescent="0.25"/>
    <row r="47" spans="1:27" s="27" customFormat="1"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s="27" customFormat="1" x14ac:dyDescent="0.25">
      <c r="A48" s="28" t="s">
        <v>133</v>
      </c>
      <c r="B48" s="28" t="s">
        <v>64</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row>
    <row r="49" spans="1:27" s="27" customFormat="1" x14ac:dyDescent="0.25">
      <c r="A49" s="28" t="s">
        <v>133</v>
      </c>
      <c r="B49" s="28" t="s">
        <v>72</v>
      </c>
      <c r="C49" s="24">
        <v>4775</v>
      </c>
      <c r="D49" s="24">
        <v>4775</v>
      </c>
      <c r="E49" s="24">
        <v>4775</v>
      </c>
      <c r="F49" s="24">
        <v>3446.4764484440002</v>
      </c>
      <c r="G49" s="24">
        <v>3263.5414252220985</v>
      </c>
      <c r="H49" s="24">
        <v>3263.5412576921985</v>
      </c>
      <c r="I49" s="24">
        <v>3139.4003838503986</v>
      </c>
      <c r="J49" s="24">
        <v>3077.0736599999991</v>
      </c>
      <c r="K49" s="24">
        <v>3077.0736599999991</v>
      </c>
      <c r="L49" s="24">
        <v>3077.0736599999991</v>
      </c>
      <c r="M49" s="24">
        <v>3077.0736599999991</v>
      </c>
      <c r="N49" s="24">
        <v>3077.0736599999991</v>
      </c>
      <c r="O49" s="24">
        <v>3077.0736599999991</v>
      </c>
      <c r="P49" s="24">
        <v>3077.0736599999991</v>
      </c>
      <c r="Q49" s="24">
        <v>3077.0736599999991</v>
      </c>
      <c r="R49" s="24">
        <v>3077.0736599999991</v>
      </c>
      <c r="S49" s="24">
        <v>3077.0736599999991</v>
      </c>
      <c r="T49" s="24">
        <v>2905.4188699999977</v>
      </c>
      <c r="U49" s="24">
        <v>2905.4188699999977</v>
      </c>
      <c r="V49" s="24">
        <v>2905.4188699999977</v>
      </c>
      <c r="W49" s="24">
        <v>2905.4188699999977</v>
      </c>
      <c r="X49" s="24">
        <v>2905.4188699999977</v>
      </c>
      <c r="Y49" s="24">
        <v>2905.4188699999977</v>
      </c>
      <c r="Z49" s="24">
        <v>2905.4188699999977</v>
      </c>
      <c r="AA49" s="24">
        <v>2628.0006799999974</v>
      </c>
    </row>
    <row r="50" spans="1:27" s="27" customFormat="1" x14ac:dyDescent="0.25">
      <c r="A50" s="28" t="s">
        <v>133</v>
      </c>
      <c r="B50" s="28" t="s">
        <v>20</v>
      </c>
      <c r="C50" s="24">
        <v>0</v>
      </c>
      <c r="D50" s="24">
        <v>2.0459337E-4</v>
      </c>
      <c r="E50" s="24">
        <v>2.0508755000000001E-4</v>
      </c>
      <c r="F50" s="24">
        <v>2.5576290000000002E-4</v>
      </c>
      <c r="G50" s="24">
        <v>2.5595895999999999E-4</v>
      </c>
      <c r="H50" s="24">
        <v>2.6384636000000001E-4</v>
      </c>
      <c r="I50" s="24">
        <v>2.7461195999999998E-4</v>
      </c>
      <c r="J50" s="24">
        <v>3.0295417E-4</v>
      </c>
      <c r="K50" s="24">
        <v>3.2520119999999899E-4</v>
      </c>
      <c r="L50" s="24">
        <v>3.5884095000000003E-4</v>
      </c>
      <c r="M50" s="24">
        <v>3.5890656999999998E-4</v>
      </c>
      <c r="N50" s="24">
        <v>3.7145129999999898E-4</v>
      </c>
      <c r="O50" s="24">
        <v>4.2420625999999999E-4</v>
      </c>
      <c r="P50" s="24">
        <v>4.2555932000000002E-4</v>
      </c>
      <c r="Q50" s="24">
        <v>4.4567077000000002E-4</v>
      </c>
      <c r="R50" s="24">
        <v>4.4638129999999997E-4</v>
      </c>
      <c r="S50" s="24">
        <v>5.5466459999999995E-4</v>
      </c>
      <c r="T50" s="24">
        <v>5.9830129999999997E-4</v>
      </c>
      <c r="U50" s="24">
        <v>7.5023422999999996E-4</v>
      </c>
      <c r="V50" s="24">
        <v>7.5061099999999999E-4</v>
      </c>
      <c r="W50" s="24">
        <v>8.50479469999999E-4</v>
      </c>
      <c r="X50" s="24">
        <v>8.5313999999999995E-4</v>
      </c>
      <c r="Y50" s="24">
        <v>8.6373560000000001E-4</v>
      </c>
      <c r="Z50" s="24">
        <v>8.6421065000000003E-4</v>
      </c>
      <c r="AA50" s="24">
        <v>9.4678643000000004E-4</v>
      </c>
    </row>
    <row r="51" spans="1:27" s="27" customFormat="1" x14ac:dyDescent="0.25">
      <c r="A51" s="28" t="s">
        <v>133</v>
      </c>
      <c r="B51" s="28" t="s">
        <v>32</v>
      </c>
      <c r="C51" s="24">
        <v>500</v>
      </c>
      <c r="D51" s="24">
        <v>500</v>
      </c>
      <c r="E51" s="24">
        <v>500</v>
      </c>
      <c r="F51" s="24">
        <v>500</v>
      </c>
      <c r="G51" s="24">
        <v>500</v>
      </c>
      <c r="H51" s="24">
        <v>500</v>
      </c>
      <c r="I51" s="24">
        <v>500</v>
      </c>
      <c r="J51" s="24">
        <v>500</v>
      </c>
      <c r="K51" s="24">
        <v>500</v>
      </c>
      <c r="L51" s="24">
        <v>500</v>
      </c>
      <c r="M51" s="24">
        <v>500</v>
      </c>
      <c r="N51" s="24">
        <v>500</v>
      </c>
      <c r="O51" s="24">
        <v>500</v>
      </c>
      <c r="P51" s="24">
        <v>500</v>
      </c>
      <c r="Q51" s="24">
        <v>500</v>
      </c>
      <c r="R51" s="24">
        <v>500</v>
      </c>
      <c r="S51" s="24">
        <v>500</v>
      </c>
      <c r="T51" s="24">
        <v>500</v>
      </c>
      <c r="U51" s="24">
        <v>0</v>
      </c>
      <c r="V51" s="24">
        <v>0</v>
      </c>
      <c r="W51" s="24">
        <v>0</v>
      </c>
      <c r="X51" s="24">
        <v>0</v>
      </c>
      <c r="Y51" s="24">
        <v>0</v>
      </c>
      <c r="Z51" s="24">
        <v>0</v>
      </c>
      <c r="AA51" s="24">
        <v>0</v>
      </c>
    </row>
    <row r="52" spans="1:27" s="27" customFormat="1" x14ac:dyDescent="0.25">
      <c r="A52" s="28" t="s">
        <v>133</v>
      </c>
      <c r="B52" s="28" t="s">
        <v>67</v>
      </c>
      <c r="C52" s="24">
        <v>1900.00023290991</v>
      </c>
      <c r="D52" s="24">
        <v>1900.0003556117999</v>
      </c>
      <c r="E52" s="24">
        <v>1900.0003562629299</v>
      </c>
      <c r="F52" s="24">
        <v>1900.00035846583</v>
      </c>
      <c r="G52" s="24">
        <v>1900.0003594100699</v>
      </c>
      <c r="H52" s="24">
        <v>1900.000388812</v>
      </c>
      <c r="I52" s="24">
        <v>1900.0003900638801</v>
      </c>
      <c r="J52" s="24">
        <v>1900.0003913759001</v>
      </c>
      <c r="K52" s="24">
        <v>1900.0003928819499</v>
      </c>
      <c r="L52" s="24">
        <v>1900.0005780392</v>
      </c>
      <c r="M52" s="24">
        <v>1900.00057910493</v>
      </c>
      <c r="N52" s="24">
        <v>1900.0005804692</v>
      </c>
      <c r="O52" s="24">
        <v>1730.0005816548401</v>
      </c>
      <c r="P52" s="24">
        <v>1730.0005832474999</v>
      </c>
      <c r="Q52" s="24">
        <v>1730.0005848671001</v>
      </c>
      <c r="R52" s="24">
        <v>1730.0005869061999</v>
      </c>
      <c r="S52" s="24">
        <v>1730.00062522385</v>
      </c>
      <c r="T52" s="24">
        <v>1730.0006377735001</v>
      </c>
      <c r="U52" s="24">
        <v>1290.0009559359</v>
      </c>
      <c r="V52" s="24">
        <v>1290.0009591179601</v>
      </c>
      <c r="W52" s="24">
        <v>1290.0010037876</v>
      </c>
      <c r="X52" s="24">
        <v>1196.0010068503</v>
      </c>
      <c r="Y52" s="24">
        <v>1196.0010326247</v>
      </c>
      <c r="Z52" s="24">
        <v>1196.0011620744001</v>
      </c>
      <c r="AA52" s="24">
        <v>1196.0022514036</v>
      </c>
    </row>
    <row r="53" spans="1:27" s="27" customFormat="1" x14ac:dyDescent="0.25">
      <c r="A53" s="28" t="s">
        <v>133</v>
      </c>
      <c r="B53" s="28" t="s">
        <v>66</v>
      </c>
      <c r="C53" s="24">
        <v>2279</v>
      </c>
      <c r="D53" s="24">
        <v>2279</v>
      </c>
      <c r="E53" s="24">
        <v>2279</v>
      </c>
      <c r="F53" s="24">
        <v>2279</v>
      </c>
      <c r="G53" s="24">
        <v>2279</v>
      </c>
      <c r="H53" s="24">
        <v>2279</v>
      </c>
      <c r="I53" s="24">
        <v>2279</v>
      </c>
      <c r="J53" s="24">
        <v>2279</v>
      </c>
      <c r="K53" s="24">
        <v>2279</v>
      </c>
      <c r="L53" s="24">
        <v>2279</v>
      </c>
      <c r="M53" s="24">
        <v>2279</v>
      </c>
      <c r="N53" s="24">
        <v>2279</v>
      </c>
      <c r="O53" s="24">
        <v>2279</v>
      </c>
      <c r="P53" s="24">
        <v>2279</v>
      </c>
      <c r="Q53" s="24">
        <v>2279</v>
      </c>
      <c r="R53" s="24">
        <v>2279</v>
      </c>
      <c r="S53" s="24">
        <v>2279</v>
      </c>
      <c r="T53" s="24">
        <v>2279</v>
      </c>
      <c r="U53" s="24">
        <v>2279</v>
      </c>
      <c r="V53" s="24">
        <v>2279</v>
      </c>
      <c r="W53" s="24">
        <v>2279</v>
      </c>
      <c r="X53" s="24">
        <v>2279</v>
      </c>
      <c r="Y53" s="24">
        <v>2279</v>
      </c>
      <c r="Z53" s="24">
        <v>2279</v>
      </c>
      <c r="AA53" s="24">
        <v>2279</v>
      </c>
    </row>
    <row r="54" spans="1:27" s="27" customFormat="1" x14ac:dyDescent="0.25">
      <c r="A54" s="28" t="s">
        <v>133</v>
      </c>
      <c r="B54" s="28" t="s">
        <v>70</v>
      </c>
      <c r="C54" s="24">
        <v>3928.5299720764133</v>
      </c>
      <c r="D54" s="24">
        <v>4288.532631496043</v>
      </c>
      <c r="E54" s="24">
        <v>4288.5328572293129</v>
      </c>
      <c r="F54" s="24">
        <v>4288.5340450535041</v>
      </c>
      <c r="G54" s="24">
        <v>4288.5341753785387</v>
      </c>
      <c r="H54" s="24">
        <v>4288.5350550044714</v>
      </c>
      <c r="I54" s="24">
        <v>4288.5350897845638</v>
      </c>
      <c r="J54" s="24">
        <v>4288.538786133814</v>
      </c>
      <c r="K54" s="24">
        <v>4288.5399113123922</v>
      </c>
      <c r="L54" s="24">
        <v>4288.5408999622432</v>
      </c>
      <c r="M54" s="24">
        <v>4288.5409147790533</v>
      </c>
      <c r="N54" s="24">
        <v>4288.6023890868828</v>
      </c>
      <c r="O54" s="24">
        <v>4738.5401284983454</v>
      </c>
      <c r="P54" s="24">
        <v>4738.5453904487013</v>
      </c>
      <c r="Q54" s="24">
        <v>5490.5523254650343</v>
      </c>
      <c r="R54" s="24">
        <v>5490.5530673975927</v>
      </c>
      <c r="S54" s="24">
        <v>5921.3855324218111</v>
      </c>
      <c r="T54" s="24">
        <v>5722.8410307006216</v>
      </c>
      <c r="U54" s="24">
        <v>5944.5608236673106</v>
      </c>
      <c r="V54" s="24">
        <v>5819.6902341390569</v>
      </c>
      <c r="W54" s="24">
        <v>6516.3356324722572</v>
      </c>
      <c r="X54" s="24">
        <v>8399.9428143654877</v>
      </c>
      <c r="Y54" s="24">
        <v>8076.143258640941</v>
      </c>
      <c r="Z54" s="24">
        <v>7764.1432935356006</v>
      </c>
      <c r="AA54" s="24">
        <v>7327.7319015634948</v>
      </c>
    </row>
    <row r="55" spans="1:27" s="27" customFormat="1" x14ac:dyDescent="0.25">
      <c r="A55" s="28" t="s">
        <v>133</v>
      </c>
      <c r="B55" s="28" t="s">
        <v>69</v>
      </c>
      <c r="C55" s="24">
        <v>1096.5372708335092</v>
      </c>
      <c r="D55" s="24">
        <v>1096.537489086229</v>
      </c>
      <c r="E55" s="24">
        <v>1096.5374895041091</v>
      </c>
      <c r="F55" s="24">
        <v>1096.5376597343291</v>
      </c>
      <c r="G55" s="24">
        <v>1096.538163184129</v>
      </c>
      <c r="H55" s="24">
        <v>1096.5385859082292</v>
      </c>
      <c r="I55" s="24">
        <v>1096.5387160475789</v>
      </c>
      <c r="J55" s="24">
        <v>1096.5389948878592</v>
      </c>
      <c r="K55" s="24">
        <v>1096.5390782857091</v>
      </c>
      <c r="L55" s="24">
        <v>1096.5416313123792</v>
      </c>
      <c r="M55" s="24">
        <v>1096.5418865276793</v>
      </c>
      <c r="N55" s="24">
        <v>1096.5482905917791</v>
      </c>
      <c r="O55" s="24">
        <v>1096.5487459047788</v>
      </c>
      <c r="P55" s="24">
        <v>1096.548758081879</v>
      </c>
      <c r="Q55" s="24">
        <v>1374.7343950365791</v>
      </c>
      <c r="R55" s="24">
        <v>1906.2231849201792</v>
      </c>
      <c r="S55" s="24">
        <v>2163.4647311617791</v>
      </c>
      <c r="T55" s="24">
        <v>3098.6451746767789</v>
      </c>
      <c r="U55" s="24">
        <v>3098.645396463779</v>
      </c>
      <c r="V55" s="24">
        <v>3098.645524364279</v>
      </c>
      <c r="W55" s="24">
        <v>3410.6033613622794</v>
      </c>
      <c r="X55" s="24">
        <v>3410.6034847141791</v>
      </c>
      <c r="Y55" s="24">
        <v>3476.5610376267791</v>
      </c>
      <c r="Z55" s="24">
        <v>3364.5610481507788</v>
      </c>
      <c r="AA55" s="24">
        <v>3333.46044849091</v>
      </c>
    </row>
    <row r="56" spans="1:27" s="27" customFormat="1" x14ac:dyDescent="0.25">
      <c r="A56" s="28" t="s">
        <v>133</v>
      </c>
      <c r="B56" s="28" t="s">
        <v>36</v>
      </c>
      <c r="C56" s="24">
        <v>75.330735888505998</v>
      </c>
      <c r="D56" s="24">
        <v>375.33073702710601</v>
      </c>
      <c r="E56" s="24">
        <v>375.33073705015602</v>
      </c>
      <c r="F56" s="24">
        <v>375.33073706604597</v>
      </c>
      <c r="G56" s="24">
        <v>375.33073729450598</v>
      </c>
      <c r="H56" s="24">
        <v>375.33227859230601</v>
      </c>
      <c r="I56" s="24">
        <v>375.33260092910598</v>
      </c>
      <c r="J56" s="24">
        <v>375.33324699890602</v>
      </c>
      <c r="K56" s="24">
        <v>375.33324743080601</v>
      </c>
      <c r="L56" s="24">
        <v>631.68354992370598</v>
      </c>
      <c r="M56" s="24">
        <v>631.68354992370598</v>
      </c>
      <c r="N56" s="24">
        <v>631.68354992370598</v>
      </c>
      <c r="O56" s="24">
        <v>576.35355000000004</v>
      </c>
      <c r="P56" s="24">
        <v>576.35355000000004</v>
      </c>
      <c r="Q56" s="24">
        <v>576.35355000000004</v>
      </c>
      <c r="R56" s="24">
        <v>576.35355000000004</v>
      </c>
      <c r="S56" s="24">
        <v>576.35355000000004</v>
      </c>
      <c r="T56" s="24">
        <v>576.35355000000004</v>
      </c>
      <c r="U56" s="24">
        <v>576.35355000000004</v>
      </c>
      <c r="V56" s="24">
        <v>576.35355000000004</v>
      </c>
      <c r="W56" s="24">
        <v>576.35284000000001</v>
      </c>
      <c r="X56" s="24">
        <v>276.35284000000001</v>
      </c>
      <c r="Y56" s="24">
        <v>276.35287</v>
      </c>
      <c r="Z56" s="24">
        <v>276.35289999999998</v>
      </c>
      <c r="AA56" s="24">
        <v>276.35297000000003</v>
      </c>
    </row>
    <row r="57" spans="1:27" s="27" customFormat="1" x14ac:dyDescent="0.25">
      <c r="A57" s="28" t="s">
        <v>133</v>
      </c>
      <c r="B57" s="28" t="s">
        <v>74</v>
      </c>
      <c r="C57" s="24">
        <v>0</v>
      </c>
      <c r="D57" s="24">
        <v>0</v>
      </c>
      <c r="E57" s="24">
        <v>0</v>
      </c>
      <c r="F57" s="24">
        <v>1.0891223E-3</v>
      </c>
      <c r="G57" s="24">
        <v>1.0998001E-3</v>
      </c>
      <c r="H57" s="24">
        <v>1.9381007999999999E-3</v>
      </c>
      <c r="I57" s="24">
        <v>1.9468676999999999E-3</v>
      </c>
      <c r="J57" s="24">
        <v>2.3575432000000002E-3</v>
      </c>
      <c r="K57" s="24">
        <v>2.3722499999999998E-3</v>
      </c>
      <c r="L57" s="24">
        <v>2.7290854999999902E-3</v>
      </c>
      <c r="M57" s="24">
        <v>2.7300413E-3</v>
      </c>
      <c r="N57" s="24">
        <v>2.7377838E-3</v>
      </c>
      <c r="O57" s="24">
        <v>2.7443846000000001E-3</v>
      </c>
      <c r="P57" s="24">
        <v>2.7533294999999998E-3</v>
      </c>
      <c r="Q57" s="24">
        <v>2.7725834E-3</v>
      </c>
      <c r="R57" s="24">
        <v>2.7919845000000001E-3</v>
      </c>
      <c r="S57" s="24">
        <v>7.5729195999999898E-3</v>
      </c>
      <c r="T57" s="24">
        <v>7.5913100000000004E-3</v>
      </c>
      <c r="U57" s="24">
        <v>1.2411953E-2</v>
      </c>
      <c r="V57" s="24">
        <v>1.2425179999999999E-2</v>
      </c>
      <c r="W57" s="24">
        <v>156.89496</v>
      </c>
      <c r="X57" s="24">
        <v>156.89505</v>
      </c>
      <c r="Y57" s="24">
        <v>431.11597</v>
      </c>
      <c r="Z57" s="24">
        <v>931.11090000000002</v>
      </c>
      <c r="AA57" s="24">
        <v>931.11090000000002</v>
      </c>
    </row>
    <row r="58" spans="1:27" s="27" customFormat="1" x14ac:dyDescent="0.25">
      <c r="A58" s="28" t="s">
        <v>133</v>
      </c>
      <c r="B58" s="28" t="s">
        <v>56</v>
      </c>
      <c r="C58" s="24">
        <v>13.899999618530201</v>
      </c>
      <c r="D58" s="24">
        <v>22.7000007629394</v>
      </c>
      <c r="E58" s="24">
        <v>34.599998474121001</v>
      </c>
      <c r="F58" s="24">
        <v>52.599998474121001</v>
      </c>
      <c r="G58" s="24">
        <v>78.699996948242102</v>
      </c>
      <c r="H58" s="24">
        <v>116</v>
      </c>
      <c r="I58" s="24">
        <v>167.30000305175699</v>
      </c>
      <c r="J58" s="24">
        <v>235.19999694824199</v>
      </c>
      <c r="K58" s="24">
        <v>322.5</v>
      </c>
      <c r="L58" s="24">
        <v>409.79998779296801</v>
      </c>
      <c r="M58" s="24">
        <v>530.09997558593705</v>
      </c>
      <c r="N58" s="24">
        <v>643.79998779296795</v>
      </c>
      <c r="O58" s="24">
        <v>758.40002441406205</v>
      </c>
      <c r="P58" s="24">
        <v>865.09997558593705</v>
      </c>
      <c r="Q58" s="24">
        <v>966.20001220703102</v>
      </c>
      <c r="R58" s="24">
        <v>1055.40002441406</v>
      </c>
      <c r="S58" s="24">
        <v>1140</v>
      </c>
      <c r="T58" s="24">
        <v>1225.19995117187</v>
      </c>
      <c r="U58" s="24">
        <v>1313.69995117187</v>
      </c>
      <c r="V58" s="24">
        <v>1416.69995117187</v>
      </c>
      <c r="W58" s="24">
        <v>1521.09997558593</v>
      </c>
      <c r="X58" s="24">
        <v>1627.90002441406</v>
      </c>
      <c r="Y58" s="24">
        <v>1737.30004882812</v>
      </c>
      <c r="Z58" s="24">
        <v>1823.5</v>
      </c>
      <c r="AA58" s="24">
        <v>1912.80004882812</v>
      </c>
    </row>
    <row r="59" spans="1:27" s="27" customFormat="1" x14ac:dyDescent="0.25">
      <c r="A59" s="33" t="s">
        <v>139</v>
      </c>
      <c r="B59" s="33"/>
      <c r="C59" s="30">
        <v>14479.067475819833</v>
      </c>
      <c r="D59" s="30">
        <v>14839.070680787441</v>
      </c>
      <c r="E59" s="30">
        <v>14839.070908083902</v>
      </c>
      <c r="F59" s="30">
        <v>13510.548767460563</v>
      </c>
      <c r="G59" s="30">
        <v>13327.614379153796</v>
      </c>
      <c r="H59" s="30">
        <v>13327.615551263259</v>
      </c>
      <c r="I59" s="30">
        <v>13203.474854358381</v>
      </c>
      <c r="J59" s="30">
        <v>13141.152135351742</v>
      </c>
      <c r="K59" s="30">
        <v>13141.153367681249</v>
      </c>
      <c r="L59" s="30">
        <v>13141.157128154771</v>
      </c>
      <c r="M59" s="30">
        <v>13141.15739931823</v>
      </c>
      <c r="N59" s="30">
        <v>13141.225291599161</v>
      </c>
      <c r="O59" s="30">
        <v>13421.163540264222</v>
      </c>
      <c r="P59" s="30">
        <v>13421.1688173374</v>
      </c>
      <c r="Q59" s="30">
        <v>14451.361411039483</v>
      </c>
      <c r="R59" s="30">
        <v>14982.850945605272</v>
      </c>
      <c r="S59" s="30">
        <v>15670.925103472038</v>
      </c>
      <c r="T59" s="30">
        <v>16235.9063114522</v>
      </c>
      <c r="U59" s="30">
        <v>15517.626796301216</v>
      </c>
      <c r="V59" s="30">
        <v>15392.756338232293</v>
      </c>
      <c r="W59" s="30">
        <v>16401.359718101605</v>
      </c>
      <c r="X59" s="30">
        <v>18190.967029069965</v>
      </c>
      <c r="Y59" s="30">
        <v>17933.125062628016</v>
      </c>
      <c r="Z59" s="30">
        <v>17509.125237971428</v>
      </c>
      <c r="AA59" s="30">
        <v>16764.196228244433</v>
      </c>
    </row>
    <row r="60" spans="1:27" s="27" customFormat="1" x14ac:dyDescent="0.25"/>
    <row r="61" spans="1:27" s="27" customFormat="1"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s="27" customFormat="1" x14ac:dyDescent="0.25">
      <c r="A62" s="28" t="s">
        <v>134</v>
      </c>
      <c r="B62" s="28" t="s">
        <v>64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row>
    <row r="63" spans="1:27" s="27" customFormat="1" x14ac:dyDescent="0.25">
      <c r="A63" s="28" t="s">
        <v>134</v>
      </c>
      <c r="B63" s="28" t="s">
        <v>72</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row>
    <row r="64" spans="1:27" s="27" customFormat="1" x14ac:dyDescent="0.25">
      <c r="A64" s="28" t="s">
        <v>134</v>
      </c>
      <c r="B64" s="28" t="s">
        <v>20</v>
      </c>
      <c r="C64" s="24">
        <v>709</v>
      </c>
      <c r="D64" s="24">
        <v>709.00015628644996</v>
      </c>
      <c r="E64" s="24">
        <v>529.00020512970002</v>
      </c>
      <c r="F64" s="24">
        <v>529.00020831551001</v>
      </c>
      <c r="G64" s="24">
        <v>529.00021389274002</v>
      </c>
      <c r="H64" s="24">
        <v>529.00022647074002</v>
      </c>
      <c r="I64" s="24">
        <v>529.00022727379996</v>
      </c>
      <c r="J64" s="24">
        <v>529.00027557515</v>
      </c>
      <c r="K64" s="24">
        <v>529.00027594185997</v>
      </c>
      <c r="L64" s="24">
        <v>529.00027632570004</v>
      </c>
      <c r="M64" s="24">
        <v>529.00027651634002</v>
      </c>
      <c r="N64" s="24">
        <v>529.00032485412999</v>
      </c>
      <c r="O64" s="24">
        <v>529.00033906354997</v>
      </c>
      <c r="P64" s="24">
        <v>529.00037168607003</v>
      </c>
      <c r="Q64" s="24">
        <v>529.00041682539995</v>
      </c>
      <c r="R64" s="24">
        <v>529.00041823593006</v>
      </c>
      <c r="S64" s="24">
        <v>6.6235229999999897E-4</v>
      </c>
      <c r="T64" s="24">
        <v>6.6288944999999999E-4</v>
      </c>
      <c r="U64" s="24">
        <v>6.6471583000000001E-4</v>
      </c>
      <c r="V64" s="24">
        <v>6.6506509999999998E-4</v>
      </c>
      <c r="W64" s="24">
        <v>7.3925049999999995E-4</v>
      </c>
      <c r="X64" s="24">
        <v>7.414953E-4</v>
      </c>
      <c r="Y64" s="24">
        <v>9.2252576999999995E-4</v>
      </c>
      <c r="Z64" s="24">
        <v>9.2289195000000001E-4</v>
      </c>
      <c r="AA64" s="24">
        <v>9.2329139999999896E-4</v>
      </c>
    </row>
    <row r="65" spans="1:27" s="27" customFormat="1" x14ac:dyDescent="0.25">
      <c r="A65" s="28" t="s">
        <v>134</v>
      </c>
      <c r="B65" s="28" t="s">
        <v>32</v>
      </c>
      <c r="C65" s="24">
        <v>920</v>
      </c>
      <c r="D65" s="24">
        <v>800</v>
      </c>
      <c r="E65" s="24">
        <v>800</v>
      </c>
      <c r="F65" s="24">
        <v>800</v>
      </c>
      <c r="G65" s="24">
        <v>800</v>
      </c>
      <c r="H65" s="24">
        <v>800</v>
      </c>
      <c r="I65" s="24">
        <v>800</v>
      </c>
      <c r="J65" s="24">
        <v>800</v>
      </c>
      <c r="K65" s="24">
        <v>800</v>
      </c>
      <c r="L65" s="24">
        <v>800</v>
      </c>
      <c r="M65" s="24">
        <v>800</v>
      </c>
      <c r="N65" s="24">
        <v>800</v>
      </c>
      <c r="O65" s="24">
        <v>800</v>
      </c>
      <c r="P65" s="24">
        <v>800</v>
      </c>
      <c r="Q65" s="24">
        <v>0</v>
      </c>
      <c r="R65" s="24">
        <v>0</v>
      </c>
      <c r="S65" s="24">
        <v>0</v>
      </c>
      <c r="T65" s="24">
        <v>0</v>
      </c>
      <c r="U65" s="24">
        <v>0</v>
      </c>
      <c r="V65" s="24">
        <v>0</v>
      </c>
      <c r="W65" s="24">
        <v>0</v>
      </c>
      <c r="X65" s="24">
        <v>0</v>
      </c>
      <c r="Y65" s="24">
        <v>0</v>
      </c>
      <c r="Z65" s="24">
        <v>0</v>
      </c>
      <c r="AA65" s="24">
        <v>0</v>
      </c>
    </row>
    <row r="66" spans="1:27" s="27" customFormat="1" x14ac:dyDescent="0.25">
      <c r="A66" s="28" t="s">
        <v>134</v>
      </c>
      <c r="B66" s="28" t="s">
        <v>67</v>
      </c>
      <c r="C66" s="24">
        <v>1287.6402370863602</v>
      </c>
      <c r="D66" s="24">
        <v>1287.6402440304503</v>
      </c>
      <c r="E66" s="24">
        <v>1287.6402872666504</v>
      </c>
      <c r="F66" s="24">
        <v>1287.6402890050103</v>
      </c>
      <c r="G66" s="24">
        <v>1287.6402990726904</v>
      </c>
      <c r="H66" s="24">
        <v>1287.6403764845202</v>
      </c>
      <c r="I66" s="24">
        <v>1287.6403776032103</v>
      </c>
      <c r="J66" s="24">
        <v>1287.6404183569803</v>
      </c>
      <c r="K66" s="24">
        <v>1287.6404196620804</v>
      </c>
      <c r="L66" s="24">
        <v>881.64042117298038</v>
      </c>
      <c r="M66" s="24">
        <v>881.64042348749035</v>
      </c>
      <c r="N66" s="24">
        <v>647.30044956726033</v>
      </c>
      <c r="O66" s="24">
        <v>647.30047525286034</v>
      </c>
      <c r="P66" s="24">
        <v>647.30053028930035</v>
      </c>
      <c r="Q66" s="24">
        <v>567.30066475876026</v>
      </c>
      <c r="R66" s="24">
        <v>567.30074112851037</v>
      </c>
      <c r="S66" s="24">
        <v>567.30184091046033</v>
      </c>
      <c r="T66" s="24">
        <v>567.30184244736029</v>
      </c>
      <c r="U66" s="24">
        <v>567.30184520506032</v>
      </c>
      <c r="V66" s="24">
        <v>567.30184815296036</v>
      </c>
      <c r="W66" s="24">
        <v>567.30185352616036</v>
      </c>
      <c r="X66" s="24">
        <v>567.30185713246033</v>
      </c>
      <c r="Y66" s="24">
        <v>634.67469923706028</v>
      </c>
      <c r="Z66" s="24">
        <v>673.90059923706042</v>
      </c>
      <c r="AA66" s="24">
        <v>673.90059923706042</v>
      </c>
    </row>
    <row r="67" spans="1:27" s="27" customFormat="1" x14ac:dyDescent="0.25">
      <c r="A67" s="28" t="s">
        <v>134</v>
      </c>
      <c r="B67" s="28" t="s">
        <v>66</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row>
    <row r="68" spans="1:27" s="27" customFormat="1" x14ac:dyDescent="0.25">
      <c r="A68" s="28" t="s">
        <v>134</v>
      </c>
      <c r="B68" s="28" t="s">
        <v>70</v>
      </c>
      <c r="C68" s="24">
        <v>2158.7600135803182</v>
      </c>
      <c r="D68" s="24">
        <v>2368.7648341826689</v>
      </c>
      <c r="E68" s="24">
        <v>2368.7661839308985</v>
      </c>
      <c r="F68" s="24">
        <v>2368.7673284277275</v>
      </c>
      <c r="G68" s="24">
        <v>2368.7674679295683</v>
      </c>
      <c r="H68" s="24">
        <v>2368.7688576867386</v>
      </c>
      <c r="I68" s="24">
        <v>2368.7689120168779</v>
      </c>
      <c r="J68" s="24">
        <v>2368.7841375127286</v>
      </c>
      <c r="K68" s="24">
        <v>2277.9851818835014</v>
      </c>
      <c r="L68" s="24">
        <v>2231.9853804931604</v>
      </c>
      <c r="M68" s="24">
        <v>2231.9854054923208</v>
      </c>
      <c r="N68" s="24">
        <v>2692.7204697123607</v>
      </c>
      <c r="O68" s="24">
        <v>2499.5206586882887</v>
      </c>
      <c r="P68" s="24">
        <v>2499.5217987451178</v>
      </c>
      <c r="Q68" s="24">
        <v>2977.5237024622388</v>
      </c>
      <c r="R68" s="24">
        <v>2962.6626149203821</v>
      </c>
      <c r="S68" s="24">
        <v>3503.0858061997824</v>
      </c>
      <c r="T68" s="24">
        <v>3960.9416416683825</v>
      </c>
      <c r="U68" s="24">
        <v>3739.7869273151432</v>
      </c>
      <c r="V68" s="24">
        <v>3700.7871110192432</v>
      </c>
      <c r="W68" s="24">
        <v>3700.7902892939433</v>
      </c>
      <c r="X68" s="24">
        <v>3700.7903915979437</v>
      </c>
      <c r="Y68" s="24">
        <v>3581.4321121447915</v>
      </c>
      <c r="Z68" s="24">
        <v>3709.9891333012924</v>
      </c>
      <c r="AA68" s="24">
        <v>3589.8159796794562</v>
      </c>
    </row>
    <row r="69" spans="1:27" s="27" customFormat="1" x14ac:dyDescent="0.25">
      <c r="A69" s="28" t="s">
        <v>134</v>
      </c>
      <c r="B69" s="28" t="s">
        <v>69</v>
      </c>
      <c r="C69" s="24">
        <v>378.00107772447001</v>
      </c>
      <c r="D69" s="24">
        <v>457.2017016984621</v>
      </c>
      <c r="E69" s="24">
        <v>457.20170684397209</v>
      </c>
      <c r="F69" s="24">
        <v>457.20170857266203</v>
      </c>
      <c r="G69" s="24">
        <v>457.20290651096207</v>
      </c>
      <c r="H69" s="24">
        <v>457.20340113059211</v>
      </c>
      <c r="I69" s="24">
        <v>457.20404070876214</v>
      </c>
      <c r="J69" s="24">
        <v>457.20555387821207</v>
      </c>
      <c r="K69" s="24">
        <v>457.20559113680207</v>
      </c>
      <c r="L69" s="24">
        <v>457.20615440851202</v>
      </c>
      <c r="M69" s="24">
        <v>457.20936667023204</v>
      </c>
      <c r="N69" s="24">
        <v>457.22055663014214</v>
      </c>
      <c r="O69" s="24">
        <v>457.2211605044821</v>
      </c>
      <c r="P69" s="24">
        <v>457.22243690384204</v>
      </c>
      <c r="Q69" s="24">
        <v>457.24679954284204</v>
      </c>
      <c r="R69" s="24">
        <v>552.17536068314212</v>
      </c>
      <c r="S69" s="24">
        <v>552.17542983884209</v>
      </c>
      <c r="T69" s="24">
        <v>552.17560889584217</v>
      </c>
      <c r="U69" s="24">
        <v>552.17564087514199</v>
      </c>
      <c r="V69" s="24">
        <v>620.069149628942</v>
      </c>
      <c r="W69" s="24">
        <v>1164.187972478142</v>
      </c>
      <c r="X69" s="24">
        <v>1164.1881828143412</v>
      </c>
      <c r="Y69" s="24">
        <v>1322.2046004432423</v>
      </c>
      <c r="Z69" s="24">
        <v>1187.2046212157422</v>
      </c>
      <c r="AA69" s="24">
        <v>1187.204789993842</v>
      </c>
    </row>
    <row r="70" spans="1:27" s="27" customFormat="1" x14ac:dyDescent="0.25">
      <c r="A70" s="28" t="s">
        <v>134</v>
      </c>
      <c r="B70" s="28" t="s">
        <v>36</v>
      </c>
      <c r="C70" s="24">
        <v>165.00068501715</v>
      </c>
      <c r="D70" s="24">
        <v>165.000687398</v>
      </c>
      <c r="E70" s="24">
        <v>165.0006874282</v>
      </c>
      <c r="F70" s="24">
        <v>165.0006874433</v>
      </c>
      <c r="G70" s="24">
        <v>165.00068823460001</v>
      </c>
      <c r="H70" s="24">
        <v>165.0015596929</v>
      </c>
      <c r="I70" s="24">
        <v>165.00189235970001</v>
      </c>
      <c r="J70" s="24">
        <v>165.0036115556</v>
      </c>
      <c r="K70" s="24">
        <v>165.00361220630001</v>
      </c>
      <c r="L70" s="24">
        <v>181.03016300000002</v>
      </c>
      <c r="M70" s="24">
        <v>181.03017</v>
      </c>
      <c r="N70" s="24">
        <v>390.46164999999996</v>
      </c>
      <c r="O70" s="24">
        <v>390.46164999999996</v>
      </c>
      <c r="P70" s="24">
        <v>365.46164999999996</v>
      </c>
      <c r="Q70" s="24">
        <v>365.46164999999996</v>
      </c>
      <c r="R70" s="24">
        <v>365.46164999999996</v>
      </c>
      <c r="S70" s="24">
        <v>482.67712</v>
      </c>
      <c r="T70" s="24">
        <v>482.67712</v>
      </c>
      <c r="U70" s="24">
        <v>482.67712</v>
      </c>
      <c r="V70" s="24">
        <v>482.67712</v>
      </c>
      <c r="W70" s="24">
        <v>594.124359999999</v>
      </c>
      <c r="X70" s="24">
        <v>594.12439999999992</v>
      </c>
      <c r="Y70" s="24">
        <v>608.3211</v>
      </c>
      <c r="Z70" s="24">
        <v>754.00199999999995</v>
      </c>
      <c r="AA70" s="24">
        <v>744.00210000000004</v>
      </c>
    </row>
    <row r="71" spans="1:27" s="27" customFormat="1" x14ac:dyDescent="0.25">
      <c r="A71" s="28" t="s">
        <v>134</v>
      </c>
      <c r="B71" s="28" t="s">
        <v>74</v>
      </c>
      <c r="C71" s="24">
        <v>0</v>
      </c>
      <c r="D71" s="24">
        <v>0</v>
      </c>
      <c r="E71" s="24">
        <v>0</v>
      </c>
      <c r="F71" s="24">
        <v>5.7409659999999995E-4</v>
      </c>
      <c r="G71" s="24">
        <v>6.3169560000000003E-4</v>
      </c>
      <c r="H71" s="24">
        <v>7.8584100000000001E-4</v>
      </c>
      <c r="I71" s="24">
        <v>7.9441570000000005E-4</v>
      </c>
      <c r="J71" s="24">
        <v>1.0145858E-3</v>
      </c>
      <c r="K71" s="24">
        <v>1.0197075999999999E-3</v>
      </c>
      <c r="L71" s="24">
        <v>1.0208728E-3</v>
      </c>
      <c r="M71" s="24">
        <v>1.0237193999999999E-3</v>
      </c>
      <c r="N71" s="24">
        <v>1.1521411E-3</v>
      </c>
      <c r="O71" s="24">
        <v>1.1714986E-3</v>
      </c>
      <c r="P71" s="24">
        <v>1.2136484E-3</v>
      </c>
      <c r="Q71" s="24">
        <v>1.5640532E-3</v>
      </c>
      <c r="R71" s="24">
        <v>1.6529569E-3</v>
      </c>
      <c r="S71" s="24">
        <v>3.7942420000000002E-3</v>
      </c>
      <c r="T71" s="24">
        <v>3.8032032999999999E-3</v>
      </c>
      <c r="U71" s="24">
        <v>3.8128203999999999E-3</v>
      </c>
      <c r="V71" s="24">
        <v>3.8247594999999998E-3</v>
      </c>
      <c r="W71" s="24">
        <v>5.1715015E-3</v>
      </c>
      <c r="X71" s="24">
        <v>5.19948799999999E-3</v>
      </c>
      <c r="Y71" s="24">
        <v>5.3822383999999899E-3</v>
      </c>
      <c r="Z71" s="24">
        <v>5.8604297000000001E-3</v>
      </c>
      <c r="AA71" s="24">
        <v>5.8687734E-3</v>
      </c>
    </row>
    <row r="72" spans="1:27" s="27" customFormat="1" x14ac:dyDescent="0.25">
      <c r="A72" s="28" t="s">
        <v>134</v>
      </c>
      <c r="B72" s="28" t="s">
        <v>56</v>
      </c>
      <c r="C72" s="24">
        <v>12.5</v>
      </c>
      <c r="D72" s="24">
        <v>21.2000007629394</v>
      </c>
      <c r="E72" s="24">
        <v>28</v>
      </c>
      <c r="F72" s="24">
        <v>36.099998474121001</v>
      </c>
      <c r="G72" s="24">
        <v>48.799999237060497</v>
      </c>
      <c r="H72" s="24">
        <v>68.5</v>
      </c>
      <c r="I72" s="24">
        <v>91.900001525878906</v>
      </c>
      <c r="J72" s="24">
        <v>115.900001525878</v>
      </c>
      <c r="K72" s="24">
        <v>145.19999694824199</v>
      </c>
      <c r="L72" s="24">
        <v>173.39999389648401</v>
      </c>
      <c r="M72" s="24">
        <v>214.69999694824199</v>
      </c>
      <c r="N72" s="24">
        <v>250.19999694824199</v>
      </c>
      <c r="O72" s="24">
        <v>284.20001220703102</v>
      </c>
      <c r="P72" s="24">
        <v>312.39999389648398</v>
      </c>
      <c r="Q72" s="24">
        <v>337.20001220703102</v>
      </c>
      <c r="R72" s="24">
        <v>358.600006103515</v>
      </c>
      <c r="S72" s="24">
        <v>380</v>
      </c>
      <c r="T72" s="24">
        <v>401.79998779296801</v>
      </c>
      <c r="U72" s="24">
        <v>424.5</v>
      </c>
      <c r="V72" s="24">
        <v>451.5</v>
      </c>
      <c r="W72" s="24">
        <v>478.70001220703102</v>
      </c>
      <c r="X72" s="24">
        <v>506.29998779296801</v>
      </c>
      <c r="Y72" s="24">
        <v>534.09997558593705</v>
      </c>
      <c r="Z72" s="24">
        <v>556.09997558593705</v>
      </c>
      <c r="AA72" s="24">
        <v>578.70001220703102</v>
      </c>
    </row>
    <row r="73" spans="1:27" s="27" customFormat="1" x14ac:dyDescent="0.25">
      <c r="A73" s="33" t="s">
        <v>139</v>
      </c>
      <c r="B73" s="33"/>
      <c r="C73" s="30">
        <v>5453.4013283911481</v>
      </c>
      <c r="D73" s="30">
        <v>5622.6069361980308</v>
      </c>
      <c r="E73" s="30">
        <v>5442.6083831712212</v>
      </c>
      <c r="F73" s="30">
        <v>5442.6095343209099</v>
      </c>
      <c r="G73" s="30">
        <v>5442.610887405961</v>
      </c>
      <c r="H73" s="30">
        <v>5442.6128617725908</v>
      </c>
      <c r="I73" s="30">
        <v>5442.6135576026509</v>
      </c>
      <c r="J73" s="30">
        <v>5442.630385323072</v>
      </c>
      <c r="K73" s="30">
        <v>5351.8314686242438</v>
      </c>
      <c r="L73" s="30">
        <v>4899.832232400353</v>
      </c>
      <c r="M73" s="30">
        <v>4899.8354721663827</v>
      </c>
      <c r="N73" s="30">
        <v>5126.2418007638926</v>
      </c>
      <c r="O73" s="30">
        <v>4933.0426335091806</v>
      </c>
      <c r="P73" s="30">
        <v>4933.04513762433</v>
      </c>
      <c r="Q73" s="30">
        <v>4531.0715835892415</v>
      </c>
      <c r="R73" s="30">
        <v>4611.1391349679652</v>
      </c>
      <c r="S73" s="30">
        <v>4622.5637393013849</v>
      </c>
      <c r="T73" s="30">
        <v>5080.4197559010345</v>
      </c>
      <c r="U73" s="30">
        <v>4859.2650781111752</v>
      </c>
      <c r="V73" s="30">
        <v>4888.1587738662456</v>
      </c>
      <c r="W73" s="30">
        <v>5432.280854548746</v>
      </c>
      <c r="X73" s="30">
        <v>5432.2811730400454</v>
      </c>
      <c r="Y73" s="30">
        <v>5538.3123343508641</v>
      </c>
      <c r="Z73" s="30">
        <v>5571.095276646045</v>
      </c>
      <c r="AA73" s="30">
        <v>5450.922292201758</v>
      </c>
    </row>
    <row r="74" spans="1:27" s="27" customFormat="1" x14ac:dyDescent="0.25"/>
    <row r="75" spans="1:27" s="27" customFormat="1"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s="27" customFormat="1" x14ac:dyDescent="0.25">
      <c r="A76" s="28" t="s">
        <v>135</v>
      </c>
      <c r="B76" s="28" t="s">
        <v>64</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row>
    <row r="77" spans="1:27" s="27" customFormat="1" x14ac:dyDescent="0.25">
      <c r="A77" s="28" t="s">
        <v>135</v>
      </c>
      <c r="B77" s="28" t="s">
        <v>72</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row>
    <row r="78" spans="1:27" s="27" customFormat="1" x14ac:dyDescent="0.25">
      <c r="A78" s="28" t="s">
        <v>135</v>
      </c>
      <c r="B78" s="28" t="s">
        <v>20</v>
      </c>
      <c r="C78" s="24">
        <v>208</v>
      </c>
      <c r="D78" s="24">
        <v>208.0001685725</v>
      </c>
      <c r="E78" s="24">
        <v>208.00021461778999</v>
      </c>
      <c r="F78" s="24">
        <v>208.00023962156999</v>
      </c>
      <c r="G78" s="24">
        <v>208.00023977773</v>
      </c>
      <c r="H78" s="24">
        <v>208.00024204261999</v>
      </c>
      <c r="I78" s="24">
        <v>208.0002537597</v>
      </c>
      <c r="J78" s="24">
        <v>208.00025598139999</v>
      </c>
      <c r="K78" s="24">
        <v>208.00026966109999</v>
      </c>
      <c r="L78" s="24">
        <v>208.00028410089999</v>
      </c>
      <c r="M78" s="24">
        <v>208.00028433950001</v>
      </c>
      <c r="N78" s="24">
        <v>208.0003481283</v>
      </c>
      <c r="O78" s="24">
        <v>208.00035055788001</v>
      </c>
      <c r="P78" s="24">
        <v>208.00035382224999</v>
      </c>
      <c r="Q78" s="24">
        <v>208.00038722421999</v>
      </c>
      <c r="R78" s="24">
        <v>208.00038875703001</v>
      </c>
      <c r="S78" s="24">
        <v>208.00043843060001</v>
      </c>
      <c r="T78" s="24">
        <v>208.00048071520001</v>
      </c>
      <c r="U78" s="24">
        <v>208.00053197342999</v>
      </c>
      <c r="V78" s="24">
        <v>208.000532128</v>
      </c>
      <c r="W78" s="24">
        <v>208.00060254460001</v>
      </c>
      <c r="X78" s="24">
        <v>208.00060312529999</v>
      </c>
      <c r="Y78" s="24">
        <v>208.00060348305999</v>
      </c>
      <c r="Z78" s="24">
        <v>208.00060444530001</v>
      </c>
      <c r="AA78" s="24">
        <v>208.00060611059999</v>
      </c>
    </row>
    <row r="79" spans="1:27" s="27" customFormat="1" x14ac:dyDescent="0.25">
      <c r="A79" s="28" t="s">
        <v>135</v>
      </c>
      <c r="B79" s="28" t="s">
        <v>32</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row>
    <row r="80" spans="1:27" s="27" customFormat="1" x14ac:dyDescent="0.25">
      <c r="A80" s="28" t="s">
        <v>135</v>
      </c>
      <c r="B80" s="28" t="s">
        <v>67</v>
      </c>
      <c r="C80" s="24">
        <v>178.00023888754001</v>
      </c>
      <c r="D80" s="24">
        <v>178.00024514506001</v>
      </c>
      <c r="E80" s="24">
        <v>178.00026366892001</v>
      </c>
      <c r="F80" s="24">
        <v>178.00028264348001</v>
      </c>
      <c r="G80" s="24">
        <v>178.00029429691</v>
      </c>
      <c r="H80" s="24">
        <v>178.00031136379999</v>
      </c>
      <c r="I80" s="24">
        <v>178.00032970699999</v>
      </c>
      <c r="J80" s="24">
        <v>178.00034762156</v>
      </c>
      <c r="K80" s="24">
        <v>178.00036839654999</v>
      </c>
      <c r="L80" s="24">
        <v>178.00039136293</v>
      </c>
      <c r="M80" s="24">
        <v>178.00041006309999</v>
      </c>
      <c r="N80" s="24">
        <v>178.00044276944001</v>
      </c>
      <c r="O80" s="24">
        <v>178.00046704555001</v>
      </c>
      <c r="P80" s="24">
        <v>178.00049446826</v>
      </c>
      <c r="Q80" s="24">
        <v>178.00052846790001</v>
      </c>
      <c r="R80" s="24">
        <v>178.00055568549999</v>
      </c>
      <c r="S80" s="24">
        <v>178.00059872854001</v>
      </c>
      <c r="T80" s="24">
        <v>178.00063242499999</v>
      </c>
      <c r="U80" s="24">
        <v>178.00075899914</v>
      </c>
      <c r="V80" s="24">
        <v>58.000761801140001</v>
      </c>
      <c r="W80" s="24">
        <v>58.000973473599998</v>
      </c>
      <c r="X80" s="24">
        <v>58.000976423440001</v>
      </c>
      <c r="Y80" s="24">
        <v>58.000982718800003</v>
      </c>
      <c r="Z80" s="24">
        <v>58.0010378367</v>
      </c>
      <c r="AA80" s="24">
        <v>58.001043945299998</v>
      </c>
    </row>
    <row r="81" spans="1:27" s="27" customFormat="1" x14ac:dyDescent="0.25">
      <c r="A81" s="28" t="s">
        <v>135</v>
      </c>
      <c r="B81" s="28" t="s">
        <v>66</v>
      </c>
      <c r="C81" s="24">
        <v>2176.5000038146973</v>
      </c>
      <c r="D81" s="24">
        <v>2176.5000038146973</v>
      </c>
      <c r="E81" s="24">
        <v>2176.5000038146973</v>
      </c>
      <c r="F81" s="24">
        <v>2176.5000038146973</v>
      </c>
      <c r="G81" s="24">
        <v>2176.5000038146973</v>
      </c>
      <c r="H81" s="24">
        <v>2176.5000038146973</v>
      </c>
      <c r="I81" s="24">
        <v>2176.5000038146973</v>
      </c>
      <c r="J81" s="24">
        <v>2176.5000038146973</v>
      </c>
      <c r="K81" s="24">
        <v>2176.5000038146973</v>
      </c>
      <c r="L81" s="24">
        <v>2176.5000038146973</v>
      </c>
      <c r="M81" s="24">
        <v>2176.5000038146973</v>
      </c>
      <c r="N81" s="24">
        <v>2176.5000038146973</v>
      </c>
      <c r="O81" s="24">
        <v>2176.5000038146973</v>
      </c>
      <c r="P81" s="24">
        <v>2176.5000038146973</v>
      </c>
      <c r="Q81" s="24">
        <v>2176.5000038146973</v>
      </c>
      <c r="R81" s="24">
        <v>2176.5000038146973</v>
      </c>
      <c r="S81" s="24">
        <v>2176.5000038146973</v>
      </c>
      <c r="T81" s="24">
        <v>2176.5000038146973</v>
      </c>
      <c r="U81" s="24">
        <v>2176.5000038146973</v>
      </c>
      <c r="V81" s="24">
        <v>2176.5000038146973</v>
      </c>
      <c r="W81" s="24">
        <v>2176.5000038146973</v>
      </c>
      <c r="X81" s="24">
        <v>2176.5000038146973</v>
      </c>
      <c r="Y81" s="24">
        <v>2176.5000038146973</v>
      </c>
      <c r="Z81" s="24">
        <v>2176.5000038146973</v>
      </c>
      <c r="AA81" s="24">
        <v>2176.5000038146973</v>
      </c>
    </row>
    <row r="82" spans="1:27" s="27" customFormat="1" x14ac:dyDescent="0.25">
      <c r="A82" s="28" t="s">
        <v>135</v>
      </c>
      <c r="B82" s="28" t="s">
        <v>70</v>
      </c>
      <c r="C82" s="24">
        <v>573.20000457763604</v>
      </c>
      <c r="D82" s="24">
        <v>573.20210105792592</v>
      </c>
      <c r="E82" s="24">
        <v>573.20482090053611</v>
      </c>
      <c r="F82" s="24">
        <v>574.24349540538606</v>
      </c>
      <c r="G82" s="24">
        <v>574.24349966539614</v>
      </c>
      <c r="H82" s="24">
        <v>599.68298839400586</v>
      </c>
      <c r="I82" s="24">
        <v>599.68301515166604</v>
      </c>
      <c r="J82" s="24">
        <v>632.14281704519613</v>
      </c>
      <c r="K82" s="24">
        <v>862.02699315958603</v>
      </c>
      <c r="L82" s="24">
        <v>992.3197791224361</v>
      </c>
      <c r="M82" s="24">
        <v>992.319845477836</v>
      </c>
      <c r="N82" s="24">
        <v>1602.6524411505363</v>
      </c>
      <c r="O82" s="24">
        <v>1602.6524568671364</v>
      </c>
      <c r="P82" s="24">
        <v>1602.653258616436</v>
      </c>
      <c r="Q82" s="24">
        <v>1602.6548934966361</v>
      </c>
      <c r="R82" s="24">
        <v>1602.6554645735362</v>
      </c>
      <c r="S82" s="24">
        <v>1602.674883868636</v>
      </c>
      <c r="T82" s="24">
        <v>1602.6778119222363</v>
      </c>
      <c r="U82" s="24">
        <v>1642.0260622131361</v>
      </c>
      <c r="V82" s="24">
        <v>1642.0260778636359</v>
      </c>
      <c r="W82" s="24">
        <v>1726.8297440246363</v>
      </c>
      <c r="X82" s="24">
        <v>1726.8297675992362</v>
      </c>
      <c r="Y82" s="24">
        <v>1726.829777363336</v>
      </c>
      <c r="Z82" s="24">
        <v>1573.2297922081202</v>
      </c>
      <c r="AA82" s="24">
        <v>1573.2298284885212</v>
      </c>
    </row>
    <row r="83" spans="1:27" s="27" customFormat="1" x14ac:dyDescent="0.25">
      <c r="A83" s="28" t="s">
        <v>135</v>
      </c>
      <c r="B83" s="28" t="s">
        <v>69</v>
      </c>
      <c r="C83" s="24">
        <v>1.4620470999999999E-4</v>
      </c>
      <c r="D83" s="24">
        <v>2.2587924999999999E-4</v>
      </c>
      <c r="E83" s="24">
        <v>2.3795226000000001E-4</v>
      </c>
      <c r="F83" s="24">
        <v>2.3808168999999999E-4</v>
      </c>
      <c r="G83" s="24">
        <v>3.918285E-4</v>
      </c>
      <c r="H83" s="24">
        <v>6.6682809999999999E-4</v>
      </c>
      <c r="I83" s="24">
        <v>7.5115425999999904E-4</v>
      </c>
      <c r="J83" s="24">
        <v>7.5631579999999997E-4</v>
      </c>
      <c r="K83" s="24">
        <v>8.7806023999999997E-4</v>
      </c>
      <c r="L83" s="24">
        <v>1.0454360000000001E-3</v>
      </c>
      <c r="M83" s="24">
        <v>1.0559089E-3</v>
      </c>
      <c r="N83" s="24">
        <v>1.1650189E-3</v>
      </c>
      <c r="O83" s="24">
        <v>1.197823E-3</v>
      </c>
      <c r="P83" s="24">
        <v>1.1998041999999999E-3</v>
      </c>
      <c r="Q83" s="24">
        <v>1.5754770999999901E-3</v>
      </c>
      <c r="R83" s="24">
        <v>1.5890279999999999E-3</v>
      </c>
      <c r="S83" s="24">
        <v>1.6904354999999901E-3</v>
      </c>
      <c r="T83" s="24">
        <v>1.9588633E-3</v>
      </c>
      <c r="U83" s="24">
        <v>1.9665828E-3</v>
      </c>
      <c r="V83" s="24">
        <v>1.9687367999999998E-3</v>
      </c>
      <c r="W83" s="24">
        <v>2.3951075999999998E-3</v>
      </c>
      <c r="X83" s="24">
        <v>2.4258753000000002E-3</v>
      </c>
      <c r="Y83" s="24">
        <v>2.4296257000000002E-3</v>
      </c>
      <c r="Z83" s="24">
        <v>2.4688379999999901E-3</v>
      </c>
      <c r="AA83" s="24">
        <v>2.5384921999999999E-3</v>
      </c>
    </row>
    <row r="84" spans="1:27" s="27" customFormat="1" x14ac:dyDescent="0.25">
      <c r="A84" s="28" t="s">
        <v>135</v>
      </c>
      <c r="B84" s="28" t="s">
        <v>36</v>
      </c>
      <c r="C84" s="24">
        <v>5.8871444000000003E-4</v>
      </c>
      <c r="D84" s="24">
        <v>5.9128529999999998E-4</v>
      </c>
      <c r="E84" s="24">
        <v>5.9131359999999998E-4</v>
      </c>
      <c r="F84" s="24">
        <v>5.9132935999999903E-4</v>
      </c>
      <c r="G84" s="24">
        <v>5.9157033999999997E-4</v>
      </c>
      <c r="H84" s="24">
        <v>8.9846849999999999E-4</v>
      </c>
      <c r="I84" s="24">
        <v>1.2225703E-3</v>
      </c>
      <c r="J84" s="24">
        <v>1.4334252E-3</v>
      </c>
      <c r="K84" s="24">
        <v>1.4336411999999899E-3</v>
      </c>
      <c r="L84" s="24">
        <v>4.7325229999999998E-3</v>
      </c>
      <c r="M84" s="24">
        <v>6.0166814000000004E-3</v>
      </c>
      <c r="N84" s="24">
        <v>6.02168699999999E-3</v>
      </c>
      <c r="O84" s="24">
        <v>6.0220793999999998E-3</v>
      </c>
      <c r="P84" s="24">
        <v>6.0222380000000001E-3</v>
      </c>
      <c r="Q84" s="24">
        <v>6.0223450000000001E-3</v>
      </c>
      <c r="R84" s="24">
        <v>6.02242199999999E-3</v>
      </c>
      <c r="S84" s="24">
        <v>6.0225603999999999E-3</v>
      </c>
      <c r="T84" s="24">
        <v>6.0228759999999999E-3</v>
      </c>
      <c r="U84" s="24">
        <v>6.0692439999999997E-3</v>
      </c>
      <c r="V84" s="24">
        <v>6.0795755E-3</v>
      </c>
      <c r="W84" s="24">
        <v>7.6277480000000002E-3</v>
      </c>
      <c r="X84" s="24">
        <v>7.6357530000000003E-3</v>
      </c>
      <c r="Y84" s="24">
        <v>7.6534659999999899E-3</v>
      </c>
      <c r="Z84" s="24">
        <v>7.6709899999999999E-3</v>
      </c>
      <c r="AA84" s="24">
        <v>7.6960353E-3</v>
      </c>
    </row>
    <row r="85" spans="1:27" s="27" customFormat="1" x14ac:dyDescent="0.25">
      <c r="A85" s="28" t="s">
        <v>135</v>
      </c>
      <c r="B85" s="28" t="s">
        <v>74</v>
      </c>
      <c r="C85" s="24">
        <v>0</v>
      </c>
      <c r="D85" s="24">
        <v>0</v>
      </c>
      <c r="E85" s="24">
        <v>0</v>
      </c>
      <c r="F85" s="24">
        <v>8.9309610000000005E-4</v>
      </c>
      <c r="G85" s="24">
        <v>9.77592E-4</v>
      </c>
      <c r="H85" s="24">
        <v>1.0349089999999899E-3</v>
      </c>
      <c r="I85" s="24">
        <v>1.0986588E-3</v>
      </c>
      <c r="J85" s="24">
        <v>1.1962264999999901E-3</v>
      </c>
      <c r="K85" s="24">
        <v>1.3388743E-3</v>
      </c>
      <c r="L85" s="24">
        <v>1.5408976E-3</v>
      </c>
      <c r="M85" s="24">
        <v>1.9207136999999999E-3</v>
      </c>
      <c r="N85" s="24">
        <v>2.7358714000000001E-3</v>
      </c>
      <c r="O85" s="24">
        <v>2.7459871000000001E-3</v>
      </c>
      <c r="P85" s="24">
        <v>2.7600962000000001E-3</v>
      </c>
      <c r="Q85" s="24">
        <v>2.9705399999999998E-3</v>
      </c>
      <c r="R85" s="24">
        <v>3.0507053999999901E-3</v>
      </c>
      <c r="S85" s="24">
        <v>3.8784972999999999E-3</v>
      </c>
      <c r="T85" s="24">
        <v>4.6862583000000001E-3</v>
      </c>
      <c r="U85" s="24">
        <v>9.5047940000000004E-3</v>
      </c>
      <c r="V85" s="24">
        <v>9.5167289999999998E-3</v>
      </c>
      <c r="W85" s="24">
        <v>1.2324916E-2</v>
      </c>
      <c r="X85" s="24">
        <v>1.2336988E-2</v>
      </c>
      <c r="Y85" s="24">
        <v>1.23489539999999E-2</v>
      </c>
      <c r="Z85" s="24">
        <v>1.2360582E-2</v>
      </c>
      <c r="AA85" s="24">
        <v>1.2373598E-2</v>
      </c>
    </row>
    <row r="86" spans="1:27" s="27" customFormat="1" x14ac:dyDescent="0.25">
      <c r="A86" s="28" t="s">
        <v>135</v>
      </c>
      <c r="B86" s="28" t="s">
        <v>56</v>
      </c>
      <c r="C86" s="24">
        <v>1.70000004768371</v>
      </c>
      <c r="D86" s="24">
        <v>2.5999999046325599</v>
      </c>
      <c r="E86" s="24">
        <v>4</v>
      </c>
      <c r="F86" s="24">
        <v>5.9000000953674299</v>
      </c>
      <c r="G86" s="24">
        <v>8.5</v>
      </c>
      <c r="H86" s="24">
        <v>12.300000190734799</v>
      </c>
      <c r="I86" s="24">
        <v>17.5</v>
      </c>
      <c r="J86" s="24">
        <v>23.2000007629394</v>
      </c>
      <c r="K86" s="24">
        <v>29.7000007629394</v>
      </c>
      <c r="L86" s="24">
        <v>36</v>
      </c>
      <c r="M86" s="24">
        <v>45</v>
      </c>
      <c r="N86" s="24">
        <v>53.299999237060497</v>
      </c>
      <c r="O86" s="24">
        <v>61.299999237060497</v>
      </c>
      <c r="P86" s="24">
        <v>68.300003051757798</v>
      </c>
      <c r="Q86" s="24">
        <v>74.400001525878906</v>
      </c>
      <c r="R86" s="24">
        <v>79.699996948242102</v>
      </c>
      <c r="S86" s="24">
        <v>85</v>
      </c>
      <c r="T86" s="24">
        <v>90.300003051757798</v>
      </c>
      <c r="U86" s="24">
        <v>96</v>
      </c>
      <c r="V86" s="24">
        <v>102.300003051757</v>
      </c>
      <c r="W86" s="24">
        <v>108.800003051757</v>
      </c>
      <c r="X86" s="24">
        <v>115.400001525878</v>
      </c>
      <c r="Y86" s="24">
        <v>122.09999847412099</v>
      </c>
      <c r="Z86" s="24">
        <v>127.199996948242</v>
      </c>
      <c r="AA86" s="24">
        <v>132.39999389648401</v>
      </c>
    </row>
    <row r="87" spans="1:27" s="27" customFormat="1" x14ac:dyDescent="0.25">
      <c r="A87" s="33" t="s">
        <v>139</v>
      </c>
      <c r="B87" s="33"/>
      <c r="C87" s="30">
        <v>3135.7003934845829</v>
      </c>
      <c r="D87" s="30">
        <v>3135.7027444694336</v>
      </c>
      <c r="E87" s="30">
        <v>3135.7055409542031</v>
      </c>
      <c r="F87" s="30">
        <v>3136.7442595668231</v>
      </c>
      <c r="G87" s="30">
        <v>3136.7444293832336</v>
      </c>
      <c r="H87" s="30">
        <v>3162.1842124432228</v>
      </c>
      <c r="I87" s="30">
        <v>3162.1843535873231</v>
      </c>
      <c r="J87" s="30">
        <v>3194.6441807786537</v>
      </c>
      <c r="K87" s="30">
        <v>3424.5285130921739</v>
      </c>
      <c r="L87" s="30">
        <v>3554.8215038369631</v>
      </c>
      <c r="M87" s="30">
        <v>3554.8215996040331</v>
      </c>
      <c r="N87" s="30">
        <v>4165.1544008818737</v>
      </c>
      <c r="O87" s="30">
        <v>4165.1544761082641</v>
      </c>
      <c r="P87" s="30">
        <v>4165.1553105258436</v>
      </c>
      <c r="Q87" s="30">
        <v>4165.1573884805539</v>
      </c>
      <c r="R87" s="30">
        <v>4165.1580018587638</v>
      </c>
      <c r="S87" s="30">
        <v>4165.177615277973</v>
      </c>
      <c r="T87" s="30">
        <v>4165.1808877404337</v>
      </c>
      <c r="U87" s="30">
        <v>4204.5293235832041</v>
      </c>
      <c r="V87" s="30">
        <v>4084.5293443442729</v>
      </c>
      <c r="W87" s="30">
        <v>4169.3337189651338</v>
      </c>
      <c r="X87" s="30">
        <v>4169.3337768379733</v>
      </c>
      <c r="Y87" s="30">
        <v>4169.3337970055927</v>
      </c>
      <c r="Z87" s="30">
        <v>4015.7339071428173</v>
      </c>
      <c r="AA87" s="30">
        <v>4015.7340208513187</v>
      </c>
    </row>
    <row r="88" spans="1:27" s="27" customFormat="1" collapsed="1"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row>
    <row r="89" spans="1:27" s="27" customFormat="1"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row>
    <row r="90" spans="1:27" s="27" customFormat="1" x14ac:dyDescent="0.25">
      <c r="A90" s="17" t="s">
        <v>136</v>
      </c>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row>
    <row r="91" spans="1:27" s="27" customFormat="1" x14ac:dyDescent="0.25">
      <c r="A91" s="18" t="s">
        <v>129</v>
      </c>
      <c r="B91" s="18" t="s">
        <v>130</v>
      </c>
      <c r="C91" s="18" t="s">
        <v>79</v>
      </c>
      <c r="D91" s="18" t="s">
        <v>87</v>
      </c>
      <c r="E91" s="18" t="s">
        <v>88</v>
      </c>
      <c r="F91" s="18" t="s">
        <v>89</v>
      </c>
      <c r="G91" s="18" t="s">
        <v>90</v>
      </c>
      <c r="H91" s="18" t="s">
        <v>91</v>
      </c>
      <c r="I91" s="18" t="s">
        <v>92</v>
      </c>
      <c r="J91" s="18" t="s">
        <v>93</v>
      </c>
      <c r="K91" s="18" t="s">
        <v>94</v>
      </c>
      <c r="L91" s="18" t="s">
        <v>95</v>
      </c>
      <c r="M91" s="18" t="s">
        <v>96</v>
      </c>
      <c r="N91" s="18" t="s">
        <v>97</v>
      </c>
      <c r="O91" s="18" t="s">
        <v>98</v>
      </c>
      <c r="P91" s="18" t="s">
        <v>99</v>
      </c>
      <c r="Q91" s="18" t="s">
        <v>100</v>
      </c>
      <c r="R91" s="18" t="s">
        <v>101</v>
      </c>
      <c r="S91" s="18" t="s">
        <v>102</v>
      </c>
      <c r="T91" s="18" t="s">
        <v>103</v>
      </c>
      <c r="U91" s="18" t="s">
        <v>104</v>
      </c>
      <c r="V91" s="18" t="s">
        <v>105</v>
      </c>
      <c r="W91" s="18" t="s">
        <v>106</v>
      </c>
      <c r="X91" s="18" t="s">
        <v>107</v>
      </c>
      <c r="Y91" s="18" t="s">
        <v>108</v>
      </c>
      <c r="Z91" s="18" t="s">
        <v>109</v>
      </c>
      <c r="AA91" s="18" t="s">
        <v>110</v>
      </c>
    </row>
    <row r="92" spans="1:27" s="27" customFormat="1" x14ac:dyDescent="0.25">
      <c r="A92" s="28" t="s">
        <v>40</v>
      </c>
      <c r="B92" s="28" t="s">
        <v>71</v>
      </c>
      <c r="C92" s="24">
        <v>242.33586000441599</v>
      </c>
      <c r="D92" s="24">
        <v>562.33605520840592</v>
      </c>
      <c r="E92" s="24">
        <v>562.33614677966602</v>
      </c>
      <c r="F92" s="24">
        <v>562.33614693072593</v>
      </c>
      <c r="G92" s="24">
        <v>562.33774693009605</v>
      </c>
      <c r="H92" s="24">
        <v>562.3442772453061</v>
      </c>
      <c r="I92" s="24">
        <v>562.34598499930598</v>
      </c>
      <c r="J92" s="24">
        <v>969.3328773530061</v>
      </c>
      <c r="K92" s="24">
        <v>969.33287951910597</v>
      </c>
      <c r="L92" s="24">
        <v>1241.743164979506</v>
      </c>
      <c r="M92" s="24">
        <v>1414.6145504161061</v>
      </c>
      <c r="N92" s="24">
        <v>1624.0837623465059</v>
      </c>
      <c r="O92" s="24">
        <v>1862.353289618</v>
      </c>
      <c r="P92" s="24">
        <v>1942.7918709352002</v>
      </c>
      <c r="Q92" s="24">
        <v>3072.0097836796003</v>
      </c>
      <c r="R92" s="24">
        <v>3130.7274850110002</v>
      </c>
      <c r="S92" s="24">
        <v>3247.9429561837001</v>
      </c>
      <c r="T92" s="24">
        <v>3247.9429569897002</v>
      </c>
      <c r="U92" s="24">
        <v>3247.9430048404997</v>
      </c>
      <c r="V92" s="24">
        <v>3247.943027367</v>
      </c>
      <c r="W92" s="24">
        <v>4506.2076287749996</v>
      </c>
      <c r="X92" s="24">
        <v>4872.8902965019979</v>
      </c>
      <c r="Y92" s="24">
        <v>4887.0930376144997</v>
      </c>
      <c r="Z92" s="24">
        <v>5088.4334898430006</v>
      </c>
      <c r="AA92" s="24">
        <v>5078.432193719299</v>
      </c>
    </row>
    <row r="93" spans="1:27" collapsed="1" x14ac:dyDescent="0.25">
      <c r="A93" s="28" t="s">
        <v>40</v>
      </c>
      <c r="B93" s="28" t="s">
        <v>122</v>
      </c>
      <c r="C93" s="24">
        <v>1330</v>
      </c>
      <c r="D93" s="24">
        <v>1330</v>
      </c>
      <c r="E93" s="24">
        <v>1330</v>
      </c>
      <c r="F93" s="24">
        <v>1330.0081630588402</v>
      </c>
      <c r="G93" s="24">
        <v>3370.00907665254</v>
      </c>
      <c r="H93" s="24">
        <v>3370.0111411540001</v>
      </c>
      <c r="I93" s="24">
        <v>3370.0112439343998</v>
      </c>
      <c r="J93" s="24">
        <v>3370.0130587792996</v>
      </c>
      <c r="K93" s="24">
        <v>5370.006803281799</v>
      </c>
      <c r="L93" s="24">
        <v>5370.0073649560982</v>
      </c>
      <c r="M93" s="24">
        <v>5370.0077526397999</v>
      </c>
      <c r="N93" s="24">
        <v>5370.0087147486984</v>
      </c>
      <c r="O93" s="24">
        <v>5370.0087601958003</v>
      </c>
      <c r="P93" s="24">
        <v>5370.0093863763996</v>
      </c>
      <c r="Q93" s="24">
        <v>5370.0100161134005</v>
      </c>
      <c r="R93" s="24">
        <v>5580.0234596667997</v>
      </c>
      <c r="S93" s="24">
        <v>6089.4243556588999</v>
      </c>
      <c r="T93" s="24">
        <v>6089.4252307716006</v>
      </c>
      <c r="U93" s="24">
        <v>6089.4349295674001</v>
      </c>
      <c r="V93" s="24">
        <v>6089.4349666685002</v>
      </c>
      <c r="W93" s="24">
        <v>6270.8316764174988</v>
      </c>
      <c r="X93" s="24">
        <v>7137.4562464759993</v>
      </c>
      <c r="Y93" s="24">
        <v>7411.6773611923991</v>
      </c>
      <c r="Z93" s="24">
        <v>8059.0068810116991</v>
      </c>
      <c r="AA93" s="24">
        <v>8059.0069023713986</v>
      </c>
    </row>
    <row r="94" spans="1:27" x14ac:dyDescent="0.25">
      <c r="A94" s="28" t="s">
        <v>40</v>
      </c>
      <c r="B94" s="28" t="s">
        <v>76</v>
      </c>
      <c r="C94" s="24">
        <v>64.899999991059062</v>
      </c>
      <c r="D94" s="24">
        <v>105.21000204980358</v>
      </c>
      <c r="E94" s="24">
        <v>157.20999655127508</v>
      </c>
      <c r="F94" s="24">
        <v>231.1999971866606</v>
      </c>
      <c r="G94" s="24">
        <v>336.59999608993422</v>
      </c>
      <c r="H94" s="24">
        <v>482.4999998807902</v>
      </c>
      <c r="I94" s="24">
        <v>666.21001362800405</v>
      </c>
      <c r="J94" s="24">
        <v>887.29999566077925</v>
      </c>
      <c r="K94" s="24">
        <v>1169.6999766826616</v>
      </c>
      <c r="L94" s="24">
        <v>1451.3999967575055</v>
      </c>
      <c r="M94" s="24">
        <v>1835.4999785423263</v>
      </c>
      <c r="N94" s="24">
        <v>2195.8000054359422</v>
      </c>
      <c r="O94" s="24">
        <v>2552.1000256538373</v>
      </c>
      <c r="P94" s="24">
        <v>2864.4999761581403</v>
      </c>
      <c r="Q94" s="24">
        <v>3151.9000062942496</v>
      </c>
      <c r="R94" s="24">
        <v>3412.6100287437407</v>
      </c>
      <c r="S94" s="24">
        <v>3667.5099544525128</v>
      </c>
      <c r="T94" s="24">
        <v>3928.3098983764521</v>
      </c>
      <c r="U94" s="24">
        <v>4202.2900047302192</v>
      </c>
      <c r="V94" s="24">
        <v>4515.5099191665586</v>
      </c>
      <c r="W94" s="24">
        <v>4833.8999090194475</v>
      </c>
      <c r="X94" s="24">
        <v>5159.8999233245695</v>
      </c>
      <c r="Y94" s="24">
        <v>5494.1999597549348</v>
      </c>
      <c r="Z94" s="24">
        <v>5756.6098699569611</v>
      </c>
      <c r="AA94" s="24">
        <v>6027.900102615351</v>
      </c>
    </row>
    <row r="95" spans="1:27" collapsed="1" x14ac:dyDescent="0.25"/>
    <row r="96" spans="1:27" x14ac:dyDescent="0.25">
      <c r="A96" s="18" t="s">
        <v>129</v>
      </c>
      <c r="B96" s="18" t="s">
        <v>130</v>
      </c>
      <c r="C96" s="18" t="s">
        <v>79</v>
      </c>
      <c r="D96" s="18" t="s">
        <v>87</v>
      </c>
      <c r="E96" s="18" t="s">
        <v>88</v>
      </c>
      <c r="F96" s="18" t="s">
        <v>89</v>
      </c>
      <c r="G96" s="18" t="s">
        <v>90</v>
      </c>
      <c r="H96" s="18" t="s">
        <v>91</v>
      </c>
      <c r="I96" s="18" t="s">
        <v>92</v>
      </c>
      <c r="J96" s="18" t="s">
        <v>93</v>
      </c>
      <c r="K96" s="18" t="s">
        <v>94</v>
      </c>
      <c r="L96" s="18" t="s">
        <v>95</v>
      </c>
      <c r="M96" s="18" t="s">
        <v>96</v>
      </c>
      <c r="N96" s="18" t="s">
        <v>97</v>
      </c>
      <c r="O96" s="18" t="s">
        <v>98</v>
      </c>
      <c r="P96" s="18" t="s">
        <v>99</v>
      </c>
      <c r="Q96" s="18" t="s">
        <v>100</v>
      </c>
      <c r="R96" s="18" t="s">
        <v>101</v>
      </c>
      <c r="S96" s="18" t="s">
        <v>102</v>
      </c>
      <c r="T96" s="18" t="s">
        <v>103</v>
      </c>
      <c r="U96" s="18" t="s">
        <v>104</v>
      </c>
      <c r="V96" s="18" t="s">
        <v>105</v>
      </c>
      <c r="W96" s="18" t="s">
        <v>106</v>
      </c>
      <c r="X96" s="18" t="s">
        <v>107</v>
      </c>
      <c r="Y96" s="18" t="s">
        <v>108</v>
      </c>
      <c r="Z96" s="18" t="s">
        <v>109</v>
      </c>
      <c r="AA96" s="18" t="s">
        <v>110</v>
      </c>
    </row>
    <row r="97" spans="1:27" x14ac:dyDescent="0.25">
      <c r="A97" s="28" t="s">
        <v>131</v>
      </c>
      <c r="B97" s="28" t="s">
        <v>71</v>
      </c>
      <c r="C97" s="24">
        <v>3.204677719999998E-3</v>
      </c>
      <c r="D97" s="24">
        <v>3.393247999999998E-3</v>
      </c>
      <c r="E97" s="24">
        <v>3.4846980099999987E-3</v>
      </c>
      <c r="F97" s="24">
        <v>3.4847818599999989E-3</v>
      </c>
      <c r="G97" s="24">
        <v>4.9981464999999999E-3</v>
      </c>
      <c r="H97" s="24">
        <v>7.0279265999999892E-3</v>
      </c>
      <c r="I97" s="24">
        <v>7.7257548000000007E-3</v>
      </c>
      <c r="J97" s="24">
        <v>1.0885373300000001E-2</v>
      </c>
      <c r="K97" s="24">
        <v>1.0886240799999999E-2</v>
      </c>
      <c r="L97" s="24">
        <v>4.0719532799999993E-2</v>
      </c>
      <c r="M97" s="24">
        <v>4.0813810999999992E-2</v>
      </c>
      <c r="N97" s="24">
        <v>7.8440735799999994E-2</v>
      </c>
      <c r="O97" s="24">
        <v>89.223537538599999</v>
      </c>
      <c r="P97" s="24">
        <v>89.223548697200002</v>
      </c>
      <c r="Q97" s="24">
        <v>1218.4414613346</v>
      </c>
      <c r="R97" s="24">
        <v>1277.1591625889998</v>
      </c>
      <c r="S97" s="24">
        <v>1277.1591636232999</v>
      </c>
      <c r="T97" s="24">
        <v>1277.1591641137002</v>
      </c>
      <c r="U97" s="24">
        <v>1277.1591655965001</v>
      </c>
      <c r="V97" s="24">
        <v>1277.1591777915</v>
      </c>
      <c r="W97" s="24">
        <v>2423.9762010270001</v>
      </c>
      <c r="X97" s="24">
        <v>3063.6832507489999</v>
      </c>
      <c r="Y97" s="24">
        <v>3063.6892441485002</v>
      </c>
      <c r="Z97" s="24">
        <v>3063.7212188530002</v>
      </c>
      <c r="AA97" s="24">
        <v>3063.7198276839995</v>
      </c>
    </row>
    <row r="98" spans="1:27" x14ac:dyDescent="0.25">
      <c r="A98" s="28" t="s">
        <v>131</v>
      </c>
      <c r="B98" s="28" t="s">
        <v>122</v>
      </c>
      <c r="C98" s="24">
        <v>840</v>
      </c>
      <c r="D98" s="24">
        <v>840</v>
      </c>
      <c r="E98" s="24">
        <v>840</v>
      </c>
      <c r="F98" s="24">
        <v>840.00463724483996</v>
      </c>
      <c r="G98" s="24">
        <v>2880.0052007896402</v>
      </c>
      <c r="H98" s="24">
        <v>2880.0057426170001</v>
      </c>
      <c r="I98" s="24">
        <v>2880.0057609742998</v>
      </c>
      <c r="J98" s="24">
        <v>2880.0064419352998</v>
      </c>
      <c r="K98" s="24">
        <v>4880.0000199999995</v>
      </c>
      <c r="L98" s="24">
        <v>4880.0000199999995</v>
      </c>
      <c r="M98" s="24">
        <v>4880.0000199999995</v>
      </c>
      <c r="N98" s="24">
        <v>4880.0000199999995</v>
      </c>
      <c r="O98" s="24">
        <v>4880.0000199999995</v>
      </c>
      <c r="P98" s="24">
        <v>4880.0000199999995</v>
      </c>
      <c r="Q98" s="24">
        <v>4880.0000300000002</v>
      </c>
      <c r="R98" s="24">
        <v>5089.9999299999999</v>
      </c>
      <c r="S98" s="24">
        <v>5139.9995899999994</v>
      </c>
      <c r="T98" s="24">
        <v>5139.9996300000003</v>
      </c>
      <c r="U98" s="24">
        <v>5139.9996499999997</v>
      </c>
      <c r="V98" s="24">
        <v>5139.9996499999997</v>
      </c>
      <c r="W98" s="24">
        <v>5140.0001499999998</v>
      </c>
      <c r="X98" s="24">
        <v>5140.0001599999996</v>
      </c>
      <c r="Y98" s="24">
        <v>5140.0001599999996</v>
      </c>
      <c r="Z98" s="24">
        <v>5140.0001599999996</v>
      </c>
      <c r="AA98" s="24">
        <v>5140.0001599999996</v>
      </c>
    </row>
    <row r="99" spans="1:27" x14ac:dyDescent="0.25">
      <c r="A99" s="28" t="s">
        <v>131</v>
      </c>
      <c r="B99" s="28" t="s">
        <v>76</v>
      </c>
      <c r="C99" s="24">
        <v>25.000000134110341</v>
      </c>
      <c r="D99" s="24">
        <v>39.710000619292224</v>
      </c>
      <c r="E99" s="24">
        <v>61.209998458623872</v>
      </c>
      <c r="F99" s="24">
        <v>92.100000143051133</v>
      </c>
      <c r="G99" s="24">
        <v>135.00000143051051</v>
      </c>
      <c r="H99" s="24">
        <v>191.79999816417651</v>
      </c>
      <c r="I99" s="24">
        <v>261.41000294685313</v>
      </c>
      <c r="J99" s="24">
        <v>342.69999337196282</v>
      </c>
      <c r="K99" s="24">
        <v>447.89998507499615</v>
      </c>
      <c r="L99" s="24">
        <v>547.60000896453846</v>
      </c>
      <c r="M99" s="24">
        <v>676.49999380111626</v>
      </c>
      <c r="N99" s="24">
        <v>801.40001535415638</v>
      </c>
      <c r="O99" s="24">
        <v>918.49997758865288</v>
      </c>
      <c r="P99" s="24">
        <v>1016.7000036239616</v>
      </c>
      <c r="Q99" s="24">
        <v>1105.8999681472771</v>
      </c>
      <c r="R99" s="24">
        <v>1189.9100012779231</v>
      </c>
      <c r="S99" s="24">
        <v>1273.4099788665758</v>
      </c>
      <c r="T99" s="24">
        <v>1359.7099685668886</v>
      </c>
      <c r="U99" s="24">
        <v>1451.8900413513177</v>
      </c>
      <c r="V99" s="24">
        <v>1556.0099649429314</v>
      </c>
      <c r="W99" s="24">
        <v>1661.1999425887993</v>
      </c>
      <c r="X99" s="24">
        <v>1769.0999584197934</v>
      </c>
      <c r="Y99" s="24">
        <v>1880.1999368667566</v>
      </c>
      <c r="Z99" s="24">
        <v>1968.6099462509121</v>
      </c>
      <c r="AA99" s="24">
        <v>2060.0000476837149</v>
      </c>
    </row>
    <row r="101" spans="1:27" x14ac:dyDescent="0.25">
      <c r="A101" s="18" t="s">
        <v>129</v>
      </c>
      <c r="B101" s="18" t="s">
        <v>130</v>
      </c>
      <c r="C101" s="18" t="s">
        <v>79</v>
      </c>
      <c r="D101" s="18" t="s">
        <v>87</v>
      </c>
      <c r="E101" s="18" t="s">
        <v>88</v>
      </c>
      <c r="F101" s="18" t="s">
        <v>89</v>
      </c>
      <c r="G101" s="18" t="s">
        <v>90</v>
      </c>
      <c r="H101" s="18" t="s">
        <v>91</v>
      </c>
      <c r="I101" s="18" t="s">
        <v>92</v>
      </c>
      <c r="J101" s="18" t="s">
        <v>93</v>
      </c>
      <c r="K101" s="18" t="s">
        <v>94</v>
      </c>
      <c r="L101" s="18" t="s">
        <v>95</v>
      </c>
      <c r="M101" s="18" t="s">
        <v>96</v>
      </c>
      <c r="N101" s="18" t="s">
        <v>97</v>
      </c>
      <c r="O101" s="18" t="s">
        <v>98</v>
      </c>
      <c r="P101" s="18" t="s">
        <v>99</v>
      </c>
      <c r="Q101" s="18" t="s">
        <v>100</v>
      </c>
      <c r="R101" s="18" t="s">
        <v>101</v>
      </c>
      <c r="S101" s="18" t="s">
        <v>102</v>
      </c>
      <c r="T101" s="18" t="s">
        <v>103</v>
      </c>
      <c r="U101" s="18" t="s">
        <v>104</v>
      </c>
      <c r="V101" s="18" t="s">
        <v>105</v>
      </c>
      <c r="W101" s="18" t="s">
        <v>106</v>
      </c>
      <c r="X101" s="18" t="s">
        <v>107</v>
      </c>
      <c r="Y101" s="18" t="s">
        <v>108</v>
      </c>
      <c r="Z101" s="18" t="s">
        <v>109</v>
      </c>
      <c r="AA101" s="18" t="s">
        <v>110</v>
      </c>
    </row>
    <row r="102" spans="1:27" x14ac:dyDescent="0.25">
      <c r="A102" s="28" t="s">
        <v>132</v>
      </c>
      <c r="B102" s="28" t="s">
        <v>71</v>
      </c>
      <c r="C102" s="24">
        <v>2.0006457065999999</v>
      </c>
      <c r="D102" s="24">
        <v>22.000646249999999</v>
      </c>
      <c r="E102" s="24">
        <v>22.000646289700001</v>
      </c>
      <c r="F102" s="24">
        <v>22.00064631016</v>
      </c>
      <c r="G102" s="24">
        <v>22.000731684150001</v>
      </c>
      <c r="H102" s="24">
        <v>22.002512565</v>
      </c>
      <c r="I102" s="24">
        <v>22.002543385399999</v>
      </c>
      <c r="J102" s="24">
        <v>428.9837</v>
      </c>
      <c r="K102" s="24">
        <v>428.9837</v>
      </c>
      <c r="L102" s="24">
        <v>428.98399999999998</v>
      </c>
      <c r="M102" s="24">
        <v>601.85400000000004</v>
      </c>
      <c r="N102" s="24">
        <v>601.85410000000002</v>
      </c>
      <c r="O102" s="24">
        <v>806.30853000000002</v>
      </c>
      <c r="P102" s="24">
        <v>911.74710000000005</v>
      </c>
      <c r="Q102" s="24">
        <v>911.74710000000005</v>
      </c>
      <c r="R102" s="24">
        <v>911.74710000000005</v>
      </c>
      <c r="S102" s="24">
        <v>911.74710000000005</v>
      </c>
      <c r="T102" s="24">
        <v>911.74710000000005</v>
      </c>
      <c r="U102" s="24">
        <v>911.74710000000005</v>
      </c>
      <c r="V102" s="24">
        <v>911.74710000000005</v>
      </c>
      <c r="W102" s="24">
        <v>911.74659999999994</v>
      </c>
      <c r="X102" s="24">
        <v>938.72216999999898</v>
      </c>
      <c r="Y102" s="24">
        <v>938.72216999999898</v>
      </c>
      <c r="Z102" s="24">
        <v>994.34969999999998</v>
      </c>
      <c r="AA102" s="24">
        <v>994.34960000000001</v>
      </c>
    </row>
    <row r="103" spans="1:27" x14ac:dyDescent="0.25">
      <c r="A103" s="28" t="s">
        <v>132</v>
      </c>
      <c r="B103" s="28" t="s">
        <v>122</v>
      </c>
      <c r="C103" s="24">
        <v>490</v>
      </c>
      <c r="D103" s="24">
        <v>490</v>
      </c>
      <c r="E103" s="24">
        <v>490</v>
      </c>
      <c r="F103" s="24">
        <v>490.00096949900001</v>
      </c>
      <c r="G103" s="24">
        <v>490.00116677519998</v>
      </c>
      <c r="H103" s="24">
        <v>490.00163968620001</v>
      </c>
      <c r="I103" s="24">
        <v>490.00164301789999</v>
      </c>
      <c r="J103" s="24">
        <v>490.00204848850001</v>
      </c>
      <c r="K103" s="24">
        <v>490.00205244990002</v>
      </c>
      <c r="L103" s="24">
        <v>490.00205410019998</v>
      </c>
      <c r="M103" s="24">
        <v>490.0020581654</v>
      </c>
      <c r="N103" s="24">
        <v>490.00206895240001</v>
      </c>
      <c r="O103" s="24">
        <v>490.00207832550001</v>
      </c>
      <c r="P103" s="24">
        <v>490.0026393023</v>
      </c>
      <c r="Q103" s="24">
        <v>490.00267893680001</v>
      </c>
      <c r="R103" s="24">
        <v>490.01603402000001</v>
      </c>
      <c r="S103" s="24">
        <v>949.40951999999993</v>
      </c>
      <c r="T103" s="24">
        <v>949.40951999999993</v>
      </c>
      <c r="U103" s="24">
        <v>949.40955000000008</v>
      </c>
      <c r="V103" s="24">
        <v>949.40955000000008</v>
      </c>
      <c r="W103" s="24">
        <v>973.91906999999992</v>
      </c>
      <c r="X103" s="24">
        <v>1840.5435</v>
      </c>
      <c r="Y103" s="24">
        <v>1840.5435</v>
      </c>
      <c r="Z103" s="24">
        <v>1987.8776</v>
      </c>
      <c r="AA103" s="24">
        <v>1987.8776</v>
      </c>
    </row>
    <row r="104" spans="1:27" x14ac:dyDescent="0.25">
      <c r="A104" s="28" t="s">
        <v>132</v>
      </c>
      <c r="B104" s="28" t="s">
        <v>76</v>
      </c>
      <c r="C104" s="24">
        <v>11.800000190734799</v>
      </c>
      <c r="D104" s="24">
        <v>19</v>
      </c>
      <c r="E104" s="24">
        <v>29.399999618530199</v>
      </c>
      <c r="F104" s="24">
        <v>44.5</v>
      </c>
      <c r="G104" s="24">
        <v>65.599998474121094</v>
      </c>
      <c r="H104" s="24">
        <v>93.900001525878906</v>
      </c>
      <c r="I104" s="24">
        <v>128.100006103515</v>
      </c>
      <c r="J104" s="24">
        <v>170.30000305175699</v>
      </c>
      <c r="K104" s="24">
        <v>224.39999389648401</v>
      </c>
      <c r="L104" s="24">
        <v>284.600006103515</v>
      </c>
      <c r="M104" s="24">
        <v>369.20001220703102</v>
      </c>
      <c r="N104" s="24">
        <v>447.100006103515</v>
      </c>
      <c r="O104" s="24">
        <v>529.70001220703102</v>
      </c>
      <c r="P104" s="24">
        <v>602</v>
      </c>
      <c r="Q104" s="24">
        <v>668.20001220703102</v>
      </c>
      <c r="R104" s="24">
        <v>729</v>
      </c>
      <c r="S104" s="24">
        <v>789.09997558593705</v>
      </c>
      <c r="T104" s="24">
        <v>851.29998779296795</v>
      </c>
      <c r="U104" s="24">
        <v>916.20001220703102</v>
      </c>
      <c r="V104" s="24">
        <v>989</v>
      </c>
      <c r="W104" s="24">
        <v>1064.09997558593</v>
      </c>
      <c r="X104" s="24">
        <v>1141.19995117187</v>
      </c>
      <c r="Y104" s="24">
        <v>1220.5</v>
      </c>
      <c r="Z104" s="24">
        <v>1281.19995117187</v>
      </c>
      <c r="AA104" s="24">
        <v>1344</v>
      </c>
    </row>
    <row r="106" spans="1:27" x14ac:dyDescent="0.25">
      <c r="A106" s="18" t="s">
        <v>129</v>
      </c>
      <c r="B106" s="18" t="s">
        <v>130</v>
      </c>
      <c r="C106" s="18" t="s">
        <v>79</v>
      </c>
      <c r="D106" s="18" t="s">
        <v>87</v>
      </c>
      <c r="E106" s="18" t="s">
        <v>88</v>
      </c>
      <c r="F106" s="18" t="s">
        <v>89</v>
      </c>
      <c r="G106" s="18" t="s">
        <v>90</v>
      </c>
      <c r="H106" s="18" t="s">
        <v>91</v>
      </c>
      <c r="I106" s="18" t="s">
        <v>92</v>
      </c>
      <c r="J106" s="18" t="s">
        <v>93</v>
      </c>
      <c r="K106" s="18" t="s">
        <v>94</v>
      </c>
      <c r="L106" s="18" t="s">
        <v>95</v>
      </c>
      <c r="M106" s="18" t="s">
        <v>96</v>
      </c>
      <c r="N106" s="18" t="s">
        <v>97</v>
      </c>
      <c r="O106" s="18" t="s">
        <v>98</v>
      </c>
      <c r="P106" s="18" t="s">
        <v>99</v>
      </c>
      <c r="Q106" s="18" t="s">
        <v>100</v>
      </c>
      <c r="R106" s="18" t="s">
        <v>101</v>
      </c>
      <c r="S106" s="18" t="s">
        <v>102</v>
      </c>
      <c r="T106" s="18" t="s">
        <v>103</v>
      </c>
      <c r="U106" s="18" t="s">
        <v>104</v>
      </c>
      <c r="V106" s="18" t="s">
        <v>105</v>
      </c>
      <c r="W106" s="18" t="s">
        <v>106</v>
      </c>
      <c r="X106" s="18" t="s">
        <v>107</v>
      </c>
      <c r="Y106" s="18" t="s">
        <v>108</v>
      </c>
      <c r="Z106" s="18" t="s">
        <v>109</v>
      </c>
      <c r="AA106" s="18" t="s">
        <v>110</v>
      </c>
    </row>
    <row r="107" spans="1:27" x14ac:dyDescent="0.25">
      <c r="A107" s="28" t="s">
        <v>133</v>
      </c>
      <c r="B107" s="28" t="s">
        <v>71</v>
      </c>
      <c r="C107" s="24">
        <v>75.330735888505998</v>
      </c>
      <c r="D107" s="24">
        <v>375.33073702710601</v>
      </c>
      <c r="E107" s="24">
        <v>375.33073705015602</v>
      </c>
      <c r="F107" s="24">
        <v>375.33073706604597</v>
      </c>
      <c r="G107" s="24">
        <v>375.33073729450598</v>
      </c>
      <c r="H107" s="24">
        <v>375.33227859230601</v>
      </c>
      <c r="I107" s="24">
        <v>375.33260092910598</v>
      </c>
      <c r="J107" s="24">
        <v>375.33324699890602</v>
      </c>
      <c r="K107" s="24">
        <v>375.33324743080601</v>
      </c>
      <c r="L107" s="24">
        <v>631.68354992370598</v>
      </c>
      <c r="M107" s="24">
        <v>631.68354992370598</v>
      </c>
      <c r="N107" s="24">
        <v>631.68354992370598</v>
      </c>
      <c r="O107" s="24">
        <v>576.35355000000004</v>
      </c>
      <c r="P107" s="24">
        <v>576.35355000000004</v>
      </c>
      <c r="Q107" s="24">
        <v>576.35355000000004</v>
      </c>
      <c r="R107" s="24">
        <v>576.35355000000004</v>
      </c>
      <c r="S107" s="24">
        <v>576.35355000000004</v>
      </c>
      <c r="T107" s="24">
        <v>576.35355000000004</v>
      </c>
      <c r="U107" s="24">
        <v>576.35355000000004</v>
      </c>
      <c r="V107" s="24">
        <v>576.35355000000004</v>
      </c>
      <c r="W107" s="24">
        <v>576.35284000000001</v>
      </c>
      <c r="X107" s="24">
        <v>276.35284000000001</v>
      </c>
      <c r="Y107" s="24">
        <v>276.35287</v>
      </c>
      <c r="Z107" s="24">
        <v>276.35289999999998</v>
      </c>
      <c r="AA107" s="24">
        <v>276.35297000000003</v>
      </c>
    </row>
    <row r="108" spans="1:27" x14ac:dyDescent="0.25">
      <c r="A108" s="28" t="s">
        <v>133</v>
      </c>
      <c r="B108" s="28" t="s">
        <v>122</v>
      </c>
      <c r="C108" s="24">
        <v>0</v>
      </c>
      <c r="D108" s="24">
        <v>0</v>
      </c>
      <c r="E108" s="24">
        <v>0</v>
      </c>
      <c r="F108" s="24">
        <v>1.0891223E-3</v>
      </c>
      <c r="G108" s="24">
        <v>1.0998001E-3</v>
      </c>
      <c r="H108" s="24">
        <v>1.9381007999999999E-3</v>
      </c>
      <c r="I108" s="24">
        <v>1.9468676999999999E-3</v>
      </c>
      <c r="J108" s="24">
        <v>2.3575432000000002E-3</v>
      </c>
      <c r="K108" s="24">
        <v>2.3722499999999998E-3</v>
      </c>
      <c r="L108" s="24">
        <v>2.7290854999999902E-3</v>
      </c>
      <c r="M108" s="24">
        <v>2.7300413E-3</v>
      </c>
      <c r="N108" s="24">
        <v>2.7377838E-3</v>
      </c>
      <c r="O108" s="24">
        <v>2.7443846000000001E-3</v>
      </c>
      <c r="P108" s="24">
        <v>2.7533294999999998E-3</v>
      </c>
      <c r="Q108" s="24">
        <v>2.7725834E-3</v>
      </c>
      <c r="R108" s="24">
        <v>2.7919845000000001E-3</v>
      </c>
      <c r="S108" s="24">
        <v>7.5729195999999898E-3</v>
      </c>
      <c r="T108" s="24">
        <v>7.5913100000000004E-3</v>
      </c>
      <c r="U108" s="24">
        <v>1.2411953E-2</v>
      </c>
      <c r="V108" s="24">
        <v>1.2425179999999999E-2</v>
      </c>
      <c r="W108" s="24">
        <v>156.89496</v>
      </c>
      <c r="X108" s="24">
        <v>156.89505</v>
      </c>
      <c r="Y108" s="24">
        <v>431.11597</v>
      </c>
      <c r="Z108" s="24">
        <v>931.11090000000002</v>
      </c>
      <c r="AA108" s="24">
        <v>931.11090000000002</v>
      </c>
    </row>
    <row r="109" spans="1:27" x14ac:dyDescent="0.25">
      <c r="A109" s="28" t="s">
        <v>133</v>
      </c>
      <c r="B109" s="28" t="s">
        <v>76</v>
      </c>
      <c r="C109" s="24">
        <v>13.899999618530201</v>
      </c>
      <c r="D109" s="24">
        <v>22.7000007629394</v>
      </c>
      <c r="E109" s="24">
        <v>34.599998474121001</v>
      </c>
      <c r="F109" s="24">
        <v>52.599998474121001</v>
      </c>
      <c r="G109" s="24">
        <v>78.699996948242102</v>
      </c>
      <c r="H109" s="24">
        <v>116</v>
      </c>
      <c r="I109" s="24">
        <v>167.30000305175699</v>
      </c>
      <c r="J109" s="24">
        <v>235.19999694824199</v>
      </c>
      <c r="K109" s="24">
        <v>322.5</v>
      </c>
      <c r="L109" s="24">
        <v>409.79998779296801</v>
      </c>
      <c r="M109" s="24">
        <v>530.09997558593705</v>
      </c>
      <c r="N109" s="24">
        <v>643.79998779296795</v>
      </c>
      <c r="O109" s="24">
        <v>758.40002441406205</v>
      </c>
      <c r="P109" s="24">
        <v>865.09997558593705</v>
      </c>
      <c r="Q109" s="24">
        <v>966.20001220703102</v>
      </c>
      <c r="R109" s="24">
        <v>1055.40002441406</v>
      </c>
      <c r="S109" s="24">
        <v>1140</v>
      </c>
      <c r="T109" s="24">
        <v>1225.19995117187</v>
      </c>
      <c r="U109" s="24">
        <v>1313.69995117187</v>
      </c>
      <c r="V109" s="24">
        <v>1416.69995117187</v>
      </c>
      <c r="W109" s="24">
        <v>1521.09997558593</v>
      </c>
      <c r="X109" s="24">
        <v>1627.90002441406</v>
      </c>
      <c r="Y109" s="24">
        <v>1737.30004882812</v>
      </c>
      <c r="Z109" s="24">
        <v>1823.5</v>
      </c>
      <c r="AA109" s="24">
        <v>1912.80004882812</v>
      </c>
    </row>
    <row r="111" spans="1:27" x14ac:dyDescent="0.25">
      <c r="A111" s="18" t="s">
        <v>129</v>
      </c>
      <c r="B111" s="18" t="s">
        <v>130</v>
      </c>
      <c r="C111" s="18" t="s">
        <v>79</v>
      </c>
      <c r="D111" s="18" t="s">
        <v>87</v>
      </c>
      <c r="E111" s="18" t="s">
        <v>88</v>
      </c>
      <c r="F111" s="18" t="s">
        <v>89</v>
      </c>
      <c r="G111" s="18" t="s">
        <v>90</v>
      </c>
      <c r="H111" s="18" t="s">
        <v>91</v>
      </c>
      <c r="I111" s="18" t="s">
        <v>92</v>
      </c>
      <c r="J111" s="18" t="s">
        <v>93</v>
      </c>
      <c r="K111" s="18" t="s">
        <v>94</v>
      </c>
      <c r="L111" s="18" t="s">
        <v>95</v>
      </c>
      <c r="M111" s="18" t="s">
        <v>96</v>
      </c>
      <c r="N111" s="18" t="s">
        <v>97</v>
      </c>
      <c r="O111" s="18" t="s">
        <v>98</v>
      </c>
      <c r="P111" s="18" t="s">
        <v>99</v>
      </c>
      <c r="Q111" s="18" t="s">
        <v>100</v>
      </c>
      <c r="R111" s="18" t="s">
        <v>101</v>
      </c>
      <c r="S111" s="18" t="s">
        <v>102</v>
      </c>
      <c r="T111" s="18" t="s">
        <v>103</v>
      </c>
      <c r="U111" s="18" t="s">
        <v>104</v>
      </c>
      <c r="V111" s="18" t="s">
        <v>105</v>
      </c>
      <c r="W111" s="18" t="s">
        <v>106</v>
      </c>
      <c r="X111" s="18" t="s">
        <v>107</v>
      </c>
      <c r="Y111" s="18" t="s">
        <v>108</v>
      </c>
      <c r="Z111" s="18" t="s">
        <v>109</v>
      </c>
      <c r="AA111" s="18" t="s">
        <v>110</v>
      </c>
    </row>
    <row r="112" spans="1:27" x14ac:dyDescent="0.25">
      <c r="A112" s="28" t="s">
        <v>134</v>
      </c>
      <c r="B112" s="28" t="s">
        <v>71</v>
      </c>
      <c r="C112" s="24">
        <v>165.00068501715</v>
      </c>
      <c r="D112" s="24">
        <v>165.000687398</v>
      </c>
      <c r="E112" s="24">
        <v>165.0006874282</v>
      </c>
      <c r="F112" s="24">
        <v>165.0006874433</v>
      </c>
      <c r="G112" s="24">
        <v>165.00068823460001</v>
      </c>
      <c r="H112" s="24">
        <v>165.0015596929</v>
      </c>
      <c r="I112" s="24">
        <v>165.00189235970001</v>
      </c>
      <c r="J112" s="24">
        <v>165.0036115556</v>
      </c>
      <c r="K112" s="24">
        <v>165.00361220630001</v>
      </c>
      <c r="L112" s="24">
        <v>181.03016300000002</v>
      </c>
      <c r="M112" s="24">
        <v>181.03017</v>
      </c>
      <c r="N112" s="24">
        <v>390.46164999999996</v>
      </c>
      <c r="O112" s="24">
        <v>390.46164999999996</v>
      </c>
      <c r="P112" s="24">
        <v>365.46164999999996</v>
      </c>
      <c r="Q112" s="24">
        <v>365.46164999999996</v>
      </c>
      <c r="R112" s="24">
        <v>365.46164999999996</v>
      </c>
      <c r="S112" s="24">
        <v>482.67712</v>
      </c>
      <c r="T112" s="24">
        <v>482.67712</v>
      </c>
      <c r="U112" s="24">
        <v>482.67712</v>
      </c>
      <c r="V112" s="24">
        <v>482.67712</v>
      </c>
      <c r="W112" s="24">
        <v>594.124359999999</v>
      </c>
      <c r="X112" s="24">
        <v>594.12439999999992</v>
      </c>
      <c r="Y112" s="24">
        <v>608.3211</v>
      </c>
      <c r="Z112" s="24">
        <v>754.00199999999995</v>
      </c>
      <c r="AA112" s="24">
        <v>744.00210000000004</v>
      </c>
    </row>
    <row r="113" spans="1:27" x14ac:dyDescent="0.25">
      <c r="A113" s="28" t="s">
        <v>134</v>
      </c>
      <c r="B113" s="28" t="s">
        <v>122</v>
      </c>
      <c r="C113" s="24">
        <v>0</v>
      </c>
      <c r="D113" s="24">
        <v>0</v>
      </c>
      <c r="E113" s="24">
        <v>0</v>
      </c>
      <c r="F113" s="24">
        <v>5.7409659999999995E-4</v>
      </c>
      <c r="G113" s="24">
        <v>6.3169560000000003E-4</v>
      </c>
      <c r="H113" s="24">
        <v>7.8584100000000001E-4</v>
      </c>
      <c r="I113" s="24">
        <v>7.9441570000000005E-4</v>
      </c>
      <c r="J113" s="24">
        <v>1.0145858E-3</v>
      </c>
      <c r="K113" s="24">
        <v>1.0197075999999999E-3</v>
      </c>
      <c r="L113" s="24">
        <v>1.0208728E-3</v>
      </c>
      <c r="M113" s="24">
        <v>1.0237193999999999E-3</v>
      </c>
      <c r="N113" s="24">
        <v>1.1521411E-3</v>
      </c>
      <c r="O113" s="24">
        <v>1.1714986E-3</v>
      </c>
      <c r="P113" s="24">
        <v>1.2136484E-3</v>
      </c>
      <c r="Q113" s="24">
        <v>1.5640532E-3</v>
      </c>
      <c r="R113" s="24">
        <v>1.6529569E-3</v>
      </c>
      <c r="S113" s="24">
        <v>3.7942420000000002E-3</v>
      </c>
      <c r="T113" s="24">
        <v>3.8032032999999999E-3</v>
      </c>
      <c r="U113" s="24">
        <v>3.8128203999999999E-3</v>
      </c>
      <c r="V113" s="24">
        <v>3.8247594999999998E-3</v>
      </c>
      <c r="W113" s="24">
        <v>5.1715015E-3</v>
      </c>
      <c r="X113" s="24">
        <v>5.19948799999999E-3</v>
      </c>
      <c r="Y113" s="24">
        <v>5.3822383999999899E-3</v>
      </c>
      <c r="Z113" s="24">
        <v>5.8604297000000001E-3</v>
      </c>
      <c r="AA113" s="24">
        <v>5.8687734E-3</v>
      </c>
    </row>
    <row r="114" spans="1:27" x14ac:dyDescent="0.25">
      <c r="A114" s="28" t="s">
        <v>134</v>
      </c>
      <c r="B114" s="28" t="s">
        <v>76</v>
      </c>
      <c r="C114" s="24">
        <v>12.5</v>
      </c>
      <c r="D114" s="24">
        <v>21.2000007629394</v>
      </c>
      <c r="E114" s="24">
        <v>28</v>
      </c>
      <c r="F114" s="24">
        <v>36.099998474121001</v>
      </c>
      <c r="G114" s="24">
        <v>48.799999237060497</v>
      </c>
      <c r="H114" s="24">
        <v>68.5</v>
      </c>
      <c r="I114" s="24">
        <v>91.900001525878906</v>
      </c>
      <c r="J114" s="24">
        <v>115.900001525878</v>
      </c>
      <c r="K114" s="24">
        <v>145.19999694824199</v>
      </c>
      <c r="L114" s="24">
        <v>173.39999389648401</v>
      </c>
      <c r="M114" s="24">
        <v>214.69999694824199</v>
      </c>
      <c r="N114" s="24">
        <v>250.19999694824199</v>
      </c>
      <c r="O114" s="24">
        <v>284.20001220703102</v>
      </c>
      <c r="P114" s="24">
        <v>312.39999389648398</v>
      </c>
      <c r="Q114" s="24">
        <v>337.20001220703102</v>
      </c>
      <c r="R114" s="24">
        <v>358.600006103515</v>
      </c>
      <c r="S114" s="24">
        <v>380</v>
      </c>
      <c r="T114" s="24">
        <v>401.79998779296801</v>
      </c>
      <c r="U114" s="24">
        <v>424.5</v>
      </c>
      <c r="V114" s="24">
        <v>451.5</v>
      </c>
      <c r="W114" s="24">
        <v>478.70001220703102</v>
      </c>
      <c r="X114" s="24">
        <v>506.29998779296801</v>
      </c>
      <c r="Y114" s="24">
        <v>534.09997558593705</v>
      </c>
      <c r="Z114" s="24">
        <v>556.09997558593705</v>
      </c>
      <c r="AA114" s="24">
        <v>578.70001220703102</v>
      </c>
    </row>
    <row r="116" spans="1:27" x14ac:dyDescent="0.25">
      <c r="A116" s="18" t="s">
        <v>129</v>
      </c>
      <c r="B116" s="18" t="s">
        <v>130</v>
      </c>
      <c r="C116" s="18" t="s">
        <v>79</v>
      </c>
      <c r="D116" s="18" t="s">
        <v>87</v>
      </c>
      <c r="E116" s="18" t="s">
        <v>88</v>
      </c>
      <c r="F116" s="18" t="s">
        <v>89</v>
      </c>
      <c r="G116" s="18" t="s">
        <v>90</v>
      </c>
      <c r="H116" s="18" t="s">
        <v>91</v>
      </c>
      <c r="I116" s="18" t="s">
        <v>92</v>
      </c>
      <c r="J116" s="18" t="s">
        <v>93</v>
      </c>
      <c r="K116" s="18" t="s">
        <v>94</v>
      </c>
      <c r="L116" s="18" t="s">
        <v>95</v>
      </c>
      <c r="M116" s="18" t="s">
        <v>96</v>
      </c>
      <c r="N116" s="18" t="s">
        <v>97</v>
      </c>
      <c r="O116" s="18" t="s">
        <v>98</v>
      </c>
      <c r="P116" s="18" t="s">
        <v>99</v>
      </c>
      <c r="Q116" s="18" t="s">
        <v>100</v>
      </c>
      <c r="R116" s="18" t="s">
        <v>101</v>
      </c>
      <c r="S116" s="18" t="s">
        <v>102</v>
      </c>
      <c r="T116" s="18" t="s">
        <v>103</v>
      </c>
      <c r="U116" s="18" t="s">
        <v>104</v>
      </c>
      <c r="V116" s="18" t="s">
        <v>105</v>
      </c>
      <c r="W116" s="18" t="s">
        <v>106</v>
      </c>
      <c r="X116" s="18" t="s">
        <v>107</v>
      </c>
      <c r="Y116" s="18" t="s">
        <v>108</v>
      </c>
      <c r="Z116" s="18" t="s">
        <v>109</v>
      </c>
      <c r="AA116" s="18" t="s">
        <v>110</v>
      </c>
    </row>
    <row r="117" spans="1:27" x14ac:dyDescent="0.25">
      <c r="A117" s="28" t="s">
        <v>135</v>
      </c>
      <c r="B117" s="28" t="s">
        <v>71</v>
      </c>
      <c r="C117" s="24">
        <v>5.8871444000000003E-4</v>
      </c>
      <c r="D117" s="24">
        <v>5.9128529999999998E-4</v>
      </c>
      <c r="E117" s="24">
        <v>5.9131359999999998E-4</v>
      </c>
      <c r="F117" s="24">
        <v>5.9132935999999903E-4</v>
      </c>
      <c r="G117" s="24">
        <v>5.9157033999999997E-4</v>
      </c>
      <c r="H117" s="24">
        <v>8.9846849999999999E-4</v>
      </c>
      <c r="I117" s="24">
        <v>1.2225703E-3</v>
      </c>
      <c r="J117" s="24">
        <v>1.4334252E-3</v>
      </c>
      <c r="K117" s="24">
        <v>1.4336411999999899E-3</v>
      </c>
      <c r="L117" s="24">
        <v>4.7325229999999998E-3</v>
      </c>
      <c r="M117" s="24">
        <v>6.0166814000000004E-3</v>
      </c>
      <c r="N117" s="24">
        <v>6.02168699999999E-3</v>
      </c>
      <c r="O117" s="24">
        <v>6.0220793999999998E-3</v>
      </c>
      <c r="P117" s="24">
        <v>6.0222380000000001E-3</v>
      </c>
      <c r="Q117" s="24">
        <v>6.0223450000000001E-3</v>
      </c>
      <c r="R117" s="24">
        <v>6.02242199999999E-3</v>
      </c>
      <c r="S117" s="24">
        <v>6.0225603999999999E-3</v>
      </c>
      <c r="T117" s="24">
        <v>6.0228759999999999E-3</v>
      </c>
      <c r="U117" s="24">
        <v>6.0692439999999997E-3</v>
      </c>
      <c r="V117" s="24">
        <v>6.0795755E-3</v>
      </c>
      <c r="W117" s="24">
        <v>7.6277480000000002E-3</v>
      </c>
      <c r="X117" s="24">
        <v>7.6357530000000003E-3</v>
      </c>
      <c r="Y117" s="24">
        <v>7.6534659999999899E-3</v>
      </c>
      <c r="Z117" s="24">
        <v>7.6709899999999999E-3</v>
      </c>
      <c r="AA117" s="24">
        <v>7.6960353E-3</v>
      </c>
    </row>
    <row r="118" spans="1:27" x14ac:dyDescent="0.25">
      <c r="A118" s="28" t="s">
        <v>135</v>
      </c>
      <c r="B118" s="28" t="s">
        <v>122</v>
      </c>
      <c r="C118" s="24">
        <v>0</v>
      </c>
      <c r="D118" s="24">
        <v>0</v>
      </c>
      <c r="E118" s="24">
        <v>0</v>
      </c>
      <c r="F118" s="24">
        <v>8.9309610000000005E-4</v>
      </c>
      <c r="G118" s="24">
        <v>9.77592E-4</v>
      </c>
      <c r="H118" s="24">
        <v>1.0349089999999899E-3</v>
      </c>
      <c r="I118" s="24">
        <v>1.0986588E-3</v>
      </c>
      <c r="J118" s="24">
        <v>1.1962264999999901E-3</v>
      </c>
      <c r="K118" s="24">
        <v>1.3388743E-3</v>
      </c>
      <c r="L118" s="24">
        <v>1.5408976E-3</v>
      </c>
      <c r="M118" s="24">
        <v>1.9207136999999999E-3</v>
      </c>
      <c r="N118" s="24">
        <v>2.7358714000000001E-3</v>
      </c>
      <c r="O118" s="24">
        <v>2.7459871000000001E-3</v>
      </c>
      <c r="P118" s="24">
        <v>2.7600962000000001E-3</v>
      </c>
      <c r="Q118" s="24">
        <v>2.9705399999999998E-3</v>
      </c>
      <c r="R118" s="24">
        <v>3.0507053999999901E-3</v>
      </c>
      <c r="S118" s="24">
        <v>3.8784972999999999E-3</v>
      </c>
      <c r="T118" s="24">
        <v>4.6862583000000001E-3</v>
      </c>
      <c r="U118" s="24">
        <v>9.5047940000000004E-3</v>
      </c>
      <c r="V118" s="24">
        <v>9.5167289999999998E-3</v>
      </c>
      <c r="W118" s="24">
        <v>1.2324916E-2</v>
      </c>
      <c r="X118" s="24">
        <v>1.2336988E-2</v>
      </c>
      <c r="Y118" s="24">
        <v>1.23489539999999E-2</v>
      </c>
      <c r="Z118" s="24">
        <v>1.2360582E-2</v>
      </c>
      <c r="AA118" s="24">
        <v>1.2373598E-2</v>
      </c>
    </row>
    <row r="119" spans="1:27" x14ac:dyDescent="0.25">
      <c r="A119" s="28" t="s">
        <v>135</v>
      </c>
      <c r="B119" s="28" t="s">
        <v>76</v>
      </c>
      <c r="C119" s="24">
        <v>1.70000004768371</v>
      </c>
      <c r="D119" s="24">
        <v>2.5999999046325599</v>
      </c>
      <c r="E119" s="24">
        <v>4</v>
      </c>
      <c r="F119" s="24">
        <v>5.9000000953674299</v>
      </c>
      <c r="G119" s="24">
        <v>8.5</v>
      </c>
      <c r="H119" s="24">
        <v>12.300000190734799</v>
      </c>
      <c r="I119" s="24">
        <v>17.5</v>
      </c>
      <c r="J119" s="24">
        <v>23.2000007629394</v>
      </c>
      <c r="K119" s="24">
        <v>29.7000007629394</v>
      </c>
      <c r="L119" s="24">
        <v>36</v>
      </c>
      <c r="M119" s="24">
        <v>45</v>
      </c>
      <c r="N119" s="24">
        <v>53.299999237060497</v>
      </c>
      <c r="O119" s="24">
        <v>61.299999237060497</v>
      </c>
      <c r="P119" s="24">
        <v>68.300003051757798</v>
      </c>
      <c r="Q119" s="24">
        <v>74.400001525878906</v>
      </c>
      <c r="R119" s="24">
        <v>79.699996948242102</v>
      </c>
      <c r="S119" s="24">
        <v>85</v>
      </c>
      <c r="T119" s="24">
        <v>90.300003051757798</v>
      </c>
      <c r="U119" s="24">
        <v>96</v>
      </c>
      <c r="V119" s="24">
        <v>102.300003051757</v>
      </c>
      <c r="W119" s="24">
        <v>108.800003051757</v>
      </c>
      <c r="X119" s="24">
        <v>115.400001525878</v>
      </c>
      <c r="Y119" s="24">
        <v>122.09999847412099</v>
      </c>
      <c r="Z119" s="24">
        <v>127.199996948242</v>
      </c>
      <c r="AA119" s="24">
        <v>132.39999389648401</v>
      </c>
    </row>
    <row r="122" spans="1:27" x14ac:dyDescent="0.25">
      <c r="A122" s="25" t="s">
        <v>137</v>
      </c>
    </row>
    <row r="123" spans="1:27" x14ac:dyDescent="0.25">
      <c r="A123" s="18" t="s">
        <v>129</v>
      </c>
      <c r="B123" s="18" t="s">
        <v>130</v>
      </c>
      <c r="C123" s="18" t="s">
        <v>79</v>
      </c>
      <c r="D123" s="18" t="s">
        <v>87</v>
      </c>
      <c r="E123" s="18" t="s">
        <v>88</v>
      </c>
      <c r="F123" s="18" t="s">
        <v>89</v>
      </c>
      <c r="G123" s="18" t="s">
        <v>90</v>
      </c>
      <c r="H123" s="18" t="s">
        <v>91</v>
      </c>
      <c r="I123" s="18" t="s">
        <v>92</v>
      </c>
      <c r="J123" s="18" t="s">
        <v>93</v>
      </c>
      <c r="K123" s="18" t="s">
        <v>94</v>
      </c>
      <c r="L123" s="18" t="s">
        <v>95</v>
      </c>
      <c r="M123" s="18" t="s">
        <v>96</v>
      </c>
      <c r="N123" s="18" t="s">
        <v>97</v>
      </c>
      <c r="O123" s="18" t="s">
        <v>98</v>
      </c>
      <c r="P123" s="18" t="s">
        <v>99</v>
      </c>
      <c r="Q123" s="18" t="s">
        <v>100</v>
      </c>
      <c r="R123" s="18" t="s">
        <v>101</v>
      </c>
      <c r="S123" s="18" t="s">
        <v>102</v>
      </c>
      <c r="T123" s="18" t="s">
        <v>103</v>
      </c>
      <c r="U123" s="18" t="s">
        <v>104</v>
      </c>
      <c r="V123" s="18" t="s">
        <v>105</v>
      </c>
      <c r="W123" s="18" t="s">
        <v>106</v>
      </c>
      <c r="X123" s="18" t="s">
        <v>107</v>
      </c>
      <c r="Y123" s="18" t="s">
        <v>108</v>
      </c>
      <c r="Z123" s="18" t="s">
        <v>109</v>
      </c>
      <c r="AA123" s="18" t="s">
        <v>110</v>
      </c>
    </row>
    <row r="124" spans="1:27" x14ac:dyDescent="0.25">
      <c r="A124" s="28" t="s">
        <v>40</v>
      </c>
      <c r="B124" s="28" t="s">
        <v>24</v>
      </c>
      <c r="C124" s="24">
        <v>13168.268540000001</v>
      </c>
      <c r="D124" s="24">
        <v>14833.33527</v>
      </c>
      <c r="E124" s="24">
        <v>16194.536170000001</v>
      </c>
      <c r="F124" s="24">
        <v>17725.704160000001</v>
      </c>
      <c r="G124" s="24">
        <v>19476.988559999998</v>
      </c>
      <c r="H124" s="24">
        <v>20739.413479999996</v>
      </c>
      <c r="I124" s="24">
        <v>22051.541839999998</v>
      </c>
      <c r="J124" s="24">
        <v>23091.309939999999</v>
      </c>
      <c r="K124" s="24">
        <v>23825.458849999999</v>
      </c>
      <c r="L124" s="24">
        <v>24558.05298</v>
      </c>
      <c r="M124" s="24">
        <v>25305.084599999998</v>
      </c>
      <c r="N124" s="24">
        <v>26108.676369999997</v>
      </c>
      <c r="O124" s="24">
        <v>26940.659520000001</v>
      </c>
      <c r="P124" s="24">
        <v>28059.332490000001</v>
      </c>
      <c r="Q124" s="24">
        <v>29217.046369999996</v>
      </c>
      <c r="R124" s="24">
        <v>30336.109300000004</v>
      </c>
      <c r="S124" s="24">
        <v>31548.166399999998</v>
      </c>
      <c r="T124" s="24">
        <v>32469.835430000003</v>
      </c>
      <c r="U124" s="24">
        <v>33394.454469999997</v>
      </c>
      <c r="V124" s="24">
        <v>34299.31121</v>
      </c>
      <c r="W124" s="24">
        <v>35494.964799999994</v>
      </c>
      <c r="X124" s="24">
        <v>36648.009470000005</v>
      </c>
      <c r="Y124" s="24">
        <v>37789.822379999991</v>
      </c>
      <c r="Z124" s="24">
        <v>38923.960610000002</v>
      </c>
      <c r="AA124" s="24">
        <v>39993.0144</v>
      </c>
    </row>
    <row r="125" spans="1:27" collapsed="1" x14ac:dyDescent="0.25">
      <c r="A125" s="28" t="s">
        <v>40</v>
      </c>
      <c r="B125" s="28" t="s">
        <v>77</v>
      </c>
      <c r="C125" s="24">
        <v>552.29999999999995</v>
      </c>
      <c r="D125" s="24">
        <v>696.30000000000007</v>
      </c>
      <c r="E125" s="24">
        <v>837.1</v>
      </c>
      <c r="F125" s="24">
        <v>1017.4</v>
      </c>
      <c r="G125" s="24">
        <v>1247.7</v>
      </c>
      <c r="H125" s="24">
        <v>1524.7999999999997</v>
      </c>
      <c r="I125" s="24">
        <v>1809.6</v>
      </c>
      <c r="J125" s="24">
        <v>2083</v>
      </c>
      <c r="K125" s="24">
        <v>2386.2000000000003</v>
      </c>
      <c r="L125" s="24">
        <v>2779.6</v>
      </c>
      <c r="M125" s="24">
        <v>3319.2999999999997</v>
      </c>
      <c r="N125" s="24">
        <v>3737.7999999999997</v>
      </c>
      <c r="O125" s="24">
        <v>4103.2</v>
      </c>
      <c r="P125" s="24">
        <v>4374.5999999999995</v>
      </c>
      <c r="Q125" s="24">
        <v>4594</v>
      </c>
      <c r="R125" s="24">
        <v>4752.3</v>
      </c>
      <c r="S125" s="24">
        <v>4883.0000000000009</v>
      </c>
      <c r="T125" s="24">
        <v>5001.7999999999993</v>
      </c>
      <c r="U125" s="24">
        <v>5119.3</v>
      </c>
      <c r="V125" s="24">
        <v>5269.6</v>
      </c>
      <c r="W125" s="24">
        <v>5401.9</v>
      </c>
      <c r="X125" s="24">
        <v>5522.1</v>
      </c>
      <c r="Y125" s="24">
        <v>5629.3000000000011</v>
      </c>
      <c r="Z125" s="24">
        <v>5637.8</v>
      </c>
      <c r="AA125" s="24">
        <v>5642.5</v>
      </c>
    </row>
    <row r="126" spans="1:27" collapsed="1" x14ac:dyDescent="0.25">
      <c r="A126" s="28" t="s">
        <v>40</v>
      </c>
      <c r="B126" s="28" t="s">
        <v>78</v>
      </c>
      <c r="C126" s="24">
        <v>552.29999999999995</v>
      </c>
      <c r="D126" s="24">
        <v>696.30000000000007</v>
      </c>
      <c r="E126" s="24">
        <v>837.1</v>
      </c>
      <c r="F126" s="24">
        <v>1017.4</v>
      </c>
      <c r="G126" s="24">
        <v>1247.7</v>
      </c>
      <c r="H126" s="24">
        <v>1524.7999999999997</v>
      </c>
      <c r="I126" s="24">
        <v>1809.6</v>
      </c>
      <c r="J126" s="24">
        <v>2083</v>
      </c>
      <c r="K126" s="24">
        <v>2386.2000000000003</v>
      </c>
      <c r="L126" s="24">
        <v>2779.6</v>
      </c>
      <c r="M126" s="24">
        <v>3319.2999999999997</v>
      </c>
      <c r="N126" s="24">
        <v>3737.7999999999997</v>
      </c>
      <c r="O126" s="24">
        <v>4103.2</v>
      </c>
      <c r="P126" s="24">
        <v>4374.5999999999995</v>
      </c>
      <c r="Q126" s="24">
        <v>4594</v>
      </c>
      <c r="R126" s="24">
        <v>4752.3</v>
      </c>
      <c r="S126" s="24">
        <v>4883.0000000000009</v>
      </c>
      <c r="T126" s="24">
        <v>5001.7999999999993</v>
      </c>
      <c r="U126" s="24">
        <v>5119.3</v>
      </c>
      <c r="V126" s="24">
        <v>5269.6</v>
      </c>
      <c r="W126" s="24">
        <v>5401.9</v>
      </c>
      <c r="X126" s="24">
        <v>5522.1</v>
      </c>
      <c r="Y126" s="24">
        <v>5629.3000000000011</v>
      </c>
      <c r="Z126" s="24">
        <v>5637.8</v>
      </c>
      <c r="AA126" s="24">
        <v>5642.5</v>
      </c>
    </row>
    <row r="128" spans="1:27" x14ac:dyDescent="0.25">
      <c r="A128" s="18" t="s">
        <v>129</v>
      </c>
      <c r="B128" s="18" t="s">
        <v>130</v>
      </c>
      <c r="C128" s="18" t="s">
        <v>79</v>
      </c>
      <c r="D128" s="18" t="s">
        <v>87</v>
      </c>
      <c r="E128" s="18" t="s">
        <v>88</v>
      </c>
      <c r="F128" s="18" t="s">
        <v>89</v>
      </c>
      <c r="G128" s="18" t="s">
        <v>90</v>
      </c>
      <c r="H128" s="18" t="s">
        <v>91</v>
      </c>
      <c r="I128" s="18" t="s">
        <v>92</v>
      </c>
      <c r="J128" s="18" t="s">
        <v>93</v>
      </c>
      <c r="K128" s="18" t="s">
        <v>94</v>
      </c>
      <c r="L128" s="18" t="s">
        <v>95</v>
      </c>
      <c r="M128" s="18" t="s">
        <v>96</v>
      </c>
      <c r="N128" s="18" t="s">
        <v>97</v>
      </c>
      <c r="O128" s="18" t="s">
        <v>98</v>
      </c>
      <c r="P128" s="18" t="s">
        <v>99</v>
      </c>
      <c r="Q128" s="18" t="s">
        <v>100</v>
      </c>
      <c r="R128" s="18" t="s">
        <v>101</v>
      </c>
      <c r="S128" s="18" t="s">
        <v>102</v>
      </c>
      <c r="T128" s="18" t="s">
        <v>103</v>
      </c>
      <c r="U128" s="18" t="s">
        <v>104</v>
      </c>
      <c r="V128" s="18" t="s">
        <v>105</v>
      </c>
      <c r="W128" s="18" t="s">
        <v>106</v>
      </c>
      <c r="X128" s="18" t="s">
        <v>107</v>
      </c>
      <c r="Y128" s="18" t="s">
        <v>108</v>
      </c>
      <c r="Z128" s="18" t="s">
        <v>109</v>
      </c>
      <c r="AA128" s="18" t="s">
        <v>110</v>
      </c>
    </row>
    <row r="129" spans="1:27" x14ac:dyDescent="0.25">
      <c r="A129" s="28" t="s">
        <v>131</v>
      </c>
      <c r="B129" s="28" t="s">
        <v>24</v>
      </c>
      <c r="C129" s="24">
        <v>3822.1680000000001</v>
      </c>
      <c r="D129" s="24">
        <v>4376.4874</v>
      </c>
      <c r="E129" s="24">
        <v>4755.8960999999999</v>
      </c>
      <c r="F129" s="24">
        <v>5245.6482000000005</v>
      </c>
      <c r="G129" s="24">
        <v>5860.7806</v>
      </c>
      <c r="H129" s="24">
        <v>6159.7840999999999</v>
      </c>
      <c r="I129" s="24">
        <v>6473.9861000000001</v>
      </c>
      <c r="J129" s="24">
        <v>6746.4295000000002</v>
      </c>
      <c r="K129" s="24">
        <v>7002.2142999999996</v>
      </c>
      <c r="L129" s="24">
        <v>7259.8586999999998</v>
      </c>
      <c r="M129" s="24">
        <v>7517.4125000000004</v>
      </c>
      <c r="N129" s="24">
        <v>7779.0144</v>
      </c>
      <c r="O129" s="24">
        <v>8025.8879999999999</v>
      </c>
      <c r="P129" s="24">
        <v>8389.9804999999997</v>
      </c>
      <c r="Q129" s="24">
        <v>8777.5319999999992</v>
      </c>
      <c r="R129" s="24">
        <v>9173.8770000000004</v>
      </c>
      <c r="S129" s="24">
        <v>9629.5679999999993</v>
      </c>
      <c r="T129" s="24">
        <v>9976.5420000000013</v>
      </c>
      <c r="U129" s="24">
        <v>10312.064999999999</v>
      </c>
      <c r="V129" s="24">
        <v>10636.687</v>
      </c>
      <c r="W129" s="24">
        <v>11073.764999999999</v>
      </c>
      <c r="X129" s="24">
        <v>11488.913</v>
      </c>
      <c r="Y129" s="24">
        <v>11901.66</v>
      </c>
      <c r="Z129" s="24">
        <v>12312.79</v>
      </c>
      <c r="AA129" s="24">
        <v>12691.904</v>
      </c>
    </row>
    <row r="130" spans="1:27" x14ac:dyDescent="0.25">
      <c r="A130" s="28" t="s">
        <v>131</v>
      </c>
      <c r="B130" s="28" t="s">
        <v>77</v>
      </c>
      <c r="C130" s="24">
        <v>211.1</v>
      </c>
      <c r="D130" s="24">
        <v>260.60000000000002</v>
      </c>
      <c r="E130" s="24">
        <v>324.2</v>
      </c>
      <c r="F130" s="24">
        <v>403.70000000000005</v>
      </c>
      <c r="G130" s="24">
        <v>498.5</v>
      </c>
      <c r="H130" s="24">
        <v>603.5</v>
      </c>
      <c r="I130" s="24">
        <v>705.5</v>
      </c>
      <c r="J130" s="24">
        <v>796.2</v>
      </c>
      <c r="K130" s="24">
        <v>901.1</v>
      </c>
      <c r="L130" s="24">
        <v>1030.8000000000002</v>
      </c>
      <c r="M130" s="24">
        <v>1198.8</v>
      </c>
      <c r="N130" s="24">
        <v>1339.5</v>
      </c>
      <c r="O130" s="24">
        <v>1453.1</v>
      </c>
      <c r="P130" s="24">
        <v>1532.9999999999998</v>
      </c>
      <c r="Q130" s="24">
        <v>1596.4</v>
      </c>
      <c r="R130" s="24">
        <v>1643.5</v>
      </c>
      <c r="S130" s="24">
        <v>1682.6</v>
      </c>
      <c r="T130" s="24">
        <v>1718.3999999999999</v>
      </c>
      <c r="U130" s="24">
        <v>1756</v>
      </c>
      <c r="V130" s="24">
        <v>1802.8000000000002</v>
      </c>
      <c r="W130" s="24">
        <v>1843.1000000000001</v>
      </c>
      <c r="X130" s="24">
        <v>1879.9</v>
      </c>
      <c r="Y130" s="24">
        <v>1912.8</v>
      </c>
      <c r="Z130" s="24">
        <v>1915</v>
      </c>
      <c r="AA130" s="24">
        <v>1915.8000000000002</v>
      </c>
    </row>
    <row r="131" spans="1:27" x14ac:dyDescent="0.25">
      <c r="A131" s="28" t="s">
        <v>131</v>
      </c>
      <c r="B131" s="28" t="s">
        <v>78</v>
      </c>
      <c r="C131" s="24">
        <v>211.1</v>
      </c>
      <c r="D131" s="24">
        <v>260.60000000000002</v>
      </c>
      <c r="E131" s="24">
        <v>324.2</v>
      </c>
      <c r="F131" s="24">
        <v>403.70000000000005</v>
      </c>
      <c r="G131" s="24">
        <v>498.5</v>
      </c>
      <c r="H131" s="24">
        <v>603.5</v>
      </c>
      <c r="I131" s="24">
        <v>705.5</v>
      </c>
      <c r="J131" s="24">
        <v>796.2</v>
      </c>
      <c r="K131" s="24">
        <v>901.1</v>
      </c>
      <c r="L131" s="24">
        <v>1030.8000000000002</v>
      </c>
      <c r="M131" s="24">
        <v>1198.8</v>
      </c>
      <c r="N131" s="24">
        <v>1339.5</v>
      </c>
      <c r="O131" s="24">
        <v>1453.1</v>
      </c>
      <c r="P131" s="24">
        <v>1532.9999999999998</v>
      </c>
      <c r="Q131" s="24">
        <v>1596.4</v>
      </c>
      <c r="R131" s="24">
        <v>1643.5</v>
      </c>
      <c r="S131" s="24">
        <v>1682.6</v>
      </c>
      <c r="T131" s="24">
        <v>1718.3999999999999</v>
      </c>
      <c r="U131" s="24">
        <v>1756</v>
      </c>
      <c r="V131" s="24">
        <v>1802.8000000000002</v>
      </c>
      <c r="W131" s="24">
        <v>1843.1000000000001</v>
      </c>
      <c r="X131" s="24">
        <v>1879.9</v>
      </c>
      <c r="Y131" s="24">
        <v>1912.8</v>
      </c>
      <c r="Z131" s="24">
        <v>1915</v>
      </c>
      <c r="AA131" s="24">
        <v>1915.8000000000002</v>
      </c>
    </row>
    <row r="133" spans="1:27" x14ac:dyDescent="0.25">
      <c r="A133" s="18" t="s">
        <v>129</v>
      </c>
      <c r="B133" s="18" t="s">
        <v>130</v>
      </c>
      <c r="C133" s="18" t="s">
        <v>79</v>
      </c>
      <c r="D133" s="18" t="s">
        <v>87</v>
      </c>
      <c r="E133" s="18" t="s">
        <v>88</v>
      </c>
      <c r="F133" s="18" t="s">
        <v>89</v>
      </c>
      <c r="G133" s="18" t="s">
        <v>90</v>
      </c>
      <c r="H133" s="18" t="s">
        <v>91</v>
      </c>
      <c r="I133" s="18" t="s">
        <v>92</v>
      </c>
      <c r="J133" s="18" t="s">
        <v>93</v>
      </c>
      <c r="K133" s="18" t="s">
        <v>94</v>
      </c>
      <c r="L133" s="18" t="s">
        <v>95</v>
      </c>
      <c r="M133" s="18" t="s">
        <v>96</v>
      </c>
      <c r="N133" s="18" t="s">
        <v>97</v>
      </c>
      <c r="O133" s="18" t="s">
        <v>98</v>
      </c>
      <c r="P133" s="18" t="s">
        <v>99</v>
      </c>
      <c r="Q133" s="18" t="s">
        <v>100</v>
      </c>
      <c r="R133" s="18" t="s">
        <v>101</v>
      </c>
      <c r="S133" s="18" t="s">
        <v>102</v>
      </c>
      <c r="T133" s="18" t="s">
        <v>103</v>
      </c>
      <c r="U133" s="18" t="s">
        <v>104</v>
      </c>
      <c r="V133" s="18" t="s">
        <v>105</v>
      </c>
      <c r="W133" s="18" t="s">
        <v>106</v>
      </c>
      <c r="X133" s="18" t="s">
        <v>107</v>
      </c>
      <c r="Y133" s="18" t="s">
        <v>108</v>
      </c>
      <c r="Z133" s="18" t="s">
        <v>109</v>
      </c>
      <c r="AA133" s="18" t="s">
        <v>110</v>
      </c>
    </row>
    <row r="134" spans="1:27" x14ac:dyDescent="0.25">
      <c r="A134" s="28" t="s">
        <v>132</v>
      </c>
      <c r="B134" s="28" t="s">
        <v>24</v>
      </c>
      <c r="C134" s="24">
        <v>3958.9908999999998</v>
      </c>
      <c r="D134" s="24">
        <v>4317.8103000000001</v>
      </c>
      <c r="E134" s="24">
        <v>4573.7066999999997</v>
      </c>
      <c r="F134" s="24">
        <v>4863.4875000000002</v>
      </c>
      <c r="G134" s="24">
        <v>5201.9168</v>
      </c>
      <c r="H134" s="24">
        <v>5437.4404000000004</v>
      </c>
      <c r="I134" s="24">
        <v>5687.2163999999993</v>
      </c>
      <c r="J134" s="24">
        <v>5903.9506000000001</v>
      </c>
      <c r="K134" s="24">
        <v>6119.5954999999994</v>
      </c>
      <c r="L134" s="24">
        <v>6335.1202000000003</v>
      </c>
      <c r="M134" s="24">
        <v>6551.9654</v>
      </c>
      <c r="N134" s="24">
        <v>6777.4387999999999</v>
      </c>
      <c r="O134" s="24">
        <v>7009.9450000000006</v>
      </c>
      <c r="P134" s="24">
        <v>7342.1571000000004</v>
      </c>
      <c r="Q134" s="24">
        <v>7660.2215999999999</v>
      </c>
      <c r="R134" s="24">
        <v>7948.7645000000002</v>
      </c>
      <c r="S134" s="24">
        <v>8232.1310000000012</v>
      </c>
      <c r="T134" s="24">
        <v>8442.2579999999998</v>
      </c>
      <c r="U134" s="24">
        <v>8657.48</v>
      </c>
      <c r="V134" s="24">
        <v>8882.8240000000005</v>
      </c>
      <c r="W134" s="24">
        <v>9174.6319999999996</v>
      </c>
      <c r="X134" s="24">
        <v>9461.2990000000009</v>
      </c>
      <c r="Y134" s="24">
        <v>9738.3740000000016</v>
      </c>
      <c r="Z134" s="24">
        <v>10013.380000000001</v>
      </c>
      <c r="AA134" s="24">
        <v>10276.632</v>
      </c>
    </row>
    <row r="135" spans="1:27" x14ac:dyDescent="0.25">
      <c r="A135" s="28" t="s">
        <v>132</v>
      </c>
      <c r="B135" s="28" t="s">
        <v>77</v>
      </c>
      <c r="C135" s="24">
        <v>100</v>
      </c>
      <c r="D135" s="24">
        <v>124.19999999999999</v>
      </c>
      <c r="E135" s="24">
        <v>154</v>
      </c>
      <c r="F135" s="24">
        <v>192.4</v>
      </c>
      <c r="G135" s="24">
        <v>239.20000000000002</v>
      </c>
      <c r="H135" s="24">
        <v>291.89999999999998</v>
      </c>
      <c r="I135" s="24">
        <v>341.6</v>
      </c>
      <c r="J135" s="24">
        <v>391.7</v>
      </c>
      <c r="K135" s="24">
        <v>447.9</v>
      </c>
      <c r="L135" s="24">
        <v>535.6</v>
      </c>
      <c r="M135" s="24">
        <v>658.8</v>
      </c>
      <c r="N135" s="24">
        <v>750.19999999999993</v>
      </c>
      <c r="O135" s="24">
        <v>840.59999999999991</v>
      </c>
      <c r="P135" s="24">
        <v>910.09999999999991</v>
      </c>
      <c r="Q135" s="24">
        <v>967</v>
      </c>
      <c r="R135" s="24">
        <v>1010.4000000000001</v>
      </c>
      <c r="S135" s="24">
        <v>1047.8000000000002</v>
      </c>
      <c r="T135" s="24">
        <v>1082.5</v>
      </c>
      <c r="U135" s="24">
        <v>1115.7</v>
      </c>
      <c r="V135" s="24">
        <v>1154.5</v>
      </c>
      <c r="W135" s="24">
        <v>1190.3000000000002</v>
      </c>
      <c r="X135" s="24">
        <v>1223.3999999999999</v>
      </c>
      <c r="Y135" s="24">
        <v>1253.3000000000002</v>
      </c>
      <c r="Z135" s="24">
        <v>1257.8</v>
      </c>
      <c r="AA135" s="24">
        <v>1261.5</v>
      </c>
    </row>
    <row r="136" spans="1:27" x14ac:dyDescent="0.25">
      <c r="A136" s="28" t="s">
        <v>132</v>
      </c>
      <c r="B136" s="28" t="s">
        <v>78</v>
      </c>
      <c r="C136" s="24">
        <v>100</v>
      </c>
      <c r="D136" s="24">
        <v>124.19999999999999</v>
      </c>
      <c r="E136" s="24">
        <v>154</v>
      </c>
      <c r="F136" s="24">
        <v>192.4</v>
      </c>
      <c r="G136" s="24">
        <v>239.20000000000002</v>
      </c>
      <c r="H136" s="24">
        <v>291.89999999999998</v>
      </c>
      <c r="I136" s="24">
        <v>341.6</v>
      </c>
      <c r="J136" s="24">
        <v>391.7</v>
      </c>
      <c r="K136" s="24">
        <v>447.9</v>
      </c>
      <c r="L136" s="24">
        <v>535.6</v>
      </c>
      <c r="M136" s="24">
        <v>658.8</v>
      </c>
      <c r="N136" s="24">
        <v>750.19999999999993</v>
      </c>
      <c r="O136" s="24">
        <v>840.59999999999991</v>
      </c>
      <c r="P136" s="24">
        <v>910.09999999999991</v>
      </c>
      <c r="Q136" s="24">
        <v>967</v>
      </c>
      <c r="R136" s="24">
        <v>1010.4000000000001</v>
      </c>
      <c r="S136" s="24">
        <v>1047.8000000000002</v>
      </c>
      <c r="T136" s="24">
        <v>1082.5</v>
      </c>
      <c r="U136" s="24">
        <v>1115.7</v>
      </c>
      <c r="V136" s="24">
        <v>1154.5</v>
      </c>
      <c r="W136" s="24">
        <v>1190.3000000000002</v>
      </c>
      <c r="X136" s="24">
        <v>1223.3999999999999</v>
      </c>
      <c r="Y136" s="24">
        <v>1253.3000000000002</v>
      </c>
      <c r="Z136" s="24">
        <v>1257.8</v>
      </c>
      <c r="AA136" s="24">
        <v>1261.5</v>
      </c>
    </row>
    <row r="138" spans="1:27" x14ac:dyDescent="0.25">
      <c r="A138" s="18" t="s">
        <v>129</v>
      </c>
      <c r="B138" s="18" t="s">
        <v>130</v>
      </c>
      <c r="C138" s="18" t="s">
        <v>79</v>
      </c>
      <c r="D138" s="18" t="s">
        <v>87</v>
      </c>
      <c r="E138" s="18" t="s">
        <v>88</v>
      </c>
      <c r="F138" s="18" t="s">
        <v>89</v>
      </c>
      <c r="G138" s="18" t="s">
        <v>90</v>
      </c>
      <c r="H138" s="18" t="s">
        <v>91</v>
      </c>
      <c r="I138" s="18" t="s">
        <v>92</v>
      </c>
      <c r="J138" s="18" t="s">
        <v>93</v>
      </c>
      <c r="K138" s="18" t="s">
        <v>94</v>
      </c>
      <c r="L138" s="18" t="s">
        <v>95</v>
      </c>
      <c r="M138" s="18" t="s">
        <v>96</v>
      </c>
      <c r="N138" s="18" t="s">
        <v>97</v>
      </c>
      <c r="O138" s="18" t="s">
        <v>98</v>
      </c>
      <c r="P138" s="18" t="s">
        <v>99</v>
      </c>
      <c r="Q138" s="18" t="s">
        <v>100</v>
      </c>
      <c r="R138" s="18" t="s">
        <v>101</v>
      </c>
      <c r="S138" s="18" t="s">
        <v>102</v>
      </c>
      <c r="T138" s="18" t="s">
        <v>103</v>
      </c>
      <c r="U138" s="18" t="s">
        <v>104</v>
      </c>
      <c r="V138" s="18" t="s">
        <v>105</v>
      </c>
      <c r="W138" s="18" t="s">
        <v>106</v>
      </c>
      <c r="X138" s="18" t="s">
        <v>107</v>
      </c>
      <c r="Y138" s="18" t="s">
        <v>108</v>
      </c>
      <c r="Z138" s="18" t="s">
        <v>109</v>
      </c>
      <c r="AA138" s="18" t="s">
        <v>110</v>
      </c>
    </row>
    <row r="139" spans="1:27" x14ac:dyDescent="0.25">
      <c r="A139" s="28" t="s">
        <v>133</v>
      </c>
      <c r="B139" s="28" t="s">
        <v>24</v>
      </c>
      <c r="C139" s="24">
        <v>3399.6602999999996</v>
      </c>
      <c r="D139" s="24">
        <v>4001.0250000000001</v>
      </c>
      <c r="E139" s="24">
        <v>4608.7836000000007</v>
      </c>
      <c r="F139" s="24">
        <v>5220.3075000000008</v>
      </c>
      <c r="G139" s="24">
        <v>5857.4213</v>
      </c>
      <c r="H139" s="24">
        <v>6468.9187000000002</v>
      </c>
      <c r="I139" s="24">
        <v>7099.9295000000002</v>
      </c>
      <c r="J139" s="24">
        <v>7540.0234999999993</v>
      </c>
      <c r="K139" s="24">
        <v>7738.4831999999997</v>
      </c>
      <c r="L139" s="24">
        <v>7930.7977000000001</v>
      </c>
      <c r="M139" s="24">
        <v>8136.0896999999995</v>
      </c>
      <c r="N139" s="24">
        <v>8370.0506999999998</v>
      </c>
      <c r="O139" s="24">
        <v>8619.2451000000001</v>
      </c>
      <c r="P139" s="24">
        <v>8920.947900000001</v>
      </c>
      <c r="Q139" s="24">
        <v>9255.919899999999</v>
      </c>
      <c r="R139" s="24">
        <v>9575.505000000001</v>
      </c>
      <c r="S139" s="24">
        <v>9946.5810000000001</v>
      </c>
      <c r="T139" s="24">
        <v>10240.587</v>
      </c>
      <c r="U139" s="24">
        <v>10540.432000000001</v>
      </c>
      <c r="V139" s="24">
        <v>10810.501999999999</v>
      </c>
      <c r="W139" s="24">
        <v>11169.427</v>
      </c>
      <c r="X139" s="24">
        <v>11511.42</v>
      </c>
      <c r="Y139" s="24">
        <v>11860.896999999999</v>
      </c>
      <c r="Z139" s="24">
        <v>12201.02</v>
      </c>
      <c r="AA139" s="24">
        <v>12536.671999999999</v>
      </c>
    </row>
    <row r="140" spans="1:27" x14ac:dyDescent="0.25">
      <c r="A140" s="28" t="s">
        <v>133</v>
      </c>
      <c r="B140" s="28" t="s">
        <v>77</v>
      </c>
      <c r="C140" s="24">
        <v>118.4</v>
      </c>
      <c r="D140" s="24">
        <v>150.60000000000002</v>
      </c>
      <c r="E140" s="24">
        <v>185.3</v>
      </c>
      <c r="F140" s="24">
        <v>233.1</v>
      </c>
      <c r="G140" s="24">
        <v>293.5</v>
      </c>
      <c r="H140" s="24">
        <v>368.7</v>
      </c>
      <c r="I140" s="24">
        <v>458.7</v>
      </c>
      <c r="J140" s="24">
        <v>561.5</v>
      </c>
      <c r="K140" s="24">
        <v>673.5</v>
      </c>
      <c r="L140" s="24">
        <v>806.60000000000014</v>
      </c>
      <c r="M140" s="24">
        <v>987.9</v>
      </c>
      <c r="N140" s="24">
        <v>1130</v>
      </c>
      <c r="O140" s="24">
        <v>1253.5999999999999</v>
      </c>
      <c r="P140" s="24">
        <v>1350</v>
      </c>
      <c r="Q140" s="24">
        <v>1430.8</v>
      </c>
      <c r="R140" s="24">
        <v>1487.6</v>
      </c>
      <c r="S140" s="24">
        <v>1533.3000000000002</v>
      </c>
      <c r="T140" s="24">
        <v>1573.8999999999999</v>
      </c>
      <c r="U140" s="24">
        <v>1613.3</v>
      </c>
      <c r="V140" s="24">
        <v>1665.4999999999998</v>
      </c>
      <c r="W140" s="24">
        <v>1711.6</v>
      </c>
      <c r="X140" s="24">
        <v>1753.2999999999997</v>
      </c>
      <c r="Y140" s="24">
        <v>1790.6000000000001</v>
      </c>
      <c r="Z140" s="24">
        <v>1795.4</v>
      </c>
      <c r="AA140" s="24">
        <v>1799.1000000000001</v>
      </c>
    </row>
    <row r="141" spans="1:27" x14ac:dyDescent="0.25">
      <c r="A141" s="28" t="s">
        <v>133</v>
      </c>
      <c r="B141" s="28" t="s">
        <v>78</v>
      </c>
      <c r="C141" s="24">
        <v>118.4</v>
      </c>
      <c r="D141" s="24">
        <v>150.60000000000002</v>
      </c>
      <c r="E141" s="24">
        <v>185.3</v>
      </c>
      <c r="F141" s="24">
        <v>233.1</v>
      </c>
      <c r="G141" s="24">
        <v>293.5</v>
      </c>
      <c r="H141" s="24">
        <v>368.7</v>
      </c>
      <c r="I141" s="24">
        <v>458.7</v>
      </c>
      <c r="J141" s="24">
        <v>561.5</v>
      </c>
      <c r="K141" s="24">
        <v>673.5</v>
      </c>
      <c r="L141" s="24">
        <v>806.60000000000014</v>
      </c>
      <c r="M141" s="24">
        <v>987.9</v>
      </c>
      <c r="N141" s="24">
        <v>1130</v>
      </c>
      <c r="O141" s="24">
        <v>1253.5999999999999</v>
      </c>
      <c r="P141" s="24">
        <v>1350</v>
      </c>
      <c r="Q141" s="24">
        <v>1430.8</v>
      </c>
      <c r="R141" s="24">
        <v>1487.6</v>
      </c>
      <c r="S141" s="24">
        <v>1533.3000000000002</v>
      </c>
      <c r="T141" s="24">
        <v>1573.8999999999999</v>
      </c>
      <c r="U141" s="24">
        <v>1613.3</v>
      </c>
      <c r="V141" s="24">
        <v>1665.4999999999998</v>
      </c>
      <c r="W141" s="24">
        <v>1711.6</v>
      </c>
      <c r="X141" s="24">
        <v>1753.2999999999997</v>
      </c>
      <c r="Y141" s="24">
        <v>1790.6000000000001</v>
      </c>
      <c r="Z141" s="24">
        <v>1795.4</v>
      </c>
      <c r="AA141" s="24">
        <v>1799.1000000000001</v>
      </c>
    </row>
    <row r="143" spans="1:27" x14ac:dyDescent="0.25">
      <c r="A143" s="18" t="s">
        <v>129</v>
      </c>
      <c r="B143" s="18" t="s">
        <v>130</v>
      </c>
      <c r="C143" s="18" t="s">
        <v>79</v>
      </c>
      <c r="D143" s="18" t="s">
        <v>87</v>
      </c>
      <c r="E143" s="18" t="s">
        <v>88</v>
      </c>
      <c r="F143" s="18" t="s">
        <v>89</v>
      </c>
      <c r="G143" s="18" t="s">
        <v>90</v>
      </c>
      <c r="H143" s="18" t="s">
        <v>91</v>
      </c>
      <c r="I143" s="18" t="s">
        <v>92</v>
      </c>
      <c r="J143" s="18" t="s">
        <v>93</v>
      </c>
      <c r="K143" s="18" t="s">
        <v>94</v>
      </c>
      <c r="L143" s="18" t="s">
        <v>95</v>
      </c>
      <c r="M143" s="18" t="s">
        <v>96</v>
      </c>
      <c r="N143" s="18" t="s">
        <v>97</v>
      </c>
      <c r="O143" s="18" t="s">
        <v>98</v>
      </c>
      <c r="P143" s="18" t="s">
        <v>99</v>
      </c>
      <c r="Q143" s="18" t="s">
        <v>100</v>
      </c>
      <c r="R143" s="18" t="s">
        <v>101</v>
      </c>
      <c r="S143" s="18" t="s">
        <v>102</v>
      </c>
      <c r="T143" s="18" t="s">
        <v>103</v>
      </c>
      <c r="U143" s="18" t="s">
        <v>104</v>
      </c>
      <c r="V143" s="18" t="s">
        <v>105</v>
      </c>
      <c r="W143" s="18" t="s">
        <v>106</v>
      </c>
      <c r="X143" s="18" t="s">
        <v>107</v>
      </c>
      <c r="Y143" s="18" t="s">
        <v>108</v>
      </c>
      <c r="Z143" s="18" t="s">
        <v>109</v>
      </c>
      <c r="AA143" s="18" t="s">
        <v>110</v>
      </c>
    </row>
    <row r="144" spans="1:27" x14ac:dyDescent="0.25">
      <c r="A144" s="28" t="s">
        <v>134</v>
      </c>
      <c r="B144" s="28" t="s">
        <v>24</v>
      </c>
      <c r="C144" s="24">
        <v>1783.2521999999999</v>
      </c>
      <c r="D144" s="24">
        <v>1904.9158</v>
      </c>
      <c r="E144" s="24">
        <v>2001.4116000000001</v>
      </c>
      <c r="F144" s="24">
        <v>2115.5842000000002</v>
      </c>
      <c r="G144" s="24">
        <v>2235.5331999999999</v>
      </c>
      <c r="H144" s="24">
        <v>2330.6985</v>
      </c>
      <c r="I144" s="24">
        <v>2429.971</v>
      </c>
      <c r="J144" s="24">
        <v>2525.5357000000004</v>
      </c>
      <c r="K144" s="24">
        <v>2576.9187999999999</v>
      </c>
      <c r="L144" s="24">
        <v>2628.9083999999998</v>
      </c>
      <c r="M144" s="24">
        <v>2682.0503999999996</v>
      </c>
      <c r="N144" s="24">
        <v>2744.4937</v>
      </c>
      <c r="O144" s="24">
        <v>2829.0291999999999</v>
      </c>
      <c r="P144" s="24">
        <v>2925.9725000000003</v>
      </c>
      <c r="Q144" s="24">
        <v>3018.7078000000001</v>
      </c>
      <c r="R144" s="24">
        <v>3107.7264</v>
      </c>
      <c r="S144" s="24">
        <v>3178.0110999999997</v>
      </c>
      <c r="T144" s="24">
        <v>3226.1053000000002</v>
      </c>
      <c r="U144" s="24">
        <v>3277.0187999999998</v>
      </c>
      <c r="V144" s="24">
        <v>3337.9874</v>
      </c>
      <c r="W144" s="24">
        <v>3420.5074</v>
      </c>
      <c r="X144" s="24">
        <v>3504.3382999999999</v>
      </c>
      <c r="Y144" s="24">
        <v>3582.8305</v>
      </c>
      <c r="Z144" s="24">
        <v>3664.9786000000004</v>
      </c>
      <c r="AA144" s="24">
        <v>3732.9154000000003</v>
      </c>
    </row>
    <row r="145" spans="1:27" x14ac:dyDescent="0.25">
      <c r="A145" s="28" t="s">
        <v>134</v>
      </c>
      <c r="B145" s="28" t="s">
        <v>77</v>
      </c>
      <c r="C145" s="24">
        <v>108</v>
      </c>
      <c r="D145" s="24">
        <v>143.60000000000002</v>
      </c>
      <c r="E145" s="24">
        <v>152.5</v>
      </c>
      <c r="F145" s="24">
        <v>162.30000000000001</v>
      </c>
      <c r="G145" s="24">
        <v>184.7</v>
      </c>
      <c r="H145" s="24">
        <v>221.60000000000002</v>
      </c>
      <c r="I145" s="24">
        <v>255.79999999999998</v>
      </c>
      <c r="J145" s="24">
        <v>278.39999999999998</v>
      </c>
      <c r="K145" s="24">
        <v>302.3</v>
      </c>
      <c r="L145" s="24">
        <v>337</v>
      </c>
      <c r="M145" s="24">
        <v>392.09999999999997</v>
      </c>
      <c r="N145" s="24">
        <v>427.50000000000006</v>
      </c>
      <c r="O145" s="24">
        <v>457.7</v>
      </c>
      <c r="P145" s="24">
        <v>477.70000000000005</v>
      </c>
      <c r="Q145" s="24">
        <v>491.8</v>
      </c>
      <c r="R145" s="24">
        <v>500</v>
      </c>
      <c r="S145" s="24">
        <v>506.29999999999995</v>
      </c>
      <c r="T145" s="24">
        <v>511.90000000000003</v>
      </c>
      <c r="U145" s="24">
        <v>517.20000000000005</v>
      </c>
      <c r="V145" s="24">
        <v>527</v>
      </c>
      <c r="W145" s="24">
        <v>534.90000000000009</v>
      </c>
      <c r="X145" s="24">
        <v>541.60000000000014</v>
      </c>
      <c r="Y145" s="24">
        <v>546.99999999999989</v>
      </c>
      <c r="Z145" s="24">
        <v>544.4</v>
      </c>
      <c r="AA145" s="24">
        <v>541.39999999999986</v>
      </c>
    </row>
    <row r="146" spans="1:27" x14ac:dyDescent="0.25">
      <c r="A146" s="28" t="s">
        <v>134</v>
      </c>
      <c r="B146" s="28" t="s">
        <v>78</v>
      </c>
      <c r="C146" s="24">
        <v>108</v>
      </c>
      <c r="D146" s="24">
        <v>143.60000000000002</v>
      </c>
      <c r="E146" s="24">
        <v>152.5</v>
      </c>
      <c r="F146" s="24">
        <v>162.30000000000001</v>
      </c>
      <c r="G146" s="24">
        <v>184.7</v>
      </c>
      <c r="H146" s="24">
        <v>221.60000000000002</v>
      </c>
      <c r="I146" s="24">
        <v>255.79999999999998</v>
      </c>
      <c r="J146" s="24">
        <v>278.39999999999998</v>
      </c>
      <c r="K146" s="24">
        <v>302.3</v>
      </c>
      <c r="L146" s="24">
        <v>337</v>
      </c>
      <c r="M146" s="24">
        <v>392.09999999999997</v>
      </c>
      <c r="N146" s="24">
        <v>427.50000000000006</v>
      </c>
      <c r="O146" s="24">
        <v>457.7</v>
      </c>
      <c r="P146" s="24">
        <v>477.70000000000005</v>
      </c>
      <c r="Q146" s="24">
        <v>491.8</v>
      </c>
      <c r="R146" s="24">
        <v>500</v>
      </c>
      <c r="S146" s="24">
        <v>506.29999999999995</v>
      </c>
      <c r="T146" s="24">
        <v>511.90000000000003</v>
      </c>
      <c r="U146" s="24">
        <v>517.20000000000005</v>
      </c>
      <c r="V146" s="24">
        <v>527</v>
      </c>
      <c r="W146" s="24">
        <v>534.90000000000009</v>
      </c>
      <c r="X146" s="24">
        <v>541.60000000000014</v>
      </c>
      <c r="Y146" s="24">
        <v>546.99999999999989</v>
      </c>
      <c r="Z146" s="24">
        <v>544.4</v>
      </c>
      <c r="AA146" s="24">
        <v>541.39999999999986</v>
      </c>
    </row>
    <row r="148" spans="1:27" x14ac:dyDescent="0.25">
      <c r="A148" s="18" t="s">
        <v>129</v>
      </c>
      <c r="B148" s="18" t="s">
        <v>130</v>
      </c>
      <c r="C148" s="18" t="s">
        <v>79</v>
      </c>
      <c r="D148" s="18" t="s">
        <v>87</v>
      </c>
      <c r="E148" s="18" t="s">
        <v>88</v>
      </c>
      <c r="F148" s="18" t="s">
        <v>89</v>
      </c>
      <c r="G148" s="18" t="s">
        <v>90</v>
      </c>
      <c r="H148" s="18" t="s">
        <v>91</v>
      </c>
      <c r="I148" s="18" t="s">
        <v>92</v>
      </c>
      <c r="J148" s="18" t="s">
        <v>93</v>
      </c>
      <c r="K148" s="18" t="s">
        <v>94</v>
      </c>
      <c r="L148" s="18" t="s">
        <v>95</v>
      </c>
      <c r="M148" s="18" t="s">
        <v>96</v>
      </c>
      <c r="N148" s="18" t="s">
        <v>97</v>
      </c>
      <c r="O148" s="18" t="s">
        <v>98</v>
      </c>
      <c r="P148" s="18" t="s">
        <v>99</v>
      </c>
      <c r="Q148" s="18" t="s">
        <v>100</v>
      </c>
      <c r="R148" s="18" t="s">
        <v>101</v>
      </c>
      <c r="S148" s="18" t="s">
        <v>102</v>
      </c>
      <c r="T148" s="18" t="s">
        <v>103</v>
      </c>
      <c r="U148" s="18" t="s">
        <v>104</v>
      </c>
      <c r="V148" s="18" t="s">
        <v>105</v>
      </c>
      <c r="W148" s="18" t="s">
        <v>106</v>
      </c>
      <c r="X148" s="18" t="s">
        <v>107</v>
      </c>
      <c r="Y148" s="18" t="s">
        <v>108</v>
      </c>
      <c r="Z148" s="18" t="s">
        <v>109</v>
      </c>
      <c r="AA148" s="18" t="s">
        <v>110</v>
      </c>
    </row>
    <row r="149" spans="1:27" x14ac:dyDescent="0.25">
      <c r="A149" s="28" t="s">
        <v>135</v>
      </c>
      <c r="B149" s="28" t="s">
        <v>24</v>
      </c>
      <c r="C149" s="24">
        <v>204.19713999999999</v>
      </c>
      <c r="D149" s="24">
        <v>233.09677000000002</v>
      </c>
      <c r="E149" s="24">
        <v>254.73817</v>
      </c>
      <c r="F149" s="24">
        <v>280.67676</v>
      </c>
      <c r="G149" s="24">
        <v>321.33665999999999</v>
      </c>
      <c r="H149" s="24">
        <v>342.57177999999999</v>
      </c>
      <c r="I149" s="24">
        <v>360.43884000000003</v>
      </c>
      <c r="J149" s="24">
        <v>375.37063999999998</v>
      </c>
      <c r="K149" s="24">
        <v>388.24705</v>
      </c>
      <c r="L149" s="24">
        <v>403.36797999999999</v>
      </c>
      <c r="M149" s="24">
        <v>417.56659999999999</v>
      </c>
      <c r="N149" s="24">
        <v>437.67876999999999</v>
      </c>
      <c r="O149" s="24">
        <v>456.55222000000003</v>
      </c>
      <c r="P149" s="24">
        <v>480.27449000000001</v>
      </c>
      <c r="Q149" s="24">
        <v>504.66506999999996</v>
      </c>
      <c r="R149" s="24">
        <v>530.2364</v>
      </c>
      <c r="S149" s="24">
        <v>561.87530000000004</v>
      </c>
      <c r="T149" s="24">
        <v>584.34312999999997</v>
      </c>
      <c r="U149" s="24">
        <v>607.45866999999998</v>
      </c>
      <c r="V149" s="24">
        <v>631.31080999999995</v>
      </c>
      <c r="W149" s="24">
        <v>656.63340000000005</v>
      </c>
      <c r="X149" s="24">
        <v>682.03917000000001</v>
      </c>
      <c r="Y149" s="24">
        <v>706.06088</v>
      </c>
      <c r="Z149" s="24">
        <v>731.79201</v>
      </c>
      <c r="AA149" s="24">
        <v>754.89099999999996</v>
      </c>
    </row>
    <row r="150" spans="1:27" x14ac:dyDescent="0.25">
      <c r="A150" s="28" t="s">
        <v>135</v>
      </c>
      <c r="B150" s="28" t="s">
        <v>77</v>
      </c>
      <c r="C150" s="24">
        <v>14.8</v>
      </c>
      <c r="D150" s="24">
        <v>17.299999999999997</v>
      </c>
      <c r="E150" s="24">
        <v>21.1</v>
      </c>
      <c r="F150" s="24">
        <v>25.9</v>
      </c>
      <c r="G150" s="24">
        <v>31.799999999999997</v>
      </c>
      <c r="H150" s="24">
        <v>39.099999999999994</v>
      </c>
      <c r="I150" s="24">
        <v>48</v>
      </c>
      <c r="J150" s="24">
        <v>55.2</v>
      </c>
      <c r="K150" s="24">
        <v>61.399999999999991</v>
      </c>
      <c r="L150" s="24">
        <v>69.599999999999994</v>
      </c>
      <c r="M150" s="24">
        <v>81.7</v>
      </c>
      <c r="N150" s="24">
        <v>90.600000000000009</v>
      </c>
      <c r="O150" s="24">
        <v>98.2</v>
      </c>
      <c r="P150" s="24">
        <v>103.8</v>
      </c>
      <c r="Q150" s="24">
        <v>108</v>
      </c>
      <c r="R150" s="24">
        <v>110.8</v>
      </c>
      <c r="S150" s="24">
        <v>113</v>
      </c>
      <c r="T150" s="24">
        <v>115.10000000000001</v>
      </c>
      <c r="U150" s="24">
        <v>117.1</v>
      </c>
      <c r="V150" s="24">
        <v>119.8</v>
      </c>
      <c r="W150" s="24">
        <v>122.00000000000001</v>
      </c>
      <c r="X150" s="24">
        <v>123.9</v>
      </c>
      <c r="Y150" s="24">
        <v>125.6</v>
      </c>
      <c r="Z150" s="24">
        <v>125.2</v>
      </c>
      <c r="AA150" s="24">
        <v>124.70000000000002</v>
      </c>
    </row>
    <row r="151" spans="1:27" x14ac:dyDescent="0.25">
      <c r="A151" s="28" t="s">
        <v>135</v>
      </c>
      <c r="B151" s="28" t="s">
        <v>78</v>
      </c>
      <c r="C151" s="24">
        <v>14.8</v>
      </c>
      <c r="D151" s="24">
        <v>17.299999999999997</v>
      </c>
      <c r="E151" s="24">
        <v>21.1</v>
      </c>
      <c r="F151" s="24">
        <v>25.9</v>
      </c>
      <c r="G151" s="24">
        <v>31.799999999999997</v>
      </c>
      <c r="H151" s="24">
        <v>39.099999999999994</v>
      </c>
      <c r="I151" s="24">
        <v>48</v>
      </c>
      <c r="J151" s="24">
        <v>55.2</v>
      </c>
      <c r="K151" s="24">
        <v>61.399999999999991</v>
      </c>
      <c r="L151" s="24">
        <v>69.599999999999994</v>
      </c>
      <c r="M151" s="24">
        <v>81.7</v>
      </c>
      <c r="N151" s="24">
        <v>90.600000000000009</v>
      </c>
      <c r="O151" s="24">
        <v>98.2</v>
      </c>
      <c r="P151" s="24">
        <v>103.8</v>
      </c>
      <c r="Q151" s="24">
        <v>108</v>
      </c>
      <c r="R151" s="24">
        <v>110.8</v>
      </c>
      <c r="S151" s="24">
        <v>113</v>
      </c>
      <c r="T151" s="24">
        <v>115.10000000000001</v>
      </c>
      <c r="U151" s="24">
        <v>117.1</v>
      </c>
      <c r="V151" s="24">
        <v>119.8</v>
      </c>
      <c r="W151" s="24">
        <v>122.00000000000001</v>
      </c>
      <c r="X151" s="24">
        <v>123.9</v>
      </c>
      <c r="Y151" s="24">
        <v>125.6</v>
      </c>
      <c r="Z151" s="24">
        <v>125.2</v>
      </c>
      <c r="AA151" s="24">
        <v>124.70000000000002</v>
      </c>
    </row>
  </sheetData>
  <sheetProtection algorithmName="SHA-512" hashValue="8zxHFl2ikCTXEZo78s9dL+DHtsBljiCMpLs1wDtBU++jUcZ5ieYaIPznisMfOSp6Ik9rQ4Uhw054AYyk3eNnzQ==" saltValue="V9Kvb71kQtWe/kjWIp6zWA=="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5EE2A-4DBE-46E3-83FB-21219175C94A}">
  <sheetPr codeName="Sheet4">
    <tabColor rgb="FFFFE600"/>
  </sheetPr>
  <dimension ref="A1:B24"/>
  <sheetViews>
    <sheetView showGridLines="0" zoomScaleNormal="100" workbookViewId="0"/>
  </sheetViews>
  <sheetFormatPr defaultColWidth="9.140625" defaultRowHeight="15" x14ac:dyDescent="0.25"/>
  <cols>
    <col min="1" max="1" width="9.140625" customWidth="1"/>
    <col min="2" max="2" width="100.7109375" customWidth="1"/>
    <col min="3" max="3" width="9.140625" customWidth="1"/>
  </cols>
  <sheetData>
    <row r="1" spans="1:2" x14ac:dyDescent="0.25">
      <c r="A1" s="2" t="s">
        <v>1</v>
      </c>
    </row>
    <row r="3" spans="1:2" ht="90" x14ac:dyDescent="0.25">
      <c r="A3" s="3"/>
      <c r="B3" s="4" t="s">
        <v>2</v>
      </c>
    </row>
    <row r="4" spans="1:2" ht="90" x14ac:dyDescent="0.25">
      <c r="A4" s="3"/>
      <c r="B4" s="4" t="s">
        <v>3</v>
      </c>
    </row>
    <row r="5" spans="1:2" ht="60" x14ac:dyDescent="0.25">
      <c r="A5" s="3"/>
      <c r="B5" s="4" t="s">
        <v>4</v>
      </c>
    </row>
    <row r="6" spans="1:2" ht="75" x14ac:dyDescent="0.25">
      <c r="A6" s="3"/>
      <c r="B6" s="4" t="s">
        <v>5</v>
      </c>
    </row>
    <row r="7" spans="1:2" ht="60" x14ac:dyDescent="0.25">
      <c r="A7" s="3"/>
      <c r="B7" s="4" t="s">
        <v>6</v>
      </c>
    </row>
    <row r="8" spans="1:2" ht="60" x14ac:dyDescent="0.25">
      <c r="A8" s="3"/>
      <c r="B8" s="4" t="s">
        <v>7</v>
      </c>
    </row>
    <row r="9" spans="1:2" ht="60" x14ac:dyDescent="0.25">
      <c r="A9" s="3"/>
      <c r="B9" s="4" t="s">
        <v>8</v>
      </c>
    </row>
    <row r="10" spans="1:2" ht="75" x14ac:dyDescent="0.25">
      <c r="A10" s="3"/>
      <c r="B10" s="4" t="s">
        <v>9</v>
      </c>
    </row>
    <row r="11" spans="1:2" ht="120" x14ac:dyDescent="0.25">
      <c r="A11" s="3"/>
      <c r="B11" s="4" t="s">
        <v>10</v>
      </c>
    </row>
    <row r="12" spans="1:2" ht="60" x14ac:dyDescent="0.25">
      <c r="A12" s="3"/>
      <c r="B12" s="4" t="s">
        <v>11</v>
      </c>
    </row>
    <row r="13" spans="1:2" ht="119.25" customHeight="1" x14ac:dyDescent="0.25">
      <c r="A13" s="3"/>
      <c r="B13" s="4" t="s">
        <v>12</v>
      </c>
    </row>
    <row r="14" spans="1:2" ht="90" x14ac:dyDescent="0.25">
      <c r="A14" s="3"/>
      <c r="B14" s="4" t="s">
        <v>13</v>
      </c>
    </row>
    <row r="15" spans="1:2" x14ac:dyDescent="0.25">
      <c r="A15" s="3"/>
      <c r="B15" s="4" t="s">
        <v>14</v>
      </c>
    </row>
    <row r="16" spans="1:2" x14ac:dyDescent="0.25">
      <c r="A16" s="3"/>
      <c r="B16" s="4"/>
    </row>
    <row r="17" spans="1:2" x14ac:dyDescent="0.25">
      <c r="A17" s="3"/>
      <c r="B17" s="4"/>
    </row>
    <row r="18" spans="1:2" x14ac:dyDescent="0.25">
      <c r="A18" s="3"/>
      <c r="B18" s="4"/>
    </row>
    <row r="19" spans="1:2" x14ac:dyDescent="0.25">
      <c r="A19" s="3"/>
      <c r="B19" s="4"/>
    </row>
    <row r="20" spans="1:2" x14ac:dyDescent="0.25">
      <c r="A20" s="3"/>
      <c r="B20" s="4"/>
    </row>
    <row r="21" spans="1:2" x14ac:dyDescent="0.25">
      <c r="A21" s="3"/>
      <c r="B21" s="5"/>
    </row>
    <row r="22" spans="1:2" x14ac:dyDescent="0.25">
      <c r="A22" s="3"/>
      <c r="B22" s="5"/>
    </row>
    <row r="23" spans="1:2" x14ac:dyDescent="0.25">
      <c r="A23" s="3"/>
      <c r="B23" s="5"/>
    </row>
    <row r="24" spans="1:2" x14ac:dyDescent="0.25">
      <c r="A24" s="3"/>
      <c r="B24" s="5"/>
    </row>
  </sheetData>
  <sheetProtection algorithmName="SHA-512" hashValue="PKi6Wb+V3iUOPJSo38smd+rzy5l+Js8PKXqXNfqIXUZWKrAmoCpTO3xp/eX4ZswdIKKYsyDeBtawf5lr2IyusA==" saltValue="YqbTA7CpCOWBVDXSCVrIyQ==" spinCount="100000" sheet="1" objects="1" scenarios="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52045-B239-476D-9077-5F446EE3DE05}">
  <sheetPr codeName="Sheet19">
    <tabColor theme="7" tint="0.39997558519241921"/>
  </sheetPr>
  <dimension ref="A1:AA121"/>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158</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27" t="s">
        <v>54</v>
      </c>
      <c r="B2" s="17" t="s">
        <v>126</v>
      </c>
    </row>
    <row r="3" spans="1:27" x14ac:dyDescent="0.25">
      <c r="B3" s="17"/>
    </row>
    <row r="4" spans="1:27" x14ac:dyDescent="0.25">
      <c r="A4" s="17" t="s">
        <v>128</v>
      </c>
      <c r="B4" s="1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24">
        <v>389060.1323</v>
      </c>
      <c r="D6" s="24">
        <v>317148.15059999999</v>
      </c>
      <c r="E6" s="24">
        <v>306789.734</v>
      </c>
      <c r="F6" s="24">
        <v>299902.83799999999</v>
      </c>
      <c r="G6" s="24">
        <v>265807.67447800003</v>
      </c>
      <c r="H6" s="24">
        <v>231120.47416302</v>
      </c>
      <c r="I6" s="24">
        <v>216489.41414395999</v>
      </c>
      <c r="J6" s="24">
        <v>203978.59023735</v>
      </c>
      <c r="K6" s="24">
        <v>169936.55778948998</v>
      </c>
      <c r="L6" s="24">
        <v>158549.36005050398</v>
      </c>
      <c r="M6" s="24">
        <v>133490.181830035</v>
      </c>
      <c r="N6" s="24">
        <v>133767.04060835001</v>
      </c>
      <c r="O6" s="24">
        <v>133105.05381368499</v>
      </c>
      <c r="P6" s="24">
        <v>115285.88407275701</v>
      </c>
      <c r="Q6" s="24">
        <v>77977.9758</v>
      </c>
      <c r="R6" s="24">
        <v>61853.913100000005</v>
      </c>
      <c r="S6" s="24">
        <v>51604.087199999994</v>
      </c>
      <c r="T6" s="24">
        <v>49821.3321</v>
      </c>
      <c r="U6" s="24">
        <v>46329.1538</v>
      </c>
      <c r="V6" s="24">
        <v>38538.908900000002</v>
      </c>
      <c r="W6" s="24">
        <v>38367.313699999999</v>
      </c>
      <c r="X6" s="24">
        <v>22663.059100000002</v>
      </c>
      <c r="Y6" s="24">
        <v>17224.705399999999</v>
      </c>
      <c r="Z6" s="24">
        <v>12645.8089</v>
      </c>
      <c r="AA6" s="24">
        <v>9890.6550999999999</v>
      </c>
    </row>
    <row r="7" spans="1:27" x14ac:dyDescent="0.25">
      <c r="A7" s="28" t="s">
        <v>40</v>
      </c>
      <c r="B7" s="28" t="s">
        <v>72</v>
      </c>
      <c r="C7" s="24">
        <v>120394.281</v>
      </c>
      <c r="D7" s="24">
        <v>97751.915999999997</v>
      </c>
      <c r="E7" s="24">
        <v>102223.20299999999</v>
      </c>
      <c r="F7" s="24">
        <v>74725.53070943999</v>
      </c>
      <c r="G7" s="24">
        <v>66184.267418367002</v>
      </c>
      <c r="H7" s="24">
        <v>60211.473313476003</v>
      </c>
      <c r="I7" s="24">
        <v>51962.831437141002</v>
      </c>
      <c r="J7" s="24">
        <v>51766.426500000001</v>
      </c>
      <c r="K7" s="24">
        <v>44318.656999999999</v>
      </c>
      <c r="L7" s="24">
        <v>45757.7183</v>
      </c>
      <c r="M7" s="24">
        <v>44272.455499999996</v>
      </c>
      <c r="N7" s="24">
        <v>42195.723700000002</v>
      </c>
      <c r="O7" s="24">
        <v>40560.0213</v>
      </c>
      <c r="P7" s="24">
        <v>37368.530299999999</v>
      </c>
      <c r="Q7" s="24">
        <v>34205.205700000006</v>
      </c>
      <c r="R7" s="24">
        <v>32322.3063</v>
      </c>
      <c r="S7" s="24">
        <v>29599.963500000002</v>
      </c>
      <c r="T7" s="24">
        <v>26513.182399999998</v>
      </c>
      <c r="U7" s="24">
        <v>24203.997600000002</v>
      </c>
      <c r="V7" s="24">
        <v>22441.274799999999</v>
      </c>
      <c r="W7" s="24">
        <v>21453.65436</v>
      </c>
      <c r="X7" s="24">
        <v>20737.439999999999</v>
      </c>
      <c r="Y7" s="24">
        <v>17660.010449999998</v>
      </c>
      <c r="Z7" s="24">
        <v>15473.524800000001</v>
      </c>
      <c r="AA7" s="24">
        <v>13435.419699999999</v>
      </c>
    </row>
    <row r="8" spans="1:27" x14ac:dyDescent="0.25">
      <c r="A8" s="28" t="s">
        <v>40</v>
      </c>
      <c r="B8" s="28" t="s">
        <v>20</v>
      </c>
      <c r="C8" s="24">
        <v>17582.678301149295</v>
      </c>
      <c r="D8" s="24">
        <v>15662.678175437301</v>
      </c>
      <c r="E8" s="24">
        <v>11633.088310588601</v>
      </c>
      <c r="F8" s="24">
        <v>10988.542715748799</v>
      </c>
      <c r="G8" s="24">
        <v>10375.6792797004</v>
      </c>
      <c r="H8" s="24">
        <v>9810.071575665801</v>
      </c>
      <c r="I8" s="24">
        <v>9340.3949222864994</v>
      </c>
      <c r="J8" s="24">
        <v>9125.9023855923988</v>
      </c>
      <c r="K8" s="24">
        <v>9135.8087546049992</v>
      </c>
      <c r="L8" s="24">
        <v>8213.7983724179994</v>
      </c>
      <c r="M8" s="24">
        <v>7333.8378649468996</v>
      </c>
      <c r="N8" s="24">
        <v>8178.1658520300998</v>
      </c>
      <c r="O8" s="24">
        <v>7919.9490373379995</v>
      </c>
      <c r="P8" s="24">
        <v>8280.4431880815009</v>
      </c>
      <c r="Q8" s="24">
        <v>11956.641295396999</v>
      </c>
      <c r="R8" s="24">
        <v>7756.2058961769999</v>
      </c>
      <c r="S8" s="24">
        <v>10122.785945879701</v>
      </c>
      <c r="T8" s="24">
        <v>10777.916828791</v>
      </c>
      <c r="U8" s="24">
        <v>9599.6531400526001</v>
      </c>
      <c r="V8" s="24">
        <v>9620.3218800845989</v>
      </c>
      <c r="W8" s="24">
        <v>8707.6430644545017</v>
      </c>
      <c r="X8" s="24">
        <v>10828.746643975699</v>
      </c>
      <c r="Y8" s="24">
        <v>6708.4518063382993</v>
      </c>
      <c r="Z8" s="24">
        <v>5444.4860183306009</v>
      </c>
      <c r="AA8" s="24">
        <v>2760.8284875412</v>
      </c>
    </row>
    <row r="9" spans="1:27" x14ac:dyDescent="0.25">
      <c r="A9" s="28" t="s">
        <v>40</v>
      </c>
      <c r="B9" s="28" t="s">
        <v>32</v>
      </c>
      <c r="C9" s="24">
        <v>1593.1963420000002</v>
      </c>
      <c r="D9" s="24">
        <v>1478.7773750000001</v>
      </c>
      <c r="E9" s="24">
        <v>1466.6010080000001</v>
      </c>
      <c r="F9" s="24">
        <v>175.68231</v>
      </c>
      <c r="G9" s="24">
        <v>173.80548199999998</v>
      </c>
      <c r="H9" s="24">
        <v>197.14851399999998</v>
      </c>
      <c r="I9" s="24">
        <v>198.03436399999998</v>
      </c>
      <c r="J9" s="24">
        <v>244.19754999999998</v>
      </c>
      <c r="K9" s="24">
        <v>257.03501</v>
      </c>
      <c r="L9" s="24">
        <v>199.69711000000001</v>
      </c>
      <c r="M9" s="24">
        <v>118.42644799999999</v>
      </c>
      <c r="N9" s="24">
        <v>116.512579</v>
      </c>
      <c r="O9" s="24">
        <v>102.56609</v>
      </c>
      <c r="P9" s="24">
        <v>111.472865</v>
      </c>
      <c r="Q9" s="24">
        <v>64.865110000000001</v>
      </c>
      <c r="R9" s="24">
        <v>67.690339999999992</v>
      </c>
      <c r="S9" s="24">
        <v>161.31971999999999</v>
      </c>
      <c r="T9" s="24">
        <v>101.23055000000001</v>
      </c>
      <c r="U9" s="24">
        <v>0</v>
      </c>
      <c r="V9" s="24">
        <v>0</v>
      </c>
      <c r="W9" s="24">
        <v>0</v>
      </c>
      <c r="X9" s="24">
        <v>0</v>
      </c>
      <c r="Y9" s="24">
        <v>0</v>
      </c>
      <c r="Z9" s="24">
        <v>0</v>
      </c>
      <c r="AA9" s="24">
        <v>0</v>
      </c>
    </row>
    <row r="10" spans="1:27" x14ac:dyDescent="0.25">
      <c r="A10" s="28" t="s">
        <v>40</v>
      </c>
      <c r="B10" s="28" t="s">
        <v>67</v>
      </c>
      <c r="C10" s="24">
        <v>526.26693496141002</v>
      </c>
      <c r="D10" s="24">
        <v>466.54344248634987</v>
      </c>
      <c r="E10" s="24">
        <v>981.9006892890601</v>
      </c>
      <c r="F10" s="24">
        <v>221.70404858560002</v>
      </c>
      <c r="G10" s="24">
        <v>489.32202245809998</v>
      </c>
      <c r="H10" s="24">
        <v>767.3338826150499</v>
      </c>
      <c r="I10" s="24">
        <v>560.02033627925016</v>
      </c>
      <c r="J10" s="24">
        <v>910.40337092101993</v>
      </c>
      <c r="K10" s="24">
        <v>971.43923753047011</v>
      </c>
      <c r="L10" s="24">
        <v>600.87247267371993</v>
      </c>
      <c r="M10" s="24">
        <v>154.50888066055001</v>
      </c>
      <c r="N10" s="24">
        <v>237.66631351881992</v>
      </c>
      <c r="O10" s="24">
        <v>96.290515959529998</v>
      </c>
      <c r="P10" s="24">
        <v>377.28075076980014</v>
      </c>
      <c r="Q10" s="24">
        <v>1005.7264902706999</v>
      </c>
      <c r="R10" s="24">
        <v>856.90818995059999</v>
      </c>
      <c r="S10" s="24">
        <v>2787.7732217731</v>
      </c>
      <c r="T10" s="24">
        <v>1634.9658819408</v>
      </c>
      <c r="U10" s="24">
        <v>3307.0697956428999</v>
      </c>
      <c r="V10" s="24">
        <v>4822.812312499439</v>
      </c>
      <c r="W10" s="24">
        <v>3977.7436794578998</v>
      </c>
      <c r="X10" s="24">
        <v>5995.2683587370993</v>
      </c>
      <c r="Y10" s="24">
        <v>9911.5030009604998</v>
      </c>
      <c r="Z10" s="24">
        <v>6762.3918387904978</v>
      </c>
      <c r="AA10" s="24">
        <v>5868.744493804099</v>
      </c>
    </row>
    <row r="11" spans="1:27" x14ac:dyDescent="0.25">
      <c r="A11" s="28" t="s">
        <v>40</v>
      </c>
      <c r="B11" s="28" t="s">
        <v>66</v>
      </c>
      <c r="C11" s="24">
        <v>88704.911814000006</v>
      </c>
      <c r="D11" s="24">
        <v>108350.52203999998</v>
      </c>
      <c r="E11" s="24">
        <v>83145.160889999999</v>
      </c>
      <c r="F11" s="24">
        <v>86997.242809999996</v>
      </c>
      <c r="G11" s="24">
        <v>92915.929619999995</v>
      </c>
      <c r="H11" s="24">
        <v>82426.70001</v>
      </c>
      <c r="I11" s="24">
        <v>78752.528399999996</v>
      </c>
      <c r="J11" s="24">
        <v>87005.264889999991</v>
      </c>
      <c r="K11" s="24">
        <v>71659.680384000007</v>
      </c>
      <c r="L11" s="24">
        <v>57040.394463000004</v>
      </c>
      <c r="M11" s="24">
        <v>66996.073449999996</v>
      </c>
      <c r="N11" s="24">
        <v>52392.552389999997</v>
      </c>
      <c r="O11" s="24">
        <v>53028.137930000004</v>
      </c>
      <c r="P11" s="24">
        <v>55843.90827</v>
      </c>
      <c r="Q11" s="24">
        <v>49879.890569999996</v>
      </c>
      <c r="R11" s="24">
        <v>46436.231279999993</v>
      </c>
      <c r="S11" s="24">
        <v>49988.568969999993</v>
      </c>
      <c r="T11" s="24">
        <v>41080.646639999999</v>
      </c>
      <c r="U11" s="24">
        <v>32783.966560000001</v>
      </c>
      <c r="V11" s="24">
        <v>39213.267220000002</v>
      </c>
      <c r="W11" s="24">
        <v>29684.595889999997</v>
      </c>
      <c r="X11" s="24">
        <v>30336.282439999995</v>
      </c>
      <c r="Y11" s="24">
        <v>32145.758099999999</v>
      </c>
      <c r="Z11" s="24">
        <v>28049.967390000002</v>
      </c>
      <c r="AA11" s="24">
        <v>26663.412110000001</v>
      </c>
    </row>
    <row r="12" spans="1:27" x14ac:dyDescent="0.25">
      <c r="A12" s="28" t="s">
        <v>40</v>
      </c>
      <c r="B12" s="28" t="s">
        <v>70</v>
      </c>
      <c r="C12" s="24">
        <v>72290.062340000004</v>
      </c>
      <c r="D12" s="24">
        <v>84104.054977346241</v>
      </c>
      <c r="E12" s="24">
        <v>75444.732569698113</v>
      </c>
      <c r="F12" s="24">
        <v>77507.698028483399</v>
      </c>
      <c r="G12" s="24">
        <v>80711.737726613545</v>
      </c>
      <c r="H12" s="24">
        <v>80788.486052435343</v>
      </c>
      <c r="I12" s="24">
        <v>78922.710647919332</v>
      </c>
      <c r="J12" s="24">
        <v>83037.463471969284</v>
      </c>
      <c r="K12" s="24">
        <v>85251.29834116745</v>
      </c>
      <c r="L12" s="24">
        <v>83493.892773180778</v>
      </c>
      <c r="M12" s="24">
        <v>85810.655457782559</v>
      </c>
      <c r="N12" s="24">
        <v>83882.88703996221</v>
      </c>
      <c r="O12" s="24">
        <v>78487.093070057948</v>
      </c>
      <c r="P12" s="24">
        <v>85992.249532040296</v>
      </c>
      <c r="Q12" s="24">
        <v>96320.003308906671</v>
      </c>
      <c r="R12" s="24">
        <v>101976.51040251265</v>
      </c>
      <c r="S12" s="24">
        <v>107964.95893008589</v>
      </c>
      <c r="T12" s="24">
        <v>99316.86250633256</v>
      </c>
      <c r="U12" s="24">
        <v>95018.423966717019</v>
      </c>
      <c r="V12" s="24">
        <v>87691.169193197609</v>
      </c>
      <c r="W12" s="24">
        <v>83286.703463002123</v>
      </c>
      <c r="X12" s="24">
        <v>78470.038324304056</v>
      </c>
      <c r="Y12" s="24">
        <v>80352.708769111836</v>
      </c>
      <c r="Z12" s="24">
        <v>77188.894540263238</v>
      </c>
      <c r="AA12" s="24">
        <v>76851.114499775358</v>
      </c>
    </row>
    <row r="13" spans="1:27" x14ac:dyDescent="0.25">
      <c r="A13" s="28" t="s">
        <v>40</v>
      </c>
      <c r="B13" s="28" t="s">
        <v>69</v>
      </c>
      <c r="C13" s="24">
        <v>13.202923364151571</v>
      </c>
      <c r="D13" s="24">
        <v>18.939677136781064</v>
      </c>
      <c r="E13" s="24">
        <v>18.465422880483995</v>
      </c>
      <c r="F13" s="24">
        <v>17.272176367573646</v>
      </c>
      <c r="G13" s="24">
        <v>17.648166548205236</v>
      </c>
      <c r="H13" s="24">
        <v>19.594508301291359</v>
      </c>
      <c r="I13" s="24">
        <v>19.707316300176664</v>
      </c>
      <c r="J13" s="24">
        <v>16.450999874340365</v>
      </c>
      <c r="K13" s="24">
        <v>22.558309680996281</v>
      </c>
      <c r="L13" s="24">
        <v>22.414906740860918</v>
      </c>
      <c r="M13" s="24">
        <v>21.787661792549454</v>
      </c>
      <c r="N13" s="24">
        <v>20.627465416021252</v>
      </c>
      <c r="O13" s="24">
        <v>19.292839139196101</v>
      </c>
      <c r="P13" s="24">
        <v>17.589453460950288</v>
      </c>
      <c r="Q13" s="24">
        <v>18.609269379645347</v>
      </c>
      <c r="R13" s="24">
        <v>18.118270462817605</v>
      </c>
      <c r="S13" s="24">
        <v>16.557957530929581</v>
      </c>
      <c r="T13" s="24">
        <v>17.205452138091477</v>
      </c>
      <c r="U13" s="24">
        <v>17.056543074802466</v>
      </c>
      <c r="V13" s="24">
        <v>17.114548639694625</v>
      </c>
      <c r="W13" s="24">
        <v>17.058049206277385</v>
      </c>
      <c r="X13" s="24">
        <v>19.170751128001019</v>
      </c>
      <c r="Y13" s="24">
        <v>17.658421433437518</v>
      </c>
      <c r="Z13" s="24">
        <v>17.540529198740522</v>
      </c>
      <c r="AA13" s="24">
        <v>16.624697022343497</v>
      </c>
    </row>
    <row r="14" spans="1:27" x14ac:dyDescent="0.25">
      <c r="A14" s="28" t="s">
        <v>40</v>
      </c>
      <c r="B14" s="28" t="s">
        <v>36</v>
      </c>
      <c r="C14" s="24">
        <v>0.18478198379519992</v>
      </c>
      <c r="D14" s="24">
        <v>0.19163478571439987</v>
      </c>
      <c r="E14" s="24">
        <v>0.24306436078119989</v>
      </c>
      <c r="F14" s="24">
        <v>0.21426786390049887</v>
      </c>
      <c r="G14" s="24">
        <v>0.21657830169840003</v>
      </c>
      <c r="H14" s="24">
        <v>0.20759024059369996</v>
      </c>
      <c r="I14" s="24">
        <v>0.1999331646155999</v>
      </c>
      <c r="J14" s="24">
        <v>0.89882586637560014</v>
      </c>
      <c r="K14" s="24">
        <v>0.84210812956749992</v>
      </c>
      <c r="L14" s="24">
        <v>1.2345213118510001</v>
      </c>
      <c r="M14" s="24">
        <v>1.3648849509475001</v>
      </c>
      <c r="N14" s="24">
        <v>1.5735574513869999</v>
      </c>
      <c r="O14" s="24">
        <v>1.8287902521720001</v>
      </c>
      <c r="P14" s="24">
        <v>1.8113165176139998</v>
      </c>
      <c r="Q14" s="24">
        <v>3.0443328191869998</v>
      </c>
      <c r="R14" s="24">
        <v>2.9258355137579994</v>
      </c>
      <c r="S14" s="24">
        <v>2.7816265791210006</v>
      </c>
      <c r="T14" s="24">
        <v>2.6236585734119999</v>
      </c>
      <c r="U14" s="24">
        <v>2.5264044041084985</v>
      </c>
      <c r="V14" s="24">
        <v>2.3362788566564996</v>
      </c>
      <c r="W14" s="24">
        <v>3.2129510296294992</v>
      </c>
      <c r="X14" s="24">
        <v>3.4782974049365003</v>
      </c>
      <c r="Y14" s="24">
        <v>3.2088047914269993</v>
      </c>
      <c r="Z14" s="24">
        <v>3.2685241380889987</v>
      </c>
      <c r="AA14" s="24">
        <v>3.0937184767520001</v>
      </c>
    </row>
    <row r="15" spans="1:27" x14ac:dyDescent="0.25">
      <c r="A15" s="28" t="s">
        <v>40</v>
      </c>
      <c r="B15" s="28" t="s">
        <v>74</v>
      </c>
      <c r="C15" s="24">
        <v>482.612325</v>
      </c>
      <c r="D15" s="24">
        <v>987.60366999999997</v>
      </c>
      <c r="E15" s="24">
        <v>1888.4148599999999</v>
      </c>
      <c r="F15" s="24">
        <v>1909.4012727022834</v>
      </c>
      <c r="G15" s="24">
        <v>6662.9866962575034</v>
      </c>
      <c r="H15" s="24">
        <v>12983.256094206925</v>
      </c>
      <c r="I15" s="24">
        <v>13999.644732409095</v>
      </c>
      <c r="J15" s="24">
        <v>14819.740217537357</v>
      </c>
      <c r="K15" s="24">
        <v>15333.63021078675</v>
      </c>
      <c r="L15" s="24">
        <v>16419.268783240343</v>
      </c>
      <c r="M15" s="24">
        <v>11740.330213131116</v>
      </c>
      <c r="N15" s="24">
        <v>15995.892673260201</v>
      </c>
      <c r="O15" s="24">
        <v>12523.640192174644</v>
      </c>
      <c r="P15" s="24">
        <v>11026.871971850514</v>
      </c>
      <c r="Q15" s="24">
        <v>14710.122529720535</v>
      </c>
      <c r="R15" s="24">
        <v>12008.659847217983</v>
      </c>
      <c r="S15" s="24">
        <v>13580.812000614622</v>
      </c>
      <c r="T15" s="24">
        <v>11946.307414280644</v>
      </c>
      <c r="U15" s="24">
        <v>13113.014191050614</v>
      </c>
      <c r="V15" s="24">
        <v>12472.927001875667</v>
      </c>
      <c r="W15" s="24">
        <v>11491.088557519075</v>
      </c>
      <c r="X15" s="24">
        <v>11745.655708717248</v>
      </c>
      <c r="Y15" s="24">
        <v>11211.50378214874</v>
      </c>
      <c r="Z15" s="24">
        <v>11539.34546544266</v>
      </c>
      <c r="AA15" s="24">
        <v>10099.113292573447</v>
      </c>
    </row>
    <row r="16" spans="1:27" x14ac:dyDescent="0.25">
      <c r="A16" s="28" t="s">
        <v>40</v>
      </c>
      <c r="B16" s="28" t="s">
        <v>56</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24">
        <v>0</v>
      </c>
      <c r="X16" s="24">
        <v>0</v>
      </c>
      <c r="Y16" s="24">
        <v>0</v>
      </c>
      <c r="Z16" s="24">
        <v>0</v>
      </c>
      <c r="AA16" s="24">
        <v>0</v>
      </c>
    </row>
    <row r="17" spans="1:27" x14ac:dyDescent="0.25">
      <c r="A17" s="33" t="s">
        <v>139</v>
      </c>
      <c r="B17" s="33"/>
      <c r="C17" s="30">
        <v>690164.73195547482</v>
      </c>
      <c r="D17" s="30">
        <v>624981.58228740678</v>
      </c>
      <c r="E17" s="30">
        <v>581702.88589045627</v>
      </c>
      <c r="F17" s="30">
        <v>550536.51079862542</v>
      </c>
      <c r="G17" s="30">
        <v>516676.06419368723</v>
      </c>
      <c r="H17" s="30">
        <v>465341.28201951348</v>
      </c>
      <c r="I17" s="30">
        <v>436245.64156788628</v>
      </c>
      <c r="J17" s="30">
        <v>436084.69940570701</v>
      </c>
      <c r="K17" s="30">
        <v>381553.03482647392</v>
      </c>
      <c r="L17" s="30">
        <v>353878.14844851737</v>
      </c>
      <c r="M17" s="30">
        <v>338197.92709321756</v>
      </c>
      <c r="N17" s="30">
        <v>320791.17594827717</v>
      </c>
      <c r="O17" s="30">
        <v>313318.40459617967</v>
      </c>
      <c r="P17" s="30">
        <v>303277.35843210953</v>
      </c>
      <c r="Q17" s="30">
        <v>271428.91754395398</v>
      </c>
      <c r="R17" s="30">
        <v>251287.88377910305</v>
      </c>
      <c r="S17" s="30">
        <v>252246.01544526962</v>
      </c>
      <c r="T17" s="30">
        <v>229263.34235920245</v>
      </c>
      <c r="U17" s="30">
        <v>211259.32140548734</v>
      </c>
      <c r="V17" s="30">
        <v>202344.86885442137</v>
      </c>
      <c r="W17" s="30">
        <v>185494.71220612078</v>
      </c>
      <c r="X17" s="30">
        <v>169050.00561814485</v>
      </c>
      <c r="Y17" s="30">
        <v>164020.79594784408</v>
      </c>
      <c r="Z17" s="30">
        <v>145582.6140165831</v>
      </c>
      <c r="AA17" s="30">
        <v>135486.79908814302</v>
      </c>
    </row>
    <row r="18" spans="1:27" x14ac:dyDescent="0.25">
      <c r="A18" s="12"/>
      <c r="B18" s="12"/>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24">
        <v>197092.25349999999</v>
      </c>
      <c r="D20" s="24">
        <v>156920.7935</v>
      </c>
      <c r="E20" s="24">
        <v>145333.11249999999</v>
      </c>
      <c r="F20" s="24">
        <v>145657.66399999999</v>
      </c>
      <c r="G20" s="24">
        <v>134346.87549999999</v>
      </c>
      <c r="H20" s="24">
        <v>111985.43012</v>
      </c>
      <c r="I20" s="24">
        <v>106228.48353999999</v>
      </c>
      <c r="J20" s="24">
        <v>100311.057705</v>
      </c>
      <c r="K20" s="24">
        <v>73491.71497999999</v>
      </c>
      <c r="L20" s="24">
        <v>70315.790134663999</v>
      </c>
      <c r="M20" s="24">
        <v>54040.927633704996</v>
      </c>
      <c r="N20" s="24">
        <v>53611.514499999997</v>
      </c>
      <c r="O20" s="24">
        <v>56609.925999999999</v>
      </c>
      <c r="P20" s="24">
        <v>48572.008999999998</v>
      </c>
      <c r="Q20" s="24">
        <v>15508.7855</v>
      </c>
      <c r="R20" s="24">
        <v>13359.023499999999</v>
      </c>
      <c r="S20" s="24">
        <v>14447.18</v>
      </c>
      <c r="T20" s="24">
        <v>14274.589</v>
      </c>
      <c r="U20" s="24">
        <v>13262.391</v>
      </c>
      <c r="V20" s="24">
        <v>9608.2463000000007</v>
      </c>
      <c r="W20" s="24">
        <v>11370.4535</v>
      </c>
      <c r="X20" s="24">
        <v>0</v>
      </c>
      <c r="Y20" s="24">
        <v>0</v>
      </c>
      <c r="Z20" s="24">
        <v>0</v>
      </c>
      <c r="AA20" s="24">
        <v>0</v>
      </c>
    </row>
    <row r="21" spans="1:27" x14ac:dyDescent="0.25">
      <c r="A21" s="28" t="s">
        <v>131</v>
      </c>
      <c r="B21" s="28" t="s">
        <v>72</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row>
    <row r="22" spans="1:27" x14ac:dyDescent="0.25">
      <c r="A22" s="28" t="s">
        <v>131</v>
      </c>
      <c r="B22" s="28" t="s">
        <v>20</v>
      </c>
      <c r="C22" s="24">
        <v>159.63400114929999</v>
      </c>
      <c r="D22" s="24">
        <v>225.97838432720002</v>
      </c>
      <c r="E22" s="24">
        <v>214.22618516999998</v>
      </c>
      <c r="F22" s="24">
        <v>387.07958725099996</v>
      </c>
      <c r="G22" s="24">
        <v>370.30711034550001</v>
      </c>
      <c r="H22" s="24">
        <v>341.7239721144</v>
      </c>
      <c r="I22" s="24">
        <v>322.7207933295</v>
      </c>
      <c r="J22" s="24">
        <v>306.18859193639997</v>
      </c>
      <c r="K22" s="24">
        <v>287.36229373999998</v>
      </c>
      <c r="L22" s="24">
        <v>282.40669747499999</v>
      </c>
      <c r="M22" s="24">
        <v>260.60866902320004</v>
      </c>
      <c r="N22" s="24">
        <v>578.15177584420007</v>
      </c>
      <c r="O22" s="24">
        <v>611.99605545750001</v>
      </c>
      <c r="P22" s="24">
        <v>1009.8726465026</v>
      </c>
      <c r="Q22" s="24">
        <v>2153.3071045829997</v>
      </c>
      <c r="R22" s="24">
        <v>1261.055135715</v>
      </c>
      <c r="S22" s="24">
        <v>2934.1477110209999</v>
      </c>
      <c r="T22" s="24">
        <v>3291.1298733109998</v>
      </c>
      <c r="U22" s="24">
        <v>3349.3338973620002</v>
      </c>
      <c r="V22" s="24">
        <v>3206.1062764139997</v>
      </c>
      <c r="W22" s="24">
        <v>2895.233905135</v>
      </c>
      <c r="X22" s="24">
        <v>3902.8999906639997</v>
      </c>
      <c r="Y22" s="24">
        <v>576.21872737349997</v>
      </c>
      <c r="Z22" s="24">
        <v>1.3465759000000001E-2</v>
      </c>
      <c r="AA22" s="24">
        <v>1.2577950500000001E-2</v>
      </c>
    </row>
    <row r="23" spans="1:27" x14ac:dyDescent="0.25">
      <c r="A23" s="28" t="s">
        <v>131</v>
      </c>
      <c r="B23" s="28" t="s">
        <v>32</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x14ac:dyDescent="0.25">
      <c r="A24" s="28" t="s">
        <v>131</v>
      </c>
      <c r="B24" s="28" t="s">
        <v>67</v>
      </c>
      <c r="C24" s="24">
        <v>1.214238929999998E-2</v>
      </c>
      <c r="D24" s="24">
        <v>1.0795272499999989E-2</v>
      </c>
      <c r="E24" s="24">
        <v>35.736224977300004</v>
      </c>
      <c r="F24" s="24">
        <v>0.82981023555</v>
      </c>
      <c r="G24" s="24">
        <v>25.940000332499999</v>
      </c>
      <c r="H24" s="24">
        <v>29.47154497755</v>
      </c>
      <c r="I24" s="24">
        <v>9.1806733089999994</v>
      </c>
      <c r="J24" s="24">
        <v>14.803849532699999</v>
      </c>
      <c r="K24" s="24">
        <v>1.03309037E-2</v>
      </c>
      <c r="L24" s="24">
        <v>0.1269879719</v>
      </c>
      <c r="M24" s="24">
        <v>9.1304998499999995E-3</v>
      </c>
      <c r="N24" s="24">
        <v>26.324226418350001</v>
      </c>
      <c r="O24" s="24">
        <v>1.9793205223300001</v>
      </c>
      <c r="P24" s="24">
        <v>6.218789640999999</v>
      </c>
      <c r="Q24" s="24">
        <v>147.94899052439999</v>
      </c>
      <c r="R24" s="24">
        <v>162.70229624119997</v>
      </c>
      <c r="S24" s="24">
        <v>411.39457631699997</v>
      </c>
      <c r="T24" s="24">
        <v>97.873162506999975</v>
      </c>
      <c r="U24" s="24">
        <v>628.73043615660004</v>
      </c>
      <c r="V24" s="24">
        <v>1151.7280456975</v>
      </c>
      <c r="W24" s="24">
        <v>997.17400471200006</v>
      </c>
      <c r="X24" s="24">
        <v>1575.0281951079999</v>
      </c>
      <c r="Y24" s="24">
        <v>3829.0361172950002</v>
      </c>
      <c r="Z24" s="24">
        <v>2516.9791302669996</v>
      </c>
      <c r="AA24" s="24">
        <v>2162.5080405143003</v>
      </c>
    </row>
    <row r="25" spans="1:27" x14ac:dyDescent="0.25">
      <c r="A25" s="28" t="s">
        <v>131</v>
      </c>
      <c r="B25" s="28" t="s">
        <v>66</v>
      </c>
      <c r="C25" s="24">
        <v>13688.419599999999</v>
      </c>
      <c r="D25" s="24">
        <v>13993.206749999999</v>
      </c>
      <c r="E25" s="24">
        <v>12406.091400000001</v>
      </c>
      <c r="F25" s="24">
        <v>15604.581400000001</v>
      </c>
      <c r="G25" s="24">
        <v>16023.789140000001</v>
      </c>
      <c r="H25" s="24">
        <v>15485.422100000002</v>
      </c>
      <c r="I25" s="24">
        <v>15059.965850000001</v>
      </c>
      <c r="J25" s="24">
        <v>18637.675660000001</v>
      </c>
      <c r="K25" s="24">
        <v>14946.665359999999</v>
      </c>
      <c r="L25" s="24">
        <v>12626.04808</v>
      </c>
      <c r="M25" s="24">
        <v>10842.387070000001</v>
      </c>
      <c r="N25" s="24">
        <v>10862.28443</v>
      </c>
      <c r="O25" s="24">
        <v>11008.69536</v>
      </c>
      <c r="P25" s="24">
        <v>10580.820379999999</v>
      </c>
      <c r="Q25" s="24">
        <v>10279.212280000002</v>
      </c>
      <c r="R25" s="24">
        <v>9213.6972299999998</v>
      </c>
      <c r="S25" s="24">
        <v>10946.260060000001</v>
      </c>
      <c r="T25" s="24">
        <v>8808.0191799999993</v>
      </c>
      <c r="U25" s="24">
        <v>7620.8524900000002</v>
      </c>
      <c r="V25" s="24">
        <v>7278.4314999999997</v>
      </c>
      <c r="W25" s="24">
        <v>6150.8424199999999</v>
      </c>
      <c r="X25" s="24">
        <v>7002.8618100000003</v>
      </c>
      <c r="Y25" s="24">
        <v>6730.7891399999999</v>
      </c>
      <c r="Z25" s="24">
        <v>6072.02225</v>
      </c>
      <c r="AA25" s="24">
        <v>5905.2249000000002</v>
      </c>
    </row>
    <row r="26" spans="1:27" x14ac:dyDescent="0.25">
      <c r="A26" s="28" t="s">
        <v>131</v>
      </c>
      <c r="B26" s="28" t="s">
        <v>70</v>
      </c>
      <c r="C26" s="24">
        <v>15931.316219999997</v>
      </c>
      <c r="D26" s="24">
        <v>18945.682530410959</v>
      </c>
      <c r="E26" s="24">
        <v>21186.653367279898</v>
      </c>
      <c r="F26" s="24">
        <v>25202.555482125972</v>
      </c>
      <c r="G26" s="24">
        <v>26026.7793360221</v>
      </c>
      <c r="H26" s="24">
        <v>25639.381917346294</v>
      </c>
      <c r="I26" s="24">
        <v>25451.946862293804</v>
      </c>
      <c r="J26" s="24">
        <v>27727.543026645402</v>
      </c>
      <c r="K26" s="24">
        <v>31961.369191274705</v>
      </c>
      <c r="L26" s="24">
        <v>32320.965401269797</v>
      </c>
      <c r="M26" s="24">
        <v>31209.767498478501</v>
      </c>
      <c r="N26" s="24">
        <v>29611.725524075198</v>
      </c>
      <c r="O26" s="24">
        <v>27285.519154886802</v>
      </c>
      <c r="P26" s="24">
        <v>27653.373307781796</v>
      </c>
      <c r="Q26" s="24">
        <v>32537.373229670404</v>
      </c>
      <c r="R26" s="24">
        <v>30360.6880620556</v>
      </c>
      <c r="S26" s="24">
        <v>30980.557763815599</v>
      </c>
      <c r="T26" s="24">
        <v>26119.105881994401</v>
      </c>
      <c r="U26" s="24">
        <v>26231.338390545498</v>
      </c>
      <c r="V26" s="24">
        <v>23664.443276645899</v>
      </c>
      <c r="W26" s="24">
        <v>25223.499854329402</v>
      </c>
      <c r="X26" s="24">
        <v>21885.037513294003</v>
      </c>
      <c r="Y26" s="24">
        <v>21779.099633662499</v>
      </c>
      <c r="Z26" s="24">
        <v>21148.198975432202</v>
      </c>
      <c r="AA26" s="24">
        <v>20176.081787961597</v>
      </c>
    </row>
    <row r="27" spans="1:27" x14ac:dyDescent="0.25">
      <c r="A27" s="28" t="s">
        <v>131</v>
      </c>
      <c r="B27" s="28" t="s">
        <v>69</v>
      </c>
      <c r="C27" s="24">
        <v>4.5032738788821467</v>
      </c>
      <c r="D27" s="24">
        <v>8.4646729618018863</v>
      </c>
      <c r="E27" s="24">
        <v>8.4783221334481489</v>
      </c>
      <c r="F27" s="24">
        <v>8.2335554151435169</v>
      </c>
      <c r="G27" s="24">
        <v>9.3608760700784988</v>
      </c>
      <c r="H27" s="24">
        <v>11.3356801047793</v>
      </c>
      <c r="I27" s="24">
        <v>11.893631753643929</v>
      </c>
      <c r="J27" s="24">
        <v>10.027736019929398</v>
      </c>
      <c r="K27" s="24">
        <v>16.001693989061696</v>
      </c>
      <c r="L27" s="24">
        <v>16.028540143221093</v>
      </c>
      <c r="M27" s="24">
        <v>15.552738732994495</v>
      </c>
      <c r="N27" s="24">
        <v>14.470133842327595</v>
      </c>
      <c r="O27" s="24">
        <v>13.286592074118557</v>
      </c>
      <c r="P27" s="24">
        <v>12.06668091829034</v>
      </c>
      <c r="Q27" s="24">
        <v>12.314519764168299</v>
      </c>
      <c r="R27" s="24">
        <v>11.622974855177498</v>
      </c>
      <c r="S27" s="24">
        <v>10.993533233512796</v>
      </c>
      <c r="T27" s="24">
        <v>10.717724764137399</v>
      </c>
      <c r="U27" s="24">
        <v>10.742745418267539</v>
      </c>
      <c r="V27" s="24">
        <v>11.0025045547854</v>
      </c>
      <c r="W27" s="24">
        <v>10.210461843229128</v>
      </c>
      <c r="X27" s="24">
        <v>10.971209615141868</v>
      </c>
      <c r="Y27" s="24">
        <v>10.000180300203798</v>
      </c>
      <c r="Z27" s="24">
        <v>10.1822341217195</v>
      </c>
      <c r="AA27" s="24">
        <v>9.6388348132145367</v>
      </c>
    </row>
    <row r="28" spans="1:27" x14ac:dyDescent="0.25">
      <c r="A28" s="28" t="s">
        <v>131</v>
      </c>
      <c r="B28" s="28" t="s">
        <v>36</v>
      </c>
      <c r="C28" s="24">
        <v>2.0820032700000003E-5</v>
      </c>
      <c r="D28" s="24">
        <v>2.151513049999999E-5</v>
      </c>
      <c r="E28" s="24">
        <v>2.0701308E-5</v>
      </c>
      <c r="F28" s="24">
        <v>1.9356500299999988E-5</v>
      </c>
      <c r="G28" s="24">
        <v>2.391234929999998E-5</v>
      </c>
      <c r="H28" s="24">
        <v>3.1138693300000003E-5</v>
      </c>
      <c r="I28" s="24">
        <v>3.1931245599999989E-5</v>
      </c>
      <c r="J28" s="24">
        <v>3.8010952299999996E-5</v>
      </c>
      <c r="K28" s="24">
        <v>3.6222896499999995E-5</v>
      </c>
      <c r="L28" s="24">
        <v>9.3774941999999896E-5</v>
      </c>
      <c r="M28" s="24">
        <v>8.8485318000000007E-5</v>
      </c>
      <c r="N28" s="24">
        <v>1.3842415300000001E-4</v>
      </c>
      <c r="O28" s="24">
        <v>0.11273796214299998</v>
      </c>
      <c r="P28" s="24">
        <v>0.10391511235299999</v>
      </c>
      <c r="Q28" s="24">
        <v>1.374781124956</v>
      </c>
      <c r="R28" s="24">
        <v>1.3634188272989998</v>
      </c>
      <c r="S28" s="24">
        <v>1.2388846662270001</v>
      </c>
      <c r="T28" s="24">
        <v>1.1658399730269999</v>
      </c>
      <c r="U28" s="24">
        <v>1.130400141932</v>
      </c>
      <c r="V28" s="24">
        <v>1.0453325769964998</v>
      </c>
      <c r="W28" s="24">
        <v>1.8953082714434997</v>
      </c>
      <c r="X28" s="24">
        <v>2.2409628303620002</v>
      </c>
      <c r="Y28" s="24">
        <v>2.0694991952260002</v>
      </c>
      <c r="Z28" s="24">
        <v>2.0386139397759999</v>
      </c>
      <c r="AA28" s="24">
        <v>1.926881915666</v>
      </c>
    </row>
    <row r="29" spans="1:27" x14ac:dyDescent="0.25">
      <c r="A29" s="28" t="s">
        <v>131</v>
      </c>
      <c r="B29" s="28" t="s">
        <v>74</v>
      </c>
      <c r="C29" s="24">
        <v>44.780445</v>
      </c>
      <c r="D29" s="24">
        <v>351.28077000000002</v>
      </c>
      <c r="E29" s="24">
        <v>537.72145999999998</v>
      </c>
      <c r="F29" s="24">
        <v>627.82605359142178</v>
      </c>
      <c r="G29" s="24">
        <v>5036.4107758372293</v>
      </c>
      <c r="H29" s="24">
        <v>10712.075267920569</v>
      </c>
      <c r="I29" s="24">
        <v>11492.77120691368</v>
      </c>
      <c r="J29" s="24">
        <v>12516.395688376548</v>
      </c>
      <c r="K29" s="24">
        <v>13204.33118284</v>
      </c>
      <c r="L29" s="24">
        <v>14272.921955199998</v>
      </c>
      <c r="M29" s="24">
        <v>10337.164684900001</v>
      </c>
      <c r="N29" s="24">
        <v>13921.051043870002</v>
      </c>
      <c r="O29" s="24">
        <v>10908.648564700003</v>
      </c>
      <c r="P29" s="24">
        <v>9689.1301440400002</v>
      </c>
      <c r="Q29" s="24">
        <v>12818.2419011</v>
      </c>
      <c r="R29" s="24">
        <v>10577.054285579998</v>
      </c>
      <c r="S29" s="24">
        <v>12255.670028199998</v>
      </c>
      <c r="T29" s="24">
        <v>10645.547385360001</v>
      </c>
      <c r="U29" s="24">
        <v>11797.54504252</v>
      </c>
      <c r="V29" s="24">
        <v>11170.666630279999</v>
      </c>
      <c r="W29" s="24">
        <v>10291.699157450001</v>
      </c>
      <c r="X29" s="24">
        <v>10547.1525031</v>
      </c>
      <c r="Y29" s="24">
        <v>10239.508202139999</v>
      </c>
      <c r="Z29" s="24">
        <v>10519.207586450002</v>
      </c>
      <c r="AA29" s="24">
        <v>9246.9370312499996</v>
      </c>
    </row>
    <row r="30" spans="1:27" x14ac:dyDescent="0.25">
      <c r="A30" s="28" t="s">
        <v>131</v>
      </c>
      <c r="B30" s="28" t="s">
        <v>56</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24">
        <v>0</v>
      </c>
      <c r="T30" s="24">
        <v>0</v>
      </c>
      <c r="U30" s="24">
        <v>0</v>
      </c>
      <c r="V30" s="24">
        <v>0</v>
      </c>
      <c r="W30" s="24">
        <v>0</v>
      </c>
      <c r="X30" s="24">
        <v>0</v>
      </c>
      <c r="Y30" s="24">
        <v>0</v>
      </c>
      <c r="Z30" s="24">
        <v>0</v>
      </c>
      <c r="AA30" s="24">
        <v>0</v>
      </c>
    </row>
    <row r="31" spans="1:27" x14ac:dyDescent="0.25">
      <c r="A31" s="33" t="s">
        <v>139</v>
      </c>
      <c r="B31" s="33"/>
      <c r="C31" s="30">
        <v>226876.1387374175</v>
      </c>
      <c r="D31" s="30">
        <v>190094.13663297248</v>
      </c>
      <c r="E31" s="30">
        <v>179184.29799956063</v>
      </c>
      <c r="F31" s="30">
        <v>186860.94383502766</v>
      </c>
      <c r="G31" s="30">
        <v>176803.05196277017</v>
      </c>
      <c r="H31" s="30">
        <v>153492.76533454304</v>
      </c>
      <c r="I31" s="30">
        <v>147084.19135068596</v>
      </c>
      <c r="J31" s="30">
        <v>147007.29656913443</v>
      </c>
      <c r="K31" s="30">
        <v>120703.12384990745</v>
      </c>
      <c r="L31" s="30">
        <v>115561.36584152393</v>
      </c>
      <c r="M31" s="30">
        <v>96369.252740439537</v>
      </c>
      <c r="N31" s="30">
        <v>94704.470590180077</v>
      </c>
      <c r="O31" s="30">
        <v>95531.402482940757</v>
      </c>
      <c r="P31" s="30">
        <v>87834.360804843673</v>
      </c>
      <c r="Q31" s="30">
        <v>60638.941624541978</v>
      </c>
      <c r="R31" s="30">
        <v>54368.78919886698</v>
      </c>
      <c r="S31" s="30">
        <v>59730.53364438712</v>
      </c>
      <c r="T31" s="30">
        <v>52601.434822576543</v>
      </c>
      <c r="U31" s="30">
        <v>51103.388959482363</v>
      </c>
      <c r="V31" s="30">
        <v>44919.957903312192</v>
      </c>
      <c r="W31" s="30">
        <v>46647.414146019633</v>
      </c>
      <c r="X31" s="30">
        <v>34376.798718681144</v>
      </c>
      <c r="Y31" s="30">
        <v>32925.143798631201</v>
      </c>
      <c r="Z31" s="30">
        <v>29747.39605557992</v>
      </c>
      <c r="AA31" s="30">
        <v>28253.466141239613</v>
      </c>
    </row>
    <row r="33" spans="1:27"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x14ac:dyDescent="0.25">
      <c r="A34" s="28" t="s">
        <v>132</v>
      </c>
      <c r="B34" s="28" t="s">
        <v>64</v>
      </c>
      <c r="C34" s="24">
        <v>191967.87880000001</v>
      </c>
      <c r="D34" s="24">
        <v>160227.35709999999</v>
      </c>
      <c r="E34" s="24">
        <v>161456.62150000001</v>
      </c>
      <c r="F34" s="24">
        <v>154245.174</v>
      </c>
      <c r="G34" s="24">
        <v>131460.79897800001</v>
      </c>
      <c r="H34" s="24">
        <v>119135.04404302</v>
      </c>
      <c r="I34" s="24">
        <v>110260.93060395999</v>
      </c>
      <c r="J34" s="24">
        <v>103667.53253235</v>
      </c>
      <c r="K34" s="24">
        <v>96444.842809490001</v>
      </c>
      <c r="L34" s="24">
        <v>88233.569915839995</v>
      </c>
      <c r="M34" s="24">
        <v>79449.254196330017</v>
      </c>
      <c r="N34" s="24">
        <v>80155.526108350008</v>
      </c>
      <c r="O34" s="24">
        <v>76495.127813685001</v>
      </c>
      <c r="P34" s="24">
        <v>66713.875072757</v>
      </c>
      <c r="Q34" s="24">
        <v>62469.190299999995</v>
      </c>
      <c r="R34" s="24">
        <v>48494.889600000002</v>
      </c>
      <c r="S34" s="24">
        <v>37156.907199999994</v>
      </c>
      <c r="T34" s="24">
        <v>35546.7431</v>
      </c>
      <c r="U34" s="24">
        <v>33066.762800000004</v>
      </c>
      <c r="V34" s="24">
        <v>28930.662600000003</v>
      </c>
      <c r="W34" s="24">
        <v>26996.860199999999</v>
      </c>
      <c r="X34" s="24">
        <v>22663.059100000002</v>
      </c>
      <c r="Y34" s="24">
        <v>17224.705399999999</v>
      </c>
      <c r="Z34" s="24">
        <v>12645.8089</v>
      </c>
      <c r="AA34" s="24">
        <v>9890.6550999999999</v>
      </c>
    </row>
    <row r="35" spans="1:27" x14ac:dyDescent="0.25">
      <c r="A35" s="28" t="s">
        <v>132</v>
      </c>
      <c r="B35" s="28" t="s">
        <v>72</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row>
    <row r="36" spans="1:27" x14ac:dyDescent="0.25">
      <c r="A36" s="28" t="s">
        <v>132</v>
      </c>
      <c r="B36" s="28" t="s">
        <v>20</v>
      </c>
      <c r="C36" s="24">
        <v>8423.8475999999991</v>
      </c>
      <c r="D36" s="24">
        <v>7871.5408323104002</v>
      </c>
      <c r="E36" s="24">
        <v>7431.6735676780008</v>
      </c>
      <c r="F36" s="24">
        <v>7819.0084446707997</v>
      </c>
      <c r="G36" s="24">
        <v>7389.4647163233003</v>
      </c>
      <c r="H36" s="24">
        <v>7000.7440736260005</v>
      </c>
      <c r="I36" s="24">
        <v>6690.0782582239999</v>
      </c>
      <c r="J36" s="24">
        <v>6610.2437094269999</v>
      </c>
      <c r="K36" s="24">
        <v>6055.012879775999</v>
      </c>
      <c r="L36" s="24">
        <v>5698.6602580749995</v>
      </c>
      <c r="M36" s="24">
        <v>5224.3612224386998</v>
      </c>
      <c r="N36" s="24">
        <v>5855.8702914879996</v>
      </c>
      <c r="O36" s="24">
        <v>5647.3266904529992</v>
      </c>
      <c r="P36" s="24">
        <v>4837.8909309161991</v>
      </c>
      <c r="Q36" s="24">
        <v>7580.1304788000007</v>
      </c>
      <c r="R36" s="24">
        <v>5111.4785498390002</v>
      </c>
      <c r="S36" s="24">
        <v>7188.6132856470003</v>
      </c>
      <c r="T36" s="24">
        <v>7486.7619271680005</v>
      </c>
      <c r="U36" s="24">
        <v>6250.2923849879999</v>
      </c>
      <c r="V36" s="24">
        <v>6414.1911796149998</v>
      </c>
      <c r="W36" s="24">
        <v>5812.3827655139994</v>
      </c>
      <c r="X36" s="24">
        <v>6925.8212494360005</v>
      </c>
      <c r="Y36" s="24">
        <v>6132.2073900699997</v>
      </c>
      <c r="Z36" s="24">
        <v>5444.4490438460007</v>
      </c>
      <c r="AA36" s="24">
        <v>2760.7929904749999</v>
      </c>
    </row>
    <row r="37" spans="1:27" x14ac:dyDescent="0.25">
      <c r="A37" s="28" t="s">
        <v>132</v>
      </c>
      <c r="B37" s="28" t="s">
        <v>32</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row>
    <row r="38" spans="1:27" x14ac:dyDescent="0.25">
      <c r="A38" s="28" t="s">
        <v>132</v>
      </c>
      <c r="B38" s="28" t="s">
        <v>67</v>
      </c>
      <c r="C38" s="24">
        <v>4.1762244470200001</v>
      </c>
      <c r="D38" s="24">
        <v>1.4039248529999999E-2</v>
      </c>
      <c r="E38" s="24">
        <v>24.34866157099</v>
      </c>
      <c r="F38" s="24">
        <v>56.053232080920004</v>
      </c>
      <c r="G38" s="24">
        <v>125.4632975917</v>
      </c>
      <c r="H38" s="24">
        <v>73.368876929069998</v>
      </c>
      <c r="I38" s="24">
        <v>14.41154225705</v>
      </c>
      <c r="J38" s="24">
        <v>107.24027286731999</v>
      </c>
      <c r="K38" s="24">
        <v>31.204804709469997</v>
      </c>
      <c r="L38" s="24">
        <v>15.912836901619999</v>
      </c>
      <c r="M38" s="24">
        <v>39.0277739044</v>
      </c>
      <c r="N38" s="24">
        <v>63.823773959319993</v>
      </c>
      <c r="O38" s="24">
        <v>37.964368852800007</v>
      </c>
      <c r="P38" s="24">
        <v>29.8109690687</v>
      </c>
      <c r="Q38" s="24">
        <v>111.51114018640001</v>
      </c>
      <c r="R38" s="24">
        <v>144.54014280160001</v>
      </c>
      <c r="S38" s="24">
        <v>563.63737602700007</v>
      </c>
      <c r="T38" s="24">
        <v>162.9786268174999</v>
      </c>
      <c r="U38" s="24">
        <v>620.17717625600005</v>
      </c>
      <c r="V38" s="24">
        <v>724.62344990789995</v>
      </c>
      <c r="W38" s="24">
        <v>753.67588058030003</v>
      </c>
      <c r="X38" s="24">
        <v>1525.278463611</v>
      </c>
      <c r="Y38" s="24">
        <v>1840.6463260759999</v>
      </c>
      <c r="Z38" s="24">
        <v>2067.6565700975998</v>
      </c>
      <c r="AA38" s="24">
        <v>1965.6064176856999</v>
      </c>
    </row>
    <row r="39" spans="1:27" x14ac:dyDescent="0.25">
      <c r="A39" s="28" t="s">
        <v>132</v>
      </c>
      <c r="B39" s="28" t="s">
        <v>66</v>
      </c>
      <c r="C39" s="24">
        <v>4896.4620999999997</v>
      </c>
      <c r="D39" s="24">
        <v>4612.5347999999994</v>
      </c>
      <c r="E39" s="24">
        <v>4362.9377999999997</v>
      </c>
      <c r="F39" s="24">
        <v>4096.6522999999997</v>
      </c>
      <c r="G39" s="24">
        <v>3859.8964000000005</v>
      </c>
      <c r="H39" s="24">
        <v>3642.0292000000004</v>
      </c>
      <c r="I39" s="24">
        <v>3446.5463999999997</v>
      </c>
      <c r="J39" s="24">
        <v>3219.7077000000004</v>
      </c>
      <c r="K39" s="24">
        <v>3046.9484000000002</v>
      </c>
      <c r="L39" s="24">
        <v>2872.2329</v>
      </c>
      <c r="M39" s="24">
        <v>2714.4914399999998</v>
      </c>
      <c r="N39" s="24">
        <v>2548.7189600000002</v>
      </c>
      <c r="O39" s="24">
        <v>2400.2937599999996</v>
      </c>
      <c r="P39" s="24">
        <v>2260.0130999999997</v>
      </c>
      <c r="Q39" s="24">
        <v>2132.6361499999998</v>
      </c>
      <c r="R39" s="24">
        <v>1999.5905</v>
      </c>
      <c r="S39" s="24">
        <v>706.65743999999995</v>
      </c>
      <c r="T39" s="24">
        <v>671.29300000000001</v>
      </c>
      <c r="U39" s="24">
        <v>627.25806</v>
      </c>
      <c r="V39" s="24">
        <v>595.36356000000001</v>
      </c>
      <c r="W39" s="24">
        <v>561.24443999999994</v>
      </c>
      <c r="X39" s="24">
        <v>0</v>
      </c>
      <c r="Y39" s="24">
        <v>0</v>
      </c>
      <c r="Z39" s="24">
        <v>0</v>
      </c>
      <c r="AA39" s="24">
        <v>0</v>
      </c>
    </row>
    <row r="40" spans="1:27" x14ac:dyDescent="0.25">
      <c r="A40" s="28" t="s">
        <v>132</v>
      </c>
      <c r="B40" s="28" t="s">
        <v>70</v>
      </c>
      <c r="C40" s="24">
        <v>5574.1350199999997</v>
      </c>
      <c r="D40" s="24">
        <v>8912.9111444912996</v>
      </c>
      <c r="E40" s="24">
        <v>8296.8567158169008</v>
      </c>
      <c r="F40" s="24">
        <v>7174.8793539461994</v>
      </c>
      <c r="G40" s="24">
        <v>11319.368574850099</v>
      </c>
      <c r="H40" s="24">
        <v>11772.743315366997</v>
      </c>
      <c r="I40" s="24">
        <v>12135.831090737502</v>
      </c>
      <c r="J40" s="24">
        <v>19324.265762945102</v>
      </c>
      <c r="K40" s="24">
        <v>17765.474389920404</v>
      </c>
      <c r="L40" s="24">
        <v>17131.437063204707</v>
      </c>
      <c r="M40" s="24">
        <v>18636.033419594802</v>
      </c>
      <c r="N40" s="24">
        <v>18806.130364240496</v>
      </c>
      <c r="O40" s="24">
        <v>15839.285697421499</v>
      </c>
      <c r="P40" s="24">
        <v>23931.908347575802</v>
      </c>
      <c r="Q40" s="24">
        <v>23980.693721881998</v>
      </c>
      <c r="R40" s="24">
        <v>33892.705654864811</v>
      </c>
      <c r="S40" s="24">
        <v>41276.572350706694</v>
      </c>
      <c r="T40" s="24">
        <v>38381.872082875001</v>
      </c>
      <c r="U40" s="24">
        <v>36504.233521525101</v>
      </c>
      <c r="V40" s="24">
        <v>31388.277590090103</v>
      </c>
      <c r="W40" s="24">
        <v>29250.036726272003</v>
      </c>
      <c r="X40" s="24">
        <v>25586.870658439202</v>
      </c>
      <c r="Y40" s="24">
        <v>29061.179398804496</v>
      </c>
      <c r="Z40" s="24">
        <v>26676.630076648697</v>
      </c>
      <c r="AA40" s="24">
        <v>29593.724791638593</v>
      </c>
    </row>
    <row r="41" spans="1:27" x14ac:dyDescent="0.25">
      <c r="A41" s="28" t="s">
        <v>132</v>
      </c>
      <c r="B41" s="28" t="s">
        <v>69</v>
      </c>
      <c r="C41" s="24">
        <v>5.0715863519857374</v>
      </c>
      <c r="D41" s="24">
        <v>6.9100288374570988</v>
      </c>
      <c r="E41" s="24">
        <v>6.5621012720704366</v>
      </c>
      <c r="F41" s="24">
        <v>5.9247723513566593</v>
      </c>
      <c r="G41" s="24">
        <v>5.4763937247255363</v>
      </c>
      <c r="H41" s="24">
        <v>5.4957519223715661</v>
      </c>
      <c r="I41" s="24">
        <v>5.1555493260959278</v>
      </c>
      <c r="J41" s="24">
        <v>4.0960548619985371</v>
      </c>
      <c r="K41" s="24">
        <v>4.2842852474550659</v>
      </c>
      <c r="L41" s="24">
        <v>4.2036677025675377</v>
      </c>
      <c r="M41" s="24">
        <v>4.1281827192190983</v>
      </c>
      <c r="N41" s="24">
        <v>4.1001188284049981</v>
      </c>
      <c r="O41" s="24">
        <v>4.1510975161216974</v>
      </c>
      <c r="P41" s="24">
        <v>3.8377448423462006</v>
      </c>
      <c r="Q41" s="24">
        <v>4.3166995203904284</v>
      </c>
      <c r="R41" s="24">
        <v>3.9285616273175665</v>
      </c>
      <c r="S41" s="24">
        <v>3.0639172744005885</v>
      </c>
      <c r="T41" s="24">
        <v>3.1966532253459388</v>
      </c>
      <c r="U41" s="24">
        <v>3.1455507994327294</v>
      </c>
      <c r="V41" s="24">
        <v>3.0775920884092978</v>
      </c>
      <c r="W41" s="24">
        <v>3.2196810476378279</v>
      </c>
      <c r="X41" s="24">
        <v>4.98278512800601</v>
      </c>
      <c r="Y41" s="24">
        <v>4.5205705010870778</v>
      </c>
      <c r="Z41" s="24">
        <v>4.4285775815725392</v>
      </c>
      <c r="AA41" s="24">
        <v>4.1795991348614407</v>
      </c>
    </row>
    <row r="42" spans="1:27" x14ac:dyDescent="0.25">
      <c r="A42" s="28" t="s">
        <v>132</v>
      </c>
      <c r="B42" s="28" t="s">
        <v>36</v>
      </c>
      <c r="C42" s="24">
        <v>7.9441541599999999E-4</v>
      </c>
      <c r="D42" s="24">
        <v>1.4668013123999899E-2</v>
      </c>
      <c r="E42" s="24">
        <v>1.8142504597000002E-2</v>
      </c>
      <c r="F42" s="24">
        <v>1.8878939534799997E-2</v>
      </c>
      <c r="G42" s="24">
        <v>2.1206690614999999E-2</v>
      </c>
      <c r="H42" s="24">
        <v>2.0753192038999998E-2</v>
      </c>
      <c r="I42" s="24">
        <v>2.1151971480999902E-2</v>
      </c>
      <c r="J42" s="24">
        <v>0.73102077510000008</v>
      </c>
      <c r="K42" s="24">
        <v>0.68684183354999995</v>
      </c>
      <c r="L42" s="24">
        <v>0.64023958810000003</v>
      </c>
      <c r="M42" s="24">
        <v>0.82657939075999998</v>
      </c>
      <c r="N42" s="24">
        <v>0.80260384959999997</v>
      </c>
      <c r="O42" s="24">
        <v>1.0013037208</v>
      </c>
      <c r="P42" s="24">
        <v>1.0591629105</v>
      </c>
      <c r="Q42" s="24">
        <v>1.0262453737000001</v>
      </c>
      <c r="R42" s="24">
        <v>0.95214401199999998</v>
      </c>
      <c r="S42" s="24">
        <v>0.87128233803999999</v>
      </c>
      <c r="T42" s="24">
        <v>0.82500546652000006</v>
      </c>
      <c r="U42" s="24">
        <v>0.79513676489999996</v>
      </c>
      <c r="V42" s="24">
        <v>0.74864906682999988</v>
      </c>
      <c r="W42" s="24">
        <v>0.7126675212700001</v>
      </c>
      <c r="X42" s="24">
        <v>0.70007555374000008</v>
      </c>
      <c r="Y42" s="24">
        <v>0.6449901898</v>
      </c>
      <c r="Z42" s="24">
        <v>0.64860393701999997</v>
      </c>
      <c r="AA42" s="24">
        <v>0.60926880215000001</v>
      </c>
    </row>
    <row r="43" spans="1:27" x14ac:dyDescent="0.25">
      <c r="A43" s="28" t="s">
        <v>132</v>
      </c>
      <c r="B43" s="28" t="s">
        <v>74</v>
      </c>
      <c r="C43" s="24">
        <v>437.83188000000001</v>
      </c>
      <c r="D43" s="24">
        <v>636.3229</v>
      </c>
      <c r="E43" s="24">
        <v>1350.6933999999999</v>
      </c>
      <c r="F43" s="24">
        <v>1281.5752053323727</v>
      </c>
      <c r="G43" s="24">
        <v>1626.5759061036829</v>
      </c>
      <c r="H43" s="24">
        <v>2271.1808078878876</v>
      </c>
      <c r="I43" s="24">
        <v>2506.8735076899311</v>
      </c>
      <c r="J43" s="24">
        <v>2303.3445090650257</v>
      </c>
      <c r="K43" s="24">
        <v>2129.299008519542</v>
      </c>
      <c r="L43" s="24">
        <v>2146.3468080643306</v>
      </c>
      <c r="M43" s="24">
        <v>1403.1655075094113</v>
      </c>
      <c r="N43" s="24">
        <v>2074.8416074302286</v>
      </c>
      <c r="O43" s="24">
        <v>1614.9916068654038</v>
      </c>
      <c r="P43" s="24">
        <v>1337.7418081084716</v>
      </c>
      <c r="Q43" s="24">
        <v>1891.880608032151</v>
      </c>
      <c r="R43" s="24">
        <v>1431.60554145023</v>
      </c>
      <c r="S43" s="24">
        <v>1325.1419351000002</v>
      </c>
      <c r="T43" s="24">
        <v>1300.7599921000001</v>
      </c>
      <c r="U43" s="24">
        <v>1315.4690924399997</v>
      </c>
      <c r="V43" s="24">
        <v>1302.26031975</v>
      </c>
      <c r="W43" s="24">
        <v>1199.0925453000002</v>
      </c>
      <c r="X43" s="24">
        <v>1198.2282777</v>
      </c>
      <c r="Y43" s="24">
        <v>971.35976859999994</v>
      </c>
      <c r="Z43" s="24">
        <v>1018.7773444999999</v>
      </c>
      <c r="AA43" s="24">
        <v>850.88564559999998</v>
      </c>
    </row>
    <row r="44" spans="1:27" x14ac:dyDescent="0.25">
      <c r="A44" s="28" t="s">
        <v>132</v>
      </c>
      <c r="B44" s="28" t="s">
        <v>56</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c r="U44" s="24">
        <v>0</v>
      </c>
      <c r="V44" s="24">
        <v>0</v>
      </c>
      <c r="W44" s="24">
        <v>0</v>
      </c>
      <c r="X44" s="24">
        <v>0</v>
      </c>
      <c r="Y44" s="24">
        <v>0</v>
      </c>
      <c r="Z44" s="24">
        <v>0</v>
      </c>
      <c r="AA44" s="24">
        <v>0</v>
      </c>
    </row>
    <row r="45" spans="1:27" x14ac:dyDescent="0.25">
      <c r="A45" s="33" t="s">
        <v>139</v>
      </c>
      <c r="B45" s="33"/>
      <c r="C45" s="30">
        <v>210871.57133079902</v>
      </c>
      <c r="D45" s="30">
        <v>181631.26794488763</v>
      </c>
      <c r="E45" s="30">
        <v>181579.00034633794</v>
      </c>
      <c r="F45" s="30">
        <v>173397.69210304925</v>
      </c>
      <c r="G45" s="30">
        <v>154160.46836048982</v>
      </c>
      <c r="H45" s="30">
        <v>141629.42526086443</v>
      </c>
      <c r="I45" s="30">
        <v>132552.95344450464</v>
      </c>
      <c r="J45" s="30">
        <v>132933.08603245142</v>
      </c>
      <c r="K45" s="30">
        <v>123347.76756914333</v>
      </c>
      <c r="L45" s="30">
        <v>113956.01664172389</v>
      </c>
      <c r="M45" s="30">
        <v>106067.29623498714</v>
      </c>
      <c r="N45" s="30">
        <v>107434.16961686622</v>
      </c>
      <c r="O45" s="30">
        <v>100424.14942792842</v>
      </c>
      <c r="P45" s="30">
        <v>97777.336165160028</v>
      </c>
      <c r="Q45" s="30">
        <v>96278.478490388792</v>
      </c>
      <c r="R45" s="30">
        <v>89647.133009132725</v>
      </c>
      <c r="S45" s="30">
        <v>86895.451569655081</v>
      </c>
      <c r="T45" s="30">
        <v>82252.845390085844</v>
      </c>
      <c r="U45" s="30">
        <v>77071.869493568549</v>
      </c>
      <c r="V45" s="30">
        <v>68056.195971701411</v>
      </c>
      <c r="W45" s="30">
        <v>63377.41969341394</v>
      </c>
      <c r="X45" s="30">
        <v>56706.012256614216</v>
      </c>
      <c r="Y45" s="30">
        <v>54263.25908545158</v>
      </c>
      <c r="Z45" s="30">
        <v>46838.97316817387</v>
      </c>
      <c r="AA45" s="30">
        <v>44214.958898934157</v>
      </c>
    </row>
    <row r="47" spans="1:27"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x14ac:dyDescent="0.25">
      <c r="A48" s="28" t="s">
        <v>133</v>
      </c>
      <c r="B48" s="28" t="s">
        <v>64</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row>
    <row r="49" spans="1:27" x14ac:dyDescent="0.25">
      <c r="A49" s="28" t="s">
        <v>133</v>
      </c>
      <c r="B49" s="28" t="s">
        <v>72</v>
      </c>
      <c r="C49" s="24">
        <v>120394.281</v>
      </c>
      <c r="D49" s="24">
        <v>97751.915999999997</v>
      </c>
      <c r="E49" s="24">
        <v>102223.20299999999</v>
      </c>
      <c r="F49" s="24">
        <v>74725.53070943999</v>
      </c>
      <c r="G49" s="24">
        <v>66184.267418367002</v>
      </c>
      <c r="H49" s="24">
        <v>60211.473313476003</v>
      </c>
      <c r="I49" s="24">
        <v>51962.831437141002</v>
      </c>
      <c r="J49" s="24">
        <v>51766.426500000001</v>
      </c>
      <c r="K49" s="24">
        <v>44318.656999999999</v>
      </c>
      <c r="L49" s="24">
        <v>45757.7183</v>
      </c>
      <c r="M49" s="24">
        <v>44272.455499999996</v>
      </c>
      <c r="N49" s="24">
        <v>42195.723700000002</v>
      </c>
      <c r="O49" s="24">
        <v>40560.0213</v>
      </c>
      <c r="P49" s="24">
        <v>37368.530299999999</v>
      </c>
      <c r="Q49" s="24">
        <v>34205.205700000006</v>
      </c>
      <c r="R49" s="24">
        <v>32322.3063</v>
      </c>
      <c r="S49" s="24">
        <v>29599.963500000002</v>
      </c>
      <c r="T49" s="24">
        <v>26513.182399999998</v>
      </c>
      <c r="U49" s="24">
        <v>24203.997600000002</v>
      </c>
      <c r="V49" s="24">
        <v>22441.274799999999</v>
      </c>
      <c r="W49" s="24">
        <v>21453.65436</v>
      </c>
      <c r="X49" s="24">
        <v>20737.439999999999</v>
      </c>
      <c r="Y49" s="24">
        <v>17660.010449999998</v>
      </c>
      <c r="Z49" s="24">
        <v>15473.524800000001</v>
      </c>
      <c r="AA49" s="24">
        <v>13435.419699999999</v>
      </c>
    </row>
    <row r="50" spans="1:27" x14ac:dyDescent="0.25">
      <c r="A50" s="28" t="s">
        <v>133</v>
      </c>
      <c r="B50" s="28" t="s">
        <v>20</v>
      </c>
      <c r="C50" s="24">
        <v>0</v>
      </c>
      <c r="D50" s="24">
        <v>6.9734816999999999E-3</v>
      </c>
      <c r="E50" s="24">
        <v>6.83328699999999E-3</v>
      </c>
      <c r="F50" s="24">
        <v>8.0743770000000006E-3</v>
      </c>
      <c r="G50" s="24">
        <v>7.6043399999999994E-3</v>
      </c>
      <c r="H50" s="24">
        <v>7.2928089999999904E-3</v>
      </c>
      <c r="I50" s="24">
        <v>7.2317394999999998E-3</v>
      </c>
      <c r="J50" s="24">
        <v>7.6683682999999997E-3</v>
      </c>
      <c r="K50" s="24">
        <v>7.8073129999999998E-3</v>
      </c>
      <c r="L50" s="24">
        <v>7.9685199999999998E-3</v>
      </c>
      <c r="M50" s="24">
        <v>7.2494820000000007E-3</v>
      </c>
      <c r="N50" s="24">
        <v>7.495112E-3</v>
      </c>
      <c r="O50" s="24">
        <v>7.9384169999999893E-3</v>
      </c>
      <c r="P50" s="24">
        <v>7.5999350000000004E-3</v>
      </c>
      <c r="Q50" s="24">
        <v>7.6196217999999899E-3</v>
      </c>
      <c r="R50" s="24">
        <v>7.0590986999999996E-3</v>
      </c>
      <c r="S50" s="24">
        <v>8.414197E-3</v>
      </c>
      <c r="T50" s="24">
        <v>8.6516149999999997E-3</v>
      </c>
      <c r="U50" s="24">
        <v>1.023661E-2</v>
      </c>
      <c r="V50" s="24">
        <v>9.4155430000000002E-3</v>
      </c>
      <c r="W50" s="24">
        <v>1.0158737000000001E-2</v>
      </c>
      <c r="X50" s="24">
        <v>9.8180879999999991E-3</v>
      </c>
      <c r="Y50" s="24">
        <v>9.3528320000000002E-3</v>
      </c>
      <c r="Z50" s="24">
        <v>8.4958759999999908E-3</v>
      </c>
      <c r="AA50" s="24">
        <v>8.7159170000000001E-3</v>
      </c>
    </row>
    <row r="51" spans="1:27" x14ac:dyDescent="0.25">
      <c r="A51" s="28" t="s">
        <v>133</v>
      </c>
      <c r="B51" s="28" t="s">
        <v>32</v>
      </c>
      <c r="C51" s="24">
        <v>32.098255999999999</v>
      </c>
      <c r="D51" s="24">
        <v>28.156775000000003</v>
      </c>
      <c r="E51" s="24">
        <v>34.114508000000001</v>
      </c>
      <c r="F51" s="24">
        <v>20.276859999999999</v>
      </c>
      <c r="G51" s="24">
        <v>28.711651999999997</v>
      </c>
      <c r="H51" s="24">
        <v>59.879434000000003</v>
      </c>
      <c r="I51" s="24">
        <v>67.969983999999997</v>
      </c>
      <c r="J51" s="24">
        <v>120.21361999999999</v>
      </c>
      <c r="K51" s="24">
        <v>141.89703</v>
      </c>
      <c r="L51" s="24">
        <v>90.089820000000003</v>
      </c>
      <c r="M51" s="24">
        <v>14.959247999999999</v>
      </c>
      <c r="N51" s="24">
        <v>19.716888999999998</v>
      </c>
      <c r="O51" s="24">
        <v>9.6657299999999999</v>
      </c>
      <c r="P51" s="24">
        <v>24.964055000000002</v>
      </c>
      <c r="Q51" s="24">
        <v>64.865110000000001</v>
      </c>
      <c r="R51" s="24">
        <v>67.690339999999992</v>
      </c>
      <c r="S51" s="24">
        <v>161.31971999999999</v>
      </c>
      <c r="T51" s="24">
        <v>101.23055000000001</v>
      </c>
      <c r="U51" s="24">
        <v>0</v>
      </c>
      <c r="V51" s="24">
        <v>0</v>
      </c>
      <c r="W51" s="24">
        <v>0</v>
      </c>
      <c r="X51" s="24">
        <v>0</v>
      </c>
      <c r="Y51" s="24">
        <v>0</v>
      </c>
      <c r="Z51" s="24">
        <v>0</v>
      </c>
      <c r="AA51" s="24">
        <v>0</v>
      </c>
    </row>
    <row r="52" spans="1:27" x14ac:dyDescent="0.25">
      <c r="A52" s="28" t="s">
        <v>133</v>
      </c>
      <c r="B52" s="28" t="s">
        <v>67</v>
      </c>
      <c r="C52" s="24">
        <v>73.243266948200016</v>
      </c>
      <c r="D52" s="24">
        <v>191.88033334959999</v>
      </c>
      <c r="E52" s="24">
        <v>112.40654112360001</v>
      </c>
      <c r="F52" s="24">
        <v>95.321097933000004</v>
      </c>
      <c r="G52" s="24">
        <v>75.046185292199993</v>
      </c>
      <c r="H52" s="24">
        <v>274.24555002940002</v>
      </c>
      <c r="I52" s="24">
        <v>177.0778002047</v>
      </c>
      <c r="J52" s="24">
        <v>301.71415159730003</v>
      </c>
      <c r="K52" s="24">
        <v>409.4267229189</v>
      </c>
      <c r="L52" s="24">
        <v>218.99839985529999</v>
      </c>
      <c r="M52" s="24">
        <v>60.837360401500007</v>
      </c>
      <c r="N52" s="24">
        <v>84.012866767399998</v>
      </c>
      <c r="O52" s="24">
        <v>34.707910282799986</v>
      </c>
      <c r="P52" s="24">
        <v>40.626271609899995</v>
      </c>
      <c r="Q52" s="24">
        <v>223.79309238679997</v>
      </c>
      <c r="R52" s="24">
        <v>162.06348837139998</v>
      </c>
      <c r="S52" s="24">
        <v>531.10445446549988</v>
      </c>
      <c r="T52" s="24">
        <v>173.63763248659998</v>
      </c>
      <c r="U52" s="24">
        <v>663.95762614900002</v>
      </c>
      <c r="V52" s="24">
        <v>1186.1647789768997</v>
      </c>
      <c r="W52" s="24">
        <v>810.55394548329991</v>
      </c>
      <c r="X52" s="24">
        <v>1020.6442730307</v>
      </c>
      <c r="Y52" s="24">
        <v>1890.7472419947999</v>
      </c>
      <c r="Z52" s="24">
        <v>1203.5041234767</v>
      </c>
      <c r="AA52" s="24">
        <v>996.68691821599998</v>
      </c>
    </row>
    <row r="53" spans="1:27" x14ac:dyDescent="0.25">
      <c r="A53" s="28" t="s">
        <v>133</v>
      </c>
      <c r="B53" s="28" t="s">
        <v>66</v>
      </c>
      <c r="C53" s="24">
        <v>20275.929620000003</v>
      </c>
      <c r="D53" s="24">
        <v>18719.695869999996</v>
      </c>
      <c r="E53" s="24">
        <v>16422.980349999998</v>
      </c>
      <c r="F53" s="24">
        <v>19200.48892</v>
      </c>
      <c r="G53" s="24">
        <v>18652.877959999998</v>
      </c>
      <c r="H53" s="24">
        <v>16631.931509999999</v>
      </c>
      <c r="I53" s="24">
        <v>15853.224699999999</v>
      </c>
      <c r="J53" s="24">
        <v>18903.947760000003</v>
      </c>
      <c r="K53" s="24">
        <v>14755.762349999999</v>
      </c>
      <c r="L53" s="24">
        <v>12106.6312</v>
      </c>
      <c r="M53" s="24">
        <v>11226.33339</v>
      </c>
      <c r="N53" s="24">
        <v>9646.8503800000017</v>
      </c>
      <c r="O53" s="24">
        <v>11265.38917</v>
      </c>
      <c r="P53" s="24">
        <v>10938.490119999999</v>
      </c>
      <c r="Q53" s="24">
        <v>9798.1327899999997</v>
      </c>
      <c r="R53" s="24">
        <v>9206.7560399999984</v>
      </c>
      <c r="S53" s="24">
        <v>11054.704960000001</v>
      </c>
      <c r="T53" s="24">
        <v>8661.2777799999985</v>
      </c>
      <c r="U53" s="24">
        <v>7030.76721</v>
      </c>
      <c r="V53" s="24">
        <v>6584.8542299999999</v>
      </c>
      <c r="W53" s="24">
        <v>5644.0971499999996</v>
      </c>
      <c r="X53" s="24">
        <v>6576.4105999999992</v>
      </c>
      <c r="Y53" s="24">
        <v>6370.1041099999993</v>
      </c>
      <c r="Z53" s="24">
        <v>5707.4323700000004</v>
      </c>
      <c r="AA53" s="24">
        <v>5380.8124500000004</v>
      </c>
    </row>
    <row r="54" spans="1:27" x14ac:dyDescent="0.25">
      <c r="A54" s="28" t="s">
        <v>133</v>
      </c>
      <c r="B54" s="28" t="s">
        <v>70</v>
      </c>
      <c r="C54" s="24">
        <v>29781.49829</v>
      </c>
      <c r="D54" s="24">
        <v>34007.809967003894</v>
      </c>
      <c r="E54" s="24">
        <v>27279.891631704908</v>
      </c>
      <c r="F54" s="24">
        <v>26837.651246551031</v>
      </c>
      <c r="G54" s="24">
        <v>26261.153409758546</v>
      </c>
      <c r="H54" s="24">
        <v>25784.273327649556</v>
      </c>
      <c r="I54" s="24">
        <v>24536.200127065429</v>
      </c>
      <c r="J54" s="24">
        <v>21036.014536081475</v>
      </c>
      <c r="K54" s="24">
        <v>20245.582969904044</v>
      </c>
      <c r="L54" s="24">
        <v>18831.05084313847</v>
      </c>
      <c r="M54" s="24">
        <v>20473.160291650955</v>
      </c>
      <c r="N54" s="24">
        <v>16843.616922624504</v>
      </c>
      <c r="O54" s="24">
        <v>18033.22211590446</v>
      </c>
      <c r="P54" s="24">
        <v>17699.962879243492</v>
      </c>
      <c r="Q54" s="24">
        <v>21022.642769232876</v>
      </c>
      <c r="R54" s="24">
        <v>19900.387860725936</v>
      </c>
      <c r="S54" s="24">
        <v>18732.162963677893</v>
      </c>
      <c r="T54" s="24">
        <v>17747.699486480575</v>
      </c>
      <c r="U54" s="24">
        <v>16855.807777148431</v>
      </c>
      <c r="V54" s="24">
        <v>16756.737718537908</v>
      </c>
      <c r="W54" s="24">
        <v>15380.058940788118</v>
      </c>
      <c r="X54" s="24">
        <v>18405.895367276546</v>
      </c>
      <c r="Y54" s="24">
        <v>17764.295576166434</v>
      </c>
      <c r="Z54" s="24">
        <v>17408.442523112335</v>
      </c>
      <c r="AA54" s="24">
        <v>15539.359602551862</v>
      </c>
    </row>
    <row r="55" spans="1:27" x14ac:dyDescent="0.25">
      <c r="A55" s="28" t="s">
        <v>133</v>
      </c>
      <c r="B55" s="28" t="s">
        <v>69</v>
      </c>
      <c r="C55" s="24">
        <v>2.6320884996779492</v>
      </c>
      <c r="D55" s="24">
        <v>2.4733935013834252</v>
      </c>
      <c r="E55" s="24">
        <v>2.3919895777101101</v>
      </c>
      <c r="F55" s="24">
        <v>2.1780767889199399</v>
      </c>
      <c r="G55" s="24">
        <v>1.9497705058253292</v>
      </c>
      <c r="H55" s="24">
        <v>1.9338339861837399</v>
      </c>
      <c r="I55" s="24">
        <v>1.8535742929046981</v>
      </c>
      <c r="J55" s="24">
        <v>1.6156742807912599</v>
      </c>
      <c r="K55" s="24">
        <v>1.5760285478687599</v>
      </c>
      <c r="L55" s="24">
        <v>1.5181806788359991</v>
      </c>
      <c r="M55" s="24">
        <v>1.4605978204819001</v>
      </c>
      <c r="N55" s="24">
        <v>1.4383988843489988</v>
      </c>
      <c r="O55" s="24">
        <v>1.298538978784499</v>
      </c>
      <c r="P55" s="24">
        <v>1.1685141878131997</v>
      </c>
      <c r="Q55" s="24">
        <v>1.4775966681429988</v>
      </c>
      <c r="R55" s="24">
        <v>1.9821762209161999</v>
      </c>
      <c r="S55" s="24">
        <v>1.9796167603422985</v>
      </c>
      <c r="T55" s="24">
        <v>2.7817508117466989</v>
      </c>
      <c r="U55" s="24">
        <v>2.6815087046563999</v>
      </c>
      <c r="V55" s="24">
        <v>2.5162554541875002</v>
      </c>
      <c r="W55" s="24">
        <v>2.7088732431089997</v>
      </c>
      <c r="X55" s="24">
        <v>2.3967763541239999</v>
      </c>
      <c r="Y55" s="24">
        <v>2.2759108752579991</v>
      </c>
      <c r="Z55" s="24">
        <v>2.1754537746894997</v>
      </c>
      <c r="AA55" s="24">
        <v>2.0734839079166001</v>
      </c>
    </row>
    <row r="56" spans="1:27" x14ac:dyDescent="0.25">
      <c r="A56" s="28" t="s">
        <v>133</v>
      </c>
      <c r="B56" s="28" t="s">
        <v>36</v>
      </c>
      <c r="C56" s="24">
        <v>0.1109208646143999</v>
      </c>
      <c r="D56" s="24">
        <v>0.11754863089599998</v>
      </c>
      <c r="E56" s="24">
        <v>0.1538453533595999</v>
      </c>
      <c r="F56" s="24">
        <v>0.13825150701299899</v>
      </c>
      <c r="G56" s="24">
        <v>0.13965681039530004</v>
      </c>
      <c r="H56" s="24">
        <v>0.13318378169399997</v>
      </c>
      <c r="I56" s="24">
        <v>0.12752481087200002</v>
      </c>
      <c r="J56" s="24">
        <v>0.119169570655</v>
      </c>
      <c r="K56" s="24">
        <v>0.110963692465</v>
      </c>
      <c r="L56" s="24">
        <v>0.48539808239999993</v>
      </c>
      <c r="M56" s="24">
        <v>0.43853948330000003</v>
      </c>
      <c r="N56" s="24">
        <v>0.4056621339999999</v>
      </c>
      <c r="O56" s="24">
        <v>0.37094220700000008</v>
      </c>
      <c r="P56" s="24">
        <v>0.3412086003</v>
      </c>
      <c r="Q56" s="24">
        <v>0.33985481540000001</v>
      </c>
      <c r="R56" s="24">
        <v>0.32015210199999999</v>
      </c>
      <c r="S56" s="24">
        <v>0.29043524250000002</v>
      </c>
      <c r="T56" s="24">
        <v>0.275892847</v>
      </c>
      <c r="U56" s="24">
        <v>0.2645479442</v>
      </c>
      <c r="V56" s="24">
        <v>0.23731424699999987</v>
      </c>
      <c r="W56" s="24">
        <v>0.21416134249999999</v>
      </c>
      <c r="X56" s="24">
        <v>0.17989564240000003</v>
      </c>
      <c r="Y56" s="24">
        <v>0.1584063976</v>
      </c>
      <c r="Z56" s="24">
        <v>0.1643074417</v>
      </c>
      <c r="AA56" s="24">
        <v>0.15514373749999999</v>
      </c>
    </row>
    <row r="57" spans="1:27" x14ac:dyDescent="0.25">
      <c r="A57" s="28" t="s">
        <v>133</v>
      </c>
      <c r="B57" s="28" t="s">
        <v>74</v>
      </c>
      <c r="C57" s="24">
        <v>0</v>
      </c>
      <c r="D57" s="24">
        <v>0</v>
      </c>
      <c r="E57" s="24">
        <v>0</v>
      </c>
      <c r="F57" s="24">
        <v>5.9837283999999997E-6</v>
      </c>
      <c r="G57" s="24">
        <v>5.8936262999999999E-6</v>
      </c>
      <c r="H57" s="24">
        <v>9.5127660000000001E-6</v>
      </c>
      <c r="I57" s="24">
        <v>9.1382610000000002E-6</v>
      </c>
      <c r="J57" s="24">
        <v>1.0510105E-5</v>
      </c>
      <c r="K57" s="24">
        <v>9.9780800000000005E-6</v>
      </c>
      <c r="L57" s="24">
        <v>1.0693322E-5</v>
      </c>
      <c r="M57" s="24">
        <v>9.7914290000000001E-6</v>
      </c>
      <c r="N57" s="24">
        <v>9.0629094999999901E-6</v>
      </c>
      <c r="O57" s="24">
        <v>8.5952489999999993E-6</v>
      </c>
      <c r="P57" s="24">
        <v>8.1847320000000006E-6</v>
      </c>
      <c r="Q57" s="24">
        <v>8.034954000000001E-6</v>
      </c>
      <c r="R57" s="24">
        <v>7.6736732999999899E-6</v>
      </c>
      <c r="S57" s="24">
        <v>1.8349826E-5</v>
      </c>
      <c r="T57" s="24">
        <v>1.7502787999999998E-5</v>
      </c>
      <c r="U57" s="24">
        <v>2.7482831999999998E-5</v>
      </c>
      <c r="V57" s="24">
        <v>2.5568911999999998E-5</v>
      </c>
      <c r="W57" s="24">
        <v>0.29682205</v>
      </c>
      <c r="X57" s="24">
        <v>0.27489729999999996</v>
      </c>
      <c r="Y57" s="24">
        <v>0.63578310000000005</v>
      </c>
      <c r="Z57" s="24">
        <v>1.3605051000000001</v>
      </c>
      <c r="AA57" s="24">
        <v>1.2905886</v>
      </c>
    </row>
    <row r="58" spans="1:27" x14ac:dyDescent="0.25">
      <c r="A58" s="28" t="s">
        <v>133</v>
      </c>
      <c r="B58" s="28" t="s">
        <v>56</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24">
        <v>0</v>
      </c>
      <c r="T58" s="24">
        <v>0</v>
      </c>
      <c r="U58" s="24">
        <v>0</v>
      </c>
      <c r="V58" s="24">
        <v>0</v>
      </c>
      <c r="W58" s="24">
        <v>0</v>
      </c>
      <c r="X58" s="24">
        <v>0</v>
      </c>
      <c r="Y58" s="24">
        <v>0</v>
      </c>
      <c r="Z58" s="24">
        <v>0</v>
      </c>
      <c r="AA58" s="24">
        <v>0</v>
      </c>
    </row>
    <row r="59" spans="1:27" x14ac:dyDescent="0.25">
      <c r="A59" s="33" t="s">
        <v>139</v>
      </c>
      <c r="B59" s="33"/>
      <c r="C59" s="30">
        <v>170559.68252144786</v>
      </c>
      <c r="D59" s="30">
        <v>150701.93931233659</v>
      </c>
      <c r="E59" s="30">
        <v>146074.99485369321</v>
      </c>
      <c r="F59" s="30">
        <v>120881.45498508993</v>
      </c>
      <c r="G59" s="30">
        <v>111204.01400026359</v>
      </c>
      <c r="H59" s="30">
        <v>102963.74426195015</v>
      </c>
      <c r="I59" s="30">
        <v>92599.164854443545</v>
      </c>
      <c r="J59" s="30">
        <v>92129.939910327885</v>
      </c>
      <c r="K59" s="30">
        <v>79872.90990868381</v>
      </c>
      <c r="L59" s="30">
        <v>77006.014712192598</v>
      </c>
      <c r="M59" s="30">
        <v>76049.213637354929</v>
      </c>
      <c r="N59" s="30">
        <v>68791.366652388257</v>
      </c>
      <c r="O59" s="30">
        <v>69904.31270358304</v>
      </c>
      <c r="P59" s="30">
        <v>66073.749739976207</v>
      </c>
      <c r="Q59" s="30">
        <v>65316.124677909618</v>
      </c>
      <c r="R59" s="30">
        <v>61661.193264416957</v>
      </c>
      <c r="S59" s="30">
        <v>60081.24362910074</v>
      </c>
      <c r="T59" s="30">
        <v>53199.818251393917</v>
      </c>
      <c r="U59" s="30">
        <v>48757.221958612092</v>
      </c>
      <c r="V59" s="30">
        <v>46971.557198512004</v>
      </c>
      <c r="W59" s="30">
        <v>43291.083428251528</v>
      </c>
      <c r="X59" s="30">
        <v>46742.796834749366</v>
      </c>
      <c r="Y59" s="30">
        <v>43687.442641868489</v>
      </c>
      <c r="Z59" s="30">
        <v>39795.087766239725</v>
      </c>
      <c r="AA59" s="30">
        <v>35354.360870592776</v>
      </c>
    </row>
    <row r="61" spans="1:27"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x14ac:dyDescent="0.25">
      <c r="A62" s="28" t="s">
        <v>134</v>
      </c>
      <c r="B62" s="28" t="s">
        <v>64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row>
    <row r="63" spans="1:27" x14ac:dyDescent="0.25">
      <c r="A63" s="28" t="s">
        <v>134</v>
      </c>
      <c r="B63" s="28" t="s">
        <v>72</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row>
    <row r="64" spans="1:27" x14ac:dyDescent="0.25">
      <c r="A64" s="28" t="s">
        <v>134</v>
      </c>
      <c r="B64" s="28" t="s">
        <v>20</v>
      </c>
      <c r="C64" s="24">
        <v>8999.1966999999986</v>
      </c>
      <c r="D64" s="24">
        <v>7565.1457884123993</v>
      </c>
      <c r="E64" s="24">
        <v>3987.1741160223</v>
      </c>
      <c r="F64" s="24">
        <v>2782.4384335220002</v>
      </c>
      <c r="G64" s="24">
        <v>2615.8924078545997</v>
      </c>
      <c r="H64" s="24">
        <v>2467.5890864129997</v>
      </c>
      <c r="I64" s="24">
        <v>2327.5815328565</v>
      </c>
      <c r="J64" s="24">
        <v>2209.4557154159997</v>
      </c>
      <c r="K64" s="24">
        <v>2793.4191031904002</v>
      </c>
      <c r="L64" s="24">
        <v>2232.7167271200001</v>
      </c>
      <c r="M64" s="24">
        <v>1848.854546242</v>
      </c>
      <c r="N64" s="24">
        <v>1744.1289435146998</v>
      </c>
      <c r="O64" s="24">
        <v>1660.6114307774999</v>
      </c>
      <c r="P64" s="24">
        <v>2432.6654560902998</v>
      </c>
      <c r="Q64" s="24">
        <v>2223.1892511464998</v>
      </c>
      <c r="R64" s="24">
        <v>1383.6587564546999</v>
      </c>
      <c r="S64" s="24">
        <v>9.6706830000000011E-3</v>
      </c>
      <c r="T64" s="24">
        <v>9.2269609999999988E-3</v>
      </c>
      <c r="U64" s="24">
        <v>8.9228390000000001E-3</v>
      </c>
      <c r="V64" s="24">
        <v>8.2526689999999989E-3</v>
      </c>
      <c r="W64" s="24">
        <v>8.7234280000000001E-3</v>
      </c>
      <c r="X64" s="24">
        <v>8.4536079999999996E-3</v>
      </c>
      <c r="Y64" s="24">
        <v>9.7975509999999998E-3</v>
      </c>
      <c r="Z64" s="24">
        <v>8.8521439999999993E-3</v>
      </c>
      <c r="AA64" s="24">
        <v>8.3328029999999997E-3</v>
      </c>
    </row>
    <row r="65" spans="1:27" x14ac:dyDescent="0.25">
      <c r="A65" s="28" t="s">
        <v>134</v>
      </c>
      <c r="B65" s="28" t="s">
        <v>32</v>
      </c>
      <c r="C65" s="24">
        <v>1561.0980860000002</v>
      </c>
      <c r="D65" s="24">
        <v>1450.6206000000002</v>
      </c>
      <c r="E65" s="24">
        <v>1432.4865</v>
      </c>
      <c r="F65" s="24">
        <v>155.40545</v>
      </c>
      <c r="G65" s="24">
        <v>145.09383</v>
      </c>
      <c r="H65" s="24">
        <v>137.26907999999997</v>
      </c>
      <c r="I65" s="24">
        <v>130.06438</v>
      </c>
      <c r="J65" s="24">
        <v>123.98392999999999</v>
      </c>
      <c r="K65" s="24">
        <v>115.13798</v>
      </c>
      <c r="L65" s="24">
        <v>109.60728999999999</v>
      </c>
      <c r="M65" s="24">
        <v>103.46719999999999</v>
      </c>
      <c r="N65" s="24">
        <v>96.795690000000008</v>
      </c>
      <c r="O65" s="24">
        <v>92.900360000000006</v>
      </c>
      <c r="P65" s="24">
        <v>86.508809999999997</v>
      </c>
      <c r="Q65" s="24">
        <v>0</v>
      </c>
      <c r="R65" s="24">
        <v>0</v>
      </c>
      <c r="S65" s="24">
        <v>0</v>
      </c>
      <c r="T65" s="24">
        <v>0</v>
      </c>
      <c r="U65" s="24">
        <v>0</v>
      </c>
      <c r="V65" s="24">
        <v>0</v>
      </c>
      <c r="W65" s="24">
        <v>0</v>
      </c>
      <c r="X65" s="24">
        <v>0</v>
      </c>
      <c r="Y65" s="24">
        <v>0</v>
      </c>
      <c r="Z65" s="24">
        <v>0</v>
      </c>
      <c r="AA65" s="24">
        <v>0</v>
      </c>
    </row>
    <row r="66" spans="1:27" x14ac:dyDescent="0.25">
      <c r="A66" s="28" t="s">
        <v>134</v>
      </c>
      <c r="B66" s="28" t="s">
        <v>67</v>
      </c>
      <c r="C66" s="24">
        <v>448.82713874848997</v>
      </c>
      <c r="D66" s="24">
        <v>274.63181407491993</v>
      </c>
      <c r="E66" s="24">
        <v>805.29635839567004</v>
      </c>
      <c r="F66" s="24">
        <v>69.491807466729995</v>
      </c>
      <c r="G66" s="24">
        <v>261.57916165149999</v>
      </c>
      <c r="H66" s="24">
        <v>387.46222367382995</v>
      </c>
      <c r="I66" s="24">
        <v>359.34359841450009</v>
      </c>
      <c r="J66" s="24">
        <v>486.63875160659995</v>
      </c>
      <c r="K66" s="24">
        <v>530.52630001600005</v>
      </c>
      <c r="L66" s="24">
        <v>365.82789594960002</v>
      </c>
      <c r="M66" s="24">
        <v>54.629014944099993</v>
      </c>
      <c r="N66" s="24">
        <v>63.498770692649899</v>
      </c>
      <c r="O66" s="24">
        <v>21.632644361100002</v>
      </c>
      <c r="P66" s="24">
        <v>296.9171094080001</v>
      </c>
      <c r="Q66" s="24">
        <v>513.05105617079994</v>
      </c>
      <c r="R66" s="24">
        <v>387.59623556800005</v>
      </c>
      <c r="S66" s="24">
        <v>1269.179992369</v>
      </c>
      <c r="T66" s="24">
        <v>1200.4700134424002</v>
      </c>
      <c r="U66" s="24">
        <v>1387.5283415239999</v>
      </c>
      <c r="V66" s="24">
        <v>1759.2604301412398</v>
      </c>
      <c r="W66" s="24">
        <v>1411.305048621</v>
      </c>
      <c r="X66" s="24">
        <v>1873.4073367993999</v>
      </c>
      <c r="Y66" s="24">
        <v>2348.2753751</v>
      </c>
      <c r="Z66" s="24">
        <v>961.48240999999996</v>
      </c>
      <c r="AA66" s="24">
        <v>734.79705579999995</v>
      </c>
    </row>
    <row r="67" spans="1:27" x14ac:dyDescent="0.25">
      <c r="A67" s="28" t="s">
        <v>134</v>
      </c>
      <c r="B67" s="28" t="s">
        <v>66</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row>
    <row r="68" spans="1:27" x14ac:dyDescent="0.25">
      <c r="A68" s="28" t="s">
        <v>134</v>
      </c>
      <c r="B68" s="28" t="s">
        <v>70</v>
      </c>
      <c r="C68" s="24">
        <v>16268.621309999999</v>
      </c>
      <c r="D68" s="24">
        <v>17149.554265531893</v>
      </c>
      <c r="E68" s="24">
        <v>14215.993683059603</v>
      </c>
      <c r="F68" s="24">
        <v>14189.667962677904</v>
      </c>
      <c r="G68" s="24">
        <v>12837.546982096001</v>
      </c>
      <c r="H68" s="24">
        <v>13258.429719030397</v>
      </c>
      <c r="I68" s="24">
        <v>12601.767125714799</v>
      </c>
      <c r="J68" s="24">
        <v>11169.877833022707</v>
      </c>
      <c r="K68" s="24">
        <v>9986.9512852833977</v>
      </c>
      <c r="L68" s="24">
        <v>9427.4643744724053</v>
      </c>
      <c r="M68" s="24">
        <v>9779.260739445599</v>
      </c>
      <c r="N68" s="24">
        <v>10027.698995054003</v>
      </c>
      <c r="O68" s="24">
        <v>9044.534256818195</v>
      </c>
      <c r="P68" s="24">
        <v>8296.014472172199</v>
      </c>
      <c r="Q68" s="24">
        <v>10685.6979005754</v>
      </c>
      <c r="R68" s="24">
        <v>10039.820634603297</v>
      </c>
      <c r="S68" s="24">
        <v>10317.786920311702</v>
      </c>
      <c r="T68" s="24">
        <v>11030.130387631601</v>
      </c>
      <c r="U68" s="24">
        <v>9740.0102100125005</v>
      </c>
      <c r="V68" s="24">
        <v>10051.5132500367</v>
      </c>
      <c r="W68" s="24">
        <v>8125.1452389326005</v>
      </c>
      <c r="X68" s="24">
        <v>7676.0103444422984</v>
      </c>
      <c r="Y68" s="24">
        <v>6759.3884685234016</v>
      </c>
      <c r="Z68" s="24">
        <v>7494.9401920280006</v>
      </c>
      <c r="AA68" s="24">
        <v>7139.4470519232982</v>
      </c>
    </row>
    <row r="69" spans="1:27" x14ac:dyDescent="0.25">
      <c r="A69" s="28" t="s">
        <v>134</v>
      </c>
      <c r="B69" s="28" t="s">
        <v>69</v>
      </c>
      <c r="C69" s="24">
        <v>0.99597443963286991</v>
      </c>
      <c r="D69" s="24">
        <v>1.0915815731394989</v>
      </c>
      <c r="E69" s="24">
        <v>1.0330096052792999</v>
      </c>
      <c r="F69" s="24">
        <v>0.93577152747228898</v>
      </c>
      <c r="G69" s="24">
        <v>0.86112583945204002</v>
      </c>
      <c r="H69" s="24">
        <v>0.82924150415405007</v>
      </c>
      <c r="I69" s="24">
        <v>0.80456011077121004</v>
      </c>
      <c r="J69" s="24">
        <v>0.71153394042506912</v>
      </c>
      <c r="K69" s="24">
        <v>0.69630100052145993</v>
      </c>
      <c r="L69" s="24">
        <v>0.6645172174798899</v>
      </c>
      <c r="M69" s="24">
        <v>0.64614167150238999</v>
      </c>
      <c r="N69" s="24">
        <v>0.61881297311396</v>
      </c>
      <c r="O69" s="24">
        <v>0.55660969350099909</v>
      </c>
      <c r="P69" s="24">
        <v>0.51651275865830915</v>
      </c>
      <c r="Q69" s="24">
        <v>0.50045241023552012</v>
      </c>
      <c r="R69" s="24">
        <v>0.58455685441983996</v>
      </c>
      <c r="S69" s="24">
        <v>0.52088933254519909</v>
      </c>
      <c r="T69" s="24">
        <v>0.50932227014744003</v>
      </c>
      <c r="U69" s="24">
        <v>0.48673717437379999</v>
      </c>
      <c r="V69" s="24">
        <v>0.51819565727182992</v>
      </c>
      <c r="W69" s="24">
        <v>0.91903203010423007</v>
      </c>
      <c r="X69" s="24">
        <v>0.8199790603269399</v>
      </c>
      <c r="Y69" s="24">
        <v>0.86175892084158989</v>
      </c>
      <c r="Z69" s="24">
        <v>0.75426287834437988</v>
      </c>
      <c r="AA69" s="24">
        <v>0.73277838180745991</v>
      </c>
    </row>
    <row r="70" spans="1:27" x14ac:dyDescent="0.25">
      <c r="A70" s="28" t="s">
        <v>134</v>
      </c>
      <c r="B70" s="28" t="s">
        <v>36</v>
      </c>
      <c r="C70" s="24">
        <v>7.3042136713599992E-2</v>
      </c>
      <c r="D70" s="24">
        <v>5.9392484309300005E-2</v>
      </c>
      <c r="E70" s="24">
        <v>7.1052190310599977E-2</v>
      </c>
      <c r="F70" s="24">
        <v>5.7114762755999901E-2</v>
      </c>
      <c r="G70" s="24">
        <v>5.56875820796E-2</v>
      </c>
      <c r="H70" s="24">
        <v>5.3617855122999998E-2</v>
      </c>
      <c r="I70" s="24">
        <v>5.1219428260999983E-2</v>
      </c>
      <c r="J70" s="24">
        <v>4.8592041255999995E-2</v>
      </c>
      <c r="K70" s="24">
        <v>4.4261184760000002E-2</v>
      </c>
      <c r="L70" s="24">
        <v>0.108780842</v>
      </c>
      <c r="M70" s="24">
        <v>9.9663313599999998E-2</v>
      </c>
      <c r="N70" s="24">
        <v>0.36514036959999996</v>
      </c>
      <c r="O70" s="24">
        <v>0.34379450299999997</v>
      </c>
      <c r="P70" s="24">
        <v>0.30701830889999998</v>
      </c>
      <c r="Q70" s="24">
        <v>0.3034404235</v>
      </c>
      <c r="R70" s="24">
        <v>0.29010965129999999</v>
      </c>
      <c r="S70" s="24">
        <v>0.38101375570000001</v>
      </c>
      <c r="T70" s="24">
        <v>0.35691053579999993</v>
      </c>
      <c r="U70" s="24">
        <v>0.33630995369999889</v>
      </c>
      <c r="V70" s="24">
        <v>0.30497267659999999</v>
      </c>
      <c r="W70" s="24">
        <v>0.39080315449999897</v>
      </c>
      <c r="X70" s="24">
        <v>0.35735297280000006</v>
      </c>
      <c r="Y70" s="24">
        <v>0.335898355199999</v>
      </c>
      <c r="Z70" s="24">
        <v>0.41698813309999899</v>
      </c>
      <c r="AA70" s="24">
        <v>0.40241406200000002</v>
      </c>
    </row>
    <row r="71" spans="1:27" x14ac:dyDescent="0.25">
      <c r="A71" s="28" t="s">
        <v>134</v>
      </c>
      <c r="B71" s="28" t="s">
        <v>74</v>
      </c>
      <c r="C71" s="24">
        <v>0</v>
      </c>
      <c r="D71" s="24">
        <v>0</v>
      </c>
      <c r="E71" s="24">
        <v>0</v>
      </c>
      <c r="F71" s="24">
        <v>3.4389828999999901E-6</v>
      </c>
      <c r="G71" s="24">
        <v>3.5949600000000001E-6</v>
      </c>
      <c r="H71" s="24">
        <v>4.2255429999999997E-6</v>
      </c>
      <c r="I71" s="24">
        <v>4.0581580000000005E-6</v>
      </c>
      <c r="J71" s="24">
        <v>4.8060539999999996E-6</v>
      </c>
      <c r="K71" s="24">
        <v>4.5488119999999999E-6</v>
      </c>
      <c r="L71" s="24">
        <v>4.3026169999999999E-6</v>
      </c>
      <c r="M71" s="24">
        <v>4.063938E-6</v>
      </c>
      <c r="N71" s="24">
        <v>4.2188167999999993E-6</v>
      </c>
      <c r="O71" s="24">
        <v>4.0241659999999999E-6</v>
      </c>
      <c r="P71" s="24">
        <v>3.9170002999999998E-6</v>
      </c>
      <c r="Q71" s="24">
        <v>4.8006786999999999E-6</v>
      </c>
      <c r="R71" s="24">
        <v>4.8294179999999999E-6</v>
      </c>
      <c r="S71" s="24">
        <v>9.8854359999999987E-6</v>
      </c>
      <c r="T71" s="24">
        <v>9.4814709999999996E-6</v>
      </c>
      <c r="U71" s="24">
        <v>9.061932999999999E-6</v>
      </c>
      <c r="V71" s="24">
        <v>8.6514869999999995E-6</v>
      </c>
      <c r="W71" s="24">
        <v>1.1024351E-5</v>
      </c>
      <c r="X71" s="24">
        <v>1.0426757000000001E-5</v>
      </c>
      <c r="Y71" s="24">
        <v>1.0064333E-5</v>
      </c>
      <c r="Z71" s="24">
        <v>1.0588236E-5</v>
      </c>
      <c r="AA71" s="24">
        <v>1.0071553E-5</v>
      </c>
    </row>
    <row r="72" spans="1:27" x14ac:dyDescent="0.25">
      <c r="A72" s="28" t="s">
        <v>134</v>
      </c>
      <c r="B72" s="28" t="s">
        <v>56</v>
      </c>
      <c r="C72" s="24">
        <v>0</v>
      </c>
      <c r="D72" s="24">
        <v>0</v>
      </c>
      <c r="E72" s="24">
        <v>0</v>
      </c>
      <c r="F72" s="24">
        <v>0</v>
      </c>
      <c r="G72" s="24">
        <v>0</v>
      </c>
      <c r="H72" s="24">
        <v>0</v>
      </c>
      <c r="I72" s="24">
        <v>0</v>
      </c>
      <c r="J72" s="24">
        <v>0</v>
      </c>
      <c r="K72" s="24">
        <v>0</v>
      </c>
      <c r="L72" s="24">
        <v>0</v>
      </c>
      <c r="M72" s="24">
        <v>0</v>
      </c>
      <c r="N72" s="24">
        <v>0</v>
      </c>
      <c r="O72" s="24">
        <v>0</v>
      </c>
      <c r="P72" s="24">
        <v>0</v>
      </c>
      <c r="Q72" s="24">
        <v>0</v>
      </c>
      <c r="R72" s="24">
        <v>0</v>
      </c>
      <c r="S72" s="24">
        <v>0</v>
      </c>
      <c r="T72" s="24">
        <v>0</v>
      </c>
      <c r="U72" s="24">
        <v>0</v>
      </c>
      <c r="V72" s="24">
        <v>0</v>
      </c>
      <c r="W72" s="24">
        <v>0</v>
      </c>
      <c r="X72" s="24">
        <v>0</v>
      </c>
      <c r="Y72" s="24">
        <v>0</v>
      </c>
      <c r="Z72" s="24">
        <v>0</v>
      </c>
      <c r="AA72" s="24">
        <v>0</v>
      </c>
    </row>
    <row r="73" spans="1:27" x14ac:dyDescent="0.25">
      <c r="A73" s="33" t="s">
        <v>139</v>
      </c>
      <c r="B73" s="33"/>
      <c r="C73" s="30">
        <v>27278.739209188119</v>
      </c>
      <c r="D73" s="30">
        <v>26441.04404959235</v>
      </c>
      <c r="E73" s="30">
        <v>20441.983667082852</v>
      </c>
      <c r="F73" s="30">
        <v>17197.939425194105</v>
      </c>
      <c r="G73" s="30">
        <v>15860.973507441551</v>
      </c>
      <c r="H73" s="30">
        <v>16251.579350621381</v>
      </c>
      <c r="I73" s="30">
        <v>15419.561197096571</v>
      </c>
      <c r="J73" s="30">
        <v>13990.667763985732</v>
      </c>
      <c r="K73" s="30">
        <v>13426.73096949032</v>
      </c>
      <c r="L73" s="30">
        <v>12136.280804759484</v>
      </c>
      <c r="M73" s="30">
        <v>11786.857642303203</v>
      </c>
      <c r="N73" s="30">
        <v>11932.741212234467</v>
      </c>
      <c r="O73" s="30">
        <v>10820.235301650297</v>
      </c>
      <c r="P73" s="30">
        <v>11112.622360429157</v>
      </c>
      <c r="Q73" s="30">
        <v>13422.438660302936</v>
      </c>
      <c r="R73" s="30">
        <v>11811.660183480415</v>
      </c>
      <c r="S73" s="30">
        <v>11587.497472696248</v>
      </c>
      <c r="T73" s="30">
        <v>12231.118950305148</v>
      </c>
      <c r="U73" s="30">
        <v>11128.034211549873</v>
      </c>
      <c r="V73" s="30">
        <v>11811.300128504212</v>
      </c>
      <c r="W73" s="30">
        <v>9537.378043011704</v>
      </c>
      <c r="X73" s="30">
        <v>9550.2461139100251</v>
      </c>
      <c r="Y73" s="30">
        <v>9108.5354000952448</v>
      </c>
      <c r="Z73" s="30">
        <v>8457.1857170503463</v>
      </c>
      <c r="AA73" s="30">
        <v>7874.9852189081057</v>
      </c>
    </row>
    <row r="75" spans="1:27"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x14ac:dyDescent="0.25">
      <c r="A76" s="28" t="s">
        <v>135</v>
      </c>
      <c r="B76" s="28" t="s">
        <v>64</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row>
    <row r="77" spans="1:27" x14ac:dyDescent="0.25">
      <c r="A77" s="28" t="s">
        <v>135</v>
      </c>
      <c r="B77" s="28" t="s">
        <v>72</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row>
    <row r="78" spans="1:27" x14ac:dyDescent="0.25">
      <c r="A78" s="28" t="s">
        <v>135</v>
      </c>
      <c r="B78" s="28" t="s">
        <v>20</v>
      </c>
      <c r="C78" s="24">
        <v>0</v>
      </c>
      <c r="D78" s="24">
        <v>6.1969056000000002E-3</v>
      </c>
      <c r="E78" s="24">
        <v>7.6084312999999898E-3</v>
      </c>
      <c r="F78" s="24">
        <v>8.1759280000000007E-3</v>
      </c>
      <c r="G78" s="24">
        <v>7.4408369999999901E-3</v>
      </c>
      <c r="H78" s="24">
        <v>7.1507034000000006E-3</v>
      </c>
      <c r="I78" s="24">
        <v>7.1061369999999898E-3</v>
      </c>
      <c r="J78" s="24">
        <v>6.7004447000000005E-3</v>
      </c>
      <c r="K78" s="24">
        <v>6.6705855999999999E-3</v>
      </c>
      <c r="L78" s="24">
        <v>6.7212280000000001E-3</v>
      </c>
      <c r="M78" s="24">
        <v>6.1777610000000004E-3</v>
      </c>
      <c r="N78" s="24">
        <v>7.3460712000000001E-3</v>
      </c>
      <c r="O78" s="24">
        <v>6.9222330000000007E-3</v>
      </c>
      <c r="P78" s="24">
        <v>6.5546373999999996E-3</v>
      </c>
      <c r="Q78" s="24">
        <v>6.8412456999999904E-3</v>
      </c>
      <c r="R78" s="24">
        <v>6.3950695999999895E-3</v>
      </c>
      <c r="S78" s="24">
        <v>6.8643316999999907E-3</v>
      </c>
      <c r="T78" s="24">
        <v>7.1497360000000003E-3</v>
      </c>
      <c r="U78" s="24">
        <v>7.6982535999999902E-3</v>
      </c>
      <c r="V78" s="24">
        <v>6.7558436000000003E-3</v>
      </c>
      <c r="W78" s="24">
        <v>7.5116404999999893E-3</v>
      </c>
      <c r="X78" s="24">
        <v>7.1321796999999996E-3</v>
      </c>
      <c r="Y78" s="24">
        <v>6.5385117999999902E-3</v>
      </c>
      <c r="Z78" s="24">
        <v>6.1607056E-3</v>
      </c>
      <c r="AA78" s="24">
        <v>5.8703957000000003E-3</v>
      </c>
    </row>
    <row r="79" spans="1:27" x14ac:dyDescent="0.25">
      <c r="A79" s="28" t="s">
        <v>135</v>
      </c>
      <c r="B79" s="28" t="s">
        <v>32</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row>
    <row r="80" spans="1:27" x14ac:dyDescent="0.25">
      <c r="A80" s="28" t="s">
        <v>135</v>
      </c>
      <c r="B80" s="28" t="s">
        <v>67</v>
      </c>
      <c r="C80" s="24">
        <v>8.1624283999999804E-3</v>
      </c>
      <c r="D80" s="24">
        <v>6.4605407999999993E-3</v>
      </c>
      <c r="E80" s="24">
        <v>4.1129032214999999</v>
      </c>
      <c r="F80" s="24">
        <v>8.1008694000000003E-3</v>
      </c>
      <c r="G80" s="24">
        <v>1.2933775901999998</v>
      </c>
      <c r="H80" s="24">
        <v>2.7856870051999998</v>
      </c>
      <c r="I80" s="24">
        <v>6.7220939999999892E-3</v>
      </c>
      <c r="J80" s="24">
        <v>6.345317100000001E-3</v>
      </c>
      <c r="K80" s="24">
        <v>0.27107898239999995</v>
      </c>
      <c r="L80" s="24">
        <v>6.3519953000000006E-3</v>
      </c>
      <c r="M80" s="24">
        <v>5.6009106999999891E-3</v>
      </c>
      <c r="N80" s="24">
        <v>6.6756811000000006E-3</v>
      </c>
      <c r="O80" s="24">
        <v>6.2719404999999799E-3</v>
      </c>
      <c r="P80" s="24">
        <v>3.7076110422000004</v>
      </c>
      <c r="Q80" s="24">
        <v>9.4222110022999992</v>
      </c>
      <c r="R80" s="24">
        <v>6.0269683999999999E-3</v>
      </c>
      <c r="S80" s="24">
        <v>12.456822594599998</v>
      </c>
      <c r="T80" s="24">
        <v>6.4466873000000001E-3</v>
      </c>
      <c r="U80" s="24">
        <v>6.6762155572999999</v>
      </c>
      <c r="V80" s="24">
        <v>1.0356077759</v>
      </c>
      <c r="W80" s="24">
        <v>5.0348000613000004</v>
      </c>
      <c r="X80" s="24">
        <v>0.91009018799999986</v>
      </c>
      <c r="Y80" s="24">
        <v>2.7979404946999997</v>
      </c>
      <c r="Z80" s="24">
        <v>12.7696049491999</v>
      </c>
      <c r="AA80" s="24">
        <v>9.146061588100002</v>
      </c>
    </row>
    <row r="81" spans="1:27" x14ac:dyDescent="0.25">
      <c r="A81" s="28" t="s">
        <v>135</v>
      </c>
      <c r="B81" s="28" t="s">
        <v>66</v>
      </c>
      <c r="C81" s="24">
        <v>49844.100494000006</v>
      </c>
      <c r="D81" s="24">
        <v>71025.084619999994</v>
      </c>
      <c r="E81" s="24">
        <v>49953.151339999997</v>
      </c>
      <c r="F81" s="24">
        <v>48095.520189999996</v>
      </c>
      <c r="G81" s="24">
        <v>54379.366119999991</v>
      </c>
      <c r="H81" s="24">
        <v>46667.317199999998</v>
      </c>
      <c r="I81" s="24">
        <v>44392.791449999997</v>
      </c>
      <c r="J81" s="24">
        <v>46243.933769999996</v>
      </c>
      <c r="K81" s="24">
        <v>38910.304274000002</v>
      </c>
      <c r="L81" s="24">
        <v>29435.482283000005</v>
      </c>
      <c r="M81" s="24">
        <v>42212.861549999994</v>
      </c>
      <c r="N81" s="24">
        <v>29334.698619999992</v>
      </c>
      <c r="O81" s="24">
        <v>28353.759640000004</v>
      </c>
      <c r="P81" s="24">
        <v>32064.58467</v>
      </c>
      <c r="Q81" s="24">
        <v>27669.909349999994</v>
      </c>
      <c r="R81" s="24">
        <v>26016.187509999996</v>
      </c>
      <c r="S81" s="24">
        <v>27280.946509999998</v>
      </c>
      <c r="T81" s="24">
        <v>22940.056680000002</v>
      </c>
      <c r="U81" s="24">
        <v>17505.088800000001</v>
      </c>
      <c r="V81" s="24">
        <v>24754.61793</v>
      </c>
      <c r="W81" s="24">
        <v>17328.41188</v>
      </c>
      <c r="X81" s="24">
        <v>16757.010029999998</v>
      </c>
      <c r="Y81" s="24">
        <v>19044.864850000002</v>
      </c>
      <c r="Z81" s="24">
        <v>16270.512770000001</v>
      </c>
      <c r="AA81" s="24">
        <v>15377.374760000001</v>
      </c>
    </row>
    <row r="82" spans="1:27" x14ac:dyDescent="0.25">
      <c r="A82" s="28" t="s">
        <v>135</v>
      </c>
      <c r="B82" s="28" t="s">
        <v>70</v>
      </c>
      <c r="C82" s="24">
        <v>4734.4915000000001</v>
      </c>
      <c r="D82" s="24">
        <v>5088.0970699082</v>
      </c>
      <c r="E82" s="24">
        <v>4465.3371718367998</v>
      </c>
      <c r="F82" s="24">
        <v>4102.9439831823001</v>
      </c>
      <c r="G82" s="24">
        <v>4266.8894238868006</v>
      </c>
      <c r="H82" s="24">
        <v>4333.6577730421004</v>
      </c>
      <c r="I82" s="24">
        <v>4196.9654421078003</v>
      </c>
      <c r="J82" s="24">
        <v>3779.7623132745998</v>
      </c>
      <c r="K82" s="24">
        <v>5291.9205047849</v>
      </c>
      <c r="L82" s="24">
        <v>5782.9750910953999</v>
      </c>
      <c r="M82" s="24">
        <v>5712.4335086126994</v>
      </c>
      <c r="N82" s="24">
        <v>8593.7152339679997</v>
      </c>
      <c r="O82" s="24">
        <v>8284.5318450270006</v>
      </c>
      <c r="P82" s="24">
        <v>8410.9905252669996</v>
      </c>
      <c r="Q82" s="24">
        <v>8093.5956875459997</v>
      </c>
      <c r="R82" s="24">
        <v>7782.9081902629996</v>
      </c>
      <c r="S82" s="24">
        <v>6657.8789315740014</v>
      </c>
      <c r="T82" s="24">
        <v>6038.0546673509998</v>
      </c>
      <c r="U82" s="24">
        <v>5687.0340674855015</v>
      </c>
      <c r="V82" s="24">
        <v>5830.1973578870011</v>
      </c>
      <c r="W82" s="24">
        <v>5307.9627026799999</v>
      </c>
      <c r="X82" s="24">
        <v>4916.224440852</v>
      </c>
      <c r="Y82" s="24">
        <v>4988.7456919550004</v>
      </c>
      <c r="Z82" s="24">
        <v>4460.6827730420009</v>
      </c>
      <c r="AA82" s="24">
        <v>4402.5012657000007</v>
      </c>
    </row>
    <row r="83" spans="1:27" x14ac:dyDescent="0.25">
      <c r="A83" s="28" t="s">
        <v>135</v>
      </c>
      <c r="B83" s="28" t="s">
        <v>69</v>
      </c>
      <c r="C83" s="24">
        <v>1.9397287000000002E-7</v>
      </c>
      <c r="D83" s="24">
        <v>2.6299915E-7</v>
      </c>
      <c r="E83" s="24">
        <v>2.9197599999999999E-7</v>
      </c>
      <c r="F83" s="24">
        <v>2.8468124000000003E-7</v>
      </c>
      <c r="G83" s="24">
        <v>4.0812383E-7</v>
      </c>
      <c r="H83" s="24">
        <v>7.8380270000000007E-7</v>
      </c>
      <c r="I83" s="24">
        <v>8.167609E-7</v>
      </c>
      <c r="J83" s="24">
        <v>7.7119609999999996E-7</v>
      </c>
      <c r="K83" s="24">
        <v>8.9608929999999992E-7</v>
      </c>
      <c r="L83" s="24">
        <v>9.987564000000001E-7</v>
      </c>
      <c r="M83" s="24">
        <v>8.4835156999999902E-7</v>
      </c>
      <c r="N83" s="24">
        <v>8.8782569999999994E-7</v>
      </c>
      <c r="O83" s="24">
        <v>8.7667035000000003E-7</v>
      </c>
      <c r="P83" s="24">
        <v>7.5384224000000001E-7</v>
      </c>
      <c r="Q83" s="24">
        <v>1.0167080999999899E-6</v>
      </c>
      <c r="R83" s="24">
        <v>9.0498649999999901E-7</v>
      </c>
      <c r="S83" s="24">
        <v>9.3012869999999897E-7</v>
      </c>
      <c r="T83" s="24">
        <v>1.0667139999999901E-6</v>
      </c>
      <c r="U83" s="24">
        <v>9.7807199999999987E-7</v>
      </c>
      <c r="V83" s="24">
        <v>8.850406E-7</v>
      </c>
      <c r="W83" s="24">
        <v>1.0421972E-6</v>
      </c>
      <c r="X83" s="24">
        <v>9.7040219999999999E-7</v>
      </c>
      <c r="Y83" s="24">
        <v>8.3604705000000002E-7</v>
      </c>
      <c r="Z83" s="24">
        <v>8.4241459999999999E-7</v>
      </c>
      <c r="AA83" s="24">
        <v>7.8454345999999901E-7</v>
      </c>
    </row>
    <row r="84" spans="1:27" x14ac:dyDescent="0.25">
      <c r="A84" s="28" t="s">
        <v>135</v>
      </c>
      <c r="B84" s="28" t="s">
        <v>36</v>
      </c>
      <c r="C84" s="24">
        <v>3.7470184999999903E-6</v>
      </c>
      <c r="D84" s="24">
        <v>4.1422545999999998E-6</v>
      </c>
      <c r="E84" s="24">
        <v>3.6112059999999903E-6</v>
      </c>
      <c r="F84" s="24">
        <v>3.2980963999999999E-6</v>
      </c>
      <c r="G84" s="24">
        <v>3.3062591999999998E-6</v>
      </c>
      <c r="H84" s="24">
        <v>4.2730444000000005E-6</v>
      </c>
      <c r="I84" s="24">
        <v>5.0227560000000001E-6</v>
      </c>
      <c r="J84" s="24">
        <v>5.46841229999999E-6</v>
      </c>
      <c r="K84" s="24">
        <v>5.1958960000000004E-6</v>
      </c>
      <c r="L84" s="24">
        <v>9.0244090000000008E-6</v>
      </c>
      <c r="M84" s="24">
        <v>1.4277969499999999E-5</v>
      </c>
      <c r="N84" s="24">
        <v>1.2674033999999901E-5</v>
      </c>
      <c r="O84" s="24">
        <v>1.1859228999999899E-5</v>
      </c>
      <c r="P84" s="24">
        <v>1.1585561E-5</v>
      </c>
      <c r="Q84" s="24">
        <v>1.1081631000000001E-5</v>
      </c>
      <c r="R84" s="24">
        <v>1.0921158999999999E-5</v>
      </c>
      <c r="S84" s="24">
        <v>1.0576653999999999E-5</v>
      </c>
      <c r="T84" s="24">
        <v>9.7510649999999998E-6</v>
      </c>
      <c r="U84" s="24">
        <v>9.599376499999999E-6</v>
      </c>
      <c r="V84" s="24">
        <v>1.028923E-5</v>
      </c>
      <c r="W84" s="24">
        <v>1.0739916000000001E-5</v>
      </c>
      <c r="X84" s="24">
        <v>1.04056345E-5</v>
      </c>
      <c r="Y84" s="24">
        <v>1.0653601E-5</v>
      </c>
      <c r="Z84" s="24">
        <v>1.0686492999999999E-5</v>
      </c>
      <c r="AA84" s="24">
        <v>9.959436E-6</v>
      </c>
    </row>
    <row r="85" spans="1:27" x14ac:dyDescent="0.25">
      <c r="A85" s="28" t="s">
        <v>135</v>
      </c>
      <c r="B85" s="28" t="s">
        <v>74</v>
      </c>
      <c r="C85" s="24">
        <v>0</v>
      </c>
      <c r="D85" s="24">
        <v>0</v>
      </c>
      <c r="E85" s="24">
        <v>0</v>
      </c>
      <c r="F85" s="24">
        <v>4.3557775E-6</v>
      </c>
      <c r="G85" s="24">
        <v>4.8280045999999999E-6</v>
      </c>
      <c r="H85" s="24">
        <v>4.6601602999999994E-6</v>
      </c>
      <c r="I85" s="24">
        <v>4.6090636999999997E-6</v>
      </c>
      <c r="J85" s="24">
        <v>4.7796248000000001E-6</v>
      </c>
      <c r="K85" s="24">
        <v>4.9003179999999996E-6</v>
      </c>
      <c r="L85" s="24">
        <v>4.9800747000000001E-6</v>
      </c>
      <c r="M85" s="24">
        <v>6.8663363000000006E-6</v>
      </c>
      <c r="N85" s="24">
        <v>8.6782460000000002E-6</v>
      </c>
      <c r="O85" s="24">
        <v>7.989821999999991E-6</v>
      </c>
      <c r="P85" s="24">
        <v>7.6003106999999993E-6</v>
      </c>
      <c r="Q85" s="24">
        <v>7.7527509999999905E-6</v>
      </c>
      <c r="R85" s="24">
        <v>7.6846625000000002E-6</v>
      </c>
      <c r="S85" s="24">
        <v>9.0793609999999998E-6</v>
      </c>
      <c r="T85" s="24">
        <v>9.8363840000000008E-6</v>
      </c>
      <c r="U85" s="24">
        <v>1.9545848E-5</v>
      </c>
      <c r="V85" s="24">
        <v>1.762527E-5</v>
      </c>
      <c r="W85" s="24">
        <v>2.1694722000000001E-5</v>
      </c>
      <c r="X85" s="24">
        <v>2.0190492000000001E-5</v>
      </c>
      <c r="Y85" s="24">
        <v>1.8244408E-5</v>
      </c>
      <c r="Z85" s="24">
        <v>1.8804424000000001E-5</v>
      </c>
      <c r="AA85" s="24">
        <v>1.70518939999999E-5</v>
      </c>
    </row>
    <row r="86" spans="1:27" x14ac:dyDescent="0.25">
      <c r="A86" s="28" t="s">
        <v>135</v>
      </c>
      <c r="B86" s="28" t="s">
        <v>56</v>
      </c>
      <c r="C86" s="24">
        <v>0</v>
      </c>
      <c r="D86" s="24">
        <v>0</v>
      </c>
      <c r="E86" s="24">
        <v>0</v>
      </c>
      <c r="F86" s="24">
        <v>0</v>
      </c>
      <c r="G86" s="24">
        <v>0</v>
      </c>
      <c r="H86" s="24">
        <v>0</v>
      </c>
      <c r="I86" s="24">
        <v>0</v>
      </c>
      <c r="J86" s="24">
        <v>0</v>
      </c>
      <c r="K86" s="24">
        <v>0</v>
      </c>
      <c r="L86" s="24">
        <v>0</v>
      </c>
      <c r="M86" s="24">
        <v>0</v>
      </c>
      <c r="N86" s="24">
        <v>0</v>
      </c>
      <c r="O86" s="24">
        <v>0</v>
      </c>
      <c r="P86" s="24">
        <v>0</v>
      </c>
      <c r="Q86" s="24">
        <v>0</v>
      </c>
      <c r="R86" s="24">
        <v>0</v>
      </c>
      <c r="S86" s="24">
        <v>0</v>
      </c>
      <c r="T86" s="24">
        <v>0</v>
      </c>
      <c r="U86" s="24">
        <v>0</v>
      </c>
      <c r="V86" s="24">
        <v>0</v>
      </c>
      <c r="W86" s="24">
        <v>0</v>
      </c>
      <c r="X86" s="24">
        <v>0</v>
      </c>
      <c r="Y86" s="24">
        <v>0</v>
      </c>
      <c r="Z86" s="24">
        <v>0</v>
      </c>
      <c r="AA86" s="24">
        <v>0</v>
      </c>
    </row>
    <row r="87" spans="1:27" x14ac:dyDescent="0.25">
      <c r="A87" s="33" t="s">
        <v>139</v>
      </c>
      <c r="B87" s="33"/>
      <c r="C87" s="30">
        <v>54578.600156622379</v>
      </c>
      <c r="D87" s="30">
        <v>76113.19434761758</v>
      </c>
      <c r="E87" s="30">
        <v>54422.609023781573</v>
      </c>
      <c r="F87" s="30">
        <v>52198.480450264382</v>
      </c>
      <c r="G87" s="30">
        <v>58647.556362722113</v>
      </c>
      <c r="H87" s="30">
        <v>51003.767811534497</v>
      </c>
      <c r="I87" s="30">
        <v>48589.770721155561</v>
      </c>
      <c r="J87" s="30">
        <v>50023.70912980759</v>
      </c>
      <c r="K87" s="30">
        <v>44202.502529248995</v>
      </c>
      <c r="L87" s="30">
        <v>35218.470448317465</v>
      </c>
      <c r="M87" s="30">
        <v>47925.306838132754</v>
      </c>
      <c r="N87" s="30">
        <v>37928.427876608119</v>
      </c>
      <c r="O87" s="30">
        <v>36638.304680077177</v>
      </c>
      <c r="P87" s="30">
        <v>40479.289361700437</v>
      </c>
      <c r="Q87" s="30">
        <v>35772.934090810704</v>
      </c>
      <c r="R87" s="30">
        <v>33799.108123205981</v>
      </c>
      <c r="S87" s="30">
        <v>33951.289129430428</v>
      </c>
      <c r="T87" s="30">
        <v>28978.124944841016</v>
      </c>
      <c r="U87" s="30">
        <v>23198.806782274471</v>
      </c>
      <c r="V87" s="30">
        <v>30585.857652391544</v>
      </c>
      <c r="W87" s="30">
        <v>22641.416895423998</v>
      </c>
      <c r="X87" s="30">
        <v>21674.151694190099</v>
      </c>
      <c r="Y87" s="30">
        <v>24036.415021797551</v>
      </c>
      <c r="Z87" s="30">
        <v>20743.971309539218</v>
      </c>
      <c r="AA87" s="30">
        <v>19789.027958468345</v>
      </c>
    </row>
    <row r="90" spans="1:27" collapsed="1" x14ac:dyDescent="0.25">
      <c r="A90" s="17" t="s">
        <v>136</v>
      </c>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row>
    <row r="91" spans="1:27" x14ac:dyDescent="0.25">
      <c r="A91" s="18" t="s">
        <v>129</v>
      </c>
      <c r="B91" s="18" t="s">
        <v>130</v>
      </c>
      <c r="C91" s="18" t="s">
        <v>79</v>
      </c>
      <c r="D91" s="18" t="s">
        <v>87</v>
      </c>
      <c r="E91" s="18" t="s">
        <v>88</v>
      </c>
      <c r="F91" s="18" t="s">
        <v>89</v>
      </c>
      <c r="G91" s="18" t="s">
        <v>90</v>
      </c>
      <c r="H91" s="18" t="s">
        <v>91</v>
      </c>
      <c r="I91" s="18" t="s">
        <v>92</v>
      </c>
      <c r="J91" s="18" t="s">
        <v>93</v>
      </c>
      <c r="K91" s="18" t="s">
        <v>94</v>
      </c>
      <c r="L91" s="18" t="s">
        <v>95</v>
      </c>
      <c r="M91" s="18" t="s">
        <v>96</v>
      </c>
      <c r="N91" s="18" t="s">
        <v>97</v>
      </c>
      <c r="O91" s="18" t="s">
        <v>98</v>
      </c>
      <c r="P91" s="18" t="s">
        <v>99</v>
      </c>
      <c r="Q91" s="18" t="s">
        <v>100</v>
      </c>
      <c r="R91" s="18" t="s">
        <v>101</v>
      </c>
      <c r="S91" s="18" t="s">
        <v>102</v>
      </c>
      <c r="T91" s="18" t="s">
        <v>103</v>
      </c>
      <c r="U91" s="18" t="s">
        <v>104</v>
      </c>
      <c r="V91" s="18" t="s">
        <v>105</v>
      </c>
      <c r="W91" s="18" t="s">
        <v>106</v>
      </c>
      <c r="X91" s="18" t="s">
        <v>107</v>
      </c>
      <c r="Y91" s="18" t="s">
        <v>108</v>
      </c>
      <c r="Z91" s="18" t="s">
        <v>109</v>
      </c>
      <c r="AA91" s="18" t="s">
        <v>110</v>
      </c>
    </row>
    <row r="92" spans="1:27" x14ac:dyDescent="0.25">
      <c r="A92" s="28" t="s">
        <v>40</v>
      </c>
      <c r="B92" s="28" t="s">
        <v>71</v>
      </c>
      <c r="C92" s="34">
        <v>0.22739880595999989</v>
      </c>
      <c r="D92" s="34">
        <v>0.23728012409999991</v>
      </c>
      <c r="E92" s="34">
        <v>0.29935440349999987</v>
      </c>
      <c r="F92" s="34">
        <v>0.26438398629999998</v>
      </c>
      <c r="G92" s="34">
        <v>0.26736584889999998</v>
      </c>
      <c r="H92" s="34">
        <v>0.25620356379999998</v>
      </c>
      <c r="I92" s="34">
        <v>0.24732924879999998</v>
      </c>
      <c r="J92" s="34">
        <v>0.22959740640000001</v>
      </c>
      <c r="K92" s="34">
        <v>0.212943261999999</v>
      </c>
      <c r="L92" s="34">
        <v>0.18953358329999989</v>
      </c>
      <c r="M92" s="34">
        <v>0.16903467929999991</v>
      </c>
      <c r="N92" s="34">
        <v>0.1580043579599999</v>
      </c>
      <c r="O92" s="34">
        <v>0.1321121983999998</v>
      </c>
      <c r="P92" s="34">
        <v>0.11098081079999998</v>
      </c>
      <c r="Q92" s="34">
        <v>0.11144477854</v>
      </c>
      <c r="R92" s="34">
        <v>0.10424085697</v>
      </c>
      <c r="S92" s="34">
        <v>9.3191296700000009E-2</v>
      </c>
      <c r="T92" s="34">
        <v>8.893369374999989E-2</v>
      </c>
      <c r="U92" s="34">
        <v>8.5429041399999794E-2</v>
      </c>
      <c r="V92" s="34">
        <v>7.7447575850000006E-2</v>
      </c>
      <c r="W92" s="34">
        <v>4.9495589799999989E-2</v>
      </c>
      <c r="X92" s="34">
        <v>2.93294032E-2</v>
      </c>
      <c r="Y92" s="34">
        <v>2.4877495659999999E-2</v>
      </c>
      <c r="Z92" s="34">
        <v>2.5210046360000002E-2</v>
      </c>
      <c r="AA92" s="34">
        <v>2.262219582999999E-2</v>
      </c>
    </row>
    <row r="93" spans="1:27" x14ac:dyDescent="0.25">
      <c r="A93" s="28" t="s">
        <v>40</v>
      </c>
      <c r="B93" s="28" t="s">
        <v>122</v>
      </c>
      <c r="C93" s="24">
        <v>778.51181399999996</v>
      </c>
      <c r="D93" s="24">
        <v>3399.0651600000001</v>
      </c>
      <c r="E93" s="24">
        <v>5407.2677199999998</v>
      </c>
      <c r="F93" s="24">
        <v>5866.3168999999998</v>
      </c>
      <c r="G93" s="24">
        <v>13509.779159999998</v>
      </c>
      <c r="H93" s="24">
        <v>23383.553600000003</v>
      </c>
      <c r="I93" s="24">
        <v>25639.829659999999</v>
      </c>
      <c r="J93" s="24">
        <v>25178.954439999998</v>
      </c>
      <c r="K93" s="24">
        <v>26739.653300000002</v>
      </c>
      <c r="L93" s="24">
        <v>27479.937120000002</v>
      </c>
      <c r="M93" s="24">
        <v>21931.250180000003</v>
      </c>
      <c r="N93" s="24">
        <v>26163.200879999997</v>
      </c>
      <c r="O93" s="24">
        <v>21549.40091</v>
      </c>
      <c r="P93" s="24">
        <v>19436.685399999998</v>
      </c>
      <c r="Q93" s="24">
        <v>23513.239390000002</v>
      </c>
      <c r="R93" s="24">
        <v>20855.369070000001</v>
      </c>
      <c r="S93" s="24">
        <v>21449.622659999997</v>
      </c>
      <c r="T93" s="24">
        <v>19508.460279999999</v>
      </c>
      <c r="U93" s="24">
        <v>21029.320599999999</v>
      </c>
      <c r="V93" s="24">
        <v>21157.425049999998</v>
      </c>
      <c r="W93" s="24">
        <v>18433.84404</v>
      </c>
      <c r="X93" s="24">
        <v>19240.08654</v>
      </c>
      <c r="Y93" s="24">
        <v>17306.555800000002</v>
      </c>
      <c r="Z93" s="24">
        <v>18237.962059999998</v>
      </c>
      <c r="AA93" s="24">
        <v>16194.271429999999</v>
      </c>
    </row>
    <row r="94" spans="1:27" x14ac:dyDescent="0.25">
      <c r="A94" s="28" t="s">
        <v>40</v>
      </c>
      <c r="B94" s="28" t="s">
        <v>76</v>
      </c>
      <c r="C94" s="24">
        <v>0</v>
      </c>
      <c r="D94" s="24">
        <v>0</v>
      </c>
      <c r="E94" s="24">
        <v>0</v>
      </c>
      <c r="F94" s="24">
        <v>0</v>
      </c>
      <c r="G94" s="24">
        <v>0</v>
      </c>
      <c r="H94" s="24">
        <v>0</v>
      </c>
      <c r="I94" s="24">
        <v>0</v>
      </c>
      <c r="J94" s="24">
        <v>0</v>
      </c>
      <c r="K94" s="24">
        <v>0</v>
      </c>
      <c r="L94" s="24">
        <v>0</v>
      </c>
      <c r="M94" s="24">
        <v>0</v>
      </c>
      <c r="N94" s="24">
        <v>0</v>
      </c>
      <c r="O94" s="24">
        <v>0</v>
      </c>
      <c r="P94" s="24">
        <v>0</v>
      </c>
      <c r="Q94" s="24">
        <v>0</v>
      </c>
      <c r="R94" s="24">
        <v>0</v>
      </c>
      <c r="S94" s="24">
        <v>0</v>
      </c>
      <c r="T94" s="24">
        <v>0</v>
      </c>
      <c r="U94" s="24">
        <v>0</v>
      </c>
      <c r="V94" s="24">
        <v>0</v>
      </c>
      <c r="W94" s="24">
        <v>0</v>
      </c>
      <c r="X94" s="24">
        <v>0</v>
      </c>
      <c r="Y94" s="24">
        <v>0</v>
      </c>
      <c r="Z94" s="24">
        <v>0</v>
      </c>
      <c r="AA94" s="24">
        <v>0</v>
      </c>
    </row>
    <row r="95" spans="1:27" x14ac:dyDescent="0.2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row>
    <row r="96" spans="1:27" x14ac:dyDescent="0.25">
      <c r="A96" s="18" t="s">
        <v>129</v>
      </c>
      <c r="B96" s="18" t="s">
        <v>130</v>
      </c>
      <c r="C96" s="18" t="s">
        <v>79</v>
      </c>
      <c r="D96" s="18" t="s">
        <v>87</v>
      </c>
      <c r="E96" s="18" t="s">
        <v>88</v>
      </c>
      <c r="F96" s="18" t="s">
        <v>89</v>
      </c>
      <c r="G96" s="18" t="s">
        <v>90</v>
      </c>
      <c r="H96" s="18" t="s">
        <v>91</v>
      </c>
      <c r="I96" s="18" t="s">
        <v>92</v>
      </c>
      <c r="J96" s="18" t="s">
        <v>93</v>
      </c>
      <c r="K96" s="18" t="s">
        <v>94</v>
      </c>
      <c r="L96" s="18" t="s">
        <v>95</v>
      </c>
      <c r="M96" s="18" t="s">
        <v>96</v>
      </c>
      <c r="N96" s="18" t="s">
        <v>97</v>
      </c>
      <c r="O96" s="18" t="s">
        <v>98</v>
      </c>
      <c r="P96" s="18" t="s">
        <v>99</v>
      </c>
      <c r="Q96" s="18" t="s">
        <v>100</v>
      </c>
      <c r="R96" s="18" t="s">
        <v>101</v>
      </c>
      <c r="S96" s="18" t="s">
        <v>102</v>
      </c>
      <c r="T96" s="18" t="s">
        <v>103</v>
      </c>
      <c r="U96" s="18" t="s">
        <v>104</v>
      </c>
      <c r="V96" s="18" t="s">
        <v>105</v>
      </c>
      <c r="W96" s="18" t="s">
        <v>106</v>
      </c>
      <c r="X96" s="18" t="s">
        <v>107</v>
      </c>
      <c r="Y96" s="18" t="s">
        <v>108</v>
      </c>
      <c r="Z96" s="18" t="s">
        <v>109</v>
      </c>
      <c r="AA96" s="18" t="s">
        <v>110</v>
      </c>
    </row>
    <row r="97" spans="1:27" x14ac:dyDescent="0.25">
      <c r="A97" s="28" t="s">
        <v>131</v>
      </c>
      <c r="B97" s="28" t="s">
        <v>71</v>
      </c>
      <c r="C97" s="24">
        <v>0</v>
      </c>
      <c r="D97" s="24">
        <v>0</v>
      </c>
      <c r="E97" s="24">
        <v>0</v>
      </c>
      <c r="F97" s="24">
        <v>0</v>
      </c>
      <c r="G97" s="24">
        <v>0</v>
      </c>
      <c r="H97" s="24">
        <v>0</v>
      </c>
      <c r="I97" s="24">
        <v>0</v>
      </c>
      <c r="J97" s="24">
        <v>0</v>
      </c>
      <c r="K97" s="24">
        <v>0</v>
      </c>
      <c r="L97" s="24">
        <v>0</v>
      </c>
      <c r="M97" s="24">
        <v>0</v>
      </c>
      <c r="N97" s="24">
        <v>0</v>
      </c>
      <c r="O97" s="24">
        <v>0</v>
      </c>
      <c r="P97" s="24">
        <v>0</v>
      </c>
      <c r="Q97" s="24">
        <v>0</v>
      </c>
      <c r="R97" s="24">
        <v>0</v>
      </c>
      <c r="S97" s="24">
        <v>0</v>
      </c>
      <c r="T97" s="24">
        <v>0</v>
      </c>
      <c r="U97" s="24">
        <v>0</v>
      </c>
      <c r="V97" s="24">
        <v>0</v>
      </c>
      <c r="W97" s="24">
        <v>0</v>
      </c>
      <c r="X97" s="24">
        <v>0</v>
      </c>
      <c r="Y97" s="24">
        <v>0</v>
      </c>
      <c r="Z97" s="24">
        <v>0</v>
      </c>
      <c r="AA97" s="24">
        <v>0</v>
      </c>
    </row>
    <row r="98" spans="1:27" x14ac:dyDescent="0.25">
      <c r="A98" s="28" t="s">
        <v>131</v>
      </c>
      <c r="B98" s="28" t="s">
        <v>122</v>
      </c>
      <c r="C98" s="24">
        <v>162.47975400000001</v>
      </c>
      <c r="D98" s="24">
        <v>2469.3286600000001</v>
      </c>
      <c r="E98" s="24">
        <v>3497.3268199999998</v>
      </c>
      <c r="F98" s="24">
        <v>4033.0199000000002</v>
      </c>
      <c r="G98" s="24">
        <v>11186.201359999999</v>
      </c>
      <c r="H98" s="24">
        <v>20140.159600000003</v>
      </c>
      <c r="I98" s="24">
        <v>22058.218659999999</v>
      </c>
      <c r="J98" s="24">
        <v>21888.103439999999</v>
      </c>
      <c r="K98" s="24">
        <v>23697.462100000001</v>
      </c>
      <c r="L98" s="24">
        <v>24413.411920000002</v>
      </c>
      <c r="M98" s="24">
        <v>19914.604780000001</v>
      </c>
      <c r="N98" s="24">
        <v>23210.661079999998</v>
      </c>
      <c r="O98" s="24">
        <v>19241.989710000002</v>
      </c>
      <c r="P98" s="24">
        <v>17515.1302</v>
      </c>
      <c r="Q98" s="24">
        <v>20820.524890000001</v>
      </c>
      <c r="R98" s="24">
        <v>18809.964070000002</v>
      </c>
      <c r="S98" s="24">
        <v>19549.177759999999</v>
      </c>
      <c r="T98" s="24">
        <v>17660.04968</v>
      </c>
      <c r="U98" s="24">
        <v>19151.284100000001</v>
      </c>
      <c r="V98" s="24">
        <v>19290.928449999999</v>
      </c>
      <c r="W98" s="24">
        <v>16722.400839999998</v>
      </c>
      <c r="X98" s="24">
        <v>17532.890640000001</v>
      </c>
      <c r="Y98" s="24">
        <v>15927.29</v>
      </c>
      <c r="Z98" s="24">
        <v>16785.685659999999</v>
      </c>
      <c r="AA98" s="24">
        <v>14981.572529999999</v>
      </c>
    </row>
    <row r="99" spans="1:27" x14ac:dyDescent="0.25">
      <c r="A99" s="28" t="s">
        <v>131</v>
      </c>
      <c r="B99" s="28" t="s">
        <v>76</v>
      </c>
      <c r="C99" s="24">
        <v>0</v>
      </c>
      <c r="D99" s="24">
        <v>0</v>
      </c>
      <c r="E99" s="24">
        <v>0</v>
      </c>
      <c r="F99" s="24">
        <v>0</v>
      </c>
      <c r="G99" s="24">
        <v>0</v>
      </c>
      <c r="H99" s="24">
        <v>0</v>
      </c>
      <c r="I99" s="24">
        <v>0</v>
      </c>
      <c r="J99" s="24">
        <v>0</v>
      </c>
      <c r="K99" s="24">
        <v>0</v>
      </c>
      <c r="L99" s="24">
        <v>0</v>
      </c>
      <c r="M99" s="24">
        <v>0</v>
      </c>
      <c r="N99" s="24">
        <v>0</v>
      </c>
      <c r="O99" s="24">
        <v>0</v>
      </c>
      <c r="P99" s="24">
        <v>0</v>
      </c>
      <c r="Q99" s="24">
        <v>0</v>
      </c>
      <c r="R99" s="24">
        <v>0</v>
      </c>
      <c r="S99" s="24">
        <v>0</v>
      </c>
      <c r="T99" s="24">
        <v>0</v>
      </c>
      <c r="U99" s="24">
        <v>0</v>
      </c>
      <c r="V99" s="24">
        <v>0</v>
      </c>
      <c r="W99" s="24">
        <v>0</v>
      </c>
      <c r="X99" s="24">
        <v>0</v>
      </c>
      <c r="Y99" s="24">
        <v>0</v>
      </c>
      <c r="Z99" s="24">
        <v>0</v>
      </c>
      <c r="AA99" s="24">
        <v>0</v>
      </c>
    </row>
    <row r="100" spans="1:27" x14ac:dyDescent="0.2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row>
    <row r="101" spans="1:27" x14ac:dyDescent="0.25">
      <c r="A101" s="18" t="s">
        <v>129</v>
      </c>
      <c r="B101" s="18" t="s">
        <v>130</v>
      </c>
      <c r="C101" s="18" t="s">
        <v>79</v>
      </c>
      <c r="D101" s="18" t="s">
        <v>87</v>
      </c>
      <c r="E101" s="18" t="s">
        <v>88</v>
      </c>
      <c r="F101" s="18" t="s">
        <v>89</v>
      </c>
      <c r="G101" s="18" t="s">
        <v>90</v>
      </c>
      <c r="H101" s="18" t="s">
        <v>91</v>
      </c>
      <c r="I101" s="18" t="s">
        <v>92</v>
      </c>
      <c r="J101" s="18" t="s">
        <v>93</v>
      </c>
      <c r="K101" s="18" t="s">
        <v>94</v>
      </c>
      <c r="L101" s="18" t="s">
        <v>95</v>
      </c>
      <c r="M101" s="18" t="s">
        <v>96</v>
      </c>
      <c r="N101" s="18" t="s">
        <v>97</v>
      </c>
      <c r="O101" s="18" t="s">
        <v>98</v>
      </c>
      <c r="P101" s="18" t="s">
        <v>99</v>
      </c>
      <c r="Q101" s="18" t="s">
        <v>100</v>
      </c>
      <c r="R101" s="18" t="s">
        <v>101</v>
      </c>
      <c r="S101" s="18" t="s">
        <v>102</v>
      </c>
      <c r="T101" s="18" t="s">
        <v>103</v>
      </c>
      <c r="U101" s="18" t="s">
        <v>104</v>
      </c>
      <c r="V101" s="18" t="s">
        <v>105</v>
      </c>
      <c r="W101" s="18" t="s">
        <v>106</v>
      </c>
      <c r="X101" s="18" t="s">
        <v>107</v>
      </c>
      <c r="Y101" s="18" t="s">
        <v>108</v>
      </c>
      <c r="Z101" s="18" t="s">
        <v>109</v>
      </c>
      <c r="AA101" s="18" t="s">
        <v>110</v>
      </c>
    </row>
    <row r="102" spans="1:27" x14ac:dyDescent="0.25">
      <c r="A102" s="28" t="s">
        <v>132</v>
      </c>
      <c r="B102" s="28" t="s">
        <v>71</v>
      </c>
      <c r="C102" s="24">
        <v>9.7072535999999994E-4</v>
      </c>
      <c r="D102" s="24">
        <v>1.8075718699999993E-2</v>
      </c>
      <c r="E102" s="24">
        <v>2.2331852000000003E-2</v>
      </c>
      <c r="F102" s="24">
        <v>2.3304551400000002E-2</v>
      </c>
      <c r="G102" s="24">
        <v>2.619633339999999E-2</v>
      </c>
      <c r="H102" s="24">
        <v>2.5592196500000001E-2</v>
      </c>
      <c r="I102" s="24">
        <v>2.6103134899999998E-2</v>
      </c>
      <c r="J102" s="24">
        <v>2.3066044599999998E-2</v>
      </c>
      <c r="K102" s="24">
        <v>2.1191660299999998E-2</v>
      </c>
      <c r="L102" s="24">
        <v>2.0466178299999999E-2</v>
      </c>
      <c r="M102" s="24">
        <v>1.7910812299999999E-2</v>
      </c>
      <c r="N102" s="24">
        <v>1.9043343759999998E-2</v>
      </c>
      <c r="O102" s="24">
        <v>1.6656047999999899E-2</v>
      </c>
      <c r="P102" s="24">
        <v>1.4866540199999998E-2</v>
      </c>
      <c r="Q102" s="24">
        <v>1.5583215439999999E-2</v>
      </c>
      <c r="R102" s="24">
        <v>1.365730467E-2</v>
      </c>
      <c r="S102" s="24">
        <v>1.1240375999999998E-2</v>
      </c>
      <c r="T102" s="24">
        <v>1.1336587449999999E-2</v>
      </c>
      <c r="U102" s="24">
        <v>1.1145699699999899E-2</v>
      </c>
      <c r="V102" s="24">
        <v>1.061189735E-2</v>
      </c>
      <c r="W102" s="24">
        <v>1.0439312400000001E-2</v>
      </c>
      <c r="X102" s="24">
        <v>9.4502041999999994E-3</v>
      </c>
      <c r="Y102" s="24">
        <v>7.88817476E-3</v>
      </c>
      <c r="Z102" s="24">
        <v>8.18238726E-3</v>
      </c>
      <c r="AA102" s="24">
        <v>7.4884628299999997E-3</v>
      </c>
    </row>
    <row r="103" spans="1:27" x14ac:dyDescent="0.25">
      <c r="A103" s="28" t="s">
        <v>132</v>
      </c>
      <c r="B103" s="28" t="s">
        <v>122</v>
      </c>
      <c r="C103" s="24">
        <v>616.03206</v>
      </c>
      <c r="D103" s="24">
        <v>929.73649999999998</v>
      </c>
      <c r="E103" s="24">
        <v>1909.9408999999998</v>
      </c>
      <c r="F103" s="24">
        <v>1833.297</v>
      </c>
      <c r="G103" s="24">
        <v>2323.5778</v>
      </c>
      <c r="H103" s="24">
        <v>3243.3939999999998</v>
      </c>
      <c r="I103" s="24">
        <v>3581.6109999999999</v>
      </c>
      <c r="J103" s="24">
        <v>3290.8510000000001</v>
      </c>
      <c r="K103" s="24">
        <v>3042.1912000000002</v>
      </c>
      <c r="L103" s="24">
        <v>3066.5252</v>
      </c>
      <c r="M103" s="24">
        <v>2016.6453999999999</v>
      </c>
      <c r="N103" s="24">
        <v>2952.5398</v>
      </c>
      <c r="O103" s="24">
        <v>2307.4112</v>
      </c>
      <c r="P103" s="24">
        <v>1921.5552</v>
      </c>
      <c r="Q103" s="24">
        <v>2692.7145</v>
      </c>
      <c r="R103" s="24">
        <v>2045.405</v>
      </c>
      <c r="S103" s="24">
        <v>1900.4449</v>
      </c>
      <c r="T103" s="24">
        <v>1848.4106000000002</v>
      </c>
      <c r="U103" s="24">
        <v>1878.0364999999999</v>
      </c>
      <c r="V103" s="24">
        <v>1866.4966000000002</v>
      </c>
      <c r="W103" s="24">
        <v>1711.4431999999999</v>
      </c>
      <c r="X103" s="24">
        <v>1707.1958999999999</v>
      </c>
      <c r="Y103" s="24">
        <v>1379.2658000000001</v>
      </c>
      <c r="Z103" s="24">
        <v>1452.2764</v>
      </c>
      <c r="AA103" s="24">
        <v>1212.6988999999999</v>
      </c>
    </row>
    <row r="104" spans="1:27" x14ac:dyDescent="0.25">
      <c r="A104" s="28" t="s">
        <v>132</v>
      </c>
      <c r="B104" s="28" t="s">
        <v>76</v>
      </c>
      <c r="C104" s="24">
        <v>0</v>
      </c>
      <c r="D104" s="24">
        <v>0</v>
      </c>
      <c r="E104" s="24">
        <v>0</v>
      </c>
      <c r="F104" s="24">
        <v>0</v>
      </c>
      <c r="G104" s="24">
        <v>0</v>
      </c>
      <c r="H104" s="24">
        <v>0</v>
      </c>
      <c r="I104" s="24">
        <v>0</v>
      </c>
      <c r="J104" s="24">
        <v>0</v>
      </c>
      <c r="K104" s="24">
        <v>0</v>
      </c>
      <c r="L104" s="24">
        <v>0</v>
      </c>
      <c r="M104" s="24">
        <v>0</v>
      </c>
      <c r="N104" s="24">
        <v>0</v>
      </c>
      <c r="O104" s="24">
        <v>0</v>
      </c>
      <c r="P104" s="24">
        <v>0</v>
      </c>
      <c r="Q104" s="24">
        <v>0</v>
      </c>
      <c r="R104" s="24">
        <v>0</v>
      </c>
      <c r="S104" s="24">
        <v>0</v>
      </c>
      <c r="T104" s="24">
        <v>0</v>
      </c>
      <c r="U104" s="24">
        <v>0</v>
      </c>
      <c r="V104" s="24">
        <v>0</v>
      </c>
      <c r="W104" s="24">
        <v>0</v>
      </c>
      <c r="X104" s="24">
        <v>0</v>
      </c>
      <c r="Y104" s="24">
        <v>0</v>
      </c>
      <c r="Z104" s="24">
        <v>0</v>
      </c>
      <c r="AA104" s="24">
        <v>0</v>
      </c>
    </row>
    <row r="105" spans="1:27" x14ac:dyDescent="0.2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row>
    <row r="106" spans="1:27" x14ac:dyDescent="0.25">
      <c r="A106" s="18" t="s">
        <v>129</v>
      </c>
      <c r="B106" s="18" t="s">
        <v>130</v>
      </c>
      <c r="C106" s="18" t="s">
        <v>79</v>
      </c>
      <c r="D106" s="18" t="s">
        <v>87</v>
      </c>
      <c r="E106" s="18" t="s">
        <v>88</v>
      </c>
      <c r="F106" s="18" t="s">
        <v>89</v>
      </c>
      <c r="G106" s="18" t="s">
        <v>90</v>
      </c>
      <c r="H106" s="18" t="s">
        <v>91</v>
      </c>
      <c r="I106" s="18" t="s">
        <v>92</v>
      </c>
      <c r="J106" s="18" t="s">
        <v>93</v>
      </c>
      <c r="K106" s="18" t="s">
        <v>94</v>
      </c>
      <c r="L106" s="18" t="s">
        <v>95</v>
      </c>
      <c r="M106" s="18" t="s">
        <v>96</v>
      </c>
      <c r="N106" s="18" t="s">
        <v>97</v>
      </c>
      <c r="O106" s="18" t="s">
        <v>98</v>
      </c>
      <c r="P106" s="18" t="s">
        <v>99</v>
      </c>
      <c r="Q106" s="18" t="s">
        <v>100</v>
      </c>
      <c r="R106" s="18" t="s">
        <v>101</v>
      </c>
      <c r="S106" s="18" t="s">
        <v>102</v>
      </c>
      <c r="T106" s="18" t="s">
        <v>103</v>
      </c>
      <c r="U106" s="18" t="s">
        <v>104</v>
      </c>
      <c r="V106" s="18" t="s">
        <v>105</v>
      </c>
      <c r="W106" s="18" t="s">
        <v>106</v>
      </c>
      <c r="X106" s="18" t="s">
        <v>107</v>
      </c>
      <c r="Y106" s="18" t="s">
        <v>108</v>
      </c>
      <c r="Z106" s="18" t="s">
        <v>109</v>
      </c>
      <c r="AA106" s="18" t="s">
        <v>110</v>
      </c>
    </row>
    <row r="107" spans="1:27" x14ac:dyDescent="0.25">
      <c r="A107" s="28" t="s">
        <v>133</v>
      </c>
      <c r="B107" s="28" t="s">
        <v>71</v>
      </c>
      <c r="C107" s="24">
        <v>0.13648988799999989</v>
      </c>
      <c r="D107" s="24">
        <v>0.14566947849999992</v>
      </c>
      <c r="E107" s="24">
        <v>0.18951554199999998</v>
      </c>
      <c r="F107" s="24">
        <v>0.170567832</v>
      </c>
      <c r="G107" s="24">
        <v>0.17242015600000002</v>
      </c>
      <c r="H107" s="24">
        <v>0.16442142600000001</v>
      </c>
      <c r="I107" s="24">
        <v>0.15783979849999999</v>
      </c>
      <c r="J107" s="24">
        <v>0.14671119200000002</v>
      </c>
      <c r="K107" s="24">
        <v>0.13703826599999899</v>
      </c>
      <c r="L107" s="24">
        <v>0.121390242</v>
      </c>
      <c r="M107" s="24">
        <v>0.108004589</v>
      </c>
      <c r="N107" s="24">
        <v>9.9153075999999896E-2</v>
      </c>
      <c r="O107" s="24">
        <v>7.786315739999991E-2</v>
      </c>
      <c r="P107" s="24">
        <v>7.1556852599999984E-2</v>
      </c>
      <c r="Q107" s="24">
        <v>7.1321887E-2</v>
      </c>
      <c r="R107" s="24">
        <v>6.7079254700000007E-2</v>
      </c>
      <c r="S107" s="24">
        <v>6.1043754700000001E-2</v>
      </c>
      <c r="T107" s="24">
        <v>5.7787269999999898E-2</v>
      </c>
      <c r="U107" s="24">
        <v>5.5393142999999999E-2</v>
      </c>
      <c r="V107" s="24">
        <v>5.0008042400000001E-2</v>
      </c>
      <c r="W107" s="24">
        <v>2.1682529500000002E-2</v>
      </c>
      <c r="X107" s="24">
        <v>4.1883964999999993E-3</v>
      </c>
      <c r="Y107" s="24">
        <v>3.3600549999999998E-3</v>
      </c>
      <c r="Z107" s="24">
        <v>3.4086335000000001E-3</v>
      </c>
      <c r="AA107" s="24">
        <v>3.2547919999999899E-3</v>
      </c>
    </row>
    <row r="108" spans="1:27" x14ac:dyDescent="0.25">
      <c r="A108" s="28" t="s">
        <v>133</v>
      </c>
      <c r="B108" s="28" t="s">
        <v>122</v>
      </c>
      <c r="C108" s="24">
        <v>0</v>
      </c>
      <c r="D108" s="24">
        <v>0</v>
      </c>
      <c r="E108" s="24">
        <v>0</v>
      </c>
      <c r="F108" s="24">
        <v>0</v>
      </c>
      <c r="G108" s="24">
        <v>0</v>
      </c>
      <c r="H108" s="24">
        <v>0</v>
      </c>
      <c r="I108" s="24">
        <v>0</v>
      </c>
      <c r="J108" s="24">
        <v>0</v>
      </c>
      <c r="K108" s="24">
        <v>0</v>
      </c>
      <c r="L108" s="24">
        <v>0</v>
      </c>
      <c r="M108" s="24">
        <v>0</v>
      </c>
      <c r="N108" s="24">
        <v>0</v>
      </c>
      <c r="O108" s="24">
        <v>0</v>
      </c>
      <c r="P108" s="24">
        <v>0</v>
      </c>
      <c r="Q108" s="24">
        <v>0</v>
      </c>
      <c r="R108" s="24">
        <v>0</v>
      </c>
      <c r="S108" s="24">
        <v>0</v>
      </c>
      <c r="T108" s="24">
        <v>0</v>
      </c>
      <c r="U108" s="24">
        <v>0</v>
      </c>
      <c r="V108" s="24">
        <v>0</v>
      </c>
      <c r="W108" s="24">
        <v>0</v>
      </c>
      <c r="X108" s="24">
        <v>0</v>
      </c>
      <c r="Y108" s="24">
        <v>0</v>
      </c>
      <c r="Z108" s="24">
        <v>0</v>
      </c>
      <c r="AA108" s="24">
        <v>0</v>
      </c>
    </row>
    <row r="109" spans="1:27" x14ac:dyDescent="0.25">
      <c r="A109" s="28" t="s">
        <v>133</v>
      </c>
      <c r="B109" s="28" t="s">
        <v>76</v>
      </c>
      <c r="C109" s="24">
        <v>0</v>
      </c>
      <c r="D109" s="24">
        <v>0</v>
      </c>
      <c r="E109" s="24">
        <v>0</v>
      </c>
      <c r="F109" s="24">
        <v>0</v>
      </c>
      <c r="G109" s="24">
        <v>0</v>
      </c>
      <c r="H109" s="24">
        <v>0</v>
      </c>
      <c r="I109" s="24">
        <v>0</v>
      </c>
      <c r="J109" s="24">
        <v>0</v>
      </c>
      <c r="K109" s="24">
        <v>0</v>
      </c>
      <c r="L109" s="24">
        <v>0</v>
      </c>
      <c r="M109" s="24">
        <v>0</v>
      </c>
      <c r="N109" s="24">
        <v>0</v>
      </c>
      <c r="O109" s="24">
        <v>0</v>
      </c>
      <c r="P109" s="24">
        <v>0</v>
      </c>
      <c r="Q109" s="24">
        <v>0</v>
      </c>
      <c r="R109" s="24">
        <v>0</v>
      </c>
      <c r="S109" s="24">
        <v>0</v>
      </c>
      <c r="T109" s="24">
        <v>0</v>
      </c>
      <c r="U109" s="24">
        <v>0</v>
      </c>
      <c r="V109" s="24">
        <v>0</v>
      </c>
      <c r="W109" s="24">
        <v>0</v>
      </c>
      <c r="X109" s="24">
        <v>0</v>
      </c>
      <c r="Y109" s="24">
        <v>0</v>
      </c>
      <c r="Z109" s="24">
        <v>0</v>
      </c>
      <c r="AA109" s="24">
        <v>0</v>
      </c>
    </row>
    <row r="110" spans="1:27" x14ac:dyDescent="0.2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row>
    <row r="111" spans="1:27" x14ac:dyDescent="0.25">
      <c r="A111" s="18" t="s">
        <v>129</v>
      </c>
      <c r="B111" s="18" t="s">
        <v>130</v>
      </c>
      <c r="C111" s="18" t="s">
        <v>79</v>
      </c>
      <c r="D111" s="18" t="s">
        <v>87</v>
      </c>
      <c r="E111" s="18" t="s">
        <v>88</v>
      </c>
      <c r="F111" s="18" t="s">
        <v>89</v>
      </c>
      <c r="G111" s="18" t="s">
        <v>90</v>
      </c>
      <c r="H111" s="18" t="s">
        <v>91</v>
      </c>
      <c r="I111" s="18" t="s">
        <v>92</v>
      </c>
      <c r="J111" s="18" t="s">
        <v>93</v>
      </c>
      <c r="K111" s="18" t="s">
        <v>94</v>
      </c>
      <c r="L111" s="18" t="s">
        <v>95</v>
      </c>
      <c r="M111" s="18" t="s">
        <v>96</v>
      </c>
      <c r="N111" s="18" t="s">
        <v>97</v>
      </c>
      <c r="O111" s="18" t="s">
        <v>98</v>
      </c>
      <c r="P111" s="18" t="s">
        <v>99</v>
      </c>
      <c r="Q111" s="18" t="s">
        <v>100</v>
      </c>
      <c r="R111" s="18" t="s">
        <v>101</v>
      </c>
      <c r="S111" s="18" t="s">
        <v>102</v>
      </c>
      <c r="T111" s="18" t="s">
        <v>103</v>
      </c>
      <c r="U111" s="18" t="s">
        <v>104</v>
      </c>
      <c r="V111" s="18" t="s">
        <v>105</v>
      </c>
      <c r="W111" s="18" t="s">
        <v>106</v>
      </c>
      <c r="X111" s="18" t="s">
        <v>107</v>
      </c>
      <c r="Y111" s="18" t="s">
        <v>108</v>
      </c>
      <c r="Z111" s="18" t="s">
        <v>109</v>
      </c>
      <c r="AA111" s="18" t="s">
        <v>110</v>
      </c>
    </row>
    <row r="112" spans="1:27" x14ac:dyDescent="0.25">
      <c r="A112" s="28" t="s">
        <v>134</v>
      </c>
      <c r="B112" s="28" t="s">
        <v>71</v>
      </c>
      <c r="C112" s="24">
        <v>8.993819259999998E-2</v>
      </c>
      <c r="D112" s="24">
        <v>7.3534926899999992E-2</v>
      </c>
      <c r="E112" s="24">
        <v>8.7507009499999899E-2</v>
      </c>
      <c r="F112" s="24">
        <v>7.0511602899999984E-2</v>
      </c>
      <c r="G112" s="24">
        <v>6.8749359499999982E-2</v>
      </c>
      <c r="H112" s="24">
        <v>6.6189941299999999E-2</v>
      </c>
      <c r="I112" s="24">
        <v>6.3386315400000004E-2</v>
      </c>
      <c r="J112" s="24">
        <v>5.9820169799999996E-2</v>
      </c>
      <c r="K112" s="24">
        <v>5.4713335699999997E-2</v>
      </c>
      <c r="L112" s="24">
        <v>4.7677162999999891E-2</v>
      </c>
      <c r="M112" s="24">
        <v>4.31192779999999E-2</v>
      </c>
      <c r="N112" s="24">
        <v>3.9807938200000004E-2</v>
      </c>
      <c r="O112" s="24">
        <v>3.7592992999999991E-2</v>
      </c>
      <c r="P112" s="24">
        <v>2.4557417999999998E-2</v>
      </c>
      <c r="Q112" s="24">
        <v>2.4539676100000001E-2</v>
      </c>
      <c r="R112" s="24">
        <v>2.3504297600000001E-2</v>
      </c>
      <c r="S112" s="24">
        <v>2.0907166000000001E-2</v>
      </c>
      <c r="T112" s="24">
        <v>1.9809836299999998E-2</v>
      </c>
      <c r="U112" s="24">
        <v>1.8890198699999902E-2</v>
      </c>
      <c r="V112" s="24">
        <v>1.6827636099999998E-2</v>
      </c>
      <c r="W112" s="24">
        <v>1.737374789999999E-2</v>
      </c>
      <c r="X112" s="24">
        <v>1.56908025E-2</v>
      </c>
      <c r="Y112" s="24">
        <v>1.36292659E-2</v>
      </c>
      <c r="Z112" s="24">
        <v>1.3619025600000001E-2</v>
      </c>
      <c r="AA112" s="24">
        <v>1.1878940999999999E-2</v>
      </c>
    </row>
    <row r="113" spans="1:27" x14ac:dyDescent="0.25">
      <c r="A113" s="28" t="s">
        <v>134</v>
      </c>
      <c r="B113" s="28" t="s">
        <v>122</v>
      </c>
      <c r="C113" s="24">
        <v>0</v>
      </c>
      <c r="D113" s="24">
        <v>0</v>
      </c>
      <c r="E113" s="24">
        <v>0</v>
      </c>
      <c r="F113" s="24">
        <v>0</v>
      </c>
      <c r="G113" s="24">
        <v>0</v>
      </c>
      <c r="H113" s="24">
        <v>0</v>
      </c>
      <c r="I113" s="24">
        <v>0</v>
      </c>
      <c r="J113" s="24">
        <v>0</v>
      </c>
      <c r="K113" s="24">
        <v>0</v>
      </c>
      <c r="L113" s="24">
        <v>0</v>
      </c>
      <c r="M113" s="24">
        <v>0</v>
      </c>
      <c r="N113" s="24">
        <v>0</v>
      </c>
      <c r="O113" s="24">
        <v>0</v>
      </c>
      <c r="P113" s="24">
        <v>0</v>
      </c>
      <c r="Q113" s="24">
        <v>0</v>
      </c>
      <c r="R113" s="24">
        <v>0</v>
      </c>
      <c r="S113" s="24">
        <v>0</v>
      </c>
      <c r="T113" s="24">
        <v>0</v>
      </c>
      <c r="U113" s="24">
        <v>0</v>
      </c>
      <c r="V113" s="24">
        <v>0</v>
      </c>
      <c r="W113" s="24">
        <v>0</v>
      </c>
      <c r="X113" s="24">
        <v>0</v>
      </c>
      <c r="Y113" s="24">
        <v>0</v>
      </c>
      <c r="Z113" s="24">
        <v>0</v>
      </c>
      <c r="AA113" s="24">
        <v>0</v>
      </c>
    </row>
    <row r="114" spans="1:27" x14ac:dyDescent="0.25">
      <c r="A114" s="28" t="s">
        <v>134</v>
      </c>
      <c r="B114" s="28" t="s">
        <v>76</v>
      </c>
      <c r="C114" s="24">
        <v>0</v>
      </c>
      <c r="D114" s="24">
        <v>0</v>
      </c>
      <c r="E114" s="24">
        <v>0</v>
      </c>
      <c r="F114" s="24">
        <v>0</v>
      </c>
      <c r="G114" s="24">
        <v>0</v>
      </c>
      <c r="H114" s="24">
        <v>0</v>
      </c>
      <c r="I114" s="24">
        <v>0</v>
      </c>
      <c r="J114" s="24">
        <v>0</v>
      </c>
      <c r="K114" s="24">
        <v>0</v>
      </c>
      <c r="L114" s="24">
        <v>0</v>
      </c>
      <c r="M114" s="24">
        <v>0</v>
      </c>
      <c r="N114" s="24">
        <v>0</v>
      </c>
      <c r="O114" s="24">
        <v>0</v>
      </c>
      <c r="P114" s="24">
        <v>0</v>
      </c>
      <c r="Q114" s="24">
        <v>0</v>
      </c>
      <c r="R114" s="24">
        <v>0</v>
      </c>
      <c r="S114" s="24">
        <v>0</v>
      </c>
      <c r="T114" s="24">
        <v>0</v>
      </c>
      <c r="U114" s="24">
        <v>0</v>
      </c>
      <c r="V114" s="24">
        <v>0</v>
      </c>
      <c r="W114" s="24">
        <v>0</v>
      </c>
      <c r="X114" s="24">
        <v>0</v>
      </c>
      <c r="Y114" s="24">
        <v>0</v>
      </c>
      <c r="Z114" s="24">
        <v>0</v>
      </c>
      <c r="AA114" s="24">
        <v>0</v>
      </c>
    </row>
    <row r="116" spans="1:27" x14ac:dyDescent="0.25">
      <c r="A116" s="18" t="s">
        <v>129</v>
      </c>
      <c r="B116" s="18" t="s">
        <v>130</v>
      </c>
      <c r="C116" s="18" t="s">
        <v>79</v>
      </c>
      <c r="D116" s="18" t="s">
        <v>87</v>
      </c>
      <c r="E116" s="18" t="s">
        <v>88</v>
      </c>
      <c r="F116" s="18" t="s">
        <v>89</v>
      </c>
      <c r="G116" s="18" t="s">
        <v>90</v>
      </c>
      <c r="H116" s="18" t="s">
        <v>91</v>
      </c>
      <c r="I116" s="18" t="s">
        <v>92</v>
      </c>
      <c r="J116" s="18" t="s">
        <v>93</v>
      </c>
      <c r="K116" s="18" t="s">
        <v>94</v>
      </c>
      <c r="L116" s="18" t="s">
        <v>95</v>
      </c>
      <c r="M116" s="18" t="s">
        <v>96</v>
      </c>
      <c r="N116" s="18" t="s">
        <v>97</v>
      </c>
      <c r="O116" s="18" t="s">
        <v>98</v>
      </c>
      <c r="P116" s="18" t="s">
        <v>99</v>
      </c>
      <c r="Q116" s="18" t="s">
        <v>100</v>
      </c>
      <c r="R116" s="18" t="s">
        <v>101</v>
      </c>
      <c r="S116" s="18" t="s">
        <v>102</v>
      </c>
      <c r="T116" s="18" t="s">
        <v>103</v>
      </c>
      <c r="U116" s="18" t="s">
        <v>104</v>
      </c>
      <c r="V116" s="18" t="s">
        <v>105</v>
      </c>
      <c r="W116" s="18" t="s">
        <v>106</v>
      </c>
      <c r="X116" s="18" t="s">
        <v>107</v>
      </c>
      <c r="Y116" s="18" t="s">
        <v>108</v>
      </c>
      <c r="Z116" s="18" t="s">
        <v>109</v>
      </c>
      <c r="AA116" s="18" t="s">
        <v>110</v>
      </c>
    </row>
    <row r="117" spans="1:27" x14ac:dyDescent="0.25">
      <c r="A117" s="28" t="s">
        <v>135</v>
      </c>
      <c r="B117" s="28" t="s">
        <v>71</v>
      </c>
      <c r="C117" s="24">
        <v>0</v>
      </c>
      <c r="D117" s="24">
        <v>0</v>
      </c>
      <c r="E117" s="24">
        <v>0</v>
      </c>
      <c r="F117" s="24">
        <v>0</v>
      </c>
      <c r="G117" s="24">
        <v>0</v>
      </c>
      <c r="H117" s="24">
        <v>0</v>
      </c>
      <c r="I117" s="24">
        <v>0</v>
      </c>
      <c r="J117" s="24">
        <v>0</v>
      </c>
      <c r="K117" s="24">
        <v>0</v>
      </c>
      <c r="L117" s="24">
        <v>0</v>
      </c>
      <c r="M117" s="24">
        <v>0</v>
      </c>
      <c r="N117" s="24">
        <v>0</v>
      </c>
      <c r="O117" s="24">
        <v>0</v>
      </c>
      <c r="P117" s="24">
        <v>0</v>
      </c>
      <c r="Q117" s="24">
        <v>0</v>
      </c>
      <c r="R117" s="24">
        <v>0</v>
      </c>
      <c r="S117" s="24">
        <v>0</v>
      </c>
      <c r="T117" s="24">
        <v>0</v>
      </c>
      <c r="U117" s="24">
        <v>0</v>
      </c>
      <c r="V117" s="24">
        <v>0</v>
      </c>
      <c r="W117" s="24">
        <v>0</v>
      </c>
      <c r="X117" s="24">
        <v>0</v>
      </c>
      <c r="Y117" s="24">
        <v>0</v>
      </c>
      <c r="Z117" s="24">
        <v>0</v>
      </c>
      <c r="AA117" s="24">
        <v>0</v>
      </c>
    </row>
    <row r="118" spans="1:27" x14ac:dyDescent="0.25">
      <c r="A118" s="28" t="s">
        <v>135</v>
      </c>
      <c r="B118" s="28" t="s">
        <v>122</v>
      </c>
      <c r="C118" s="24">
        <v>0</v>
      </c>
      <c r="D118" s="24">
        <v>0</v>
      </c>
      <c r="E118" s="24">
        <v>0</v>
      </c>
      <c r="F118" s="24">
        <v>0</v>
      </c>
      <c r="G118" s="24">
        <v>0</v>
      </c>
      <c r="H118" s="24">
        <v>0</v>
      </c>
      <c r="I118" s="24">
        <v>0</v>
      </c>
      <c r="J118" s="24">
        <v>0</v>
      </c>
      <c r="K118" s="24">
        <v>0</v>
      </c>
      <c r="L118" s="24">
        <v>0</v>
      </c>
      <c r="M118" s="24">
        <v>0</v>
      </c>
      <c r="N118" s="24">
        <v>0</v>
      </c>
      <c r="O118" s="24">
        <v>0</v>
      </c>
      <c r="P118" s="24">
        <v>0</v>
      </c>
      <c r="Q118" s="24">
        <v>0</v>
      </c>
      <c r="R118" s="24">
        <v>0</v>
      </c>
      <c r="S118" s="24">
        <v>0</v>
      </c>
      <c r="T118" s="24">
        <v>0</v>
      </c>
      <c r="U118" s="24">
        <v>0</v>
      </c>
      <c r="V118" s="24">
        <v>0</v>
      </c>
      <c r="W118" s="24">
        <v>0</v>
      </c>
      <c r="X118" s="24">
        <v>0</v>
      </c>
      <c r="Y118" s="24">
        <v>0</v>
      </c>
      <c r="Z118" s="24">
        <v>0</v>
      </c>
      <c r="AA118" s="24">
        <v>0</v>
      </c>
    </row>
    <row r="119" spans="1:27" x14ac:dyDescent="0.25">
      <c r="A119" s="28" t="s">
        <v>135</v>
      </c>
      <c r="B119" s="28" t="s">
        <v>76</v>
      </c>
      <c r="C119" s="24">
        <v>0</v>
      </c>
      <c r="D119" s="24">
        <v>0</v>
      </c>
      <c r="E119" s="24">
        <v>0</v>
      </c>
      <c r="F119" s="24">
        <v>0</v>
      </c>
      <c r="G119" s="24">
        <v>0</v>
      </c>
      <c r="H119" s="24">
        <v>0</v>
      </c>
      <c r="I119" s="24">
        <v>0</v>
      </c>
      <c r="J119" s="24">
        <v>0</v>
      </c>
      <c r="K119" s="24">
        <v>0</v>
      </c>
      <c r="L119" s="24">
        <v>0</v>
      </c>
      <c r="M119" s="24">
        <v>0</v>
      </c>
      <c r="N119" s="24">
        <v>0</v>
      </c>
      <c r="O119" s="24">
        <v>0</v>
      </c>
      <c r="P119" s="24">
        <v>0</v>
      </c>
      <c r="Q119" s="24">
        <v>0</v>
      </c>
      <c r="R119" s="24">
        <v>0</v>
      </c>
      <c r="S119" s="24">
        <v>0</v>
      </c>
      <c r="T119" s="24">
        <v>0</v>
      </c>
      <c r="U119" s="24">
        <v>0</v>
      </c>
      <c r="V119" s="24">
        <v>0</v>
      </c>
      <c r="W119" s="24">
        <v>0</v>
      </c>
      <c r="X119" s="24">
        <v>0</v>
      </c>
      <c r="Y119" s="24">
        <v>0</v>
      </c>
      <c r="Z119" s="24">
        <v>0</v>
      </c>
      <c r="AA119" s="24">
        <v>0</v>
      </c>
    </row>
    <row r="121" spans="1:27" collapsed="1" x14ac:dyDescent="0.25"/>
  </sheetData>
  <sheetProtection algorithmName="SHA-512" hashValue="MybFPUSkLQcmybdNHtlp5JDqHy0UJf3VmwATKQro0zjPiLQqcN+QH5tPYh/X4XbtjM/hxOyP5/DvAm2ZujMLVg==" saltValue="PfqG0jmOQPjDJxjJmVZqMg==" spinCount="100000" sheet="1" objects="1" scenarios="1"/>
  <mergeCells count="6">
    <mergeCell ref="A17:B17"/>
    <mergeCell ref="A31:B31"/>
    <mergeCell ref="A45:B45"/>
    <mergeCell ref="A59:B59"/>
    <mergeCell ref="A73:B73"/>
    <mergeCell ref="A87:B87"/>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6BD15-3F9D-41E5-8460-131D65DB942B}">
  <sheetPr codeName="Sheet20">
    <tabColor theme="7" tint="0.39997558519241921"/>
  </sheetPr>
  <dimension ref="A1:AA87"/>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159</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27" t="s">
        <v>30</v>
      </c>
      <c r="B2" s="35" t="s">
        <v>160</v>
      </c>
      <c r="C2" s="35"/>
      <c r="D2" s="35"/>
      <c r="E2" s="35"/>
      <c r="F2" s="35"/>
      <c r="G2" s="35"/>
      <c r="H2" s="35"/>
      <c r="I2" s="35"/>
      <c r="J2" s="35"/>
      <c r="K2" s="35"/>
      <c r="L2" s="35"/>
      <c r="M2" s="35"/>
      <c r="N2" s="35"/>
      <c r="O2" s="35"/>
      <c r="P2" s="35"/>
      <c r="Q2" s="35"/>
      <c r="R2" s="35"/>
      <c r="S2" s="35"/>
      <c r="T2" s="35"/>
      <c r="U2" s="35"/>
      <c r="V2" s="35"/>
    </row>
    <row r="3" spans="1:27" x14ac:dyDescent="0.25">
      <c r="B3" s="35"/>
      <c r="C3" s="35"/>
      <c r="D3" s="35"/>
      <c r="E3" s="35"/>
      <c r="F3" s="35"/>
      <c r="G3" s="35"/>
      <c r="H3" s="35"/>
      <c r="I3" s="35"/>
      <c r="J3" s="35"/>
      <c r="K3" s="35"/>
      <c r="L3" s="35"/>
      <c r="M3" s="35"/>
      <c r="N3" s="35"/>
      <c r="O3" s="35"/>
      <c r="P3" s="35"/>
      <c r="Q3" s="35"/>
      <c r="R3" s="35"/>
      <c r="S3" s="35"/>
      <c r="T3" s="35"/>
      <c r="U3" s="35"/>
      <c r="V3" s="35"/>
    </row>
    <row r="4" spans="1:27" x14ac:dyDescent="0.25">
      <c r="A4" s="17" t="s">
        <v>128</v>
      </c>
      <c r="B4" s="1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24">
        <v>0</v>
      </c>
      <c r="D6" s="24">
        <v>0</v>
      </c>
      <c r="E6" s="24">
        <v>0</v>
      </c>
      <c r="F6" s="24">
        <v>-30264.492911709891</v>
      </c>
      <c r="G6" s="24">
        <v>673994.13013372873</v>
      </c>
      <c r="H6" s="24">
        <v>258337.46801466189</v>
      </c>
      <c r="I6" s="24">
        <v>-187002.04147565868</v>
      </c>
      <c r="J6" s="24">
        <v>0</v>
      </c>
      <c r="K6" s="24">
        <v>-4.4702229282390982E-2</v>
      </c>
      <c r="L6" s="24">
        <v>-10128.769667366794</v>
      </c>
      <c r="M6" s="24">
        <v>-24963.868264428897</v>
      </c>
      <c r="N6" s="24">
        <v>-6.7338425794700901E-5</v>
      </c>
      <c r="O6" s="24">
        <v>279441.82238818886</v>
      </c>
      <c r="P6" s="24">
        <v>-1.896985815128574E-5</v>
      </c>
      <c r="Q6" s="24">
        <v>-9.7762969629761984E-6</v>
      </c>
      <c r="R6" s="24">
        <v>0</v>
      </c>
      <c r="S6" s="24">
        <v>0</v>
      </c>
      <c r="T6" s="24">
        <v>0</v>
      </c>
      <c r="U6" s="24">
        <v>0</v>
      </c>
      <c r="V6" s="24">
        <v>0</v>
      </c>
      <c r="W6" s="24">
        <v>0</v>
      </c>
      <c r="X6" s="24">
        <v>0</v>
      </c>
      <c r="Y6" s="24">
        <v>-1.2780524169527679E-5</v>
      </c>
      <c r="Z6" s="24">
        <v>-3.6128569100510907E-3</v>
      </c>
      <c r="AA6" s="24">
        <v>-7.1100121124177901E-6</v>
      </c>
    </row>
    <row r="7" spans="1:27" x14ac:dyDescent="0.25">
      <c r="A7" s="28" t="s">
        <v>40</v>
      </c>
      <c r="B7" s="28" t="s">
        <v>72</v>
      </c>
      <c r="C7" s="24">
        <v>0</v>
      </c>
      <c r="D7" s="24">
        <v>0</v>
      </c>
      <c r="E7" s="24">
        <v>0</v>
      </c>
      <c r="F7" s="24">
        <v>-597167.99575656012</v>
      </c>
      <c r="G7" s="24">
        <v>-125528.61106610449</v>
      </c>
      <c r="H7" s="24">
        <v>-4.8359889840649636E-2</v>
      </c>
      <c r="I7" s="24">
        <v>154688.93911393816</v>
      </c>
      <c r="J7" s="24">
        <v>432951.29922542372</v>
      </c>
      <c r="K7" s="24">
        <v>0</v>
      </c>
      <c r="L7" s="24">
        <v>0</v>
      </c>
      <c r="M7" s="24">
        <v>0</v>
      </c>
      <c r="N7" s="24">
        <v>0</v>
      </c>
      <c r="O7" s="24">
        <v>0</v>
      </c>
      <c r="P7" s="24">
        <v>0</v>
      </c>
      <c r="Q7" s="24">
        <v>0</v>
      </c>
      <c r="R7" s="24">
        <v>0</v>
      </c>
      <c r="S7" s="24">
        <v>169652.82461187799</v>
      </c>
      <c r="T7" s="24">
        <v>197519.63232817684</v>
      </c>
      <c r="U7" s="24">
        <v>0</v>
      </c>
      <c r="V7" s="24">
        <v>0</v>
      </c>
      <c r="W7" s="24">
        <v>0</v>
      </c>
      <c r="X7" s="24">
        <v>0</v>
      </c>
      <c r="Y7" s="24">
        <v>-1.9028404130963399E-5</v>
      </c>
      <c r="Z7" s="24">
        <v>-4.80835818771731E-5</v>
      </c>
      <c r="AA7" s="24">
        <v>-9779.0092065394438</v>
      </c>
    </row>
    <row r="8" spans="1:27" x14ac:dyDescent="0.25">
      <c r="A8" s="28" t="s">
        <v>40</v>
      </c>
      <c r="B8" s="28" t="s">
        <v>20</v>
      </c>
      <c r="C8" s="24">
        <v>0</v>
      </c>
      <c r="D8" s="24">
        <v>0.1193154441829193</v>
      </c>
      <c r="E8" s="24">
        <v>2.6168433650929232E-2</v>
      </c>
      <c r="F8" s="24">
        <v>1.3618897257330502E-2</v>
      </c>
      <c r="G8" s="24">
        <v>2.4945027695605169E-3</v>
      </c>
      <c r="H8" s="24">
        <v>3.8280521937739459E-3</v>
      </c>
      <c r="I8" s="24">
        <v>2.0557995191054293E-3</v>
      </c>
      <c r="J8" s="24">
        <v>9.9799542703096454E-3</v>
      </c>
      <c r="K8" s="24">
        <v>2.6993802078524006E-3</v>
      </c>
      <c r="L8" s="24">
        <v>3.1994914772142391E-3</v>
      </c>
      <c r="M8" s="24">
        <v>7.3213353576474894E-5</v>
      </c>
      <c r="N8" s="24">
        <v>9.5923624790533648E-3</v>
      </c>
      <c r="O8" s="24">
        <v>6.5391466475840819E-3</v>
      </c>
      <c r="P8" s="24">
        <v>4.5657074536054783E-3</v>
      </c>
      <c r="Q8" s="24">
        <v>6.6803023837508661E-3</v>
      </c>
      <c r="R8" s="24">
        <v>9.1654472014607198E-3</v>
      </c>
      <c r="S8" s="24">
        <v>3.1950699977614481E-2</v>
      </c>
      <c r="T8" s="24">
        <v>2.2473814407235494E-3</v>
      </c>
      <c r="U8" s="24">
        <v>4.4315347298522073E-3</v>
      </c>
      <c r="V8" s="24">
        <v>4.1921458539702201E-5</v>
      </c>
      <c r="W8" s="24">
        <v>3.644280409255215E-3</v>
      </c>
      <c r="X8" s="24">
        <v>4.7526384100265223E-3</v>
      </c>
      <c r="Y8" s="24">
        <v>1.6751413724162534E-3</v>
      </c>
      <c r="Z8" s="24">
        <v>1.4616426315096326E-4</v>
      </c>
      <c r="AA8" s="24">
        <v>2.2050937790390055E-4</v>
      </c>
    </row>
    <row r="9" spans="1:27" x14ac:dyDescent="0.25">
      <c r="A9" s="28" t="s">
        <v>40</v>
      </c>
      <c r="B9" s="28" t="s">
        <v>32</v>
      </c>
      <c r="C9" s="24">
        <v>0</v>
      </c>
      <c r="D9" s="24">
        <v>0</v>
      </c>
      <c r="E9" s="24">
        <v>0</v>
      </c>
      <c r="F9" s="24">
        <v>0</v>
      </c>
      <c r="G9" s="24">
        <v>0</v>
      </c>
      <c r="H9" s="24">
        <v>0</v>
      </c>
      <c r="I9" s="24">
        <v>0</v>
      </c>
      <c r="J9" s="24">
        <v>0</v>
      </c>
      <c r="K9" s="24">
        <v>0</v>
      </c>
      <c r="L9" s="24">
        <v>0</v>
      </c>
      <c r="M9" s="24">
        <v>0</v>
      </c>
      <c r="N9" s="24">
        <v>0</v>
      </c>
      <c r="O9" s="24">
        <v>0</v>
      </c>
      <c r="P9" s="24">
        <v>0</v>
      </c>
      <c r="Q9" s="24">
        <v>0</v>
      </c>
      <c r="R9" s="24">
        <v>0</v>
      </c>
      <c r="S9" s="24">
        <v>0</v>
      </c>
      <c r="T9" s="24">
        <v>0</v>
      </c>
      <c r="U9" s="24">
        <v>0</v>
      </c>
      <c r="V9" s="24">
        <v>0</v>
      </c>
      <c r="W9" s="24">
        <v>0</v>
      </c>
      <c r="X9" s="24">
        <v>0</v>
      </c>
      <c r="Y9" s="24">
        <v>0</v>
      </c>
      <c r="Z9" s="24">
        <v>0</v>
      </c>
      <c r="AA9" s="24">
        <v>0</v>
      </c>
    </row>
    <row r="10" spans="1:27" x14ac:dyDescent="0.25">
      <c r="A10" s="28" t="s">
        <v>40</v>
      </c>
      <c r="B10" s="28" t="s">
        <v>67</v>
      </c>
      <c r="C10" s="24">
        <v>8.2057018113129696E-2</v>
      </c>
      <c r="D10" s="24">
        <v>8.7305869832261223E-3</v>
      </c>
      <c r="E10" s="24">
        <v>2.7542665689820132E-2</v>
      </c>
      <c r="F10" s="24">
        <v>9.005681050190735E-3</v>
      </c>
      <c r="G10" s="24">
        <v>5.9068375902256399E-3</v>
      </c>
      <c r="H10" s="24">
        <v>1.2874479562226758E-2</v>
      </c>
      <c r="I10" s="24">
        <v>8.35833028758511E-4</v>
      </c>
      <c r="J10" s="24">
        <v>3.3453550245399776E-3</v>
      </c>
      <c r="K10" s="24">
        <v>8.0664261807147073E-4</v>
      </c>
      <c r="L10" s="24">
        <v>5.586076468200446E-3</v>
      </c>
      <c r="M10" s="24">
        <v>7.5932077292377984E-4</v>
      </c>
      <c r="N10" s="24">
        <v>1.8082893380457986E-3</v>
      </c>
      <c r="O10" s="24">
        <v>1.6049544037513986E-3</v>
      </c>
      <c r="P10" s="24">
        <v>2.9751966164478553E-3</v>
      </c>
      <c r="Q10" s="24">
        <v>3.2277335596794542E-3</v>
      </c>
      <c r="R10" s="24">
        <v>7437.6636885155713</v>
      </c>
      <c r="S10" s="24">
        <v>3770.7674411246094</v>
      </c>
      <c r="T10" s="24">
        <v>5.4505195294279169E-4</v>
      </c>
      <c r="U10" s="24">
        <v>3.9216484389874313E-3</v>
      </c>
      <c r="V10" s="24">
        <v>1.0716147024913969E-4</v>
      </c>
      <c r="W10" s="24">
        <v>2.6391978588085063E-3</v>
      </c>
      <c r="X10" s="24">
        <v>2.1157386511415891E-4</v>
      </c>
      <c r="Y10" s="24">
        <v>220.47521805363871</v>
      </c>
      <c r="Z10" s="24">
        <v>1428.0868130240844</v>
      </c>
      <c r="AA10" s="24">
        <v>1.1825025216869256E-3</v>
      </c>
    </row>
    <row r="11" spans="1:27" x14ac:dyDescent="0.25">
      <c r="A11" s="28" t="s">
        <v>40</v>
      </c>
      <c r="B11" s="28" t="s">
        <v>66</v>
      </c>
      <c r="C11" s="24">
        <v>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row>
    <row r="12" spans="1:27" x14ac:dyDescent="0.25">
      <c r="A12" s="28" t="s">
        <v>40</v>
      </c>
      <c r="B12" s="28" t="s">
        <v>70</v>
      </c>
      <c r="C12" s="24">
        <v>0</v>
      </c>
      <c r="D12" s="24">
        <v>13.064491268001021</v>
      </c>
      <c r="E12" s="24">
        <v>277567.31552871841</v>
      </c>
      <c r="F12" s="24">
        <v>346414.64432842907</v>
      </c>
      <c r="G12" s="24">
        <v>134972.59190362622</v>
      </c>
      <c r="H12" s="24">
        <v>82905.011477816821</v>
      </c>
      <c r="I12" s="24">
        <v>89077.755584606013</v>
      </c>
      <c r="J12" s="24">
        <v>520446.409229349</v>
      </c>
      <c r="K12" s="24">
        <v>574939.95254110242</v>
      </c>
      <c r="L12" s="24">
        <v>30410.304479006514</v>
      </c>
      <c r="M12" s="24">
        <v>109354.30389599178</v>
      </c>
      <c r="N12" s="24">
        <v>288519.71928286413</v>
      </c>
      <c r="O12" s="24">
        <v>75892.125057047058</v>
      </c>
      <c r="P12" s="24">
        <v>211623.38285308564</v>
      </c>
      <c r="Q12" s="24">
        <v>447280.04310632788</v>
      </c>
      <c r="R12" s="24">
        <v>316681.01151747792</v>
      </c>
      <c r="S12" s="24">
        <v>515752.91514065472</v>
      </c>
      <c r="T12" s="24">
        <v>83926.983492773215</v>
      </c>
      <c r="U12" s="24">
        <v>27486.847897499396</v>
      </c>
      <c r="V12" s="24">
        <v>8343.5247907884495</v>
      </c>
      <c r="W12" s="24">
        <v>101769.71186961172</v>
      </c>
      <c r="X12" s="24">
        <v>116401.46830967958</v>
      </c>
      <c r="Y12" s="24">
        <v>7485.4783338589086</v>
      </c>
      <c r="Z12" s="24">
        <v>6467.2563921589417</v>
      </c>
      <c r="AA12" s="24">
        <v>18623.770757895589</v>
      </c>
    </row>
    <row r="13" spans="1:27" x14ac:dyDescent="0.25">
      <c r="A13" s="28" t="s">
        <v>40</v>
      </c>
      <c r="B13" s="28" t="s">
        <v>69</v>
      </c>
      <c r="C13" s="24">
        <v>0.75061915911855703</v>
      </c>
      <c r="D13" s="24">
        <v>202650.73455177055</v>
      </c>
      <c r="E13" s="24">
        <v>46779.659282616492</v>
      </c>
      <c r="F13" s="24">
        <v>6.0175591726211133E-2</v>
      </c>
      <c r="G13" s="24">
        <v>159696.79747541703</v>
      </c>
      <c r="H13" s="24">
        <v>135141.02713366097</v>
      </c>
      <c r="I13" s="24">
        <v>83028.789735225859</v>
      </c>
      <c r="J13" s="24">
        <v>0.42991642084094733</v>
      </c>
      <c r="K13" s="24">
        <v>479166.31738912489</v>
      </c>
      <c r="L13" s="24">
        <v>0.36564717045254735</v>
      </c>
      <c r="M13" s="24">
        <v>2.1050920940153657</v>
      </c>
      <c r="N13" s="24">
        <v>10627.113650478092</v>
      </c>
      <c r="O13" s="24">
        <v>24091.807762151238</v>
      </c>
      <c r="P13" s="24">
        <v>8.1775767600833382E-2</v>
      </c>
      <c r="Q13" s="24">
        <v>37291.367309454261</v>
      </c>
      <c r="R13" s="24">
        <v>29529.680454882979</v>
      </c>
      <c r="S13" s="24">
        <v>73256.32659769048</v>
      </c>
      <c r="T13" s="24">
        <v>33242.306628188606</v>
      </c>
      <c r="U13" s="24">
        <v>9.4366438961729568E-3</v>
      </c>
      <c r="V13" s="24">
        <v>22980.367927649051</v>
      </c>
      <c r="W13" s="24">
        <v>25334.939848046168</v>
      </c>
      <c r="X13" s="24">
        <v>87718.070130539869</v>
      </c>
      <c r="Y13" s="24">
        <v>4050.5102108870742</v>
      </c>
      <c r="Z13" s="24">
        <v>1.820159961420018E-3</v>
      </c>
      <c r="AA13" s="24">
        <v>1.9100149920386916E-2</v>
      </c>
    </row>
    <row r="14" spans="1:27" x14ac:dyDescent="0.25">
      <c r="A14" s="28" t="s">
        <v>40</v>
      </c>
      <c r="B14" s="28" t="s">
        <v>36</v>
      </c>
      <c r="C14" s="24">
        <v>0.66731935429769929</v>
      </c>
      <c r="D14" s="24">
        <v>2.1370841015165582E-2</v>
      </c>
      <c r="E14" s="24">
        <v>9.2953117766786195E-3</v>
      </c>
      <c r="F14" s="24">
        <v>0</v>
      </c>
      <c r="G14" s="24">
        <v>0.13827217994315325</v>
      </c>
      <c r="H14" s="24">
        <v>0.49015837557330738</v>
      </c>
      <c r="I14" s="24">
        <v>0.11801095478056464</v>
      </c>
      <c r="J14" s="24">
        <v>25858.161479234885</v>
      </c>
      <c r="K14" s="24">
        <v>1.7388599858487869E-4</v>
      </c>
      <c r="L14" s="24">
        <v>14958.824740295475</v>
      </c>
      <c r="M14" s="24">
        <v>8288.2663719473276</v>
      </c>
      <c r="N14" s="24">
        <v>8562.2815570541461</v>
      </c>
      <c r="O14" s="24">
        <v>11625.348796222816</v>
      </c>
      <c r="P14" s="24">
        <v>3669.9122739108961</v>
      </c>
      <c r="Q14" s="24">
        <v>36860.432305458402</v>
      </c>
      <c r="R14" s="24">
        <v>1687.8962830570442</v>
      </c>
      <c r="S14" s="24">
        <v>2627.2407571688068</v>
      </c>
      <c r="T14" s="24">
        <v>1.743578926855455E-5</v>
      </c>
      <c r="U14" s="24">
        <v>8.3256545880238601E-4</v>
      </c>
      <c r="V14" s="24">
        <v>4.6273116534072529E-4</v>
      </c>
      <c r="W14" s="24">
        <v>15363.56699093639</v>
      </c>
      <c r="X14" s="24">
        <v>6367.5785851566343</v>
      </c>
      <c r="Y14" s="24">
        <v>88.496014069047931</v>
      </c>
      <c r="Z14" s="24">
        <v>824.64958320043434</v>
      </c>
      <c r="AA14" s="24">
        <v>6.7776741395363755E-4</v>
      </c>
    </row>
    <row r="15" spans="1:27" x14ac:dyDescent="0.25">
      <c r="A15" s="28" t="s">
        <v>40</v>
      </c>
      <c r="B15" s="28" t="s">
        <v>74</v>
      </c>
      <c r="C15" s="24">
        <v>0</v>
      </c>
      <c r="D15" s="24">
        <v>0</v>
      </c>
      <c r="E15" s="24">
        <v>0</v>
      </c>
      <c r="F15" s="24">
        <v>1.476784565838132</v>
      </c>
      <c r="G15" s="24">
        <v>0.15414631774626145</v>
      </c>
      <c r="H15" s="24">
        <v>0.30655447567776661</v>
      </c>
      <c r="I15" s="24">
        <v>1.4083094529235982E-2</v>
      </c>
      <c r="J15" s="24">
        <v>0.23011055825741691</v>
      </c>
      <c r="K15" s="24">
        <v>245018.49724188427</v>
      </c>
      <c r="L15" s="24">
        <v>5.6789904403029688E-2</v>
      </c>
      <c r="M15" s="24">
        <v>3.7031112978590783E-2</v>
      </c>
      <c r="N15" s="24">
        <v>8.2224261625751666E-2</v>
      </c>
      <c r="O15" s="24">
        <v>3.9355187412535263E-3</v>
      </c>
      <c r="P15" s="24">
        <v>4.3823744638845356E-2</v>
      </c>
      <c r="Q15" s="24">
        <v>3.824016066275842E-2</v>
      </c>
      <c r="R15" s="24">
        <v>12066.585158180862</v>
      </c>
      <c r="S15" s="24">
        <v>24309.904064695231</v>
      </c>
      <c r="T15" s="24">
        <v>3.4125868329937713E-2</v>
      </c>
      <c r="U15" s="24">
        <v>0.32147610669238652</v>
      </c>
      <c r="V15" s="24">
        <v>1.5283670933916788E-3</v>
      </c>
      <c r="W15" s="24">
        <v>3992.3172893712031</v>
      </c>
      <c r="X15" s="24">
        <v>15699.584978383831</v>
      </c>
      <c r="Y15" s="24">
        <v>3381.1964814191829</v>
      </c>
      <c r="Z15" s="24">
        <v>5244.3485077032628</v>
      </c>
      <c r="AA15" s="24">
        <v>1.5607290570558393E-4</v>
      </c>
    </row>
    <row r="16" spans="1:27" x14ac:dyDescent="0.25">
      <c r="A16" s="28" t="s">
        <v>40</v>
      </c>
      <c r="B16" s="28" t="s">
        <v>56</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24">
        <v>0</v>
      </c>
      <c r="X16" s="24">
        <v>0</v>
      </c>
      <c r="Y16" s="24">
        <v>0</v>
      </c>
      <c r="Z16" s="24">
        <v>0</v>
      </c>
      <c r="AA16" s="24">
        <v>0</v>
      </c>
    </row>
    <row r="17" spans="1:27" x14ac:dyDescent="0.25">
      <c r="A17" s="33" t="s">
        <v>139</v>
      </c>
      <c r="B17" s="33"/>
      <c r="C17" s="30">
        <v>0.83267617723168674</v>
      </c>
      <c r="D17" s="30">
        <v>202663.92708906971</v>
      </c>
      <c r="E17" s="30">
        <v>324347.02852243424</v>
      </c>
      <c r="F17" s="30">
        <v>-281017.76153967093</v>
      </c>
      <c r="G17" s="30">
        <v>843134.91684800794</v>
      </c>
      <c r="H17" s="30">
        <v>476383.47496878158</v>
      </c>
      <c r="I17" s="30">
        <v>139793.4458497439</v>
      </c>
      <c r="J17" s="30">
        <v>953398.15169650281</v>
      </c>
      <c r="K17" s="30">
        <v>1054106.2287340208</v>
      </c>
      <c r="L17" s="30">
        <v>20281.909244378119</v>
      </c>
      <c r="M17" s="30">
        <v>84392.541556191019</v>
      </c>
      <c r="N17" s="30">
        <v>299146.84426665556</v>
      </c>
      <c r="O17" s="30">
        <v>379425.76335148822</v>
      </c>
      <c r="P17" s="30">
        <v>211623.47215078748</v>
      </c>
      <c r="Q17" s="30">
        <v>484571.42031404178</v>
      </c>
      <c r="R17" s="30">
        <v>353648.36482632364</v>
      </c>
      <c r="S17" s="30">
        <v>762432.86574204778</v>
      </c>
      <c r="T17" s="30">
        <v>314688.92524157203</v>
      </c>
      <c r="U17" s="30">
        <v>27486.865687326463</v>
      </c>
      <c r="V17" s="30">
        <v>31323.89286752043</v>
      </c>
      <c r="W17" s="30">
        <v>127104.65800113617</v>
      </c>
      <c r="X17" s="30">
        <v>204119.54340443172</v>
      </c>
      <c r="Y17" s="30">
        <v>11756.465406132065</v>
      </c>
      <c r="Z17" s="30">
        <v>7895.3415105667591</v>
      </c>
      <c r="AA17" s="30">
        <v>8844.7820474079545</v>
      </c>
    </row>
    <row r="18" spans="1:27" x14ac:dyDescent="0.25">
      <c r="A18" s="12"/>
      <c r="B18" s="12"/>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24">
        <v>0</v>
      </c>
      <c r="D20" s="24">
        <v>0</v>
      </c>
      <c r="E20" s="24">
        <v>0</v>
      </c>
      <c r="F20" s="24">
        <v>-1.6969746107232942E-3</v>
      </c>
      <c r="G20" s="24">
        <v>829836.15133398969</v>
      </c>
      <c r="H20" s="24">
        <v>-142044.41491218811</v>
      </c>
      <c r="I20" s="24">
        <v>-183741.87539990598</v>
      </c>
      <c r="J20" s="24">
        <v>0</v>
      </c>
      <c r="K20" s="24">
        <v>-4.2471863835443831E-2</v>
      </c>
      <c r="L20" s="24">
        <v>-10128.769452619312</v>
      </c>
      <c r="M20" s="24">
        <v>-24963.868227686668</v>
      </c>
      <c r="N20" s="24">
        <v>0</v>
      </c>
      <c r="O20" s="24">
        <v>0</v>
      </c>
      <c r="P20" s="24">
        <v>-1.896985815128574E-5</v>
      </c>
      <c r="Q20" s="24">
        <v>0</v>
      </c>
      <c r="R20" s="24">
        <v>0</v>
      </c>
      <c r="S20" s="24">
        <v>0</v>
      </c>
      <c r="T20" s="24">
        <v>0</v>
      </c>
      <c r="U20" s="24">
        <v>0</v>
      </c>
      <c r="V20" s="24">
        <v>0</v>
      </c>
      <c r="W20" s="24">
        <v>0</v>
      </c>
      <c r="X20" s="24">
        <v>0</v>
      </c>
      <c r="Y20" s="24">
        <v>0</v>
      </c>
      <c r="Z20" s="24">
        <v>0</v>
      </c>
      <c r="AA20" s="24">
        <v>0</v>
      </c>
    </row>
    <row r="21" spans="1:27" x14ac:dyDescent="0.25">
      <c r="A21" s="28" t="s">
        <v>131</v>
      </c>
      <c r="B21" s="28" t="s">
        <v>72</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row>
    <row r="22" spans="1:27" x14ac:dyDescent="0.25">
      <c r="A22" s="28" t="s">
        <v>131</v>
      </c>
      <c r="B22" s="28" t="s">
        <v>20</v>
      </c>
      <c r="C22" s="24">
        <v>0</v>
      </c>
      <c r="D22" s="24">
        <v>2.6578466983312499E-2</v>
      </c>
      <c r="E22" s="24">
        <v>1.3443479929152E-2</v>
      </c>
      <c r="F22" s="24">
        <v>6.01754994736694E-5</v>
      </c>
      <c r="G22" s="24">
        <v>0</v>
      </c>
      <c r="H22" s="24">
        <v>0</v>
      </c>
      <c r="I22" s="24">
        <v>0</v>
      </c>
      <c r="J22" s="24">
        <v>2.4844190741684798E-5</v>
      </c>
      <c r="K22" s="24">
        <v>4.9431020542279E-5</v>
      </c>
      <c r="L22" s="24">
        <v>0</v>
      </c>
      <c r="M22" s="24">
        <v>1.4747352639774299E-5</v>
      </c>
      <c r="N22" s="24">
        <v>2.5590256606893499E-3</v>
      </c>
      <c r="O22" s="24">
        <v>1.7954467691774301E-3</v>
      </c>
      <c r="P22" s="24">
        <v>3.845549951048E-4</v>
      </c>
      <c r="Q22" s="24">
        <v>2.81746660017884E-3</v>
      </c>
      <c r="R22" s="24">
        <v>5.4630814551431305E-3</v>
      </c>
      <c r="S22" s="24">
        <v>1.2549672945521699E-2</v>
      </c>
      <c r="T22" s="24">
        <v>2.3975843729288099E-5</v>
      </c>
      <c r="U22" s="24">
        <v>5.3036485840350405E-6</v>
      </c>
      <c r="V22" s="24">
        <v>1.3860695781175501E-5</v>
      </c>
      <c r="W22" s="24">
        <v>4.2101892090393698E-5</v>
      </c>
      <c r="X22" s="24">
        <v>3.2120549337413202E-3</v>
      </c>
      <c r="Y22" s="24">
        <v>9.9132432786930004E-5</v>
      </c>
      <c r="Z22" s="24">
        <v>3.8977208687128501E-6</v>
      </c>
      <c r="AA22" s="24">
        <v>1.2696998898410999E-6</v>
      </c>
    </row>
    <row r="23" spans="1:27" x14ac:dyDescent="0.25">
      <c r="A23" s="28" t="s">
        <v>131</v>
      </c>
      <c r="B23" s="28" t="s">
        <v>32</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x14ac:dyDescent="0.25">
      <c r="A24" s="28" t="s">
        <v>131</v>
      </c>
      <c r="B24" s="28" t="s">
        <v>67</v>
      </c>
      <c r="C24" s="24">
        <v>2.84055706531176E-2</v>
      </c>
      <c r="D24" s="24">
        <v>1.1702884731060199E-3</v>
      </c>
      <c r="E24" s="24">
        <v>2.3789817896297989E-2</v>
      </c>
      <c r="F24" s="24">
        <v>1.904552748838948E-4</v>
      </c>
      <c r="G24" s="24">
        <v>1.2974702983681381E-3</v>
      </c>
      <c r="H24" s="24">
        <v>2.6002856129251984E-3</v>
      </c>
      <c r="I24" s="24">
        <v>6.820970504224E-5</v>
      </c>
      <c r="J24" s="24">
        <v>1.1372513426869538E-3</v>
      </c>
      <c r="K24" s="24">
        <v>7.5337269992811E-5</v>
      </c>
      <c r="L24" s="24">
        <v>9.3948240072299201E-5</v>
      </c>
      <c r="M24" s="24">
        <v>1.8790136317041849E-4</v>
      </c>
      <c r="N24" s="24">
        <v>5.3734147946366147E-4</v>
      </c>
      <c r="O24" s="24">
        <v>5.751126278934573E-4</v>
      </c>
      <c r="P24" s="24">
        <v>9.3238540572041341E-4</v>
      </c>
      <c r="Q24" s="24">
        <v>5.6792838552748297E-4</v>
      </c>
      <c r="R24" s="24">
        <v>7437.6254908424789</v>
      </c>
      <c r="S24" s="24">
        <v>3770.7481347600155</v>
      </c>
      <c r="T24" s="24">
        <v>3.8366638310595818E-5</v>
      </c>
      <c r="U24" s="24">
        <v>4.3689280101526596E-5</v>
      </c>
      <c r="V24" s="24">
        <v>3.5857005753572341E-5</v>
      </c>
      <c r="W24" s="24">
        <v>1.0688593289725399E-3</v>
      </c>
      <c r="X24" s="24">
        <v>1.555360967087714E-4</v>
      </c>
      <c r="Y24" s="24">
        <v>4.77620298463518E-3</v>
      </c>
      <c r="Z24" s="24">
        <v>415.97007204821801</v>
      </c>
      <c r="AA24" s="24">
        <v>6.1115495611328887E-5</v>
      </c>
    </row>
    <row r="25" spans="1:27" x14ac:dyDescent="0.25">
      <c r="A25" s="28" t="s">
        <v>131</v>
      </c>
      <c r="B25" s="28" t="s">
        <v>66</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24">
        <v>0</v>
      </c>
      <c r="T25" s="24">
        <v>0</v>
      </c>
      <c r="U25" s="24">
        <v>0</v>
      </c>
      <c r="V25" s="24">
        <v>0</v>
      </c>
      <c r="W25" s="24">
        <v>0</v>
      </c>
      <c r="X25" s="24">
        <v>0</v>
      </c>
      <c r="Y25" s="24">
        <v>0</v>
      </c>
      <c r="Z25" s="24">
        <v>0</v>
      </c>
      <c r="AA25" s="24">
        <v>0</v>
      </c>
    </row>
    <row r="26" spans="1:27" x14ac:dyDescent="0.25">
      <c r="A26" s="28" t="s">
        <v>131</v>
      </c>
      <c r="B26" s="28" t="s">
        <v>70</v>
      </c>
      <c r="C26" s="24">
        <v>0</v>
      </c>
      <c r="D26" s="24">
        <v>5.4916979386977518</v>
      </c>
      <c r="E26" s="24">
        <v>277565.31985362602</v>
      </c>
      <c r="F26" s="24">
        <v>346005.23742188892</v>
      </c>
      <c r="G26" s="24">
        <v>0.31573111076546034</v>
      </c>
      <c r="H26" s="24">
        <v>9586.3259952279532</v>
      </c>
      <c r="I26" s="24">
        <v>89077.712329510527</v>
      </c>
      <c r="J26" s="24">
        <v>230172.51107754471</v>
      </c>
      <c r="K26" s="24">
        <v>516014.43112882698</v>
      </c>
      <c r="L26" s="24">
        <v>2.984491195769099E-3</v>
      </c>
      <c r="M26" s="24">
        <v>2.119327108073412E-3</v>
      </c>
      <c r="N26" s="24">
        <v>3.3440838864361083E-2</v>
      </c>
      <c r="O26" s="24">
        <v>6.8660105550965075E-3</v>
      </c>
      <c r="P26" s="24">
        <v>5.173254812447764E-2</v>
      </c>
      <c r="Q26" s="24">
        <v>199239.91763958591</v>
      </c>
      <c r="R26" s="24">
        <v>3.5468190790503853E-2</v>
      </c>
      <c r="S26" s="24">
        <v>175273.58917562891</v>
      </c>
      <c r="T26" s="24">
        <v>10501.911174255012</v>
      </c>
      <c r="U26" s="24">
        <v>0.14721282258126689</v>
      </c>
      <c r="V26" s="24">
        <v>2.2019537001859813E-2</v>
      </c>
      <c r="W26" s="24">
        <v>55014.458084025915</v>
      </c>
      <c r="X26" s="24">
        <v>0.1553732547083351</v>
      </c>
      <c r="Y26" s="24">
        <v>1.3251726085421894E-3</v>
      </c>
      <c r="Z26" s="24">
        <v>2.7966330916254162E-3</v>
      </c>
      <c r="AA26" s="24">
        <v>6.9108513576346606E-3</v>
      </c>
    </row>
    <row r="27" spans="1:27" x14ac:dyDescent="0.25">
      <c r="A27" s="28" t="s">
        <v>131</v>
      </c>
      <c r="B27" s="28" t="s">
        <v>69</v>
      </c>
      <c r="C27" s="24">
        <v>0.180865402321778</v>
      </c>
      <c r="D27" s="24">
        <v>202650.43103194537</v>
      </c>
      <c r="E27" s="24">
        <v>46779.655750717968</v>
      </c>
      <c r="F27" s="24">
        <v>4.7160978532351183E-2</v>
      </c>
      <c r="G27" s="24">
        <v>159696.28637959203</v>
      </c>
      <c r="H27" s="24">
        <v>135140.70489203112</v>
      </c>
      <c r="I27" s="24">
        <v>83028.646363739463</v>
      </c>
      <c r="J27" s="24">
        <v>1.2897020459781708E-2</v>
      </c>
      <c r="K27" s="24">
        <v>479166.28868508927</v>
      </c>
      <c r="L27" s="24">
        <v>6.1620760700161724E-3</v>
      </c>
      <c r="M27" s="24">
        <v>4.1403449190317741E-3</v>
      </c>
      <c r="N27" s="24">
        <v>2.6056014642932765E-2</v>
      </c>
      <c r="O27" s="24">
        <v>3.455799047178458E-3</v>
      </c>
      <c r="P27" s="24">
        <v>1.1445075971953335E-3</v>
      </c>
      <c r="Q27" s="24">
        <v>5.6552519696752845E-2</v>
      </c>
      <c r="R27" s="24">
        <v>2.3711473843869405E-2</v>
      </c>
      <c r="S27" s="24">
        <v>62646.408156647274</v>
      </c>
      <c r="T27" s="24">
        <v>7.7372204672229578E-3</v>
      </c>
      <c r="U27" s="24">
        <v>7.9730086818793271E-4</v>
      </c>
      <c r="V27" s="24">
        <v>21311.040298230258</v>
      </c>
      <c r="W27" s="24">
        <v>1.725206754354917E-2</v>
      </c>
      <c r="X27" s="24">
        <v>41388.271796834975</v>
      </c>
      <c r="Y27" s="24">
        <v>7.433766113314309E-3</v>
      </c>
      <c r="Z27" s="24">
        <v>2.2079925582668179E-4</v>
      </c>
      <c r="AA27" s="24">
        <v>8.9034550383433348E-3</v>
      </c>
    </row>
    <row r="28" spans="1:27" x14ac:dyDescent="0.25">
      <c r="A28" s="28" t="s">
        <v>131</v>
      </c>
      <c r="B28" s="28" t="s">
        <v>36</v>
      </c>
      <c r="C28" s="24">
        <v>0.38007045127707778</v>
      </c>
      <c r="D28" s="24">
        <v>2.0707019344816505E-2</v>
      </c>
      <c r="E28" s="24">
        <v>9.2953117766786195E-3</v>
      </c>
      <c r="F28" s="24">
        <v>0</v>
      </c>
      <c r="G28" s="24">
        <v>0.13116726227563463</v>
      </c>
      <c r="H28" s="24">
        <v>0.16192818512028015</v>
      </c>
      <c r="I28" s="24">
        <v>5.1125737444724449E-2</v>
      </c>
      <c r="J28" s="24">
        <v>0.21200517321783799</v>
      </c>
      <c r="K28" s="24">
        <v>5.3182285689724997E-5</v>
      </c>
      <c r="L28" s="24">
        <v>1.6649999496997259</v>
      </c>
      <c r="M28" s="24">
        <v>4.7735852189070994E-3</v>
      </c>
      <c r="N28" s="24">
        <v>1.7207420527352759</v>
      </c>
      <c r="O28" s="24">
        <v>3665.3105349088046</v>
      </c>
      <c r="P28" s="24">
        <v>6.4039658279205656E-5</v>
      </c>
      <c r="Q28" s="24">
        <v>36860.432274089238</v>
      </c>
      <c r="R28" s="24">
        <v>1687.8962727263631</v>
      </c>
      <c r="S28" s="24">
        <v>3.7165620233063009E-5</v>
      </c>
      <c r="T28" s="24">
        <v>8.9748727260114E-6</v>
      </c>
      <c r="U28" s="24">
        <v>3.0752911306312747E-5</v>
      </c>
      <c r="V28" s="24">
        <v>2.454296888618736E-4</v>
      </c>
      <c r="W28" s="24">
        <v>14135.713037422045</v>
      </c>
      <c r="X28" s="24">
        <v>6123.0854905063798</v>
      </c>
      <c r="Y28" s="24">
        <v>4.197916481999036E-2</v>
      </c>
      <c r="Z28" s="24">
        <v>0.14453219402375905</v>
      </c>
      <c r="AA28" s="24">
        <v>2.7264162376898179E-4</v>
      </c>
    </row>
    <row r="29" spans="1:27" x14ac:dyDescent="0.25">
      <c r="A29" s="28" t="s">
        <v>131</v>
      </c>
      <c r="B29" s="28" t="s">
        <v>74</v>
      </c>
      <c r="C29" s="24">
        <v>0</v>
      </c>
      <c r="D29" s="24">
        <v>0</v>
      </c>
      <c r="E29" s="24">
        <v>0</v>
      </c>
      <c r="F29" s="24">
        <v>0.87104217098051695</v>
      </c>
      <c r="G29" s="24">
        <v>9.7627728127231195E-2</v>
      </c>
      <c r="H29" s="24">
        <v>8.6396723039862663E-2</v>
      </c>
      <c r="I29" s="24">
        <v>2.6881876715348038E-3</v>
      </c>
      <c r="J29" s="24">
        <v>9.1326508149049718E-2</v>
      </c>
      <c r="K29" s="24">
        <v>245018.47838856059</v>
      </c>
      <c r="L29" s="24">
        <v>3.3267598222839562E-4</v>
      </c>
      <c r="M29" s="24">
        <v>5.8083375430695468E-4</v>
      </c>
      <c r="N29" s="24">
        <v>9.3617342611659025E-4</v>
      </c>
      <c r="O29" s="24">
        <v>5.3169074481679204E-4</v>
      </c>
      <c r="P29" s="24">
        <v>4.8411997771544E-4</v>
      </c>
      <c r="Q29" s="24">
        <v>1.4873003349375579E-3</v>
      </c>
      <c r="R29" s="24">
        <v>12065.848733926117</v>
      </c>
      <c r="S29" s="24">
        <v>2506.1191295651574</v>
      </c>
      <c r="T29" s="24">
        <v>2.7084916768302581E-4</v>
      </c>
      <c r="U29" s="24">
        <v>2.6184027090684942E-4</v>
      </c>
      <c r="V29" s="24">
        <v>2.0354718732830887E-4</v>
      </c>
      <c r="W29" s="24">
        <v>1.2526160620217991E-2</v>
      </c>
      <c r="X29" s="24">
        <v>5.112580614848875E-4</v>
      </c>
      <c r="Y29" s="24">
        <v>6.1424681558913108E-5</v>
      </c>
      <c r="Z29" s="24">
        <v>1.742795741175564E-4</v>
      </c>
      <c r="AA29" s="24">
        <v>2.4589449456946719E-5</v>
      </c>
    </row>
    <row r="30" spans="1:27" x14ac:dyDescent="0.25">
      <c r="A30" s="28" t="s">
        <v>131</v>
      </c>
      <c r="B30" s="28" t="s">
        <v>56</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24">
        <v>0</v>
      </c>
      <c r="T30" s="24">
        <v>0</v>
      </c>
      <c r="U30" s="24">
        <v>0</v>
      </c>
      <c r="V30" s="24">
        <v>0</v>
      </c>
      <c r="W30" s="24">
        <v>0</v>
      </c>
      <c r="X30" s="24">
        <v>0</v>
      </c>
      <c r="Y30" s="24">
        <v>0</v>
      </c>
      <c r="Z30" s="24">
        <v>0</v>
      </c>
      <c r="AA30" s="24">
        <v>0</v>
      </c>
    </row>
    <row r="31" spans="1:27" x14ac:dyDescent="0.25">
      <c r="A31" s="33" t="s">
        <v>139</v>
      </c>
      <c r="B31" s="33"/>
      <c r="C31" s="30">
        <v>0.20927097297489561</v>
      </c>
      <c r="D31" s="30">
        <v>202655.95047863951</v>
      </c>
      <c r="E31" s="30">
        <v>324345.01283764181</v>
      </c>
      <c r="F31" s="30">
        <v>346005.28313652362</v>
      </c>
      <c r="G31" s="30">
        <v>989532.75474216277</v>
      </c>
      <c r="H31" s="30">
        <v>2682.6185753565805</v>
      </c>
      <c r="I31" s="30">
        <v>-11635.516638446279</v>
      </c>
      <c r="J31" s="30">
        <v>230172.5251366607</v>
      </c>
      <c r="K31" s="30">
        <v>995180.67746682069</v>
      </c>
      <c r="L31" s="30">
        <v>-10128.760212103807</v>
      </c>
      <c r="M31" s="30">
        <v>-24963.861765365928</v>
      </c>
      <c r="N31" s="30">
        <v>6.2593220647446851E-2</v>
      </c>
      <c r="O31" s="30">
        <v>1.2692368999345853E-2</v>
      </c>
      <c r="P31" s="30">
        <v>5.41750262643469E-2</v>
      </c>
      <c r="Q31" s="30">
        <v>199239.9775775006</v>
      </c>
      <c r="R31" s="30">
        <v>7437.6901335885677</v>
      </c>
      <c r="S31" s="30">
        <v>241690.75801670912</v>
      </c>
      <c r="T31" s="30">
        <v>10501.918973817961</v>
      </c>
      <c r="U31" s="30">
        <v>0.1480591163781404</v>
      </c>
      <c r="V31" s="30">
        <v>21311.062367484963</v>
      </c>
      <c r="W31" s="30">
        <v>55014.47644705468</v>
      </c>
      <c r="X31" s="30">
        <v>41388.430537680717</v>
      </c>
      <c r="Y31" s="30">
        <v>1.3634274139278608E-2</v>
      </c>
      <c r="Z31" s="30">
        <v>415.97309337828636</v>
      </c>
      <c r="AA31" s="30">
        <v>1.5876691591479166E-2</v>
      </c>
    </row>
    <row r="33" spans="1:27"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x14ac:dyDescent="0.25">
      <c r="A34" s="28" t="s">
        <v>132</v>
      </c>
      <c r="B34" s="28" t="s">
        <v>64</v>
      </c>
      <c r="C34" s="24">
        <v>0</v>
      </c>
      <c r="D34" s="24">
        <v>0</v>
      </c>
      <c r="E34" s="24">
        <v>0</v>
      </c>
      <c r="F34" s="24">
        <v>-30264.491214735281</v>
      </c>
      <c r="G34" s="24">
        <v>-155842.0212002609</v>
      </c>
      <c r="H34" s="24">
        <v>400381.88292685</v>
      </c>
      <c r="I34" s="24">
        <v>-3260.1660757527011</v>
      </c>
      <c r="J34" s="24">
        <v>0</v>
      </c>
      <c r="K34" s="24">
        <v>-2.2303654469471479E-3</v>
      </c>
      <c r="L34" s="24">
        <v>-2.1474748323487681E-4</v>
      </c>
      <c r="M34" s="24">
        <v>-3.6742228922811901E-5</v>
      </c>
      <c r="N34" s="24">
        <v>-6.7338425794700901E-5</v>
      </c>
      <c r="O34" s="24">
        <v>279441.82238818886</v>
      </c>
      <c r="P34" s="24">
        <v>0</v>
      </c>
      <c r="Q34" s="24">
        <v>-9.7762969629761984E-6</v>
      </c>
      <c r="R34" s="24">
        <v>0</v>
      </c>
      <c r="S34" s="24">
        <v>0</v>
      </c>
      <c r="T34" s="24">
        <v>0</v>
      </c>
      <c r="U34" s="24">
        <v>0</v>
      </c>
      <c r="V34" s="24">
        <v>0</v>
      </c>
      <c r="W34" s="24">
        <v>0</v>
      </c>
      <c r="X34" s="24">
        <v>0</v>
      </c>
      <c r="Y34" s="24">
        <v>-1.2780524169527679E-5</v>
      </c>
      <c r="Z34" s="24">
        <v>-3.6128569100510907E-3</v>
      </c>
      <c r="AA34" s="24">
        <v>-7.1100121124177901E-6</v>
      </c>
    </row>
    <row r="35" spans="1:27" x14ac:dyDescent="0.25">
      <c r="A35" s="28" t="s">
        <v>132</v>
      </c>
      <c r="B35" s="28" t="s">
        <v>72</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row>
    <row r="36" spans="1:27" x14ac:dyDescent="0.25">
      <c r="A36" s="28" t="s">
        <v>132</v>
      </c>
      <c r="B36" s="28" t="s">
        <v>20</v>
      </c>
      <c r="C36" s="24">
        <v>0</v>
      </c>
      <c r="D36" s="24">
        <v>2.3866595167404997E-2</v>
      </c>
      <c r="E36" s="24">
        <v>1.12526652938578E-3</v>
      </c>
      <c r="F36" s="24">
        <v>4.8109223041421104E-3</v>
      </c>
      <c r="G36" s="24">
        <v>1.8912139862106402E-3</v>
      </c>
      <c r="H36" s="24">
        <v>1.6998325034418E-3</v>
      </c>
      <c r="I36" s="24">
        <v>2.3843040669223199E-5</v>
      </c>
      <c r="J36" s="24">
        <v>3.76280610173183E-3</v>
      </c>
      <c r="K36" s="24">
        <v>1.7361565695287999E-5</v>
      </c>
      <c r="L36" s="24">
        <v>1.105042277306E-5</v>
      </c>
      <c r="M36" s="24">
        <v>3.2412652517044501E-5</v>
      </c>
      <c r="N36" s="24">
        <v>2.16413373443766E-4</v>
      </c>
      <c r="O36" s="24">
        <v>1.41727939312294E-3</v>
      </c>
      <c r="P36" s="24">
        <v>2.5704103110098398E-3</v>
      </c>
      <c r="Q36" s="24">
        <v>4.2269330204436803E-5</v>
      </c>
      <c r="R36" s="24">
        <v>3.5773453853368701E-3</v>
      </c>
      <c r="S36" s="24">
        <v>7.5471676301111998E-3</v>
      </c>
      <c r="T36" s="24">
        <v>0</v>
      </c>
      <c r="U36" s="24">
        <v>4.1186087534134695E-6</v>
      </c>
      <c r="V36" s="24">
        <v>1.2273032081669201E-5</v>
      </c>
      <c r="W36" s="24">
        <v>4.1345977307120998E-5</v>
      </c>
      <c r="X36" s="24">
        <v>1.4790229518474301E-3</v>
      </c>
      <c r="Y36" s="24">
        <v>6.8705073488022E-6</v>
      </c>
      <c r="Z36" s="24">
        <v>1.32552340103117E-4</v>
      </c>
      <c r="AA36" s="24">
        <v>3.77203747601659E-6</v>
      </c>
    </row>
    <row r="37" spans="1:27" x14ac:dyDescent="0.25">
      <c r="A37" s="28" t="s">
        <v>132</v>
      </c>
      <c r="B37" s="28" t="s">
        <v>32</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row>
    <row r="38" spans="1:27" x14ac:dyDescent="0.25">
      <c r="A38" s="28" t="s">
        <v>132</v>
      </c>
      <c r="B38" s="28" t="s">
        <v>67</v>
      </c>
      <c r="C38" s="24">
        <v>1.35396506000695E-2</v>
      </c>
      <c r="D38" s="24">
        <v>5.9723568678902398E-4</v>
      </c>
      <c r="E38" s="24">
        <v>7.3754955963250505E-4</v>
      </c>
      <c r="F38" s="24">
        <v>7.7720788633840006E-3</v>
      </c>
      <c r="G38" s="24">
        <v>3.6687697407908702E-3</v>
      </c>
      <c r="H38" s="24">
        <v>5.6204325410060801E-3</v>
      </c>
      <c r="I38" s="24">
        <v>3.0653631300124995E-5</v>
      </c>
      <c r="J38" s="24">
        <v>2.9686384286005499E-4</v>
      </c>
      <c r="K38" s="24">
        <v>2.9412652408360001E-5</v>
      </c>
      <c r="L38" s="24">
        <v>2.4004998487137799E-5</v>
      </c>
      <c r="M38" s="24">
        <v>2.92318653357415E-5</v>
      </c>
      <c r="N38" s="24">
        <v>3.0724513120425001E-5</v>
      </c>
      <c r="O38" s="24">
        <v>2.4285184560431999E-5</v>
      </c>
      <c r="P38" s="24">
        <v>5.7397331030998005E-4</v>
      </c>
      <c r="Q38" s="24">
        <v>3.3033596584953998E-5</v>
      </c>
      <c r="R38" s="24">
        <v>3.6758024737295995E-2</v>
      </c>
      <c r="S38" s="24">
        <v>5.3862852324774203E-3</v>
      </c>
      <c r="T38" s="24">
        <v>9.6203674883308909E-6</v>
      </c>
      <c r="U38" s="24">
        <v>9.1131602711845996E-6</v>
      </c>
      <c r="V38" s="24">
        <v>6.8212643597082502E-6</v>
      </c>
      <c r="W38" s="24">
        <v>1.0022401918279299E-5</v>
      </c>
      <c r="X38" s="24">
        <v>1.24280907733907E-5</v>
      </c>
      <c r="Y38" s="24">
        <v>7.7660092142684404E-6</v>
      </c>
      <c r="Z38" s="24">
        <v>1.0142189638388499E-5</v>
      </c>
      <c r="AA38" s="24">
        <v>4.0821494296657602E-6</v>
      </c>
    </row>
    <row r="39" spans="1:27" x14ac:dyDescent="0.25">
      <c r="A39" s="28" t="s">
        <v>132</v>
      </c>
      <c r="B39" s="28" t="s">
        <v>66</v>
      </c>
      <c r="C39" s="24">
        <v>0</v>
      </c>
      <c r="D39" s="24">
        <v>0</v>
      </c>
      <c r="E39" s="24">
        <v>0</v>
      </c>
      <c r="F39" s="24">
        <v>0</v>
      </c>
      <c r="G39" s="24">
        <v>0</v>
      </c>
      <c r="H39" s="24">
        <v>0</v>
      </c>
      <c r="I39" s="24">
        <v>0</v>
      </c>
      <c r="J39" s="24">
        <v>0</v>
      </c>
      <c r="K39" s="24">
        <v>0</v>
      </c>
      <c r="L39" s="24">
        <v>0</v>
      </c>
      <c r="M39" s="24">
        <v>0</v>
      </c>
      <c r="N39" s="24">
        <v>0</v>
      </c>
      <c r="O39" s="24">
        <v>0</v>
      </c>
      <c r="P39" s="24">
        <v>0</v>
      </c>
      <c r="Q39" s="24">
        <v>0</v>
      </c>
      <c r="R39" s="24">
        <v>0</v>
      </c>
      <c r="S39" s="24">
        <v>0</v>
      </c>
      <c r="T39" s="24">
        <v>0</v>
      </c>
      <c r="U39" s="24">
        <v>0</v>
      </c>
      <c r="V39" s="24">
        <v>0</v>
      </c>
      <c r="W39" s="24">
        <v>0</v>
      </c>
      <c r="X39" s="24">
        <v>0</v>
      </c>
      <c r="Y39" s="24">
        <v>0</v>
      </c>
      <c r="Z39" s="24">
        <v>0</v>
      </c>
      <c r="AA39" s="24">
        <v>0</v>
      </c>
    </row>
    <row r="40" spans="1:27" x14ac:dyDescent="0.25">
      <c r="A40" s="28" t="s">
        <v>132</v>
      </c>
      <c r="B40" s="28" t="s">
        <v>70</v>
      </c>
      <c r="C40" s="24">
        <v>0</v>
      </c>
      <c r="D40" s="24">
        <v>2.8985687446248716</v>
      </c>
      <c r="E40" s="24">
        <v>0.14196581423355342</v>
      </c>
      <c r="F40" s="24">
        <v>0.3349913672222013</v>
      </c>
      <c r="G40" s="24">
        <v>134972.16429641732</v>
      </c>
      <c r="H40" s="24">
        <v>64830.710299444821</v>
      </c>
      <c r="I40" s="24">
        <v>7.0459296344952387E-3</v>
      </c>
      <c r="J40" s="24">
        <v>281160.1280428482</v>
      </c>
      <c r="K40" s="24">
        <v>6.7933149374187901E-3</v>
      </c>
      <c r="L40" s="24">
        <v>1.2075013815590955E-2</v>
      </c>
      <c r="M40" s="24">
        <v>109354.2851952661</v>
      </c>
      <c r="N40" s="24">
        <v>87023.866007607692</v>
      </c>
      <c r="O40" s="24">
        <v>1.0307820757991954E-2</v>
      </c>
      <c r="P40" s="24">
        <v>211622.23564692907</v>
      </c>
      <c r="Q40" s="24">
        <v>64625.991121882638</v>
      </c>
      <c r="R40" s="24">
        <v>297029.86567005754</v>
      </c>
      <c r="S40" s="24">
        <v>234725.73206989188</v>
      </c>
      <c r="T40" s="24">
        <v>3.2073080080048024E-3</v>
      </c>
      <c r="U40" s="24">
        <v>1.2610034303038239E-3</v>
      </c>
      <c r="V40" s="24">
        <v>1.7680948083857444E-3</v>
      </c>
      <c r="W40" s="24">
        <v>6857.2985390643234</v>
      </c>
      <c r="X40" s="24">
        <v>41219.851742577535</v>
      </c>
      <c r="Y40" s="24">
        <v>7485.4176807815084</v>
      </c>
      <c r="Z40" s="24">
        <v>4135.7833500292763</v>
      </c>
      <c r="AA40" s="24">
        <v>11291.873376253887</v>
      </c>
    </row>
    <row r="41" spans="1:27" x14ac:dyDescent="0.25">
      <c r="A41" s="28" t="s">
        <v>132</v>
      </c>
      <c r="B41" s="28" t="s">
        <v>69</v>
      </c>
      <c r="C41" s="24">
        <v>0.24667828295048211</v>
      </c>
      <c r="D41" s="24">
        <v>0.12872474498691588</v>
      </c>
      <c r="E41" s="24">
        <v>3.1354232118073548E-4</v>
      </c>
      <c r="F41" s="24">
        <v>0</v>
      </c>
      <c r="G41" s="24">
        <v>0.23531514812226709</v>
      </c>
      <c r="H41" s="24">
        <v>0.15839108414881606</v>
      </c>
      <c r="I41" s="24">
        <v>3.5435511285566747E-2</v>
      </c>
      <c r="J41" s="24">
        <v>0.20817731297999745</v>
      </c>
      <c r="K41" s="24">
        <v>2.7789525524450137E-3</v>
      </c>
      <c r="L41" s="24">
        <v>5.1467439143791337E-2</v>
      </c>
      <c r="M41" s="24">
        <v>1.7965103840373744</v>
      </c>
      <c r="N41" s="24">
        <v>10625.701326764773</v>
      </c>
      <c r="O41" s="24">
        <v>24091.729705278161</v>
      </c>
      <c r="P41" s="24">
        <v>1.9150549547828303E-3</v>
      </c>
      <c r="Q41" s="24">
        <v>22354.64209854287</v>
      </c>
      <c r="R41" s="24">
        <v>2.6535987896905574E-3</v>
      </c>
      <c r="S41" s="24">
        <v>3.3724398578635515E-3</v>
      </c>
      <c r="T41" s="24">
        <v>1.1234491923558293E-3</v>
      </c>
      <c r="U41" s="24">
        <v>3.3936421310207281E-4</v>
      </c>
      <c r="V41" s="24">
        <v>0.24851090426099942</v>
      </c>
      <c r="W41" s="24">
        <v>8193.7524311473862</v>
      </c>
      <c r="X41" s="24">
        <v>46329.792714775809</v>
      </c>
      <c r="Y41" s="24">
        <v>9.8783018846390989E-3</v>
      </c>
      <c r="Z41" s="24">
        <v>9.7541130437944442E-4</v>
      </c>
      <c r="AA41" s="24">
        <v>4.767084407324668E-4</v>
      </c>
    </row>
    <row r="42" spans="1:27" x14ac:dyDescent="0.25">
      <c r="A42" s="28" t="s">
        <v>132</v>
      </c>
      <c r="B42" s="28" t="s">
        <v>36</v>
      </c>
      <c r="C42" s="24">
        <v>7.2513739026575E-2</v>
      </c>
      <c r="D42" s="24">
        <v>5.6554537380127004E-5</v>
      </c>
      <c r="E42" s="24">
        <v>0</v>
      </c>
      <c r="F42" s="24">
        <v>0</v>
      </c>
      <c r="G42" s="24">
        <v>7.0066887254070908E-3</v>
      </c>
      <c r="H42" s="24">
        <v>0.13452832062191999</v>
      </c>
      <c r="I42" s="24">
        <v>2.1381180118485998E-3</v>
      </c>
      <c r="J42" s="24">
        <v>25857.794859557798</v>
      </c>
      <c r="K42" s="24">
        <v>4.9314135592177496E-5</v>
      </c>
      <c r="L42" s="24">
        <v>1.59731271576092E-2</v>
      </c>
      <c r="M42" s="24">
        <v>8288.2005401958595</v>
      </c>
      <c r="N42" s="24">
        <v>5.0560098229726E-3</v>
      </c>
      <c r="O42" s="24">
        <v>7960.0382065130307</v>
      </c>
      <c r="P42" s="24">
        <v>3669.9121797458397</v>
      </c>
      <c r="Q42" s="24">
        <v>6.3521844023277999E-6</v>
      </c>
      <c r="R42" s="24">
        <v>5.3371283282619004E-6</v>
      </c>
      <c r="S42" s="24">
        <v>4.2523026676588701E-6</v>
      </c>
      <c r="T42" s="24">
        <v>0</v>
      </c>
      <c r="U42" s="24">
        <v>3.5598418360740001E-6</v>
      </c>
      <c r="V42" s="24">
        <v>1.4625978279481301E-5</v>
      </c>
      <c r="W42" s="24">
        <v>1.72321535439655E-3</v>
      </c>
      <c r="X42" s="24">
        <v>244.49262354760501</v>
      </c>
      <c r="Y42" s="24">
        <v>8.5959740103860001E-5</v>
      </c>
      <c r="Z42" s="24">
        <v>237.47164200252399</v>
      </c>
      <c r="AA42" s="24">
        <v>1.2092731083120201E-4</v>
      </c>
    </row>
    <row r="43" spans="1:27" x14ac:dyDescent="0.25">
      <c r="A43" s="28" t="s">
        <v>132</v>
      </c>
      <c r="B43" s="28" t="s">
        <v>74</v>
      </c>
      <c r="C43" s="24">
        <v>0</v>
      </c>
      <c r="D43" s="24">
        <v>0</v>
      </c>
      <c r="E43" s="24">
        <v>0</v>
      </c>
      <c r="F43" s="24">
        <v>0.17243754497246999</v>
      </c>
      <c r="G43" s="24">
        <v>3.2361224955306397E-2</v>
      </c>
      <c r="H43" s="24">
        <v>7.1403731004761994E-2</v>
      </c>
      <c r="I43" s="24">
        <v>4.6199180741102902E-4</v>
      </c>
      <c r="J43" s="24">
        <v>5.14919552864051E-2</v>
      </c>
      <c r="K43" s="24">
        <v>4.5952638218142998E-4</v>
      </c>
      <c r="L43" s="24">
        <v>1.7430909210927202E-4</v>
      </c>
      <c r="M43" s="24">
        <v>3.8957872108847904E-4</v>
      </c>
      <c r="N43" s="24">
        <v>9.3366945727341004E-4</v>
      </c>
      <c r="O43" s="24">
        <v>7.2939107979600002E-4</v>
      </c>
      <c r="P43" s="24">
        <v>3.9026910515497198E-2</v>
      </c>
      <c r="Q43" s="24">
        <v>2.4486366742941901E-3</v>
      </c>
      <c r="R43" s="24">
        <v>0.72659221181044298</v>
      </c>
      <c r="S43" s="24">
        <v>21803.4383867055</v>
      </c>
      <c r="T43" s="24">
        <v>3.8294047746724002E-4</v>
      </c>
      <c r="U43" s="24">
        <v>3.7882567740749003E-4</v>
      </c>
      <c r="V43" s="24">
        <v>3.0520172011055903E-4</v>
      </c>
      <c r="W43" s="24">
        <v>571.77575599791601</v>
      </c>
      <c r="X43" s="24">
        <v>15699.5822119432</v>
      </c>
      <c r="Y43" s="24">
        <v>4.1711504837387695E-5</v>
      </c>
      <c r="Z43" s="24">
        <v>1257.1531151304798</v>
      </c>
      <c r="AA43" s="24">
        <v>1.0251076498963599E-5</v>
      </c>
    </row>
    <row r="44" spans="1:27" x14ac:dyDescent="0.25">
      <c r="A44" s="28" t="s">
        <v>132</v>
      </c>
      <c r="B44" s="28" t="s">
        <v>56</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c r="U44" s="24">
        <v>0</v>
      </c>
      <c r="V44" s="24">
        <v>0</v>
      </c>
      <c r="W44" s="24">
        <v>0</v>
      </c>
      <c r="X44" s="24">
        <v>0</v>
      </c>
      <c r="Y44" s="24">
        <v>0</v>
      </c>
      <c r="Z44" s="24">
        <v>0</v>
      </c>
      <c r="AA44" s="24">
        <v>0</v>
      </c>
    </row>
    <row r="45" spans="1:27" x14ac:dyDescent="0.25">
      <c r="A45" s="33" t="s">
        <v>139</v>
      </c>
      <c r="B45" s="33"/>
      <c r="C45" s="30">
        <v>0.26021793355055162</v>
      </c>
      <c r="D45" s="30">
        <v>3.0517573204659816</v>
      </c>
      <c r="E45" s="30">
        <v>0.14414217264375245</v>
      </c>
      <c r="F45" s="30">
        <v>-30264.143640366892</v>
      </c>
      <c r="G45" s="30">
        <v>-20869.616028711738</v>
      </c>
      <c r="H45" s="30">
        <v>465212.75893764407</v>
      </c>
      <c r="I45" s="30">
        <v>-3260.1235398151093</v>
      </c>
      <c r="J45" s="30">
        <v>281160.34027983114</v>
      </c>
      <c r="K45" s="30">
        <v>7.3886762610203037E-3</v>
      </c>
      <c r="L45" s="30">
        <v>6.3362760897407611E-2</v>
      </c>
      <c r="M45" s="30">
        <v>109356.08173055243</v>
      </c>
      <c r="N45" s="30">
        <v>97649.567514171926</v>
      </c>
      <c r="O45" s="30">
        <v>303533.56384285237</v>
      </c>
      <c r="P45" s="30">
        <v>211622.24070636765</v>
      </c>
      <c r="Q45" s="30">
        <v>86980.633285952135</v>
      </c>
      <c r="R45" s="30">
        <v>297029.90865902643</v>
      </c>
      <c r="S45" s="30">
        <v>234725.74837578461</v>
      </c>
      <c r="T45" s="30">
        <v>4.3403775678489626E-3</v>
      </c>
      <c r="U45" s="30">
        <v>1.613599412430495E-3</v>
      </c>
      <c r="V45" s="30">
        <v>0.25029809336582654</v>
      </c>
      <c r="W45" s="30">
        <v>15051.05102158009</v>
      </c>
      <c r="X45" s="30">
        <v>87549.645948804391</v>
      </c>
      <c r="Y45" s="30">
        <v>7485.4275609393853</v>
      </c>
      <c r="Z45" s="30">
        <v>4135.7808552782008</v>
      </c>
      <c r="AA45" s="30">
        <v>11291.873853706502</v>
      </c>
    </row>
    <row r="47" spans="1:27"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x14ac:dyDescent="0.25">
      <c r="A48" s="28" t="s">
        <v>133</v>
      </c>
      <c r="B48" s="28" t="s">
        <v>64</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row>
    <row r="49" spans="1:27" x14ac:dyDescent="0.25">
      <c r="A49" s="28" t="s">
        <v>133</v>
      </c>
      <c r="B49" s="28" t="s">
        <v>72</v>
      </c>
      <c r="C49" s="24">
        <v>0</v>
      </c>
      <c r="D49" s="24">
        <v>0</v>
      </c>
      <c r="E49" s="24">
        <v>0</v>
      </c>
      <c r="F49" s="24">
        <v>-597167.99575656012</v>
      </c>
      <c r="G49" s="24">
        <v>-125528.61106610449</v>
      </c>
      <c r="H49" s="24">
        <v>-4.8359889840649636E-2</v>
      </c>
      <c r="I49" s="24">
        <v>154688.93911393816</v>
      </c>
      <c r="J49" s="24">
        <v>432951.29922542372</v>
      </c>
      <c r="K49" s="24">
        <v>0</v>
      </c>
      <c r="L49" s="24">
        <v>0</v>
      </c>
      <c r="M49" s="24">
        <v>0</v>
      </c>
      <c r="N49" s="24">
        <v>0</v>
      </c>
      <c r="O49" s="24">
        <v>0</v>
      </c>
      <c r="P49" s="24">
        <v>0</v>
      </c>
      <c r="Q49" s="24">
        <v>0</v>
      </c>
      <c r="R49" s="24">
        <v>0</v>
      </c>
      <c r="S49" s="24">
        <v>169652.82461187799</v>
      </c>
      <c r="T49" s="24">
        <v>197519.63232817684</v>
      </c>
      <c r="U49" s="24">
        <v>0</v>
      </c>
      <c r="V49" s="24">
        <v>0</v>
      </c>
      <c r="W49" s="24">
        <v>0</v>
      </c>
      <c r="X49" s="24">
        <v>0</v>
      </c>
      <c r="Y49" s="24">
        <v>-1.9028404130963399E-5</v>
      </c>
      <c r="Z49" s="24">
        <v>-4.80835818771731E-5</v>
      </c>
      <c r="AA49" s="24">
        <v>-9779.0092065394438</v>
      </c>
    </row>
    <row r="50" spans="1:27" x14ac:dyDescent="0.25">
      <c r="A50" s="28" t="s">
        <v>133</v>
      </c>
      <c r="B50" s="28" t="s">
        <v>20</v>
      </c>
      <c r="C50" s="24">
        <v>0</v>
      </c>
      <c r="D50" s="24">
        <v>2.61202800569388E-2</v>
      </c>
      <c r="E50" s="24">
        <v>5.8391972642415899E-5</v>
      </c>
      <c r="F50" s="24">
        <v>5.5310583412348799E-3</v>
      </c>
      <c r="G50" s="24">
        <v>1.97397295363863E-5</v>
      </c>
      <c r="H50" s="24">
        <v>7.3080508746377901E-4</v>
      </c>
      <c r="I50" s="24">
        <v>9.1606269687014995E-4</v>
      </c>
      <c r="J50" s="24">
        <v>2.20872091720338E-3</v>
      </c>
      <c r="K50" s="24">
        <v>1.5837081076934001E-3</v>
      </c>
      <c r="L50" s="24">
        <v>2.18052415122263E-3</v>
      </c>
      <c r="M50" s="24">
        <v>0</v>
      </c>
      <c r="N50" s="24">
        <v>6.6630515506145907E-4</v>
      </c>
      <c r="O50" s="24">
        <v>2.51925511483782E-3</v>
      </c>
      <c r="P50" s="24">
        <v>5.7765674283200001E-5</v>
      </c>
      <c r="Q50" s="24">
        <v>7.6246676952459905E-4</v>
      </c>
      <c r="R50" s="24">
        <v>2.3722996428752498E-5</v>
      </c>
      <c r="S50" s="24">
        <v>3.1537608012075801E-3</v>
      </c>
      <c r="T50" s="24">
        <v>1.0953299662775601E-3</v>
      </c>
      <c r="U50" s="24">
        <v>3.2363608991374999E-3</v>
      </c>
      <c r="V50" s="24">
        <v>6.6702306749203201E-6</v>
      </c>
      <c r="W50" s="24">
        <v>1.4297042899340301E-3</v>
      </c>
      <c r="X50" s="24">
        <v>2.9577423449030497E-5</v>
      </c>
      <c r="Y50" s="24">
        <v>8.5784041487738989E-5</v>
      </c>
      <c r="Z50" s="24">
        <v>2.4873101169840102E-6</v>
      </c>
      <c r="AA50" s="24">
        <v>2.0999492295919699E-4</v>
      </c>
    </row>
    <row r="51" spans="1:27" x14ac:dyDescent="0.25">
      <c r="A51" s="28" t="s">
        <v>133</v>
      </c>
      <c r="B51" s="28" t="s">
        <v>32</v>
      </c>
      <c r="C51" s="24">
        <v>0</v>
      </c>
      <c r="D51" s="24">
        <v>0</v>
      </c>
      <c r="E51" s="24">
        <v>0</v>
      </c>
      <c r="F51" s="24">
        <v>0</v>
      </c>
      <c r="G51" s="24">
        <v>0</v>
      </c>
      <c r="H51" s="24">
        <v>0</v>
      </c>
      <c r="I51" s="24">
        <v>0</v>
      </c>
      <c r="J51" s="24">
        <v>0</v>
      </c>
      <c r="K51" s="24">
        <v>0</v>
      </c>
      <c r="L51" s="24">
        <v>0</v>
      </c>
      <c r="M51" s="24">
        <v>0</v>
      </c>
      <c r="N51" s="24">
        <v>0</v>
      </c>
      <c r="O51" s="24">
        <v>0</v>
      </c>
      <c r="P51" s="24">
        <v>0</v>
      </c>
      <c r="Q51" s="24">
        <v>0</v>
      </c>
      <c r="R51" s="24">
        <v>0</v>
      </c>
      <c r="S51" s="24">
        <v>0</v>
      </c>
      <c r="T51" s="24">
        <v>0</v>
      </c>
      <c r="U51" s="24">
        <v>0</v>
      </c>
      <c r="V51" s="24">
        <v>0</v>
      </c>
      <c r="W51" s="24">
        <v>0</v>
      </c>
      <c r="X51" s="24">
        <v>0</v>
      </c>
      <c r="Y51" s="24">
        <v>0</v>
      </c>
      <c r="Z51" s="24">
        <v>0</v>
      </c>
      <c r="AA51" s="24">
        <v>0</v>
      </c>
    </row>
    <row r="52" spans="1:27" x14ac:dyDescent="0.25">
      <c r="A52" s="28" t="s">
        <v>133</v>
      </c>
      <c r="B52" s="28" t="s">
        <v>67</v>
      </c>
      <c r="C52" s="24">
        <v>1.2838863924803899E-2</v>
      </c>
      <c r="D52" s="24">
        <v>6.2690385423480998E-3</v>
      </c>
      <c r="E52" s="24">
        <v>3.0789111759098401E-5</v>
      </c>
      <c r="F52" s="24">
        <v>9.6220722881821999E-5</v>
      </c>
      <c r="G52" s="24">
        <v>3.8039559776842595E-5</v>
      </c>
      <c r="H52" s="24">
        <v>1.0902054119777999E-3</v>
      </c>
      <c r="I52" s="24">
        <v>4.2629050280199995E-5</v>
      </c>
      <c r="J52" s="24">
        <v>4.0918438397533401E-5</v>
      </c>
      <c r="K52" s="24">
        <v>4.2904337207003898E-5</v>
      </c>
      <c r="L52" s="24">
        <v>4.8030007283982497E-3</v>
      </c>
      <c r="M52" s="24">
        <v>2.5080960329308798E-5</v>
      </c>
      <c r="N52" s="24">
        <v>2.89977806140774E-5</v>
      </c>
      <c r="O52" s="24">
        <v>2.2658298818977197E-5</v>
      </c>
      <c r="P52" s="24">
        <v>2.7211100708043698E-5</v>
      </c>
      <c r="Q52" s="24">
        <v>2.4571943229182401E-5</v>
      </c>
      <c r="R52" s="24">
        <v>2.7244779454040898E-5</v>
      </c>
      <c r="S52" s="24">
        <v>4.4661101991E-4</v>
      </c>
      <c r="T52" s="24">
        <v>1.2606266474756E-4</v>
      </c>
      <c r="U52" s="24">
        <v>2.71217366313278E-3</v>
      </c>
      <c r="V52" s="24">
        <v>2.2544150055120899E-5</v>
      </c>
      <c r="W52" s="24">
        <v>2.559136124968E-4</v>
      </c>
      <c r="X52" s="24">
        <v>1.36254461305687E-5</v>
      </c>
      <c r="Y52" s="24">
        <v>8.3509154364047995E-5</v>
      </c>
      <c r="Z52" s="24">
        <v>2.7125425202481602E-4</v>
      </c>
      <c r="AA52" s="24">
        <v>1.1086101491147101E-3</v>
      </c>
    </row>
    <row r="53" spans="1:27" x14ac:dyDescent="0.25">
      <c r="A53" s="28" t="s">
        <v>133</v>
      </c>
      <c r="B53" s="28" t="s">
        <v>66</v>
      </c>
      <c r="C53" s="24">
        <v>0</v>
      </c>
      <c r="D53" s="24">
        <v>0</v>
      </c>
      <c r="E53" s="24">
        <v>0</v>
      </c>
      <c r="F53" s="24">
        <v>0</v>
      </c>
      <c r="G53" s="24">
        <v>0</v>
      </c>
      <c r="H53" s="24">
        <v>0</v>
      </c>
      <c r="I53" s="24">
        <v>0</v>
      </c>
      <c r="J53" s="24">
        <v>0</v>
      </c>
      <c r="K53" s="24">
        <v>0</v>
      </c>
      <c r="L53" s="24">
        <v>0</v>
      </c>
      <c r="M53" s="24">
        <v>0</v>
      </c>
      <c r="N53" s="24">
        <v>0</v>
      </c>
      <c r="O53" s="24">
        <v>0</v>
      </c>
      <c r="P53" s="24">
        <v>0</v>
      </c>
      <c r="Q53" s="24">
        <v>0</v>
      </c>
      <c r="R53" s="24">
        <v>0</v>
      </c>
      <c r="S53" s="24">
        <v>0</v>
      </c>
      <c r="T53" s="24">
        <v>0</v>
      </c>
      <c r="U53" s="24">
        <v>0</v>
      </c>
      <c r="V53" s="24">
        <v>0</v>
      </c>
      <c r="W53" s="24">
        <v>0</v>
      </c>
      <c r="X53" s="24">
        <v>0</v>
      </c>
      <c r="Y53" s="24">
        <v>0</v>
      </c>
      <c r="Z53" s="24">
        <v>0</v>
      </c>
      <c r="AA53" s="24">
        <v>0</v>
      </c>
    </row>
    <row r="54" spans="1:27" x14ac:dyDescent="0.25">
      <c r="A54" s="28" t="s">
        <v>133</v>
      </c>
      <c r="B54" s="28" t="s">
        <v>70</v>
      </c>
      <c r="C54" s="24">
        <v>0</v>
      </c>
      <c r="D54" s="24">
        <v>1.4337712911921561</v>
      </c>
      <c r="E54" s="24">
        <v>9.6142238895463236E-2</v>
      </c>
      <c r="F54" s="24">
        <v>0.40824275757825323</v>
      </c>
      <c r="G54" s="24">
        <v>5.9174275587141036E-2</v>
      </c>
      <c r="H54" s="24">
        <v>0.29608296757319669</v>
      </c>
      <c r="I54" s="24">
        <v>1.0724645425853437E-2</v>
      </c>
      <c r="J54" s="24">
        <v>1.0342062840104773</v>
      </c>
      <c r="K54" s="24">
        <v>0.3048323574551246</v>
      </c>
      <c r="L54" s="24">
        <v>0.25415775710622779</v>
      </c>
      <c r="M54" s="24">
        <v>4.0342542762924205E-3</v>
      </c>
      <c r="N54" s="24">
        <v>11.545321018090826</v>
      </c>
      <c r="O54" s="24">
        <v>75892.072763645076</v>
      </c>
      <c r="P54" s="24">
        <v>0.7916540378944541</v>
      </c>
      <c r="Q54" s="24">
        <v>100701.34518530937</v>
      </c>
      <c r="R54" s="24">
        <v>8.6833170917673771E-2</v>
      </c>
      <c r="S54" s="24">
        <v>51234.261393452893</v>
      </c>
      <c r="T54" s="24">
        <v>19796.318563591143</v>
      </c>
      <c r="U54" s="24">
        <v>16681.82841678433</v>
      </c>
      <c r="V54" s="24">
        <v>8343.4875008403269</v>
      </c>
      <c r="W54" s="24">
        <v>35526.406502572056</v>
      </c>
      <c r="X54" s="24">
        <v>75181.454846505469</v>
      </c>
      <c r="Y54" s="24">
        <v>1.1140582319461734E-2</v>
      </c>
      <c r="Z54" s="24">
        <v>1.7340588509320196E-3</v>
      </c>
      <c r="AA54" s="24">
        <v>5367.4778557459404</v>
      </c>
    </row>
    <row r="55" spans="1:27" x14ac:dyDescent="0.25">
      <c r="A55" s="28" t="s">
        <v>133</v>
      </c>
      <c r="B55" s="28" t="s">
        <v>69</v>
      </c>
      <c r="C55" s="24">
        <v>7.06057547359525E-2</v>
      </c>
      <c r="D55" s="24">
        <v>3.9866494077832798E-2</v>
      </c>
      <c r="E55" s="24">
        <v>7.0294456211495896E-5</v>
      </c>
      <c r="F55" s="24">
        <v>1.2798193483073523E-2</v>
      </c>
      <c r="G55" s="24">
        <v>7.2107121249280801E-2</v>
      </c>
      <c r="H55" s="24">
        <v>5.5829629355692904E-2</v>
      </c>
      <c r="I55" s="24">
        <v>1.5745493569100211E-2</v>
      </c>
      <c r="J55" s="24">
        <v>3.0923205056735396E-2</v>
      </c>
      <c r="K55" s="24">
        <v>8.48566645116231E-3</v>
      </c>
      <c r="L55" s="24">
        <v>0.23756677828726669</v>
      </c>
      <c r="M55" s="24">
        <v>2.1271457859415289E-2</v>
      </c>
      <c r="N55" s="24">
        <v>0.4826103690764294</v>
      </c>
      <c r="O55" s="24">
        <v>3.0846782517329897E-2</v>
      </c>
      <c r="P55" s="24">
        <v>7.4241994198568403E-4</v>
      </c>
      <c r="Q55" s="24">
        <v>14935.363493944209</v>
      </c>
      <c r="R55" s="24">
        <v>25128.612140209345</v>
      </c>
      <c r="S55" s="24">
        <v>10609.907763051491</v>
      </c>
      <c r="T55" s="24">
        <v>33242.280876972567</v>
      </c>
      <c r="U55" s="24">
        <v>7.1728909418091701E-3</v>
      </c>
      <c r="V55" s="24">
        <v>3.1452964278808611E-3</v>
      </c>
      <c r="W55" s="24">
        <v>6324.3619480216657</v>
      </c>
      <c r="X55" s="24">
        <v>2.1826556078820909E-3</v>
      </c>
      <c r="Y55" s="24">
        <v>756.220044068584</v>
      </c>
      <c r="Z55" s="24">
        <v>1.1221778483714529E-4</v>
      </c>
      <c r="AA55" s="24">
        <v>8.7825742891509719E-3</v>
      </c>
    </row>
    <row r="56" spans="1:27" x14ac:dyDescent="0.25">
      <c r="A56" s="28" t="s">
        <v>133</v>
      </c>
      <c r="B56" s="28" t="s">
        <v>36</v>
      </c>
      <c r="C56" s="24">
        <v>7.7242858079663898E-2</v>
      </c>
      <c r="D56" s="24">
        <v>1.10760805189815E-4</v>
      </c>
      <c r="E56" s="24">
        <v>0</v>
      </c>
      <c r="F56" s="24">
        <v>0</v>
      </c>
      <c r="G56" s="24">
        <v>1.7520680031891101E-5</v>
      </c>
      <c r="H56" s="24">
        <v>0.108813190722768</v>
      </c>
      <c r="I56" s="24">
        <v>2.0898861523533801E-2</v>
      </c>
      <c r="J56" s="24">
        <v>3.8363017941179002E-2</v>
      </c>
      <c r="K56" s="24">
        <v>2.3436052311589201E-5</v>
      </c>
      <c r="L56" s="24">
        <v>12661.012116448799</v>
      </c>
      <c r="M56" s="24">
        <v>2.1982827204063E-4</v>
      </c>
      <c r="N56" s="24">
        <v>4.0223455926849996E-5</v>
      </c>
      <c r="O56" s="24">
        <v>5.8437771612711296E-6</v>
      </c>
      <c r="P56" s="24">
        <v>0</v>
      </c>
      <c r="Q56" s="24">
        <v>0</v>
      </c>
      <c r="R56" s="24">
        <v>0</v>
      </c>
      <c r="S56" s="24">
        <v>0</v>
      </c>
      <c r="T56" s="24">
        <v>0</v>
      </c>
      <c r="U56" s="24">
        <v>2.7687078765202502E-6</v>
      </c>
      <c r="V56" s="24">
        <v>1.06955042870964E-5</v>
      </c>
      <c r="W56" s="24">
        <v>2.2581198229645999E-4</v>
      </c>
      <c r="X56" s="24">
        <v>1.26851398091393E-4</v>
      </c>
      <c r="Y56" s="24">
        <v>8.0471929774367207E-5</v>
      </c>
      <c r="Z56" s="24">
        <v>2.0314232765786399E-4</v>
      </c>
      <c r="AA56" s="24">
        <v>8.0385103198010003E-5</v>
      </c>
    </row>
    <row r="57" spans="1:27" x14ac:dyDescent="0.25">
      <c r="A57" s="28" t="s">
        <v>133</v>
      </c>
      <c r="B57" s="28" t="s">
        <v>74</v>
      </c>
      <c r="C57" s="24">
        <v>0</v>
      </c>
      <c r="D57" s="24">
        <v>0</v>
      </c>
      <c r="E57" s="24">
        <v>0</v>
      </c>
      <c r="F57" s="24">
        <v>0.18104117315174098</v>
      </c>
      <c r="G57" s="24">
        <v>1.6370130018632E-3</v>
      </c>
      <c r="H57" s="24">
        <v>0.11829262854301401</v>
      </c>
      <c r="I57" s="24">
        <v>1.1361142011744002E-3</v>
      </c>
      <c r="J57" s="24">
        <v>4.8741050916539998E-2</v>
      </c>
      <c r="K57" s="24">
        <v>1.5944474134047999E-3</v>
      </c>
      <c r="L57" s="24">
        <v>3.5226195841524997E-2</v>
      </c>
      <c r="M57" s="24">
        <v>8.5594791775427998E-5</v>
      </c>
      <c r="N57" s="24">
        <v>6.2629622282226903E-4</v>
      </c>
      <c r="O57" s="24">
        <v>4.8006691220330402E-4</v>
      </c>
      <c r="P57" s="24">
        <v>5.8158127073625304E-4</v>
      </c>
      <c r="Q57" s="24">
        <v>1.1116864952376699E-3</v>
      </c>
      <c r="R57" s="24">
        <v>9.8647989781622302E-4</v>
      </c>
      <c r="S57" s="24">
        <v>0.21206513216709003</v>
      </c>
      <c r="T57" s="24">
        <v>7.0303789445742306E-4</v>
      </c>
      <c r="U57" s="24">
        <v>0.156386395853505</v>
      </c>
      <c r="V57" s="24">
        <v>3.5661861909753599E-4</v>
      </c>
      <c r="W57" s="24">
        <v>3420.435064363</v>
      </c>
      <c r="X57" s="24">
        <v>1.56200533793376E-3</v>
      </c>
      <c r="Y57" s="24">
        <v>3381.19394749195</v>
      </c>
      <c r="Z57" s="24">
        <v>3987.1912694705597</v>
      </c>
      <c r="AA57" s="24">
        <v>3.5661850446346805E-5</v>
      </c>
    </row>
    <row r="58" spans="1:27" x14ac:dyDescent="0.25">
      <c r="A58" s="28" t="s">
        <v>133</v>
      </c>
      <c r="B58" s="28" t="s">
        <v>56</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24">
        <v>0</v>
      </c>
      <c r="T58" s="24">
        <v>0</v>
      </c>
      <c r="U58" s="24">
        <v>0</v>
      </c>
      <c r="V58" s="24">
        <v>0</v>
      </c>
      <c r="W58" s="24">
        <v>0</v>
      </c>
      <c r="X58" s="24">
        <v>0</v>
      </c>
      <c r="Y58" s="24">
        <v>0</v>
      </c>
      <c r="Z58" s="24">
        <v>0</v>
      </c>
      <c r="AA58" s="24">
        <v>0</v>
      </c>
    </row>
    <row r="59" spans="1:27" x14ac:dyDescent="0.25">
      <c r="A59" s="33" t="s">
        <v>139</v>
      </c>
      <c r="B59" s="33"/>
      <c r="C59" s="30">
        <v>8.3444618660756392E-2</v>
      </c>
      <c r="D59" s="30">
        <v>1.5060271038692759</v>
      </c>
      <c r="E59" s="30">
        <v>9.6301714436076255E-2</v>
      </c>
      <c r="F59" s="30">
        <v>-597167.56908833003</v>
      </c>
      <c r="G59" s="30">
        <v>-125528.47972692836</v>
      </c>
      <c r="H59" s="30">
        <v>0.30537371758768156</v>
      </c>
      <c r="I59" s="30">
        <v>154688.96654276893</v>
      </c>
      <c r="J59" s="30">
        <v>432952.36660455214</v>
      </c>
      <c r="K59" s="30">
        <v>0.31494463635118736</v>
      </c>
      <c r="L59" s="30">
        <v>0.49870806027311537</v>
      </c>
      <c r="M59" s="30">
        <v>2.5330793096037019E-2</v>
      </c>
      <c r="N59" s="30">
        <v>12.02862669010293</v>
      </c>
      <c r="O59" s="30">
        <v>75892.106152341017</v>
      </c>
      <c r="P59" s="30">
        <v>0.79248143461143095</v>
      </c>
      <c r="Q59" s="30">
        <v>115636.7094662923</v>
      </c>
      <c r="R59" s="30">
        <v>25128.69902434804</v>
      </c>
      <c r="S59" s="30">
        <v>231496.99736875421</v>
      </c>
      <c r="T59" s="30">
        <v>250558.23299013317</v>
      </c>
      <c r="U59" s="30">
        <v>16681.841538209836</v>
      </c>
      <c r="V59" s="30">
        <v>8343.4906753511368</v>
      </c>
      <c r="W59" s="30">
        <v>41850.77013621162</v>
      </c>
      <c r="X59" s="30">
        <v>75181.457072363948</v>
      </c>
      <c r="Y59" s="30">
        <v>756.23133491569513</v>
      </c>
      <c r="Z59" s="30">
        <v>2.0719346160337918E-3</v>
      </c>
      <c r="AA59" s="30">
        <v>-4411.5212496141412</v>
      </c>
    </row>
    <row r="61" spans="1:27"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x14ac:dyDescent="0.25">
      <c r="A62" s="28" t="s">
        <v>134</v>
      </c>
      <c r="B62" s="28" t="s">
        <v>64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row>
    <row r="63" spans="1:27" x14ac:dyDescent="0.25">
      <c r="A63" s="28" t="s">
        <v>134</v>
      </c>
      <c r="B63" s="28" t="s">
        <v>72</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row>
    <row r="64" spans="1:27" x14ac:dyDescent="0.25">
      <c r="A64" s="28" t="s">
        <v>134</v>
      </c>
      <c r="B64" s="28" t="s">
        <v>20</v>
      </c>
      <c r="C64" s="24">
        <v>0</v>
      </c>
      <c r="D64" s="24">
        <v>2.0152503204512999E-2</v>
      </c>
      <c r="E64" s="24">
        <v>5.8287876155370399E-3</v>
      </c>
      <c r="F64" s="24">
        <v>3.5119916427676402E-4</v>
      </c>
      <c r="G64" s="24">
        <v>5.6704310523235206E-4</v>
      </c>
      <c r="H64" s="24">
        <v>1.17706942316936E-3</v>
      </c>
      <c r="I64" s="24">
        <v>6.9017372482056002E-5</v>
      </c>
      <c r="J64" s="24">
        <v>3.8017876411450299E-3</v>
      </c>
      <c r="K64" s="24">
        <v>2.63658740034338E-5</v>
      </c>
      <c r="L64" s="24">
        <v>2.5130440814950899E-5</v>
      </c>
      <c r="M64" s="24">
        <v>1.1321737393723901E-5</v>
      </c>
      <c r="N64" s="24">
        <v>2.5931093375871498E-3</v>
      </c>
      <c r="O64" s="24">
        <v>6.8534068569577197E-4</v>
      </c>
      <c r="P64" s="24">
        <v>1.4066469676999999E-3</v>
      </c>
      <c r="Q64" s="24">
        <v>1.7284417527749999E-3</v>
      </c>
      <c r="R64" s="24">
        <v>4.75635633462056E-5</v>
      </c>
      <c r="S64" s="24">
        <v>7.1810138512785103E-3</v>
      </c>
      <c r="T64" s="24">
        <v>1.3616556641411299E-5</v>
      </c>
      <c r="U64" s="24">
        <v>3.9294411223119196E-5</v>
      </c>
      <c r="V64" s="24">
        <v>6.2444533480582401E-6</v>
      </c>
      <c r="W64" s="24">
        <v>1.0726491467182E-3</v>
      </c>
      <c r="X64" s="24">
        <v>2.52047153808431E-5</v>
      </c>
      <c r="Y64" s="24">
        <v>1.48031302747104E-3</v>
      </c>
      <c r="Z64" s="24">
        <v>1.9364667192697E-6</v>
      </c>
      <c r="AA64" s="24">
        <v>1.0260018466297598E-6</v>
      </c>
    </row>
    <row r="65" spans="1:27" x14ac:dyDescent="0.25">
      <c r="A65" s="28" t="s">
        <v>134</v>
      </c>
      <c r="B65" s="28" t="s">
        <v>32</v>
      </c>
      <c r="C65" s="24">
        <v>0</v>
      </c>
      <c r="D65" s="24">
        <v>0</v>
      </c>
      <c r="E65" s="24">
        <v>0</v>
      </c>
      <c r="F65" s="24">
        <v>0</v>
      </c>
      <c r="G65" s="24">
        <v>0</v>
      </c>
      <c r="H65" s="24">
        <v>0</v>
      </c>
      <c r="I65" s="24">
        <v>0</v>
      </c>
      <c r="J65" s="24">
        <v>0</v>
      </c>
      <c r="K65" s="24">
        <v>0</v>
      </c>
      <c r="L65" s="24">
        <v>0</v>
      </c>
      <c r="M65" s="24">
        <v>0</v>
      </c>
      <c r="N65" s="24">
        <v>0</v>
      </c>
      <c r="O65" s="24">
        <v>0</v>
      </c>
      <c r="P65" s="24">
        <v>0</v>
      </c>
      <c r="Q65" s="24">
        <v>0</v>
      </c>
      <c r="R65" s="24">
        <v>0</v>
      </c>
      <c r="S65" s="24">
        <v>0</v>
      </c>
      <c r="T65" s="24">
        <v>0</v>
      </c>
      <c r="U65" s="24">
        <v>0</v>
      </c>
      <c r="V65" s="24">
        <v>0</v>
      </c>
      <c r="W65" s="24">
        <v>0</v>
      </c>
      <c r="X65" s="24">
        <v>0</v>
      </c>
      <c r="Y65" s="24">
        <v>0</v>
      </c>
      <c r="Z65" s="24">
        <v>0</v>
      </c>
      <c r="AA65" s="24">
        <v>0</v>
      </c>
    </row>
    <row r="66" spans="1:27" x14ac:dyDescent="0.25">
      <c r="A66" s="28" t="s">
        <v>134</v>
      </c>
      <c r="B66" s="28" t="s">
        <v>67</v>
      </c>
      <c r="C66" s="24">
        <v>1.3446141230941899E-2</v>
      </c>
      <c r="D66" s="24">
        <v>3.5833192559749598E-4</v>
      </c>
      <c r="E66" s="24">
        <v>2.0648306599897401E-3</v>
      </c>
      <c r="F66" s="24">
        <v>7.6690855239887698E-5</v>
      </c>
      <c r="G66" s="24">
        <v>4.0962981814319897E-4</v>
      </c>
      <c r="H66" s="24">
        <v>2.8990853545384798E-3</v>
      </c>
      <c r="I66" s="24">
        <v>3.8475571454346998E-5</v>
      </c>
      <c r="J66" s="24">
        <v>1.2836886724682901E-3</v>
      </c>
      <c r="K66" s="24">
        <v>3.75524945664959E-5</v>
      </c>
      <c r="L66" s="24">
        <v>3.9584629452128E-5</v>
      </c>
      <c r="M66" s="24">
        <v>5.5013895473488E-5</v>
      </c>
      <c r="N66" s="24">
        <v>4.8126894626667502E-4</v>
      </c>
      <c r="O66" s="24">
        <v>4.9577299626293598E-4</v>
      </c>
      <c r="P66" s="24">
        <v>9.4968933881819993E-4</v>
      </c>
      <c r="Q66" s="24">
        <v>2.0605671843514999E-3</v>
      </c>
      <c r="R66" s="24">
        <v>1.0305699422326899E-3</v>
      </c>
      <c r="S66" s="24">
        <v>1.2946695291791899E-2</v>
      </c>
      <c r="T66" s="24">
        <v>1.5592197726705E-5</v>
      </c>
      <c r="U66" s="24">
        <v>2.3743260278140199E-5</v>
      </c>
      <c r="V66" s="24">
        <v>2.10947734844009E-5</v>
      </c>
      <c r="W66" s="24">
        <v>3.1090428461747E-5</v>
      </c>
      <c r="X66" s="24">
        <v>1.6204585466376002E-5</v>
      </c>
      <c r="Y66" s="24">
        <v>220.47032915871102</v>
      </c>
      <c r="Z66" s="24">
        <v>1012.1163383081901</v>
      </c>
      <c r="AA66" s="24">
        <v>2.1670957741541402E-6</v>
      </c>
    </row>
    <row r="67" spans="1:27" x14ac:dyDescent="0.25">
      <c r="A67" s="28" t="s">
        <v>134</v>
      </c>
      <c r="B67" s="28" t="s">
        <v>66</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row>
    <row r="68" spans="1:27" x14ac:dyDescent="0.25">
      <c r="A68" s="28" t="s">
        <v>134</v>
      </c>
      <c r="B68" s="28" t="s">
        <v>70</v>
      </c>
      <c r="C68" s="24">
        <v>0</v>
      </c>
      <c r="D68" s="24">
        <v>2.251233435302503</v>
      </c>
      <c r="E68" s="24">
        <v>0.58491925371656395</v>
      </c>
      <c r="F68" s="24">
        <v>0.44829624294769826</v>
      </c>
      <c r="G68" s="24">
        <v>5.1128284803857012E-2</v>
      </c>
      <c r="H68" s="24">
        <v>0.46969797517108397</v>
      </c>
      <c r="I68" s="24">
        <v>1.6704465832347817E-2</v>
      </c>
      <c r="J68" s="24">
        <v>4.337576936681403</v>
      </c>
      <c r="K68" s="24">
        <v>0.26488433648794296</v>
      </c>
      <c r="L68" s="24">
        <v>4.7702984349303236E-2</v>
      </c>
      <c r="M68" s="24">
        <v>5.2807777588507509E-3</v>
      </c>
      <c r="N68" s="24">
        <v>84758.592026323458</v>
      </c>
      <c r="O68" s="24">
        <v>3.1752697291948032E-2</v>
      </c>
      <c r="P68" s="24">
        <v>0.1800193041164577</v>
      </c>
      <c r="Q68" s="24">
        <v>82712.546751549919</v>
      </c>
      <c r="R68" s="24">
        <v>19650.954294997253</v>
      </c>
      <c r="S68" s="24">
        <v>54517.122611176128</v>
      </c>
      <c r="T68" s="24">
        <v>53628.473900352408</v>
      </c>
      <c r="U68" s="24">
        <v>7786.8801752176987</v>
      </c>
      <c r="V68" s="24">
        <v>1.2901276447054265E-2</v>
      </c>
      <c r="W68" s="24">
        <v>0.15568904811778622</v>
      </c>
      <c r="X68" s="24">
        <v>5.5020295790166145E-3</v>
      </c>
      <c r="Y68" s="24">
        <v>4.7777411307105846E-2</v>
      </c>
      <c r="Z68" s="24">
        <v>2331.4680892961433</v>
      </c>
      <c r="AA68" s="24">
        <v>1964.412253934679</v>
      </c>
    </row>
    <row r="69" spans="1:27" x14ac:dyDescent="0.25">
      <c r="A69" s="28" t="s">
        <v>134</v>
      </c>
      <c r="B69" s="28" t="s">
        <v>69</v>
      </c>
      <c r="C69" s="24">
        <v>0.2209046251655469</v>
      </c>
      <c r="D69" s="24">
        <v>0.11898535015555711</v>
      </c>
      <c r="E69" s="24">
        <v>9.1223443046050941E-4</v>
      </c>
      <c r="F69" s="24">
        <v>1.9428000259595252E-4</v>
      </c>
      <c r="G69" s="24">
        <v>0.17941561446288051</v>
      </c>
      <c r="H69" s="24">
        <v>6.8084275440403089E-2</v>
      </c>
      <c r="I69" s="24">
        <v>8.0943934624865987E-2</v>
      </c>
      <c r="J69" s="24">
        <v>0.17728842067505793</v>
      </c>
      <c r="K69" s="24">
        <v>3.8555803755635828E-3</v>
      </c>
      <c r="L69" s="24">
        <v>5.3446074850295656E-2</v>
      </c>
      <c r="M69" s="24">
        <v>0.28220460062827957</v>
      </c>
      <c r="N69" s="24">
        <v>0.89457394180340577</v>
      </c>
      <c r="O69" s="24">
        <v>4.1298980631562898E-2</v>
      </c>
      <c r="P69" s="24">
        <v>7.7841205695604723E-2</v>
      </c>
      <c r="Q69" s="24">
        <v>1.2828411433190563</v>
      </c>
      <c r="R69" s="24">
        <v>4401.0412404940826</v>
      </c>
      <c r="S69" s="24">
        <v>2.6763344015145402E-3</v>
      </c>
      <c r="T69" s="24">
        <v>6.3299016015741193E-3</v>
      </c>
      <c r="U69" s="24">
        <v>8.6935324321073628E-4</v>
      </c>
      <c r="V69" s="24">
        <v>1669.0759134530947</v>
      </c>
      <c r="W69" s="24">
        <v>10816.798649804619</v>
      </c>
      <c r="X69" s="24">
        <v>2.9001715377321062E-3</v>
      </c>
      <c r="Y69" s="24">
        <v>3294.2728071635302</v>
      </c>
      <c r="Z69" s="24">
        <v>1.8991852084264659E-4</v>
      </c>
      <c r="AA69" s="24">
        <v>6.5977618921101615E-4</v>
      </c>
    </row>
    <row r="70" spans="1:27" x14ac:dyDescent="0.25">
      <c r="A70" s="28" t="s">
        <v>134</v>
      </c>
      <c r="B70" s="28" t="s">
        <v>36</v>
      </c>
      <c r="C70" s="24">
        <v>7.2614626470314997E-2</v>
      </c>
      <c r="D70" s="24">
        <v>2.3391853068615201E-4</v>
      </c>
      <c r="E70" s="24">
        <v>0</v>
      </c>
      <c r="F70" s="24">
        <v>0</v>
      </c>
      <c r="G70" s="24">
        <v>6.1301969419665E-5</v>
      </c>
      <c r="H70" s="24">
        <v>6.2138823406936196E-2</v>
      </c>
      <c r="I70" s="24">
        <v>2.1784282976126997E-2</v>
      </c>
      <c r="J70" s="24">
        <v>0.10310510102056</v>
      </c>
      <c r="K70" s="24">
        <v>3.5652185904346398E-5</v>
      </c>
      <c r="L70" s="24">
        <v>2295.9605741372498</v>
      </c>
      <c r="M70" s="24">
        <v>4.2055627711648003E-4</v>
      </c>
      <c r="N70" s="24">
        <v>8560.555506068431</v>
      </c>
      <c r="O70" s="24">
        <v>3.3959104540894704E-5</v>
      </c>
      <c r="P70" s="24">
        <v>2.47042871247143E-5</v>
      </c>
      <c r="Q70" s="24">
        <v>2.17755162510972E-5</v>
      </c>
      <c r="R70" s="24">
        <v>4.9935526278210004E-6</v>
      </c>
      <c r="S70" s="24">
        <v>2627.2407125305799</v>
      </c>
      <c r="T70" s="24">
        <v>2.1174622800473898E-6</v>
      </c>
      <c r="U70" s="24">
        <v>5.2847757249929905E-6</v>
      </c>
      <c r="V70" s="24">
        <v>4.5647910662144996E-5</v>
      </c>
      <c r="W70" s="24">
        <v>1227.82752993184</v>
      </c>
      <c r="X70" s="24">
        <v>2.5018880966859805E-4</v>
      </c>
      <c r="Y70" s="24">
        <v>88.453753556371197</v>
      </c>
      <c r="Z70" s="24">
        <v>587.03313238379997</v>
      </c>
      <c r="AA70" s="24">
        <v>1.52367572597049E-4</v>
      </c>
    </row>
    <row r="71" spans="1:27" x14ac:dyDescent="0.25">
      <c r="A71" s="28" t="s">
        <v>134</v>
      </c>
      <c r="B71" s="28" t="s">
        <v>74</v>
      </c>
      <c r="C71" s="24">
        <v>0</v>
      </c>
      <c r="D71" s="24">
        <v>0</v>
      </c>
      <c r="E71" s="24">
        <v>0</v>
      </c>
      <c r="F71" s="24">
        <v>9.6384469631604006E-2</v>
      </c>
      <c r="G71" s="24">
        <v>8.9187283730237394E-3</v>
      </c>
      <c r="H71" s="24">
        <v>2.19689722004256E-2</v>
      </c>
      <c r="I71" s="24">
        <v>1.1223210239669501E-3</v>
      </c>
      <c r="J71" s="24">
        <v>2.6392222814853501E-2</v>
      </c>
      <c r="K71" s="24">
        <v>5.6083277192479192E-4</v>
      </c>
      <c r="L71" s="24">
        <v>1.1617424448862E-4</v>
      </c>
      <c r="M71" s="24">
        <v>2.5749592397792201E-4</v>
      </c>
      <c r="N71" s="24">
        <v>1.04920720358249E-2</v>
      </c>
      <c r="O71" s="24">
        <v>1.42188901888563E-3</v>
      </c>
      <c r="P71" s="24">
        <v>2.7679165924209799E-3</v>
      </c>
      <c r="Q71" s="24">
        <v>2.043424135728E-2</v>
      </c>
      <c r="R71" s="24">
        <v>4.5656406524135903E-3</v>
      </c>
      <c r="S71" s="24">
        <v>9.5929518750445003E-2</v>
      </c>
      <c r="T71" s="24">
        <v>3.4600862492871996E-4</v>
      </c>
      <c r="U71" s="24">
        <v>3.15104911628188E-4</v>
      </c>
      <c r="V71" s="24">
        <v>3.2511584812870199E-4</v>
      </c>
      <c r="W71" s="24">
        <v>2.9655997346045002E-2</v>
      </c>
      <c r="X71" s="24">
        <v>4.7856605464750401E-4</v>
      </c>
      <c r="Y71" s="24">
        <v>2.2758815566588401E-3</v>
      </c>
      <c r="Z71" s="24">
        <v>3.85145316049536E-3</v>
      </c>
      <c r="AA71" s="24">
        <v>3.2638697232599504E-5</v>
      </c>
    </row>
    <row r="72" spans="1:27" x14ac:dyDescent="0.25">
      <c r="A72" s="28" t="s">
        <v>134</v>
      </c>
      <c r="B72" s="28" t="s">
        <v>56</v>
      </c>
      <c r="C72" s="24">
        <v>0</v>
      </c>
      <c r="D72" s="24">
        <v>0</v>
      </c>
      <c r="E72" s="24">
        <v>0</v>
      </c>
      <c r="F72" s="24">
        <v>0</v>
      </c>
      <c r="G72" s="24">
        <v>0</v>
      </c>
      <c r="H72" s="24">
        <v>0</v>
      </c>
      <c r="I72" s="24">
        <v>0</v>
      </c>
      <c r="J72" s="24">
        <v>0</v>
      </c>
      <c r="K72" s="24">
        <v>0</v>
      </c>
      <c r="L72" s="24">
        <v>0</v>
      </c>
      <c r="M72" s="24">
        <v>0</v>
      </c>
      <c r="N72" s="24">
        <v>0</v>
      </c>
      <c r="O72" s="24">
        <v>0</v>
      </c>
      <c r="P72" s="24">
        <v>0</v>
      </c>
      <c r="Q72" s="24">
        <v>0</v>
      </c>
      <c r="R72" s="24">
        <v>0</v>
      </c>
      <c r="S72" s="24">
        <v>0</v>
      </c>
      <c r="T72" s="24">
        <v>0</v>
      </c>
      <c r="U72" s="24">
        <v>0</v>
      </c>
      <c r="V72" s="24">
        <v>0</v>
      </c>
      <c r="W72" s="24">
        <v>0</v>
      </c>
      <c r="X72" s="24">
        <v>0</v>
      </c>
      <c r="Y72" s="24">
        <v>0</v>
      </c>
      <c r="Z72" s="24">
        <v>0</v>
      </c>
      <c r="AA72" s="24">
        <v>0</v>
      </c>
    </row>
    <row r="73" spans="1:27" x14ac:dyDescent="0.25">
      <c r="A73" s="33" t="s">
        <v>139</v>
      </c>
      <c r="B73" s="33"/>
      <c r="C73" s="30">
        <v>0.2343507663964888</v>
      </c>
      <c r="D73" s="30">
        <v>2.3907296205881705</v>
      </c>
      <c r="E73" s="30">
        <v>0.59372510642255127</v>
      </c>
      <c r="F73" s="30">
        <v>0.44891841296981089</v>
      </c>
      <c r="G73" s="30">
        <v>0.23152057219011307</v>
      </c>
      <c r="H73" s="30">
        <v>0.54185840538919494</v>
      </c>
      <c r="I73" s="30">
        <v>9.7755893401150207E-2</v>
      </c>
      <c r="J73" s="30">
        <v>4.5199508336700749</v>
      </c>
      <c r="K73" s="30">
        <v>0.26880383523207652</v>
      </c>
      <c r="L73" s="30">
        <v>0.10121377426986597</v>
      </c>
      <c r="M73" s="30">
        <v>0.28755171401999752</v>
      </c>
      <c r="N73" s="30">
        <v>84759.489674643541</v>
      </c>
      <c r="O73" s="30">
        <v>7.4232791605469639E-2</v>
      </c>
      <c r="P73" s="30">
        <v>0.26021684611858059</v>
      </c>
      <c r="Q73" s="30">
        <v>82713.833381702178</v>
      </c>
      <c r="R73" s="30">
        <v>24051.99661362484</v>
      </c>
      <c r="S73" s="30">
        <v>54517.145415219667</v>
      </c>
      <c r="T73" s="30">
        <v>53628.480259462769</v>
      </c>
      <c r="U73" s="30">
        <v>7786.881107608614</v>
      </c>
      <c r="V73" s="30">
        <v>1669.0888420687686</v>
      </c>
      <c r="W73" s="30">
        <v>10816.955442592312</v>
      </c>
      <c r="X73" s="30">
        <v>8.4436104175959394E-3</v>
      </c>
      <c r="Y73" s="30">
        <v>3514.7923940465757</v>
      </c>
      <c r="Z73" s="30">
        <v>3343.5846194593209</v>
      </c>
      <c r="AA73" s="30">
        <v>1964.4129169039659</v>
      </c>
    </row>
    <row r="75" spans="1:27"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x14ac:dyDescent="0.25">
      <c r="A76" s="28" t="s">
        <v>135</v>
      </c>
      <c r="B76" s="28" t="s">
        <v>64</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row>
    <row r="77" spans="1:27" collapsed="1" x14ac:dyDescent="0.25">
      <c r="A77" s="28" t="s">
        <v>135</v>
      </c>
      <c r="B77" s="28" t="s">
        <v>72</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row>
    <row r="78" spans="1:27" x14ac:dyDescent="0.25">
      <c r="A78" s="28" t="s">
        <v>135</v>
      </c>
      <c r="B78" s="28" t="s">
        <v>20</v>
      </c>
      <c r="C78" s="24">
        <v>0</v>
      </c>
      <c r="D78" s="24">
        <v>2.2597598770750002E-2</v>
      </c>
      <c r="E78" s="24">
        <v>5.7125076042120002E-3</v>
      </c>
      <c r="F78" s="24">
        <v>2.86554194820308E-3</v>
      </c>
      <c r="G78" s="24">
        <v>1.6505948581137998E-5</v>
      </c>
      <c r="H78" s="24">
        <v>2.20345179699007E-4</v>
      </c>
      <c r="I78" s="24">
        <v>1.0468764090839999E-3</v>
      </c>
      <c r="J78" s="24">
        <v>1.8179541948771998E-4</v>
      </c>
      <c r="K78" s="24">
        <v>1.022513639918E-3</v>
      </c>
      <c r="L78" s="24">
        <v>9.8278646240359808E-4</v>
      </c>
      <c r="M78" s="24">
        <v>1.47316110259322E-5</v>
      </c>
      <c r="N78" s="24">
        <v>3.55750895227164E-3</v>
      </c>
      <c r="O78" s="24">
        <v>1.2182468475012E-4</v>
      </c>
      <c r="P78" s="24">
        <v>1.46329505507639E-4</v>
      </c>
      <c r="Q78" s="24">
        <v>1.32965793106799E-3</v>
      </c>
      <c r="R78" s="24">
        <v>5.3733801205761603E-5</v>
      </c>
      <c r="S78" s="24">
        <v>1.5190847494954899E-3</v>
      </c>
      <c r="T78" s="24">
        <v>1.1144590740752899E-3</v>
      </c>
      <c r="U78" s="24">
        <v>1.14645716215414E-3</v>
      </c>
      <c r="V78" s="24">
        <v>2.8730466538789398E-6</v>
      </c>
      <c r="W78" s="24">
        <v>1.05847910320547E-3</v>
      </c>
      <c r="X78" s="24">
        <v>6.7783856078990994E-6</v>
      </c>
      <c r="Y78" s="24">
        <v>3.04136332174215E-6</v>
      </c>
      <c r="Z78" s="24">
        <v>5.2904253428796996E-6</v>
      </c>
      <c r="AA78" s="24">
        <v>4.4467157322161002E-6</v>
      </c>
    </row>
    <row r="79" spans="1:27" x14ac:dyDescent="0.25">
      <c r="A79" s="28" t="s">
        <v>135</v>
      </c>
      <c r="B79" s="28" t="s">
        <v>32</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row>
    <row r="80" spans="1:27" x14ac:dyDescent="0.25">
      <c r="A80" s="28" t="s">
        <v>135</v>
      </c>
      <c r="B80" s="28" t="s">
        <v>67</v>
      </c>
      <c r="C80" s="24">
        <v>1.3826791704196801E-2</v>
      </c>
      <c r="D80" s="24">
        <v>3.3569235538548299E-4</v>
      </c>
      <c r="E80" s="24">
        <v>9.1967846214079997E-4</v>
      </c>
      <c r="F80" s="24">
        <v>8.7023533380112901E-4</v>
      </c>
      <c r="G80" s="24">
        <v>4.9292817314659104E-4</v>
      </c>
      <c r="H80" s="24">
        <v>6.6447064177919902E-4</v>
      </c>
      <c r="I80" s="24">
        <v>6.5586507068159908E-4</v>
      </c>
      <c r="J80" s="24">
        <v>5.8663272812714497E-4</v>
      </c>
      <c r="K80" s="24">
        <v>6.2143586389679995E-4</v>
      </c>
      <c r="L80" s="24">
        <v>6.2553787179063199E-4</v>
      </c>
      <c r="M80" s="24">
        <v>4.6209268861482298E-4</v>
      </c>
      <c r="N80" s="24">
        <v>7.2995661858095992E-4</v>
      </c>
      <c r="O80" s="24">
        <v>4.8712529621559603E-4</v>
      </c>
      <c r="P80" s="24">
        <v>4.91937460891218E-4</v>
      </c>
      <c r="Q80" s="24">
        <v>5.4163244998633499E-4</v>
      </c>
      <c r="R80" s="24">
        <v>3.8183363287489804E-4</v>
      </c>
      <c r="S80" s="24">
        <v>5.2677304988700004E-4</v>
      </c>
      <c r="T80" s="24">
        <v>3.5541008466960001E-4</v>
      </c>
      <c r="U80" s="24">
        <v>1.1329290752038E-3</v>
      </c>
      <c r="V80" s="24">
        <v>2.0844276596337301E-5</v>
      </c>
      <c r="W80" s="24">
        <v>1.2733120869591402E-3</v>
      </c>
      <c r="X80" s="24">
        <v>1.3779646035052099E-5</v>
      </c>
      <c r="Y80" s="24">
        <v>2.1416779478470501E-5</v>
      </c>
      <c r="Z80" s="24">
        <v>1.21271234838935E-4</v>
      </c>
      <c r="AA80" s="24">
        <v>6.5276317570665902E-6</v>
      </c>
    </row>
    <row r="81" spans="1:27" x14ac:dyDescent="0.25">
      <c r="A81" s="28" t="s">
        <v>135</v>
      </c>
      <c r="B81" s="28" t="s">
        <v>66</v>
      </c>
      <c r="C81" s="24">
        <v>0</v>
      </c>
      <c r="D81" s="24">
        <v>0</v>
      </c>
      <c r="E81" s="24">
        <v>0</v>
      </c>
      <c r="F81" s="24">
        <v>0</v>
      </c>
      <c r="G81" s="24">
        <v>0</v>
      </c>
      <c r="H81" s="24">
        <v>0</v>
      </c>
      <c r="I81" s="24">
        <v>0</v>
      </c>
      <c r="J81" s="24">
        <v>0</v>
      </c>
      <c r="K81" s="24">
        <v>0</v>
      </c>
      <c r="L81" s="24">
        <v>0</v>
      </c>
      <c r="M81" s="24">
        <v>0</v>
      </c>
      <c r="N81" s="24">
        <v>0</v>
      </c>
      <c r="O81" s="24">
        <v>0</v>
      </c>
      <c r="P81" s="24">
        <v>0</v>
      </c>
      <c r="Q81" s="24">
        <v>0</v>
      </c>
      <c r="R81" s="24">
        <v>0</v>
      </c>
      <c r="S81" s="24">
        <v>0</v>
      </c>
      <c r="T81" s="24">
        <v>0</v>
      </c>
      <c r="U81" s="24">
        <v>0</v>
      </c>
      <c r="V81" s="24">
        <v>0</v>
      </c>
      <c r="W81" s="24">
        <v>0</v>
      </c>
      <c r="X81" s="24">
        <v>0</v>
      </c>
      <c r="Y81" s="24">
        <v>0</v>
      </c>
      <c r="Z81" s="24">
        <v>0</v>
      </c>
      <c r="AA81" s="24">
        <v>0</v>
      </c>
    </row>
    <row r="82" spans="1:27" x14ac:dyDescent="0.25">
      <c r="A82" s="28" t="s">
        <v>135</v>
      </c>
      <c r="B82" s="28" t="s">
        <v>70</v>
      </c>
      <c r="C82" s="24">
        <v>0</v>
      </c>
      <c r="D82" s="24">
        <v>0.98921985818373803</v>
      </c>
      <c r="E82" s="24">
        <v>1.1726477855933752</v>
      </c>
      <c r="F82" s="24">
        <v>408.21537617232309</v>
      </c>
      <c r="G82" s="24">
        <v>1.5735377392643371E-3</v>
      </c>
      <c r="H82" s="24">
        <v>8487.209402201308</v>
      </c>
      <c r="I82" s="24">
        <v>8.7800545942152211E-3</v>
      </c>
      <c r="J82" s="24">
        <v>9108.3983257353448</v>
      </c>
      <c r="K82" s="24">
        <v>58924.944902266565</v>
      </c>
      <c r="L82" s="24">
        <v>30409.987558760047</v>
      </c>
      <c r="M82" s="24">
        <v>7.2663665289606823E-3</v>
      </c>
      <c r="N82" s="24">
        <v>116725.68248707602</v>
      </c>
      <c r="O82" s="24">
        <v>3.3668733788284944E-3</v>
      </c>
      <c r="P82" s="24">
        <v>0.12380026643132749</v>
      </c>
      <c r="Q82" s="24">
        <v>0.24240800002272944</v>
      </c>
      <c r="R82" s="24">
        <v>6.9251061420306362E-2</v>
      </c>
      <c r="S82" s="24">
        <v>2.209890504968798</v>
      </c>
      <c r="T82" s="24">
        <v>0.27664726664291112</v>
      </c>
      <c r="U82" s="24">
        <v>3017.9908316713563</v>
      </c>
      <c r="V82" s="24">
        <v>6.0103986697667376E-4</v>
      </c>
      <c r="W82" s="24">
        <v>4371.3930549013121</v>
      </c>
      <c r="X82" s="24">
        <v>8.4531226468928273E-4</v>
      </c>
      <c r="Y82" s="24">
        <v>4.0991116590859432E-4</v>
      </c>
      <c r="Z82" s="24">
        <v>4.221415790766194E-4</v>
      </c>
      <c r="AA82" s="24">
        <v>3.6110972344248027E-4</v>
      </c>
    </row>
    <row r="83" spans="1:27" x14ac:dyDescent="0.25">
      <c r="A83" s="28" t="s">
        <v>135</v>
      </c>
      <c r="B83" s="28" t="s">
        <v>69</v>
      </c>
      <c r="C83" s="24">
        <v>3.1565093944797597E-2</v>
      </c>
      <c r="D83" s="24">
        <v>1.5943235990475001E-2</v>
      </c>
      <c r="E83" s="24">
        <v>2.2358273305957497E-3</v>
      </c>
      <c r="F83" s="24">
        <v>2.2139708190478302E-5</v>
      </c>
      <c r="G83" s="24">
        <v>2.4257941142218398E-2</v>
      </c>
      <c r="H83" s="24">
        <v>3.9936640910255901E-2</v>
      </c>
      <c r="I83" s="24">
        <v>1.12465469343896E-2</v>
      </c>
      <c r="J83" s="24">
        <v>6.3046166937480897E-4</v>
      </c>
      <c r="K83" s="24">
        <v>1.35838362442148E-2</v>
      </c>
      <c r="L83" s="24">
        <v>1.70048021011775E-2</v>
      </c>
      <c r="M83" s="24">
        <v>9.6530657126475098E-4</v>
      </c>
      <c r="N83" s="24">
        <v>9.0833877957436204E-3</v>
      </c>
      <c r="O83" s="24">
        <v>2.4553108821225803E-3</v>
      </c>
      <c r="P83" s="24">
        <v>1.3257941126480099E-4</v>
      </c>
      <c r="Q83" s="24">
        <v>2.2323304160461799E-2</v>
      </c>
      <c r="R83" s="24">
        <v>7.0910691724775001E-4</v>
      </c>
      <c r="S83" s="24">
        <v>4.6292174585358999E-3</v>
      </c>
      <c r="T83" s="24">
        <v>1.0560644773435299E-2</v>
      </c>
      <c r="U83" s="24">
        <v>2.5773462986304499E-4</v>
      </c>
      <c r="V83" s="24">
        <v>5.9765006767533197E-5</v>
      </c>
      <c r="W83" s="24">
        <v>9.5670049533267999E-3</v>
      </c>
      <c r="X83" s="24">
        <v>5.3610195010177501E-4</v>
      </c>
      <c r="Y83" s="24">
        <v>4.7586961832747998E-5</v>
      </c>
      <c r="Z83" s="24">
        <v>3.218130955341E-4</v>
      </c>
      <c r="AA83" s="24">
        <v>2.7763596294912699E-4</v>
      </c>
    </row>
    <row r="84" spans="1:27" x14ac:dyDescent="0.25">
      <c r="A84" s="28" t="s">
        <v>135</v>
      </c>
      <c r="B84" s="28" t="s">
        <v>36</v>
      </c>
      <c r="C84" s="24">
        <v>6.4877679444067596E-2</v>
      </c>
      <c r="D84" s="24">
        <v>2.6258779709298401E-4</v>
      </c>
      <c r="E84" s="24">
        <v>0</v>
      </c>
      <c r="F84" s="24">
        <v>0</v>
      </c>
      <c r="G84" s="24">
        <v>1.94062926599709E-5</v>
      </c>
      <c r="H84" s="24">
        <v>2.2749855701403001E-2</v>
      </c>
      <c r="I84" s="24">
        <v>2.2063954824330798E-2</v>
      </c>
      <c r="J84" s="24">
        <v>1.31463849079022E-2</v>
      </c>
      <c r="K84" s="24">
        <v>1.2301339087040599E-5</v>
      </c>
      <c r="L84" s="24">
        <v>0.171076632568186</v>
      </c>
      <c r="M84" s="24">
        <v>6.0417781701211197E-2</v>
      </c>
      <c r="N84" s="24">
        <v>2.1269970048206198E-4</v>
      </c>
      <c r="O84" s="24">
        <v>1.4998098865919599E-5</v>
      </c>
      <c r="P84" s="24">
        <v>5.4211109116919903E-6</v>
      </c>
      <c r="Q84" s="24">
        <v>3.2414581281614097E-6</v>
      </c>
      <c r="R84" s="24">
        <v>0</v>
      </c>
      <c r="S84" s="24">
        <v>3.2203037821203603E-6</v>
      </c>
      <c r="T84" s="24">
        <v>6.3434542624957597E-6</v>
      </c>
      <c r="U84" s="24">
        <v>7.9019922205848608E-4</v>
      </c>
      <c r="V84" s="24">
        <v>1.4633208325012901E-4</v>
      </c>
      <c r="W84" s="24">
        <v>2.4474555168516002E-2</v>
      </c>
      <c r="X84" s="24">
        <v>9.4062442287112E-5</v>
      </c>
      <c r="Y84" s="24">
        <v>1.1491618685976E-4</v>
      </c>
      <c r="Z84" s="24">
        <v>7.3477758979988993E-5</v>
      </c>
      <c r="AA84" s="24">
        <v>5.1445803558394696E-5</v>
      </c>
    </row>
    <row r="85" spans="1:27" x14ac:dyDescent="0.25">
      <c r="A85" s="28" t="s">
        <v>135</v>
      </c>
      <c r="B85" s="28" t="s">
        <v>74</v>
      </c>
      <c r="C85" s="24">
        <v>0</v>
      </c>
      <c r="D85" s="24">
        <v>0</v>
      </c>
      <c r="E85" s="24">
        <v>0</v>
      </c>
      <c r="F85" s="24">
        <v>0.1558792071018</v>
      </c>
      <c r="G85" s="24">
        <v>1.3601623288836899E-2</v>
      </c>
      <c r="H85" s="24">
        <v>8.4924208897023887E-3</v>
      </c>
      <c r="I85" s="24">
        <v>8.6744798251488005E-3</v>
      </c>
      <c r="J85" s="24">
        <v>1.21588210905686E-2</v>
      </c>
      <c r="K85" s="24">
        <v>1.62385171355106E-2</v>
      </c>
      <c r="L85" s="24">
        <v>2.0940549242678401E-2</v>
      </c>
      <c r="M85" s="24">
        <v>3.5717609787441998E-2</v>
      </c>
      <c r="N85" s="24">
        <v>6.9236050483714492E-2</v>
      </c>
      <c r="O85" s="24">
        <v>7.7248098555179998E-4</v>
      </c>
      <c r="P85" s="24">
        <v>9.6321628247547999E-4</v>
      </c>
      <c r="Q85" s="24">
        <v>1.2758295801009E-2</v>
      </c>
      <c r="R85" s="24">
        <v>4.2799223835029102E-3</v>
      </c>
      <c r="S85" s="24">
        <v>3.8553773653904597E-2</v>
      </c>
      <c r="T85" s="24">
        <v>3.2423032165401301E-2</v>
      </c>
      <c r="U85" s="24">
        <v>0.16413393997893899</v>
      </c>
      <c r="V85" s="24">
        <v>3.3788371872657303E-4</v>
      </c>
      <c r="W85" s="24">
        <v>6.4286852320454405E-2</v>
      </c>
      <c r="X85" s="24">
        <v>2.1461117576388001E-4</v>
      </c>
      <c r="Y85" s="24">
        <v>1.5490949018239701E-4</v>
      </c>
      <c r="Z85" s="24">
        <v>9.7369488996574999E-5</v>
      </c>
      <c r="AA85" s="24">
        <v>5.29318320707273E-5</v>
      </c>
    </row>
    <row r="86" spans="1:27" x14ac:dyDescent="0.25">
      <c r="A86" s="28" t="s">
        <v>135</v>
      </c>
      <c r="B86" s="28" t="s">
        <v>56</v>
      </c>
      <c r="C86" s="24">
        <v>0</v>
      </c>
      <c r="D86" s="24">
        <v>0</v>
      </c>
      <c r="E86" s="24">
        <v>0</v>
      </c>
      <c r="F86" s="24">
        <v>0</v>
      </c>
      <c r="G86" s="24">
        <v>0</v>
      </c>
      <c r="H86" s="24">
        <v>0</v>
      </c>
      <c r="I86" s="24">
        <v>0</v>
      </c>
      <c r="J86" s="24">
        <v>0</v>
      </c>
      <c r="K86" s="24">
        <v>0</v>
      </c>
      <c r="L86" s="24">
        <v>0</v>
      </c>
      <c r="M86" s="24">
        <v>0</v>
      </c>
      <c r="N86" s="24">
        <v>0</v>
      </c>
      <c r="O86" s="24">
        <v>0</v>
      </c>
      <c r="P86" s="24">
        <v>0</v>
      </c>
      <c r="Q86" s="24">
        <v>0</v>
      </c>
      <c r="R86" s="24">
        <v>0</v>
      </c>
      <c r="S86" s="24">
        <v>0</v>
      </c>
      <c r="T86" s="24">
        <v>0</v>
      </c>
      <c r="U86" s="24">
        <v>0</v>
      </c>
      <c r="V86" s="24">
        <v>0</v>
      </c>
      <c r="W86" s="24">
        <v>0</v>
      </c>
      <c r="X86" s="24">
        <v>0</v>
      </c>
      <c r="Y86" s="24">
        <v>0</v>
      </c>
      <c r="Z86" s="24">
        <v>0</v>
      </c>
      <c r="AA86" s="24">
        <v>0</v>
      </c>
    </row>
    <row r="87" spans="1:27" x14ac:dyDescent="0.25">
      <c r="A87" s="33" t="s">
        <v>139</v>
      </c>
      <c r="B87" s="33"/>
      <c r="C87" s="30">
        <v>4.53918856489944E-2</v>
      </c>
      <c r="D87" s="30">
        <v>1.0280963853003484</v>
      </c>
      <c r="E87" s="30">
        <v>1.1815157989903238</v>
      </c>
      <c r="F87" s="30">
        <v>408.21913408931329</v>
      </c>
      <c r="G87" s="30">
        <v>2.6340913003210464E-2</v>
      </c>
      <c r="H87" s="30">
        <v>8487.2502236580403</v>
      </c>
      <c r="I87" s="30">
        <v>2.1729343008370421E-2</v>
      </c>
      <c r="J87" s="30">
        <v>9108.399724625162</v>
      </c>
      <c r="K87" s="30">
        <v>58924.960130052314</v>
      </c>
      <c r="L87" s="30">
        <v>30410.006171886485</v>
      </c>
      <c r="M87" s="30">
        <v>8.7084973998661896E-3</v>
      </c>
      <c r="N87" s="30">
        <v>116725.69585792939</v>
      </c>
      <c r="O87" s="30">
        <v>6.4311342419167911E-3</v>
      </c>
      <c r="P87" s="30">
        <v>0.12457111280899116</v>
      </c>
      <c r="Q87" s="30">
        <v>0.26660259456424557</v>
      </c>
      <c r="R87" s="30">
        <v>7.0395735771634771E-2</v>
      </c>
      <c r="S87" s="30">
        <v>2.2165655802267166</v>
      </c>
      <c r="T87" s="30">
        <v>0.2886777805750913</v>
      </c>
      <c r="U87" s="30">
        <v>3017.9933687922235</v>
      </c>
      <c r="V87" s="30">
        <v>6.8452219699442318E-4</v>
      </c>
      <c r="W87" s="30">
        <v>4371.4049536974553</v>
      </c>
      <c r="X87" s="30">
        <v>1.4019722464340091E-3</v>
      </c>
      <c r="Y87" s="30">
        <v>4.81956270541555E-4</v>
      </c>
      <c r="Z87" s="30">
        <v>8.7051633479253419E-4</v>
      </c>
      <c r="AA87" s="30">
        <v>6.4972003388088996E-4</v>
      </c>
    </row>
  </sheetData>
  <sheetProtection algorithmName="SHA-512" hashValue="GaK0O52ZNBu70v+CGg00TqBzbCL5FoRaPG7//Qtwc/iU/qknWQdLR2w+ED18UeHa6ARNx1MjH52OpYyqXUrNFA==" saltValue="fkgKjVlSRy2c63pMLmJEdw==" spinCount="100000" sheet="1" objects="1" scenarios="1"/>
  <mergeCells count="7">
    <mergeCell ref="A87:B87"/>
    <mergeCell ref="B2:V3"/>
    <mergeCell ref="A17:B17"/>
    <mergeCell ref="A31:B31"/>
    <mergeCell ref="A45:B45"/>
    <mergeCell ref="A59:B59"/>
    <mergeCell ref="A73:B7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757DC-D397-484B-AA0F-2B30488329E8}">
  <sheetPr codeName="Sheet22">
    <tabColor theme="7" tint="0.39997558519241921"/>
  </sheetPr>
  <dimension ref="A1:AA87"/>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161</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27" t="s">
        <v>80</v>
      </c>
      <c r="B2" s="17" t="s">
        <v>126</v>
      </c>
    </row>
    <row r="3" spans="1:27" x14ac:dyDescent="0.25">
      <c r="B3" s="17"/>
    </row>
    <row r="4" spans="1:27" x14ac:dyDescent="0.25">
      <c r="A4" s="17" t="s">
        <v>128</v>
      </c>
      <c r="B4" s="1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24">
        <v>1837128.47</v>
      </c>
      <c r="D6" s="24">
        <v>1486391.1510000001</v>
      </c>
      <c r="E6" s="24">
        <v>1514543.0380000002</v>
      </c>
      <c r="F6" s="24">
        <v>1513078.0630000001</v>
      </c>
      <c r="G6" s="24">
        <v>1361752.3914280199</v>
      </c>
      <c r="H6" s="24">
        <v>1197213.20242832</v>
      </c>
      <c r="I6" s="24">
        <v>1154358.7359911599</v>
      </c>
      <c r="J6" s="24">
        <v>1121059.4677397001</v>
      </c>
      <c r="K6" s="24">
        <v>897380.25758237997</v>
      </c>
      <c r="L6" s="24">
        <v>837860.21728998993</v>
      </c>
      <c r="M6" s="24">
        <v>690353.62101163995</v>
      </c>
      <c r="N6" s="24">
        <v>711136.27903710003</v>
      </c>
      <c r="O6" s="24">
        <v>714528.93700964004</v>
      </c>
      <c r="P6" s="24">
        <v>620241.87400906999</v>
      </c>
      <c r="Q6" s="24">
        <v>412230.66800000001</v>
      </c>
      <c r="R6" s="24">
        <v>327885.94500000001</v>
      </c>
      <c r="S6" s="24">
        <v>279197.65099999995</v>
      </c>
      <c r="T6" s="24">
        <v>267791.27799999999</v>
      </c>
      <c r="U6" s="24">
        <v>247579.55800000002</v>
      </c>
      <c r="V6" s="24">
        <v>199907.541</v>
      </c>
      <c r="W6" s="24">
        <v>207368.91250000001</v>
      </c>
      <c r="X6" s="24">
        <v>105816.92849999999</v>
      </c>
      <c r="Y6" s="24">
        <v>77473.146999999997</v>
      </c>
      <c r="Z6" s="24">
        <v>53837.593999999997</v>
      </c>
      <c r="AA6" s="24">
        <v>39831.8125</v>
      </c>
    </row>
    <row r="7" spans="1:27" x14ac:dyDescent="0.25">
      <c r="A7" s="28" t="s">
        <v>40</v>
      </c>
      <c r="B7" s="28" t="s">
        <v>72</v>
      </c>
      <c r="C7" s="24">
        <v>229876.26199999999</v>
      </c>
      <c r="D7" s="24">
        <v>186296.503</v>
      </c>
      <c r="E7" s="24">
        <v>195289.12299999999</v>
      </c>
      <c r="F7" s="24">
        <v>138031.34508567001</v>
      </c>
      <c r="G7" s="24">
        <v>121661.95463735999</v>
      </c>
      <c r="H7" s="24">
        <v>110662.93232110598</v>
      </c>
      <c r="I7" s="24">
        <v>95403.482754427998</v>
      </c>
      <c r="J7" s="24">
        <v>95247.822499999995</v>
      </c>
      <c r="K7" s="24">
        <v>81593.067999999999</v>
      </c>
      <c r="L7" s="24">
        <v>84188.231</v>
      </c>
      <c r="M7" s="24">
        <v>81407.856499999994</v>
      </c>
      <c r="N7" s="24">
        <v>77626.454500000007</v>
      </c>
      <c r="O7" s="24">
        <v>74601.815499999997</v>
      </c>
      <c r="P7" s="24">
        <v>68732.359500000006</v>
      </c>
      <c r="Q7" s="24">
        <v>62866.093999999997</v>
      </c>
      <c r="R7" s="24">
        <v>59438.163</v>
      </c>
      <c r="S7" s="24">
        <v>54356.352500000001</v>
      </c>
      <c r="T7" s="24">
        <v>48805.600299999998</v>
      </c>
      <c r="U7" s="24">
        <v>44558.172899999998</v>
      </c>
      <c r="V7" s="24">
        <v>41277.966399999998</v>
      </c>
      <c r="W7" s="24">
        <v>39493.137200000005</v>
      </c>
      <c r="X7" s="24">
        <v>38148.618999999999</v>
      </c>
      <c r="Y7" s="24">
        <v>32489.4375</v>
      </c>
      <c r="Z7" s="24">
        <v>28466.204699999998</v>
      </c>
      <c r="AA7" s="24">
        <v>24750.5301</v>
      </c>
    </row>
    <row r="8" spans="1:27" x14ac:dyDescent="0.25">
      <c r="A8" s="28" t="s">
        <v>40</v>
      </c>
      <c r="B8" s="28" t="s">
        <v>20</v>
      </c>
      <c r="C8" s="24">
        <v>158266.31940755202</v>
      </c>
      <c r="D8" s="24">
        <v>145676.88878165797</v>
      </c>
      <c r="E8" s="24">
        <v>107011.45932667999</v>
      </c>
      <c r="F8" s="24">
        <v>99529.726967499999</v>
      </c>
      <c r="G8" s="24">
        <v>95868.108702301994</v>
      </c>
      <c r="H8" s="24">
        <v>92390.758910620003</v>
      </c>
      <c r="I8" s="24">
        <v>88700.476759790996</v>
      </c>
      <c r="J8" s="24">
        <v>87972.365362526005</v>
      </c>
      <c r="K8" s="24">
        <v>89621.739975953999</v>
      </c>
      <c r="L8" s="24">
        <v>81652.402318970009</v>
      </c>
      <c r="M8" s="24">
        <v>73445.422165754004</v>
      </c>
      <c r="N8" s="24">
        <v>80360.275886822987</v>
      </c>
      <c r="O8" s="24">
        <v>77991.914504194996</v>
      </c>
      <c r="P8" s="24">
        <v>84160.534212322993</v>
      </c>
      <c r="Q8" s="24">
        <v>124146.42538248999</v>
      </c>
      <c r="R8" s="24">
        <v>79246.943338875994</v>
      </c>
      <c r="S8" s="24">
        <v>104142.36815995499</v>
      </c>
      <c r="T8" s="24">
        <v>112430.83635215099</v>
      </c>
      <c r="U8" s="24">
        <v>99219.129203550998</v>
      </c>
      <c r="V8" s="24">
        <v>100710.906111141</v>
      </c>
      <c r="W8" s="24">
        <v>90121.131838210989</v>
      </c>
      <c r="X8" s="24">
        <v>114521.049567811</v>
      </c>
      <c r="Y8" s="24">
        <v>68019.971610790002</v>
      </c>
      <c r="Z8" s="24">
        <v>53608.64504615499</v>
      </c>
      <c r="AA8" s="24">
        <v>24072.914269508001</v>
      </c>
    </row>
    <row r="9" spans="1:27" x14ac:dyDescent="0.25">
      <c r="A9" s="28" t="s">
        <v>40</v>
      </c>
      <c r="B9" s="28" t="s">
        <v>32</v>
      </c>
      <c r="C9" s="24">
        <v>67673.970849999998</v>
      </c>
      <c r="D9" s="24">
        <v>66378.782000000007</v>
      </c>
      <c r="E9" s="24">
        <v>66808.379799999995</v>
      </c>
      <c r="F9" s="24">
        <v>7842.2977000000001</v>
      </c>
      <c r="G9" s="24">
        <v>8164.2636000000002</v>
      </c>
      <c r="H9" s="24">
        <v>9653.0734999999986</v>
      </c>
      <c r="I9" s="24">
        <v>9868.6679999999997</v>
      </c>
      <c r="J9" s="24">
        <v>12508.838</v>
      </c>
      <c r="K9" s="24">
        <v>13468.4535</v>
      </c>
      <c r="L9" s="24">
        <v>10927.162</v>
      </c>
      <c r="M9" s="24">
        <v>6811.9029</v>
      </c>
      <c r="N9" s="24">
        <v>6628.7818000000007</v>
      </c>
      <c r="O9" s="24">
        <v>5822.0370300000004</v>
      </c>
      <c r="P9" s="24">
        <v>6238.3782000000001</v>
      </c>
      <c r="Q9" s="24">
        <v>3445.7097999999996</v>
      </c>
      <c r="R9" s="24">
        <v>3601.665</v>
      </c>
      <c r="S9" s="24">
        <v>8632.5010000000002</v>
      </c>
      <c r="T9" s="24">
        <v>5412.6310000000003</v>
      </c>
      <c r="U9" s="24">
        <v>0</v>
      </c>
      <c r="V9" s="24">
        <v>0</v>
      </c>
      <c r="W9" s="24">
        <v>0</v>
      </c>
      <c r="X9" s="24">
        <v>0</v>
      </c>
      <c r="Y9" s="24">
        <v>0</v>
      </c>
      <c r="Z9" s="24">
        <v>0</v>
      </c>
      <c r="AA9" s="24">
        <v>0</v>
      </c>
    </row>
    <row r="10" spans="1:27" x14ac:dyDescent="0.25">
      <c r="A10" s="28" t="s">
        <v>40</v>
      </c>
      <c r="B10" s="28" t="s">
        <v>67</v>
      </c>
      <c r="C10" s="24">
        <v>3945.7581157899995</v>
      </c>
      <c r="D10" s="24">
        <v>4187.227964557499</v>
      </c>
      <c r="E10" s="24">
        <v>8257.2288552739992</v>
      </c>
      <c r="F10" s="24">
        <v>2132.9520761279996</v>
      </c>
      <c r="G10" s="24">
        <v>4803.195351422999</v>
      </c>
      <c r="H10" s="24">
        <v>7745.1387702039992</v>
      </c>
      <c r="I10" s="24">
        <v>5441.3988391729999</v>
      </c>
      <c r="J10" s="24">
        <v>9303.7999030880001</v>
      </c>
      <c r="K10" s="24">
        <v>9916.9158141960015</v>
      </c>
      <c r="L10" s="24">
        <v>6389.8609276680008</v>
      </c>
      <c r="M10" s="24">
        <v>1856.8964384850003</v>
      </c>
      <c r="N10" s="24">
        <v>2868.8606296919997</v>
      </c>
      <c r="O10" s="24">
        <v>1245.2042189199997</v>
      </c>
      <c r="P10" s="24">
        <v>3807.2184204269997</v>
      </c>
      <c r="Q10" s="24">
        <v>11407.385031895999</v>
      </c>
      <c r="R10" s="24">
        <v>9938.4439411270014</v>
      </c>
      <c r="S10" s="24">
        <v>32921.202158693995</v>
      </c>
      <c r="T10" s="24">
        <v>17270.641800093999</v>
      </c>
      <c r="U10" s="24">
        <v>38429.439780235996</v>
      </c>
      <c r="V10" s="24">
        <v>56593.817787982</v>
      </c>
      <c r="W10" s="24">
        <v>47210.838931999999</v>
      </c>
      <c r="X10" s="24">
        <v>71531.890529575991</v>
      </c>
      <c r="Y10" s="24">
        <v>122592.09611094699</v>
      </c>
      <c r="Z10" s="24">
        <v>87803.741115876008</v>
      </c>
      <c r="AA10" s="24">
        <v>76428.595546825003</v>
      </c>
    </row>
    <row r="11" spans="1:27" x14ac:dyDescent="0.25">
      <c r="A11" s="28" t="s">
        <v>40</v>
      </c>
      <c r="B11" s="28" t="s">
        <v>66</v>
      </c>
      <c r="C11" s="24">
        <v>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row>
    <row r="12" spans="1:27" x14ac:dyDescent="0.25">
      <c r="A12" s="28" t="s">
        <v>40</v>
      </c>
      <c r="B12" s="28" t="s">
        <v>70</v>
      </c>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row>
    <row r="13" spans="1:27" x14ac:dyDescent="0.25">
      <c r="A13" s="28" t="s">
        <v>40</v>
      </c>
      <c r="B13" s="28" t="s">
        <v>69</v>
      </c>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row>
    <row r="14" spans="1:27" x14ac:dyDescent="0.25">
      <c r="A14" s="28" t="s">
        <v>40</v>
      </c>
      <c r="B14" s="28" t="s">
        <v>36</v>
      </c>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row>
    <row r="15" spans="1:27" x14ac:dyDescent="0.25">
      <c r="A15" s="28" t="s">
        <v>40</v>
      </c>
      <c r="B15" s="28" t="s">
        <v>74</v>
      </c>
      <c r="C15" s="24">
        <v>0</v>
      </c>
      <c r="D15" s="24">
        <v>0</v>
      </c>
      <c r="E15" s="24">
        <v>0</v>
      </c>
      <c r="F15" s="24">
        <v>0</v>
      </c>
      <c r="G15" s="24">
        <v>0</v>
      </c>
      <c r="H15" s="24">
        <v>0</v>
      </c>
      <c r="I15" s="24">
        <v>0</v>
      </c>
      <c r="J15" s="24">
        <v>0</v>
      </c>
      <c r="K15" s="24">
        <v>0</v>
      </c>
      <c r="L15" s="24">
        <v>0</v>
      </c>
      <c r="M15" s="24">
        <v>0</v>
      </c>
      <c r="N15" s="24">
        <v>0</v>
      </c>
      <c r="O15" s="24">
        <v>0</v>
      </c>
      <c r="P15" s="24">
        <v>0</v>
      </c>
      <c r="Q15" s="24">
        <v>0</v>
      </c>
      <c r="R15" s="24">
        <v>0</v>
      </c>
      <c r="S15" s="24">
        <v>0</v>
      </c>
      <c r="T15" s="24">
        <v>0</v>
      </c>
      <c r="U15" s="24">
        <v>0</v>
      </c>
      <c r="V15" s="24">
        <v>0</v>
      </c>
      <c r="W15" s="24">
        <v>0</v>
      </c>
      <c r="X15" s="24">
        <v>0</v>
      </c>
      <c r="Y15" s="24">
        <v>0</v>
      </c>
      <c r="Z15" s="24">
        <v>0</v>
      </c>
      <c r="AA15" s="24">
        <v>0</v>
      </c>
    </row>
    <row r="16" spans="1:27" x14ac:dyDescent="0.25">
      <c r="A16" s="28" t="s">
        <v>40</v>
      </c>
      <c r="B16" s="28" t="s">
        <v>56</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24">
        <v>0</v>
      </c>
      <c r="X16" s="24">
        <v>0</v>
      </c>
      <c r="Y16" s="24">
        <v>0</v>
      </c>
      <c r="Z16" s="24">
        <v>0</v>
      </c>
      <c r="AA16" s="24">
        <v>0</v>
      </c>
    </row>
    <row r="17" spans="1:27" x14ac:dyDescent="0.25">
      <c r="A17" s="33" t="s">
        <v>139</v>
      </c>
      <c r="B17" s="33"/>
      <c r="C17" s="30">
        <v>2296890.7803733419</v>
      </c>
      <c r="D17" s="30">
        <v>1888930.5527462156</v>
      </c>
      <c r="E17" s="30">
        <v>1891909.228981954</v>
      </c>
      <c r="F17" s="30">
        <v>1760614.3848292981</v>
      </c>
      <c r="G17" s="30">
        <v>1592249.9137191048</v>
      </c>
      <c r="H17" s="30">
        <v>1417665.1059302501</v>
      </c>
      <c r="I17" s="30">
        <v>1353772.7623445517</v>
      </c>
      <c r="J17" s="30">
        <v>1326092.293505314</v>
      </c>
      <c r="K17" s="30">
        <v>1091980.4348725299</v>
      </c>
      <c r="L17" s="30">
        <v>1021017.8735366281</v>
      </c>
      <c r="M17" s="30">
        <v>853875.69901587896</v>
      </c>
      <c r="N17" s="30">
        <v>878620.65185361495</v>
      </c>
      <c r="O17" s="30">
        <v>874189.90826275502</v>
      </c>
      <c r="P17" s="30">
        <v>783180.36434182001</v>
      </c>
      <c r="Q17" s="30">
        <v>614096.28221438592</v>
      </c>
      <c r="R17" s="30">
        <v>480111.16028000298</v>
      </c>
      <c r="S17" s="30">
        <v>479250.07481864886</v>
      </c>
      <c r="T17" s="30">
        <v>451710.98745224497</v>
      </c>
      <c r="U17" s="30">
        <v>429786.299883787</v>
      </c>
      <c r="V17" s="30">
        <v>398490.23129912297</v>
      </c>
      <c r="W17" s="30">
        <v>384194.02047021099</v>
      </c>
      <c r="X17" s="30">
        <v>330018.48759738699</v>
      </c>
      <c r="Y17" s="30">
        <v>300574.65222173696</v>
      </c>
      <c r="Z17" s="30">
        <v>223716.18486203099</v>
      </c>
      <c r="AA17" s="30">
        <v>165083.85241633301</v>
      </c>
    </row>
    <row r="18" spans="1:27" x14ac:dyDescent="0.25">
      <c r="A18" s="12"/>
      <c r="B18" s="12"/>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24">
        <v>960328.85600000003</v>
      </c>
      <c r="D20" s="24">
        <v>769887.66599999997</v>
      </c>
      <c r="E20" s="24">
        <v>790588.54</v>
      </c>
      <c r="F20" s="24">
        <v>814412.30799999996</v>
      </c>
      <c r="G20" s="24">
        <v>772836.14399999997</v>
      </c>
      <c r="H20" s="24">
        <v>651910.1</v>
      </c>
      <c r="I20" s="24">
        <v>652598.94779999997</v>
      </c>
      <c r="J20" s="24">
        <v>652089.68410000007</v>
      </c>
      <c r="K20" s="24">
        <v>462451.12419999996</v>
      </c>
      <c r="L20" s="24">
        <v>437687.47681353998</v>
      </c>
      <c r="M20" s="24">
        <v>328532.30505546002</v>
      </c>
      <c r="N20" s="24">
        <v>336016.984</v>
      </c>
      <c r="O20" s="24">
        <v>360554.16800000001</v>
      </c>
      <c r="P20" s="24">
        <v>313634.27600000001</v>
      </c>
      <c r="Q20" s="24">
        <v>125609.228</v>
      </c>
      <c r="R20" s="24">
        <v>110027.24800000001</v>
      </c>
      <c r="S20" s="24">
        <v>119554.764</v>
      </c>
      <c r="T20" s="24">
        <v>116171.708</v>
      </c>
      <c r="U20" s="24">
        <v>106117.88800000001</v>
      </c>
      <c r="V20" s="24">
        <v>76879.558000000005</v>
      </c>
      <c r="W20" s="24">
        <v>90979.707999999999</v>
      </c>
      <c r="X20" s="24">
        <v>0</v>
      </c>
      <c r="Y20" s="24">
        <v>0</v>
      </c>
      <c r="Z20" s="24">
        <v>0</v>
      </c>
      <c r="AA20" s="24">
        <v>0</v>
      </c>
    </row>
    <row r="21" spans="1:27" x14ac:dyDescent="0.25">
      <c r="A21" s="28" t="s">
        <v>131</v>
      </c>
      <c r="B21" s="28" t="s">
        <v>72</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row>
    <row r="22" spans="1:27" x14ac:dyDescent="0.25">
      <c r="A22" s="28" t="s">
        <v>131</v>
      </c>
      <c r="B22" s="28" t="s">
        <v>20</v>
      </c>
      <c r="C22" s="24">
        <v>1375.128207552</v>
      </c>
      <c r="D22" s="24">
        <v>2062.6291499180002</v>
      </c>
      <c r="E22" s="24">
        <v>1985.1116441500001</v>
      </c>
      <c r="F22" s="24">
        <v>3533.0829727800001</v>
      </c>
      <c r="G22" s="24">
        <v>3566.616508777</v>
      </c>
      <c r="H22" s="24">
        <v>3460.3485113959996</v>
      </c>
      <c r="I22" s="24">
        <v>3338.7960190559997</v>
      </c>
      <c r="J22" s="24">
        <v>3282.05646002</v>
      </c>
      <c r="K22" s="24">
        <v>3166.2381162239999</v>
      </c>
      <c r="L22" s="24">
        <v>3230.2174094400002</v>
      </c>
      <c r="M22" s="24">
        <v>3076.7630323599997</v>
      </c>
      <c r="N22" s="24">
        <v>6780.5266100850004</v>
      </c>
      <c r="O22" s="24">
        <v>7129.5579920700002</v>
      </c>
      <c r="P22" s="24">
        <v>11666.811575464</v>
      </c>
      <c r="Q22" s="24">
        <v>25065.039952700001</v>
      </c>
      <c r="R22" s="24">
        <v>14772.172947610001</v>
      </c>
      <c r="S22" s="24">
        <v>34745.72338815</v>
      </c>
      <c r="T22" s="24">
        <v>39049.439139020003</v>
      </c>
      <c r="U22" s="24">
        <v>39428.343373930002</v>
      </c>
      <c r="V22" s="24">
        <v>38273.200600079996</v>
      </c>
      <c r="W22" s="24">
        <v>34206.193587779999</v>
      </c>
      <c r="X22" s="24">
        <v>46609.030988980005</v>
      </c>
      <c r="Y22" s="24">
        <v>8250.7554210500002</v>
      </c>
      <c r="Z22" s="24">
        <v>0.15704151999999999</v>
      </c>
      <c r="AA22" s="24">
        <v>0.14668763999999998</v>
      </c>
    </row>
    <row r="23" spans="1:27" x14ac:dyDescent="0.25">
      <c r="A23" s="28" t="s">
        <v>131</v>
      </c>
      <c r="B23" s="28" t="s">
        <v>32</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x14ac:dyDescent="0.25">
      <c r="A24" s="28" t="s">
        <v>131</v>
      </c>
      <c r="B24" s="28" t="s">
        <v>67</v>
      </c>
      <c r="C24" s="24">
        <v>0.14365006999999988</v>
      </c>
      <c r="D24" s="24">
        <v>0.13539073900000001</v>
      </c>
      <c r="E24" s="24">
        <v>378.96456448799995</v>
      </c>
      <c r="F24" s="24">
        <v>8.7009364839999979</v>
      </c>
      <c r="G24" s="24">
        <v>285.89414798399997</v>
      </c>
      <c r="H24" s="24">
        <v>341.08294160600002</v>
      </c>
      <c r="I24" s="24">
        <v>108.368875503</v>
      </c>
      <c r="J24" s="24">
        <v>181.05425596000001</v>
      </c>
      <c r="K24" s="24">
        <v>0.14998627199999989</v>
      </c>
      <c r="L24" s="24">
        <v>1.6729971520000002</v>
      </c>
      <c r="M24" s="24">
        <v>0.14165470199999988</v>
      </c>
      <c r="N24" s="24">
        <v>352.68089741599999</v>
      </c>
      <c r="O24" s="24">
        <v>26.757540256000002</v>
      </c>
      <c r="P24" s="24">
        <v>81.768475121999984</v>
      </c>
      <c r="Q24" s="24">
        <v>1951.8919766600002</v>
      </c>
      <c r="R24" s="24">
        <v>2155.5009016940003</v>
      </c>
      <c r="S24" s="24">
        <v>5486.1095024939996</v>
      </c>
      <c r="T24" s="24">
        <v>1311.680195613</v>
      </c>
      <c r="U24" s="24">
        <v>8392.2374310899995</v>
      </c>
      <c r="V24" s="24">
        <v>15382.459399340998</v>
      </c>
      <c r="W24" s="24">
        <v>13308.24470182</v>
      </c>
      <c r="X24" s="24">
        <v>21029.146132284</v>
      </c>
      <c r="Y24" s="24">
        <v>50976.286106129999</v>
      </c>
      <c r="Z24" s="24">
        <v>33734.085090855006</v>
      </c>
      <c r="AA24" s="24">
        <v>28982.144073867999</v>
      </c>
    </row>
    <row r="25" spans="1:27" x14ac:dyDescent="0.25">
      <c r="A25" s="28" t="s">
        <v>131</v>
      </c>
      <c r="B25" s="28" t="s">
        <v>66</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24">
        <v>0</v>
      </c>
      <c r="T25" s="24">
        <v>0</v>
      </c>
      <c r="U25" s="24">
        <v>0</v>
      </c>
      <c r="V25" s="24">
        <v>0</v>
      </c>
      <c r="W25" s="24">
        <v>0</v>
      </c>
      <c r="X25" s="24">
        <v>0</v>
      </c>
      <c r="Y25" s="24">
        <v>0</v>
      </c>
      <c r="Z25" s="24">
        <v>0</v>
      </c>
      <c r="AA25" s="24">
        <v>0</v>
      </c>
    </row>
    <row r="26" spans="1:27" x14ac:dyDescent="0.25">
      <c r="A26" s="28" t="s">
        <v>131</v>
      </c>
      <c r="B26" s="28" t="s">
        <v>70</v>
      </c>
      <c r="C26" s="24">
        <v>0</v>
      </c>
      <c r="D26" s="24">
        <v>0</v>
      </c>
      <c r="E26" s="24">
        <v>0</v>
      </c>
      <c r="F26" s="24">
        <v>0</v>
      </c>
      <c r="G26" s="24">
        <v>0</v>
      </c>
      <c r="H26" s="24">
        <v>0</v>
      </c>
      <c r="I26" s="24">
        <v>0</v>
      </c>
      <c r="J26" s="24">
        <v>0</v>
      </c>
      <c r="K26" s="24">
        <v>0</v>
      </c>
      <c r="L26" s="24">
        <v>0</v>
      </c>
      <c r="M26" s="24">
        <v>0</v>
      </c>
      <c r="N26" s="24">
        <v>0</v>
      </c>
      <c r="O26" s="24">
        <v>0</v>
      </c>
      <c r="P26" s="24">
        <v>0</v>
      </c>
      <c r="Q26" s="24">
        <v>0</v>
      </c>
      <c r="R26" s="24">
        <v>0</v>
      </c>
      <c r="S26" s="24">
        <v>0</v>
      </c>
      <c r="T26" s="24">
        <v>0</v>
      </c>
      <c r="U26" s="24">
        <v>0</v>
      </c>
      <c r="V26" s="24">
        <v>0</v>
      </c>
      <c r="W26" s="24">
        <v>0</v>
      </c>
      <c r="X26" s="24">
        <v>0</v>
      </c>
      <c r="Y26" s="24">
        <v>0</v>
      </c>
      <c r="Z26" s="24">
        <v>0</v>
      </c>
      <c r="AA26" s="24">
        <v>0</v>
      </c>
    </row>
    <row r="27" spans="1:27" x14ac:dyDescent="0.25">
      <c r="A27" s="28" t="s">
        <v>131</v>
      </c>
      <c r="B27" s="28" t="s">
        <v>69</v>
      </c>
      <c r="C27" s="24">
        <v>0</v>
      </c>
      <c r="D27" s="24">
        <v>0</v>
      </c>
      <c r="E27" s="24">
        <v>0</v>
      </c>
      <c r="F27" s="24">
        <v>0</v>
      </c>
      <c r="G27" s="24">
        <v>0</v>
      </c>
      <c r="H27" s="24">
        <v>0</v>
      </c>
      <c r="I27" s="24">
        <v>0</v>
      </c>
      <c r="J27" s="24">
        <v>0</v>
      </c>
      <c r="K27" s="24">
        <v>0</v>
      </c>
      <c r="L27" s="24">
        <v>0</v>
      </c>
      <c r="M27" s="24">
        <v>0</v>
      </c>
      <c r="N27" s="24">
        <v>0</v>
      </c>
      <c r="O27" s="24">
        <v>0</v>
      </c>
      <c r="P27" s="24">
        <v>0</v>
      </c>
      <c r="Q27" s="24">
        <v>0</v>
      </c>
      <c r="R27" s="24">
        <v>0</v>
      </c>
      <c r="S27" s="24">
        <v>0</v>
      </c>
      <c r="T27" s="24">
        <v>0</v>
      </c>
      <c r="U27" s="24">
        <v>0</v>
      </c>
      <c r="V27" s="24">
        <v>0</v>
      </c>
      <c r="W27" s="24">
        <v>0</v>
      </c>
      <c r="X27" s="24">
        <v>0</v>
      </c>
      <c r="Y27" s="24">
        <v>0</v>
      </c>
      <c r="Z27" s="24">
        <v>0</v>
      </c>
      <c r="AA27" s="24">
        <v>0</v>
      </c>
    </row>
    <row r="28" spans="1:27" x14ac:dyDescent="0.25">
      <c r="A28" s="28" t="s">
        <v>131</v>
      </c>
      <c r="B28" s="28" t="s">
        <v>36</v>
      </c>
      <c r="C28" s="24">
        <v>0</v>
      </c>
      <c r="D28" s="24">
        <v>0</v>
      </c>
      <c r="E28" s="24">
        <v>0</v>
      </c>
      <c r="F28" s="24">
        <v>0</v>
      </c>
      <c r="G28" s="24">
        <v>0</v>
      </c>
      <c r="H28" s="24">
        <v>0</v>
      </c>
      <c r="I28" s="24">
        <v>0</v>
      </c>
      <c r="J28" s="24">
        <v>0</v>
      </c>
      <c r="K28" s="24">
        <v>0</v>
      </c>
      <c r="L28" s="24">
        <v>0</v>
      </c>
      <c r="M28" s="24">
        <v>0</v>
      </c>
      <c r="N28" s="24">
        <v>0</v>
      </c>
      <c r="O28" s="24">
        <v>0</v>
      </c>
      <c r="P28" s="24">
        <v>0</v>
      </c>
      <c r="Q28" s="24">
        <v>0</v>
      </c>
      <c r="R28" s="24">
        <v>0</v>
      </c>
      <c r="S28" s="24">
        <v>0</v>
      </c>
      <c r="T28" s="24">
        <v>0</v>
      </c>
      <c r="U28" s="24">
        <v>0</v>
      </c>
      <c r="V28" s="24">
        <v>0</v>
      </c>
      <c r="W28" s="24">
        <v>0</v>
      </c>
      <c r="X28" s="24">
        <v>0</v>
      </c>
      <c r="Y28" s="24">
        <v>0</v>
      </c>
      <c r="Z28" s="24">
        <v>0</v>
      </c>
      <c r="AA28" s="24">
        <v>0</v>
      </c>
    </row>
    <row r="29" spans="1:27" x14ac:dyDescent="0.25">
      <c r="A29" s="28" t="s">
        <v>131</v>
      </c>
      <c r="B29" s="28" t="s">
        <v>74</v>
      </c>
      <c r="C29" s="24">
        <v>0</v>
      </c>
      <c r="D29" s="24">
        <v>0</v>
      </c>
      <c r="E29" s="24">
        <v>0</v>
      </c>
      <c r="F29" s="24">
        <v>0</v>
      </c>
      <c r="G29" s="24">
        <v>0</v>
      </c>
      <c r="H29" s="24">
        <v>0</v>
      </c>
      <c r="I29" s="24">
        <v>0</v>
      </c>
      <c r="J29" s="24">
        <v>0</v>
      </c>
      <c r="K29" s="24">
        <v>0</v>
      </c>
      <c r="L29" s="24">
        <v>0</v>
      </c>
      <c r="M29" s="24">
        <v>0</v>
      </c>
      <c r="N29" s="24">
        <v>0</v>
      </c>
      <c r="O29" s="24">
        <v>0</v>
      </c>
      <c r="P29" s="24">
        <v>0</v>
      </c>
      <c r="Q29" s="24">
        <v>0</v>
      </c>
      <c r="R29" s="24">
        <v>0</v>
      </c>
      <c r="S29" s="24">
        <v>0</v>
      </c>
      <c r="T29" s="24">
        <v>0</v>
      </c>
      <c r="U29" s="24">
        <v>0</v>
      </c>
      <c r="V29" s="24">
        <v>0</v>
      </c>
      <c r="W29" s="24">
        <v>0</v>
      </c>
      <c r="X29" s="24">
        <v>0</v>
      </c>
      <c r="Y29" s="24">
        <v>0</v>
      </c>
      <c r="Z29" s="24">
        <v>0</v>
      </c>
      <c r="AA29" s="24">
        <v>0</v>
      </c>
    </row>
    <row r="30" spans="1:27" x14ac:dyDescent="0.25">
      <c r="A30" s="28" t="s">
        <v>131</v>
      </c>
      <c r="B30" s="28" t="s">
        <v>56</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24">
        <v>0</v>
      </c>
      <c r="T30" s="24">
        <v>0</v>
      </c>
      <c r="U30" s="24">
        <v>0</v>
      </c>
      <c r="V30" s="24">
        <v>0</v>
      </c>
      <c r="W30" s="24">
        <v>0</v>
      </c>
      <c r="X30" s="24">
        <v>0</v>
      </c>
      <c r="Y30" s="24">
        <v>0</v>
      </c>
      <c r="Z30" s="24">
        <v>0</v>
      </c>
      <c r="AA30" s="24">
        <v>0</v>
      </c>
    </row>
    <row r="31" spans="1:27" x14ac:dyDescent="0.25">
      <c r="A31" s="33" t="s">
        <v>139</v>
      </c>
      <c r="B31" s="33"/>
      <c r="C31" s="30">
        <v>961704.12785762199</v>
      </c>
      <c r="D31" s="30">
        <v>771950.4305406569</v>
      </c>
      <c r="E31" s="30">
        <v>792952.61620863806</v>
      </c>
      <c r="F31" s="30">
        <v>817954.09190926398</v>
      </c>
      <c r="G31" s="30">
        <v>776688.65465676098</v>
      </c>
      <c r="H31" s="30">
        <v>655711.53145300189</v>
      </c>
      <c r="I31" s="30">
        <v>656046.11269455892</v>
      </c>
      <c r="J31" s="30">
        <v>655552.79481598013</v>
      </c>
      <c r="K31" s="30">
        <v>465617.51230249595</v>
      </c>
      <c r="L31" s="30">
        <v>440919.36722013203</v>
      </c>
      <c r="M31" s="30">
        <v>331609.20974252204</v>
      </c>
      <c r="N31" s="30">
        <v>343150.191507501</v>
      </c>
      <c r="O31" s="30">
        <v>367710.483532326</v>
      </c>
      <c r="P31" s="30">
        <v>325382.85605058598</v>
      </c>
      <c r="Q31" s="30">
        <v>152626.15992936</v>
      </c>
      <c r="R31" s="30">
        <v>126954.92184930401</v>
      </c>
      <c r="S31" s="30">
        <v>159786.596890644</v>
      </c>
      <c r="T31" s="30">
        <v>156532.82733463301</v>
      </c>
      <c r="U31" s="30">
        <v>153938.46880502001</v>
      </c>
      <c r="V31" s="30">
        <v>130535.217999421</v>
      </c>
      <c r="W31" s="30">
        <v>138494.1462896</v>
      </c>
      <c r="X31" s="30">
        <v>67638.177121264001</v>
      </c>
      <c r="Y31" s="30">
        <v>59227.041527180001</v>
      </c>
      <c r="Z31" s="30">
        <v>33734.242132375002</v>
      </c>
      <c r="AA31" s="30">
        <v>28982.290761508</v>
      </c>
    </row>
    <row r="33" spans="1:27"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x14ac:dyDescent="0.25">
      <c r="A34" s="28" t="s">
        <v>132</v>
      </c>
      <c r="B34" s="28" t="s">
        <v>64</v>
      </c>
      <c r="C34" s="24">
        <v>876799.61399999994</v>
      </c>
      <c r="D34" s="24">
        <v>716503.48499999999</v>
      </c>
      <c r="E34" s="24">
        <v>723954.49800000002</v>
      </c>
      <c r="F34" s="24">
        <v>698665.755</v>
      </c>
      <c r="G34" s="24">
        <v>588916.24742802</v>
      </c>
      <c r="H34" s="24">
        <v>545303.10242831998</v>
      </c>
      <c r="I34" s="24">
        <v>501759.78819116001</v>
      </c>
      <c r="J34" s="24">
        <v>468969.78363969998</v>
      </c>
      <c r="K34" s="24">
        <v>434929.13338238001</v>
      </c>
      <c r="L34" s="24">
        <v>400172.74047644995</v>
      </c>
      <c r="M34" s="24">
        <v>361821.31595617998</v>
      </c>
      <c r="N34" s="24">
        <v>375119.29503710003</v>
      </c>
      <c r="O34" s="24">
        <v>353974.76900963997</v>
      </c>
      <c r="P34" s="24">
        <v>306607.59800907003</v>
      </c>
      <c r="Q34" s="24">
        <v>286621.44</v>
      </c>
      <c r="R34" s="24">
        <v>217858.69699999999</v>
      </c>
      <c r="S34" s="24">
        <v>159642.88699999999</v>
      </c>
      <c r="T34" s="24">
        <v>151619.57</v>
      </c>
      <c r="U34" s="24">
        <v>141461.67000000001</v>
      </c>
      <c r="V34" s="24">
        <v>123027.98299999999</v>
      </c>
      <c r="W34" s="24">
        <v>116389.20450000001</v>
      </c>
      <c r="X34" s="24">
        <v>105816.92849999999</v>
      </c>
      <c r="Y34" s="24">
        <v>77473.146999999997</v>
      </c>
      <c r="Z34" s="24">
        <v>53837.593999999997</v>
      </c>
      <c r="AA34" s="24">
        <v>39831.8125</v>
      </c>
    </row>
    <row r="35" spans="1:27" x14ac:dyDescent="0.25">
      <c r="A35" s="28" t="s">
        <v>132</v>
      </c>
      <c r="B35" s="28" t="s">
        <v>72</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row>
    <row r="36" spans="1:27" x14ac:dyDescent="0.25">
      <c r="A36" s="28" t="s">
        <v>132</v>
      </c>
      <c r="B36" s="28" t="s">
        <v>20</v>
      </c>
      <c r="C36" s="24">
        <v>76158.331200000001</v>
      </c>
      <c r="D36" s="24">
        <v>71531.460219184999</v>
      </c>
      <c r="E36" s="24">
        <v>67597.748981259996</v>
      </c>
      <c r="F36" s="24">
        <v>70259.237741789999</v>
      </c>
      <c r="G36" s="24">
        <v>66693.36254876999</v>
      </c>
      <c r="H36" s="24">
        <v>63491.233506889999</v>
      </c>
      <c r="I36" s="24">
        <v>60863.589663810002</v>
      </c>
      <c r="J36" s="24">
        <v>60568.587392120004</v>
      </c>
      <c r="K36" s="24">
        <v>55108.986743259993</v>
      </c>
      <c r="L36" s="24">
        <v>52382.042911749995</v>
      </c>
      <c r="M36" s="24">
        <v>48061.923534450005</v>
      </c>
      <c r="N36" s="24">
        <v>52724.709159993996</v>
      </c>
      <c r="O36" s="24">
        <v>51136.261115870002</v>
      </c>
      <c r="P36" s="24">
        <v>43811.398644573994</v>
      </c>
      <c r="Q36" s="24">
        <v>73108.750490970007</v>
      </c>
      <c r="R36" s="24">
        <v>48282.8303428</v>
      </c>
      <c r="S36" s="24">
        <v>69396.320883269989</v>
      </c>
      <c r="T36" s="24">
        <v>73381.073223979998</v>
      </c>
      <c r="U36" s="24">
        <v>59790.440070206001</v>
      </c>
      <c r="V36" s="24">
        <v>62437.390702545003</v>
      </c>
      <c r="W36" s="24">
        <v>55914.598484889997</v>
      </c>
      <c r="X36" s="24">
        <v>67911.691402239987</v>
      </c>
      <c r="Y36" s="24">
        <v>59768.883094259996</v>
      </c>
      <c r="Z36" s="24">
        <v>53608.183471879995</v>
      </c>
      <c r="AA36" s="24">
        <v>24072.470995430001</v>
      </c>
    </row>
    <row r="37" spans="1:27" x14ac:dyDescent="0.25">
      <c r="A37" s="28" t="s">
        <v>132</v>
      </c>
      <c r="B37" s="28" t="s">
        <v>32</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row>
    <row r="38" spans="1:27" x14ac:dyDescent="0.25">
      <c r="A38" s="28" t="s">
        <v>132</v>
      </c>
      <c r="B38" s="28" t="s">
        <v>67</v>
      </c>
      <c r="C38" s="24">
        <v>38.307239881999998</v>
      </c>
      <c r="D38" s="24">
        <v>0.16515231849999976</v>
      </c>
      <c r="E38" s="24">
        <v>242.63562507</v>
      </c>
      <c r="F38" s="24">
        <v>555.64537612899994</v>
      </c>
      <c r="G38" s="24">
        <v>1385.2082360449999</v>
      </c>
      <c r="H38" s="24">
        <v>811.35633676199996</v>
      </c>
      <c r="I38" s="24">
        <v>159.14021148500001</v>
      </c>
      <c r="J38" s="24">
        <v>1263.7913593550002</v>
      </c>
      <c r="K38" s="24">
        <v>375.87363468999996</v>
      </c>
      <c r="L38" s="24">
        <v>196.60087942500002</v>
      </c>
      <c r="M38" s="24">
        <v>510.13745985000003</v>
      </c>
      <c r="N38" s="24">
        <v>825.69713371299986</v>
      </c>
      <c r="O38" s="24">
        <v>516.75300359999994</v>
      </c>
      <c r="P38" s="24">
        <v>381.91242297700001</v>
      </c>
      <c r="Q38" s="24">
        <v>1429.7391649379997</v>
      </c>
      <c r="R38" s="24">
        <v>1886.220776725</v>
      </c>
      <c r="S38" s="24">
        <v>7540.4063374430007</v>
      </c>
      <c r="T38" s="24">
        <v>2109.4637789599997</v>
      </c>
      <c r="U38" s="24">
        <v>7953.236076446</v>
      </c>
      <c r="V38" s="24">
        <v>9210.9840152299985</v>
      </c>
      <c r="W38" s="24">
        <v>9666.6488444400002</v>
      </c>
      <c r="X38" s="24">
        <v>19468.388438275</v>
      </c>
      <c r="Y38" s="24">
        <v>23698.838031402996</v>
      </c>
      <c r="Z38" s="24">
        <v>26612.727422690001</v>
      </c>
      <c r="AA38" s="24">
        <v>25311.74772114</v>
      </c>
    </row>
    <row r="39" spans="1:27" x14ac:dyDescent="0.25">
      <c r="A39" s="28" t="s">
        <v>132</v>
      </c>
      <c r="B39" s="28" t="s">
        <v>66</v>
      </c>
      <c r="C39" s="24">
        <v>0</v>
      </c>
      <c r="D39" s="24">
        <v>0</v>
      </c>
      <c r="E39" s="24">
        <v>0</v>
      </c>
      <c r="F39" s="24">
        <v>0</v>
      </c>
      <c r="G39" s="24">
        <v>0</v>
      </c>
      <c r="H39" s="24">
        <v>0</v>
      </c>
      <c r="I39" s="24">
        <v>0</v>
      </c>
      <c r="J39" s="24">
        <v>0</v>
      </c>
      <c r="K39" s="24">
        <v>0</v>
      </c>
      <c r="L39" s="24">
        <v>0</v>
      </c>
      <c r="M39" s="24">
        <v>0</v>
      </c>
      <c r="N39" s="24">
        <v>0</v>
      </c>
      <c r="O39" s="24">
        <v>0</v>
      </c>
      <c r="P39" s="24">
        <v>0</v>
      </c>
      <c r="Q39" s="24">
        <v>0</v>
      </c>
      <c r="R39" s="24">
        <v>0</v>
      </c>
      <c r="S39" s="24">
        <v>0</v>
      </c>
      <c r="T39" s="24">
        <v>0</v>
      </c>
      <c r="U39" s="24">
        <v>0</v>
      </c>
      <c r="V39" s="24">
        <v>0</v>
      </c>
      <c r="W39" s="24">
        <v>0</v>
      </c>
      <c r="X39" s="24">
        <v>0</v>
      </c>
      <c r="Y39" s="24">
        <v>0</v>
      </c>
      <c r="Z39" s="24">
        <v>0</v>
      </c>
      <c r="AA39" s="24">
        <v>0</v>
      </c>
    </row>
    <row r="40" spans="1:27" x14ac:dyDescent="0.25">
      <c r="A40" s="28" t="s">
        <v>132</v>
      </c>
      <c r="B40" s="28" t="s">
        <v>70</v>
      </c>
      <c r="C40" s="24">
        <v>0</v>
      </c>
      <c r="D40" s="24">
        <v>0</v>
      </c>
      <c r="E40" s="24">
        <v>0</v>
      </c>
      <c r="F40" s="24">
        <v>0</v>
      </c>
      <c r="G40" s="24">
        <v>0</v>
      </c>
      <c r="H40" s="24">
        <v>0</v>
      </c>
      <c r="I40" s="24">
        <v>0</v>
      </c>
      <c r="J40" s="24">
        <v>0</v>
      </c>
      <c r="K40" s="24">
        <v>0</v>
      </c>
      <c r="L40" s="24">
        <v>0</v>
      </c>
      <c r="M40" s="24">
        <v>0</v>
      </c>
      <c r="N40" s="24">
        <v>0</v>
      </c>
      <c r="O40" s="24">
        <v>0</v>
      </c>
      <c r="P40" s="24">
        <v>0</v>
      </c>
      <c r="Q40" s="24">
        <v>0</v>
      </c>
      <c r="R40" s="24">
        <v>0</v>
      </c>
      <c r="S40" s="24">
        <v>0</v>
      </c>
      <c r="T40" s="24">
        <v>0</v>
      </c>
      <c r="U40" s="24">
        <v>0</v>
      </c>
      <c r="V40" s="24">
        <v>0</v>
      </c>
      <c r="W40" s="24">
        <v>0</v>
      </c>
      <c r="X40" s="24">
        <v>0</v>
      </c>
      <c r="Y40" s="24">
        <v>0</v>
      </c>
      <c r="Z40" s="24">
        <v>0</v>
      </c>
      <c r="AA40" s="24">
        <v>0</v>
      </c>
    </row>
    <row r="41" spans="1:27" x14ac:dyDescent="0.25">
      <c r="A41" s="28" t="s">
        <v>132</v>
      </c>
      <c r="B41" s="28" t="s">
        <v>69</v>
      </c>
      <c r="C41" s="24">
        <v>0</v>
      </c>
      <c r="D41" s="24">
        <v>0</v>
      </c>
      <c r="E41" s="24">
        <v>0</v>
      </c>
      <c r="F41" s="24">
        <v>0</v>
      </c>
      <c r="G41" s="24">
        <v>0</v>
      </c>
      <c r="H41" s="24">
        <v>0</v>
      </c>
      <c r="I41" s="24">
        <v>0</v>
      </c>
      <c r="J41" s="24">
        <v>0</v>
      </c>
      <c r="K41" s="24">
        <v>0</v>
      </c>
      <c r="L41" s="24">
        <v>0</v>
      </c>
      <c r="M41" s="24">
        <v>0</v>
      </c>
      <c r="N41" s="24">
        <v>0</v>
      </c>
      <c r="O41" s="24">
        <v>0</v>
      </c>
      <c r="P41" s="24">
        <v>0</v>
      </c>
      <c r="Q41" s="24">
        <v>0</v>
      </c>
      <c r="R41" s="24">
        <v>0</v>
      </c>
      <c r="S41" s="24">
        <v>0</v>
      </c>
      <c r="T41" s="24">
        <v>0</v>
      </c>
      <c r="U41" s="24">
        <v>0</v>
      </c>
      <c r="V41" s="24">
        <v>0</v>
      </c>
      <c r="W41" s="24">
        <v>0</v>
      </c>
      <c r="X41" s="24">
        <v>0</v>
      </c>
      <c r="Y41" s="24">
        <v>0</v>
      </c>
      <c r="Z41" s="24">
        <v>0</v>
      </c>
      <c r="AA41" s="24">
        <v>0</v>
      </c>
    </row>
    <row r="42" spans="1:27" x14ac:dyDescent="0.25">
      <c r="A42" s="28" t="s">
        <v>132</v>
      </c>
      <c r="B42" s="28" t="s">
        <v>36</v>
      </c>
      <c r="C42" s="24">
        <v>0</v>
      </c>
      <c r="D42" s="24">
        <v>0</v>
      </c>
      <c r="E42" s="24">
        <v>0</v>
      </c>
      <c r="F42" s="24">
        <v>0</v>
      </c>
      <c r="G42" s="24">
        <v>0</v>
      </c>
      <c r="H42" s="24">
        <v>0</v>
      </c>
      <c r="I42" s="24">
        <v>0</v>
      </c>
      <c r="J42" s="24">
        <v>0</v>
      </c>
      <c r="K42" s="24">
        <v>0</v>
      </c>
      <c r="L42" s="24">
        <v>0</v>
      </c>
      <c r="M42" s="24">
        <v>0</v>
      </c>
      <c r="N42" s="24">
        <v>0</v>
      </c>
      <c r="O42" s="24">
        <v>0</v>
      </c>
      <c r="P42" s="24">
        <v>0</v>
      </c>
      <c r="Q42" s="24">
        <v>0</v>
      </c>
      <c r="R42" s="24">
        <v>0</v>
      </c>
      <c r="S42" s="24">
        <v>0</v>
      </c>
      <c r="T42" s="24">
        <v>0</v>
      </c>
      <c r="U42" s="24">
        <v>0</v>
      </c>
      <c r="V42" s="24">
        <v>0</v>
      </c>
      <c r="W42" s="24">
        <v>0</v>
      </c>
      <c r="X42" s="24">
        <v>0</v>
      </c>
      <c r="Y42" s="24">
        <v>0</v>
      </c>
      <c r="Z42" s="24">
        <v>0</v>
      </c>
      <c r="AA42" s="24">
        <v>0</v>
      </c>
    </row>
    <row r="43" spans="1:27" x14ac:dyDescent="0.25">
      <c r="A43" s="28" t="s">
        <v>132</v>
      </c>
      <c r="B43" s="28" t="s">
        <v>74</v>
      </c>
      <c r="C43" s="24">
        <v>0</v>
      </c>
      <c r="D43" s="24">
        <v>0</v>
      </c>
      <c r="E43" s="24">
        <v>0</v>
      </c>
      <c r="F43" s="24">
        <v>0</v>
      </c>
      <c r="G43" s="24">
        <v>0</v>
      </c>
      <c r="H43" s="24">
        <v>0</v>
      </c>
      <c r="I43" s="24">
        <v>0</v>
      </c>
      <c r="J43" s="24">
        <v>0</v>
      </c>
      <c r="K43" s="24">
        <v>0</v>
      </c>
      <c r="L43" s="24">
        <v>0</v>
      </c>
      <c r="M43" s="24">
        <v>0</v>
      </c>
      <c r="N43" s="24">
        <v>0</v>
      </c>
      <c r="O43" s="24">
        <v>0</v>
      </c>
      <c r="P43" s="24">
        <v>0</v>
      </c>
      <c r="Q43" s="24">
        <v>0</v>
      </c>
      <c r="R43" s="24">
        <v>0</v>
      </c>
      <c r="S43" s="24">
        <v>0</v>
      </c>
      <c r="T43" s="24">
        <v>0</v>
      </c>
      <c r="U43" s="24">
        <v>0</v>
      </c>
      <c r="V43" s="24">
        <v>0</v>
      </c>
      <c r="W43" s="24">
        <v>0</v>
      </c>
      <c r="X43" s="24">
        <v>0</v>
      </c>
      <c r="Y43" s="24">
        <v>0</v>
      </c>
      <c r="Z43" s="24">
        <v>0</v>
      </c>
      <c r="AA43" s="24">
        <v>0</v>
      </c>
    </row>
    <row r="44" spans="1:27" x14ac:dyDescent="0.25">
      <c r="A44" s="28" t="s">
        <v>132</v>
      </c>
      <c r="B44" s="28" t="s">
        <v>56</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c r="U44" s="24">
        <v>0</v>
      </c>
      <c r="V44" s="24">
        <v>0</v>
      </c>
      <c r="W44" s="24">
        <v>0</v>
      </c>
      <c r="X44" s="24">
        <v>0</v>
      </c>
      <c r="Y44" s="24">
        <v>0</v>
      </c>
      <c r="Z44" s="24">
        <v>0</v>
      </c>
      <c r="AA44" s="24">
        <v>0</v>
      </c>
    </row>
    <row r="45" spans="1:27" x14ac:dyDescent="0.25">
      <c r="A45" s="33" t="s">
        <v>139</v>
      </c>
      <c r="B45" s="33"/>
      <c r="C45" s="30">
        <v>952996.25243988191</v>
      </c>
      <c r="D45" s="30">
        <v>788035.11037150351</v>
      </c>
      <c r="E45" s="30">
        <v>791794.88260632998</v>
      </c>
      <c r="F45" s="30">
        <v>769480.63811791898</v>
      </c>
      <c r="G45" s="30">
        <v>656994.818212835</v>
      </c>
      <c r="H45" s="30">
        <v>609605.69227197196</v>
      </c>
      <c r="I45" s="30">
        <v>562782.51806645503</v>
      </c>
      <c r="J45" s="30">
        <v>530802.16239117493</v>
      </c>
      <c r="K45" s="30">
        <v>490413.99376033002</v>
      </c>
      <c r="L45" s="30">
        <v>452751.38426762493</v>
      </c>
      <c r="M45" s="30">
        <v>410393.37695047999</v>
      </c>
      <c r="N45" s="30">
        <v>428669.701330807</v>
      </c>
      <c r="O45" s="30">
        <v>405627.78312910994</v>
      </c>
      <c r="P45" s="30">
        <v>350800.909076621</v>
      </c>
      <c r="Q45" s="30">
        <v>361159.92965590802</v>
      </c>
      <c r="R45" s="30">
        <v>268027.74811952497</v>
      </c>
      <c r="S45" s="30">
        <v>236579.614220713</v>
      </c>
      <c r="T45" s="30">
        <v>227110.10700294</v>
      </c>
      <c r="U45" s="30">
        <v>209205.34614665201</v>
      </c>
      <c r="V45" s="30">
        <v>194676.35771777501</v>
      </c>
      <c r="W45" s="30">
        <v>181970.45182933001</v>
      </c>
      <c r="X45" s="30">
        <v>193197.00834051499</v>
      </c>
      <c r="Y45" s="30">
        <v>160940.86812566299</v>
      </c>
      <c r="Z45" s="30">
        <v>134058.50489456998</v>
      </c>
      <c r="AA45" s="30">
        <v>89216.031216570002</v>
      </c>
    </row>
    <row r="47" spans="1:27"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x14ac:dyDescent="0.25">
      <c r="A48" s="28" t="s">
        <v>133</v>
      </c>
      <c r="B48" s="28" t="s">
        <v>64</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row>
    <row r="49" spans="1:27" x14ac:dyDescent="0.25">
      <c r="A49" s="28" t="s">
        <v>133</v>
      </c>
      <c r="B49" s="28" t="s">
        <v>72</v>
      </c>
      <c r="C49" s="24">
        <v>229876.26199999999</v>
      </c>
      <c r="D49" s="24">
        <v>186296.503</v>
      </c>
      <c r="E49" s="24">
        <v>195289.12299999999</v>
      </c>
      <c r="F49" s="24">
        <v>138031.34508567001</v>
      </c>
      <c r="G49" s="24">
        <v>121661.95463735999</v>
      </c>
      <c r="H49" s="24">
        <v>110662.93232110598</v>
      </c>
      <c r="I49" s="24">
        <v>95403.482754427998</v>
      </c>
      <c r="J49" s="24">
        <v>95247.822499999995</v>
      </c>
      <c r="K49" s="24">
        <v>81593.067999999999</v>
      </c>
      <c r="L49" s="24">
        <v>84188.231</v>
      </c>
      <c r="M49" s="24">
        <v>81407.856499999994</v>
      </c>
      <c r="N49" s="24">
        <v>77626.454500000007</v>
      </c>
      <c r="O49" s="24">
        <v>74601.815499999997</v>
      </c>
      <c r="P49" s="24">
        <v>68732.359500000006</v>
      </c>
      <c r="Q49" s="24">
        <v>62866.093999999997</v>
      </c>
      <c r="R49" s="24">
        <v>59438.163</v>
      </c>
      <c r="S49" s="24">
        <v>54356.352500000001</v>
      </c>
      <c r="T49" s="24">
        <v>48805.600299999998</v>
      </c>
      <c r="U49" s="24">
        <v>44558.172899999998</v>
      </c>
      <c r="V49" s="24">
        <v>41277.966399999998</v>
      </c>
      <c r="W49" s="24">
        <v>39493.137200000005</v>
      </c>
      <c r="X49" s="24">
        <v>38148.618999999999</v>
      </c>
      <c r="Y49" s="24">
        <v>32489.4375</v>
      </c>
      <c r="Z49" s="24">
        <v>28466.204699999998</v>
      </c>
      <c r="AA49" s="24">
        <v>24750.5301</v>
      </c>
    </row>
    <row r="50" spans="1:27" x14ac:dyDescent="0.25">
      <c r="A50" s="28" t="s">
        <v>133</v>
      </c>
      <c r="B50" s="28" t="s">
        <v>20</v>
      </c>
      <c r="C50" s="24">
        <v>0</v>
      </c>
      <c r="D50" s="24">
        <v>7.0106093999999994E-2</v>
      </c>
      <c r="E50" s="24">
        <v>6.9733360000000008E-2</v>
      </c>
      <c r="F50" s="24">
        <v>8.1173659999999995E-2</v>
      </c>
      <c r="G50" s="24">
        <v>8.0678310000000003E-2</v>
      </c>
      <c r="H50" s="24">
        <v>8.1282340000000008E-2</v>
      </c>
      <c r="I50" s="24">
        <v>8.2210790000000006E-2</v>
      </c>
      <c r="J50" s="24">
        <v>9.0354256000000008E-2</v>
      </c>
      <c r="K50" s="24">
        <v>9.4360280000000005E-2</v>
      </c>
      <c r="L50" s="24">
        <v>0.10001594</v>
      </c>
      <c r="M50" s="24">
        <v>9.3923850000000003E-2</v>
      </c>
      <c r="N50" s="24">
        <v>9.6272354000000004E-2</v>
      </c>
      <c r="O50" s="24">
        <v>0.10132416499999999</v>
      </c>
      <c r="P50" s="24">
        <v>9.6312065000000002E-2</v>
      </c>
      <c r="Q50" s="24">
        <v>9.5790920000000002E-2</v>
      </c>
      <c r="R50" s="24">
        <v>8.8815629999999993E-2</v>
      </c>
      <c r="S50" s="24">
        <v>0.10646080999999999</v>
      </c>
      <c r="T50" s="24">
        <v>0.10946474499999999</v>
      </c>
      <c r="U50" s="24">
        <v>0.12931186</v>
      </c>
      <c r="V50" s="24">
        <v>0.11893989599999899</v>
      </c>
      <c r="W50" s="24">
        <v>0.12832813999999998</v>
      </c>
      <c r="X50" s="24">
        <v>0.12402495600000001</v>
      </c>
      <c r="Y50" s="24">
        <v>0.11814771</v>
      </c>
      <c r="Z50" s="24">
        <v>0.107322395</v>
      </c>
      <c r="AA50" s="24">
        <v>0.11010201</v>
      </c>
    </row>
    <row r="51" spans="1:27" x14ac:dyDescent="0.25">
      <c r="A51" s="28" t="s">
        <v>133</v>
      </c>
      <c r="B51" s="28" t="s">
        <v>32</v>
      </c>
      <c r="C51" s="24">
        <v>1283.0016000000001</v>
      </c>
      <c r="D51" s="24">
        <v>1192.6659999999999</v>
      </c>
      <c r="E51" s="24">
        <v>1465.7518</v>
      </c>
      <c r="F51" s="24">
        <v>858.88819999999998</v>
      </c>
      <c r="G51" s="24">
        <v>1283.4576000000002</v>
      </c>
      <c r="H51" s="24">
        <v>2814.4414999999999</v>
      </c>
      <c r="I51" s="24">
        <v>3259.6095</v>
      </c>
      <c r="J51" s="24">
        <v>5978.9430000000002</v>
      </c>
      <c r="K51" s="24">
        <v>7248.2955000000002</v>
      </c>
      <c r="L51" s="24">
        <v>4777.8559999999998</v>
      </c>
      <c r="M51" s="24">
        <v>819.97239999999999</v>
      </c>
      <c r="N51" s="24">
        <v>1071.3438000000001</v>
      </c>
      <c r="O51" s="24">
        <v>521.84453000000008</v>
      </c>
      <c r="P51" s="24">
        <v>1338.0372</v>
      </c>
      <c r="Q51" s="24">
        <v>3445.7097999999996</v>
      </c>
      <c r="R51" s="24">
        <v>3601.665</v>
      </c>
      <c r="S51" s="24">
        <v>8632.5010000000002</v>
      </c>
      <c r="T51" s="24">
        <v>5412.6310000000003</v>
      </c>
      <c r="U51" s="24">
        <v>0</v>
      </c>
      <c r="V51" s="24">
        <v>0</v>
      </c>
      <c r="W51" s="24">
        <v>0</v>
      </c>
      <c r="X51" s="24">
        <v>0</v>
      </c>
      <c r="Y51" s="24">
        <v>0</v>
      </c>
      <c r="Z51" s="24">
        <v>0</v>
      </c>
      <c r="AA51" s="24">
        <v>0</v>
      </c>
    </row>
    <row r="52" spans="1:27" x14ac:dyDescent="0.25">
      <c r="A52" s="28" t="s">
        <v>133</v>
      </c>
      <c r="B52" s="28" t="s">
        <v>67</v>
      </c>
      <c r="C52" s="24">
        <v>670.49305895400005</v>
      </c>
      <c r="D52" s="24">
        <v>2015.0971951479999</v>
      </c>
      <c r="E52" s="24">
        <v>1150.5183911309998</v>
      </c>
      <c r="F52" s="24">
        <v>1002.8785364999999</v>
      </c>
      <c r="G52" s="24">
        <v>846.45634472000006</v>
      </c>
      <c r="H52" s="24">
        <v>3168.2039661379995</v>
      </c>
      <c r="I52" s="24">
        <v>2026.3289334789999</v>
      </c>
      <c r="J52" s="24">
        <v>3442.3183686839998</v>
      </c>
      <c r="K52" s="24">
        <v>4790.3111213339998</v>
      </c>
      <c r="L52" s="24">
        <v>2775.2744030680005</v>
      </c>
      <c r="M52" s="24">
        <v>797.55868648800015</v>
      </c>
      <c r="N52" s="24">
        <v>1055.734713067</v>
      </c>
      <c r="O52" s="24">
        <v>498.6688656739999</v>
      </c>
      <c r="P52" s="24">
        <v>501.37012788200002</v>
      </c>
      <c r="Q52" s="24">
        <v>2789.7235974249998</v>
      </c>
      <c r="R52" s="24">
        <v>2016.6049071510001</v>
      </c>
      <c r="S52" s="24">
        <v>6693.1634411200002</v>
      </c>
      <c r="T52" s="24">
        <v>2114.6486722430004</v>
      </c>
      <c r="U52" s="24">
        <v>8178.2337907099991</v>
      </c>
      <c r="V52" s="24">
        <v>14416.905385183001</v>
      </c>
      <c r="W52" s="24">
        <v>9969.1056095460026</v>
      </c>
      <c r="X52" s="24">
        <v>12399.00804486</v>
      </c>
      <c r="Y52" s="24">
        <v>23277.605956715001</v>
      </c>
      <c r="Z52" s="24">
        <v>15052.390231485</v>
      </c>
      <c r="AA52" s="24">
        <v>12619.970892660001</v>
      </c>
    </row>
    <row r="53" spans="1:27" x14ac:dyDescent="0.25">
      <c r="A53" s="28" t="s">
        <v>133</v>
      </c>
      <c r="B53" s="28" t="s">
        <v>66</v>
      </c>
      <c r="C53" s="24">
        <v>0</v>
      </c>
      <c r="D53" s="24">
        <v>0</v>
      </c>
      <c r="E53" s="24">
        <v>0</v>
      </c>
      <c r="F53" s="24">
        <v>0</v>
      </c>
      <c r="G53" s="24">
        <v>0</v>
      </c>
      <c r="H53" s="24">
        <v>0</v>
      </c>
      <c r="I53" s="24">
        <v>0</v>
      </c>
      <c r="J53" s="24">
        <v>0</v>
      </c>
      <c r="K53" s="24">
        <v>0</v>
      </c>
      <c r="L53" s="24">
        <v>0</v>
      </c>
      <c r="M53" s="24">
        <v>0</v>
      </c>
      <c r="N53" s="24">
        <v>0</v>
      </c>
      <c r="O53" s="24">
        <v>0</v>
      </c>
      <c r="P53" s="24">
        <v>0</v>
      </c>
      <c r="Q53" s="24">
        <v>0</v>
      </c>
      <c r="R53" s="24">
        <v>0</v>
      </c>
      <c r="S53" s="24">
        <v>0</v>
      </c>
      <c r="T53" s="24">
        <v>0</v>
      </c>
      <c r="U53" s="24">
        <v>0</v>
      </c>
      <c r="V53" s="24">
        <v>0</v>
      </c>
      <c r="W53" s="24">
        <v>0</v>
      </c>
      <c r="X53" s="24">
        <v>0</v>
      </c>
      <c r="Y53" s="24">
        <v>0</v>
      </c>
      <c r="Z53" s="24">
        <v>0</v>
      </c>
      <c r="AA53" s="24">
        <v>0</v>
      </c>
    </row>
    <row r="54" spans="1:27" x14ac:dyDescent="0.25">
      <c r="A54" s="28" t="s">
        <v>133</v>
      </c>
      <c r="B54" s="28" t="s">
        <v>70</v>
      </c>
      <c r="C54" s="24">
        <v>0</v>
      </c>
      <c r="D54" s="24">
        <v>0</v>
      </c>
      <c r="E54" s="24">
        <v>0</v>
      </c>
      <c r="F54" s="24">
        <v>0</v>
      </c>
      <c r="G54" s="24">
        <v>0</v>
      </c>
      <c r="H54" s="24">
        <v>0</v>
      </c>
      <c r="I54" s="24">
        <v>0</v>
      </c>
      <c r="J54" s="24">
        <v>0</v>
      </c>
      <c r="K54" s="24">
        <v>0</v>
      </c>
      <c r="L54" s="24">
        <v>0</v>
      </c>
      <c r="M54" s="24">
        <v>0</v>
      </c>
      <c r="N54" s="24">
        <v>0</v>
      </c>
      <c r="O54" s="24">
        <v>0</v>
      </c>
      <c r="P54" s="24">
        <v>0</v>
      </c>
      <c r="Q54" s="24">
        <v>0</v>
      </c>
      <c r="R54" s="24">
        <v>0</v>
      </c>
      <c r="S54" s="24">
        <v>0</v>
      </c>
      <c r="T54" s="24">
        <v>0</v>
      </c>
      <c r="U54" s="24">
        <v>0</v>
      </c>
      <c r="V54" s="24">
        <v>0</v>
      </c>
      <c r="W54" s="24">
        <v>0</v>
      </c>
      <c r="X54" s="24">
        <v>0</v>
      </c>
      <c r="Y54" s="24">
        <v>0</v>
      </c>
      <c r="Z54" s="24">
        <v>0</v>
      </c>
      <c r="AA54" s="24">
        <v>0</v>
      </c>
    </row>
    <row r="55" spans="1:27" x14ac:dyDescent="0.25">
      <c r="A55" s="28" t="s">
        <v>133</v>
      </c>
      <c r="B55" s="28" t="s">
        <v>69</v>
      </c>
      <c r="C55" s="24">
        <v>0</v>
      </c>
      <c r="D55" s="24">
        <v>0</v>
      </c>
      <c r="E55" s="24">
        <v>0</v>
      </c>
      <c r="F55" s="24">
        <v>0</v>
      </c>
      <c r="G55" s="24">
        <v>0</v>
      </c>
      <c r="H55" s="24">
        <v>0</v>
      </c>
      <c r="I55" s="24">
        <v>0</v>
      </c>
      <c r="J55" s="24">
        <v>0</v>
      </c>
      <c r="K55" s="24">
        <v>0</v>
      </c>
      <c r="L55" s="24">
        <v>0</v>
      </c>
      <c r="M55" s="24">
        <v>0</v>
      </c>
      <c r="N55" s="24">
        <v>0</v>
      </c>
      <c r="O55" s="24">
        <v>0</v>
      </c>
      <c r="P55" s="24">
        <v>0</v>
      </c>
      <c r="Q55" s="24">
        <v>0</v>
      </c>
      <c r="R55" s="24">
        <v>0</v>
      </c>
      <c r="S55" s="24">
        <v>0</v>
      </c>
      <c r="T55" s="24">
        <v>0</v>
      </c>
      <c r="U55" s="24">
        <v>0</v>
      </c>
      <c r="V55" s="24">
        <v>0</v>
      </c>
      <c r="W55" s="24">
        <v>0</v>
      </c>
      <c r="X55" s="24">
        <v>0</v>
      </c>
      <c r="Y55" s="24">
        <v>0</v>
      </c>
      <c r="Z55" s="24">
        <v>0</v>
      </c>
      <c r="AA55" s="24">
        <v>0</v>
      </c>
    </row>
    <row r="56" spans="1:27" x14ac:dyDescent="0.25">
      <c r="A56" s="28" t="s">
        <v>133</v>
      </c>
      <c r="B56" s="28" t="s">
        <v>36</v>
      </c>
      <c r="C56" s="24">
        <v>0</v>
      </c>
      <c r="D56" s="24">
        <v>0</v>
      </c>
      <c r="E56" s="24">
        <v>0</v>
      </c>
      <c r="F56" s="24">
        <v>0</v>
      </c>
      <c r="G56" s="24">
        <v>0</v>
      </c>
      <c r="H56" s="24">
        <v>0</v>
      </c>
      <c r="I56" s="24">
        <v>0</v>
      </c>
      <c r="J56" s="24">
        <v>0</v>
      </c>
      <c r="K56" s="24">
        <v>0</v>
      </c>
      <c r="L56" s="24">
        <v>0</v>
      </c>
      <c r="M56" s="24">
        <v>0</v>
      </c>
      <c r="N56" s="24">
        <v>0</v>
      </c>
      <c r="O56" s="24">
        <v>0</v>
      </c>
      <c r="P56" s="24">
        <v>0</v>
      </c>
      <c r="Q56" s="24">
        <v>0</v>
      </c>
      <c r="R56" s="24">
        <v>0</v>
      </c>
      <c r="S56" s="24">
        <v>0</v>
      </c>
      <c r="T56" s="24">
        <v>0</v>
      </c>
      <c r="U56" s="24">
        <v>0</v>
      </c>
      <c r="V56" s="24">
        <v>0</v>
      </c>
      <c r="W56" s="24">
        <v>0</v>
      </c>
      <c r="X56" s="24">
        <v>0</v>
      </c>
      <c r="Y56" s="24">
        <v>0</v>
      </c>
      <c r="Z56" s="24">
        <v>0</v>
      </c>
      <c r="AA56" s="24">
        <v>0</v>
      </c>
    </row>
    <row r="57" spans="1:27" x14ac:dyDescent="0.25">
      <c r="A57" s="28" t="s">
        <v>133</v>
      </c>
      <c r="B57" s="28" t="s">
        <v>74</v>
      </c>
      <c r="C57" s="24">
        <v>0</v>
      </c>
      <c r="D57" s="24">
        <v>0</v>
      </c>
      <c r="E57" s="24">
        <v>0</v>
      </c>
      <c r="F57" s="24">
        <v>0</v>
      </c>
      <c r="G57" s="24">
        <v>0</v>
      </c>
      <c r="H57" s="24">
        <v>0</v>
      </c>
      <c r="I57" s="24">
        <v>0</v>
      </c>
      <c r="J57" s="24">
        <v>0</v>
      </c>
      <c r="K57" s="24">
        <v>0</v>
      </c>
      <c r="L57" s="24">
        <v>0</v>
      </c>
      <c r="M57" s="24">
        <v>0</v>
      </c>
      <c r="N57" s="24">
        <v>0</v>
      </c>
      <c r="O57" s="24">
        <v>0</v>
      </c>
      <c r="P57" s="24">
        <v>0</v>
      </c>
      <c r="Q57" s="24">
        <v>0</v>
      </c>
      <c r="R57" s="24">
        <v>0</v>
      </c>
      <c r="S57" s="24">
        <v>0</v>
      </c>
      <c r="T57" s="24">
        <v>0</v>
      </c>
      <c r="U57" s="24">
        <v>0</v>
      </c>
      <c r="V57" s="24">
        <v>0</v>
      </c>
      <c r="W57" s="24">
        <v>0</v>
      </c>
      <c r="X57" s="24">
        <v>0</v>
      </c>
      <c r="Y57" s="24">
        <v>0</v>
      </c>
      <c r="Z57" s="24">
        <v>0</v>
      </c>
      <c r="AA57" s="24">
        <v>0</v>
      </c>
    </row>
    <row r="58" spans="1:27" x14ac:dyDescent="0.25">
      <c r="A58" s="28" t="s">
        <v>133</v>
      </c>
      <c r="B58" s="28" t="s">
        <v>56</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24">
        <v>0</v>
      </c>
      <c r="T58" s="24">
        <v>0</v>
      </c>
      <c r="U58" s="24">
        <v>0</v>
      </c>
      <c r="V58" s="24">
        <v>0</v>
      </c>
      <c r="W58" s="24">
        <v>0</v>
      </c>
      <c r="X58" s="24">
        <v>0</v>
      </c>
      <c r="Y58" s="24">
        <v>0</v>
      </c>
      <c r="Z58" s="24">
        <v>0</v>
      </c>
      <c r="AA58" s="24">
        <v>0</v>
      </c>
    </row>
    <row r="59" spans="1:27" x14ac:dyDescent="0.25">
      <c r="A59" s="33" t="s">
        <v>139</v>
      </c>
      <c r="B59" s="33"/>
      <c r="C59" s="30">
        <v>231829.75665895396</v>
      </c>
      <c r="D59" s="30">
        <v>189504.336301242</v>
      </c>
      <c r="E59" s="30">
        <v>197905.46292449097</v>
      </c>
      <c r="F59" s="30">
        <v>139893.19299583</v>
      </c>
      <c r="G59" s="30">
        <v>123791.94926038999</v>
      </c>
      <c r="H59" s="30">
        <v>116645.65906958398</v>
      </c>
      <c r="I59" s="30">
        <v>100689.50339869701</v>
      </c>
      <c r="J59" s="30">
        <v>104669.17422294</v>
      </c>
      <c r="K59" s="30">
        <v>93631.768981614005</v>
      </c>
      <c r="L59" s="30">
        <v>91741.461419008003</v>
      </c>
      <c r="M59" s="30">
        <v>83025.481510337995</v>
      </c>
      <c r="N59" s="30">
        <v>79753.629285421004</v>
      </c>
      <c r="O59" s="30">
        <v>75622.430219839007</v>
      </c>
      <c r="P59" s="30">
        <v>70571.863139947003</v>
      </c>
      <c r="Q59" s="30">
        <v>69101.623188344995</v>
      </c>
      <c r="R59" s="30">
        <v>65056.521722780999</v>
      </c>
      <c r="S59" s="30">
        <v>69682.123401930003</v>
      </c>
      <c r="T59" s="30">
        <v>56332.989436987998</v>
      </c>
      <c r="U59" s="30">
        <v>52736.536002569999</v>
      </c>
      <c r="V59" s="30">
        <v>55694.990725078998</v>
      </c>
      <c r="W59" s="30">
        <v>49462.371137686008</v>
      </c>
      <c r="X59" s="30">
        <v>50547.751069815997</v>
      </c>
      <c r="Y59" s="30">
        <v>55767.161604424997</v>
      </c>
      <c r="Z59" s="30">
        <v>43518.702253880001</v>
      </c>
      <c r="AA59" s="30">
        <v>37370.611094669999</v>
      </c>
    </row>
    <row r="61" spans="1:27"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x14ac:dyDescent="0.25">
      <c r="A62" s="28" t="s">
        <v>134</v>
      </c>
      <c r="B62" s="28" t="s">
        <v>64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row>
    <row r="63" spans="1:27" x14ac:dyDescent="0.25">
      <c r="A63" s="28" t="s">
        <v>134</v>
      </c>
      <c r="B63" s="28" t="s">
        <v>72</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row>
    <row r="64" spans="1:27" x14ac:dyDescent="0.25">
      <c r="A64" s="28" t="s">
        <v>134</v>
      </c>
      <c r="B64" s="28" t="s">
        <v>20</v>
      </c>
      <c r="C64" s="24">
        <v>80732.86</v>
      </c>
      <c r="D64" s="24">
        <v>72082.670929133994</v>
      </c>
      <c r="E64" s="24">
        <v>37428.456267430003</v>
      </c>
      <c r="F64" s="24">
        <v>25737.24805876</v>
      </c>
      <c r="G64" s="24">
        <v>25607.975000480001</v>
      </c>
      <c r="H64" s="24">
        <v>25439.020877579998</v>
      </c>
      <c r="I64" s="24">
        <v>24497.933025185001</v>
      </c>
      <c r="J64" s="24">
        <v>24121.557063340002</v>
      </c>
      <c r="K64" s="24">
        <v>31346.345001729998</v>
      </c>
      <c r="L64" s="24">
        <v>26039.962738910002</v>
      </c>
      <c r="M64" s="24">
        <v>22306.566399864001</v>
      </c>
      <c r="N64" s="24">
        <v>20854.8551118</v>
      </c>
      <c r="O64" s="24">
        <v>19725.910992424</v>
      </c>
      <c r="P64" s="24">
        <v>28682.149580609999</v>
      </c>
      <c r="Q64" s="24">
        <v>25972.458358169999</v>
      </c>
      <c r="R64" s="24">
        <v>16191.7755889</v>
      </c>
      <c r="S64" s="24">
        <v>0.13577029999999998</v>
      </c>
      <c r="T64" s="24">
        <v>0.12954071</v>
      </c>
      <c r="U64" s="24">
        <v>0.12509233</v>
      </c>
      <c r="V64" s="24">
        <v>0.11569697999999999</v>
      </c>
      <c r="W64" s="24">
        <v>0.122296714999999</v>
      </c>
      <c r="X64" s="24">
        <v>0.118514014999999</v>
      </c>
      <c r="Y64" s="24">
        <v>0.13735521000000001</v>
      </c>
      <c r="Z64" s="24">
        <v>0.12410123000000001</v>
      </c>
      <c r="AA64" s="24">
        <v>0.116820404</v>
      </c>
    </row>
    <row r="65" spans="1:27" x14ac:dyDescent="0.25">
      <c r="A65" s="28" t="s">
        <v>134</v>
      </c>
      <c r="B65" s="28" t="s">
        <v>32</v>
      </c>
      <c r="C65" s="24">
        <v>66390.969249999995</v>
      </c>
      <c r="D65" s="24">
        <v>65186.116000000002</v>
      </c>
      <c r="E65" s="24">
        <v>65342.627999999997</v>
      </c>
      <c r="F65" s="24">
        <v>6983.4094999999998</v>
      </c>
      <c r="G65" s="24">
        <v>6880.8059999999996</v>
      </c>
      <c r="H65" s="24">
        <v>6838.6319999999996</v>
      </c>
      <c r="I65" s="24">
        <v>6609.0585000000001</v>
      </c>
      <c r="J65" s="24">
        <v>6529.8950000000004</v>
      </c>
      <c r="K65" s="24">
        <v>6220.1580000000004</v>
      </c>
      <c r="L65" s="24">
        <v>6149.3059999999996</v>
      </c>
      <c r="M65" s="24">
        <v>5991.9305000000004</v>
      </c>
      <c r="N65" s="24">
        <v>5557.4380000000001</v>
      </c>
      <c r="O65" s="24">
        <v>5300.1925000000001</v>
      </c>
      <c r="P65" s="24">
        <v>4900.3410000000003</v>
      </c>
      <c r="Q65" s="24">
        <v>0</v>
      </c>
      <c r="R65" s="24">
        <v>0</v>
      </c>
      <c r="S65" s="24">
        <v>0</v>
      </c>
      <c r="T65" s="24">
        <v>0</v>
      </c>
      <c r="U65" s="24">
        <v>0</v>
      </c>
      <c r="V65" s="24">
        <v>0</v>
      </c>
      <c r="W65" s="24">
        <v>0</v>
      </c>
      <c r="X65" s="24">
        <v>0</v>
      </c>
      <c r="Y65" s="24">
        <v>0</v>
      </c>
      <c r="Z65" s="24">
        <v>0</v>
      </c>
      <c r="AA65" s="24">
        <v>0</v>
      </c>
    </row>
    <row r="66" spans="1:27" x14ac:dyDescent="0.25">
      <c r="A66" s="28" t="s">
        <v>134</v>
      </c>
      <c r="B66" s="28" t="s">
        <v>67</v>
      </c>
      <c r="C66" s="24">
        <v>3236.7265914629993</v>
      </c>
      <c r="D66" s="24">
        <v>2171.7564780549997</v>
      </c>
      <c r="E66" s="24">
        <v>6434.2820023139993</v>
      </c>
      <c r="F66" s="24">
        <v>565.63481510599991</v>
      </c>
      <c r="G66" s="24">
        <v>2269.2270352839996</v>
      </c>
      <c r="H66" s="24">
        <v>3386.5010726189994</v>
      </c>
      <c r="I66" s="24">
        <v>3147.4744295999994</v>
      </c>
      <c r="J66" s="24">
        <v>4416.5514508029992</v>
      </c>
      <c r="K66" s="24">
        <v>4746.6983537460019</v>
      </c>
      <c r="L66" s="24">
        <v>3416.2227545179999</v>
      </c>
      <c r="M66" s="24">
        <v>548.9768276750001</v>
      </c>
      <c r="N66" s="24">
        <v>634.65112923499998</v>
      </c>
      <c r="O66" s="24">
        <v>202.93457276300001</v>
      </c>
      <c r="P66" s="24">
        <v>2785.4298859569999</v>
      </c>
      <c r="Q66" s="24">
        <v>5093.5951015130004</v>
      </c>
      <c r="R66" s="24">
        <v>3880.0317408840001</v>
      </c>
      <c r="S66" s="24">
        <v>13012.162848409997</v>
      </c>
      <c r="T66" s="24">
        <v>11734.757316644998</v>
      </c>
      <c r="U66" s="24">
        <v>13804.371656789999</v>
      </c>
      <c r="V66" s="24">
        <v>17567.126456464001</v>
      </c>
      <c r="W66" s="24">
        <v>14187.35896498</v>
      </c>
      <c r="X66" s="24">
        <v>18620.988297609998</v>
      </c>
      <c r="Y66" s="24">
        <v>24595.199960000002</v>
      </c>
      <c r="Z66" s="24">
        <v>12202.938474999999</v>
      </c>
      <c r="AA66" s="24">
        <v>9370.3414300000004</v>
      </c>
    </row>
    <row r="67" spans="1:27" x14ac:dyDescent="0.25">
      <c r="A67" s="28" t="s">
        <v>134</v>
      </c>
      <c r="B67" s="28" t="s">
        <v>66</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row>
    <row r="68" spans="1:27" x14ac:dyDescent="0.25">
      <c r="A68" s="28" t="s">
        <v>134</v>
      </c>
      <c r="B68" s="28" t="s">
        <v>70</v>
      </c>
      <c r="C68" s="24">
        <v>0</v>
      </c>
      <c r="D68" s="24">
        <v>0</v>
      </c>
      <c r="E68" s="24">
        <v>0</v>
      </c>
      <c r="F68" s="24">
        <v>0</v>
      </c>
      <c r="G68" s="24">
        <v>0</v>
      </c>
      <c r="H68" s="24">
        <v>0</v>
      </c>
      <c r="I68" s="24">
        <v>0</v>
      </c>
      <c r="J68" s="24">
        <v>0</v>
      </c>
      <c r="K68" s="24">
        <v>0</v>
      </c>
      <c r="L68" s="24">
        <v>0</v>
      </c>
      <c r="M68" s="24">
        <v>0</v>
      </c>
      <c r="N68" s="24">
        <v>0</v>
      </c>
      <c r="O68" s="24">
        <v>0</v>
      </c>
      <c r="P68" s="24">
        <v>0</v>
      </c>
      <c r="Q68" s="24">
        <v>0</v>
      </c>
      <c r="R68" s="24">
        <v>0</v>
      </c>
      <c r="S68" s="24">
        <v>0</v>
      </c>
      <c r="T68" s="24">
        <v>0</v>
      </c>
      <c r="U68" s="24">
        <v>0</v>
      </c>
      <c r="V68" s="24">
        <v>0</v>
      </c>
      <c r="W68" s="24">
        <v>0</v>
      </c>
      <c r="X68" s="24">
        <v>0</v>
      </c>
      <c r="Y68" s="24">
        <v>0</v>
      </c>
      <c r="Z68" s="24">
        <v>0</v>
      </c>
      <c r="AA68" s="24">
        <v>0</v>
      </c>
    </row>
    <row r="69" spans="1:27" x14ac:dyDescent="0.25">
      <c r="A69" s="28" t="s">
        <v>134</v>
      </c>
      <c r="B69" s="28" t="s">
        <v>69</v>
      </c>
      <c r="C69" s="24">
        <v>0</v>
      </c>
      <c r="D69" s="24">
        <v>0</v>
      </c>
      <c r="E69" s="24">
        <v>0</v>
      </c>
      <c r="F69" s="24">
        <v>0</v>
      </c>
      <c r="G69" s="24">
        <v>0</v>
      </c>
      <c r="H69" s="24">
        <v>0</v>
      </c>
      <c r="I69" s="24">
        <v>0</v>
      </c>
      <c r="J69" s="24">
        <v>0</v>
      </c>
      <c r="K69" s="24">
        <v>0</v>
      </c>
      <c r="L69" s="24">
        <v>0</v>
      </c>
      <c r="M69" s="24">
        <v>0</v>
      </c>
      <c r="N69" s="24">
        <v>0</v>
      </c>
      <c r="O69" s="24">
        <v>0</v>
      </c>
      <c r="P69" s="24">
        <v>0</v>
      </c>
      <c r="Q69" s="24">
        <v>0</v>
      </c>
      <c r="R69" s="24">
        <v>0</v>
      </c>
      <c r="S69" s="24">
        <v>0</v>
      </c>
      <c r="T69" s="24">
        <v>0</v>
      </c>
      <c r="U69" s="24">
        <v>0</v>
      </c>
      <c r="V69" s="24">
        <v>0</v>
      </c>
      <c r="W69" s="24">
        <v>0</v>
      </c>
      <c r="X69" s="24">
        <v>0</v>
      </c>
      <c r="Y69" s="24">
        <v>0</v>
      </c>
      <c r="Z69" s="24">
        <v>0</v>
      </c>
      <c r="AA69" s="24">
        <v>0</v>
      </c>
    </row>
    <row r="70" spans="1:27" x14ac:dyDescent="0.25">
      <c r="A70" s="28" t="s">
        <v>134</v>
      </c>
      <c r="B70" s="28" t="s">
        <v>36</v>
      </c>
      <c r="C70" s="24">
        <v>0</v>
      </c>
      <c r="D70" s="24">
        <v>0</v>
      </c>
      <c r="E70" s="24">
        <v>0</v>
      </c>
      <c r="F70" s="24">
        <v>0</v>
      </c>
      <c r="G70" s="24">
        <v>0</v>
      </c>
      <c r="H70" s="24">
        <v>0</v>
      </c>
      <c r="I70" s="24">
        <v>0</v>
      </c>
      <c r="J70" s="24">
        <v>0</v>
      </c>
      <c r="K70" s="24">
        <v>0</v>
      </c>
      <c r="L70" s="24">
        <v>0</v>
      </c>
      <c r="M70" s="24">
        <v>0</v>
      </c>
      <c r="N70" s="24">
        <v>0</v>
      </c>
      <c r="O70" s="24">
        <v>0</v>
      </c>
      <c r="P70" s="24">
        <v>0</v>
      </c>
      <c r="Q70" s="24">
        <v>0</v>
      </c>
      <c r="R70" s="24">
        <v>0</v>
      </c>
      <c r="S70" s="24">
        <v>0</v>
      </c>
      <c r="T70" s="24">
        <v>0</v>
      </c>
      <c r="U70" s="24">
        <v>0</v>
      </c>
      <c r="V70" s="24">
        <v>0</v>
      </c>
      <c r="W70" s="24">
        <v>0</v>
      </c>
      <c r="X70" s="24">
        <v>0</v>
      </c>
      <c r="Y70" s="24">
        <v>0</v>
      </c>
      <c r="Z70" s="24">
        <v>0</v>
      </c>
      <c r="AA70" s="24">
        <v>0</v>
      </c>
    </row>
    <row r="71" spans="1:27" x14ac:dyDescent="0.25">
      <c r="A71" s="28" t="s">
        <v>134</v>
      </c>
      <c r="B71" s="28" t="s">
        <v>74</v>
      </c>
      <c r="C71" s="24">
        <v>0</v>
      </c>
      <c r="D71" s="24">
        <v>0</v>
      </c>
      <c r="E71" s="24">
        <v>0</v>
      </c>
      <c r="F71" s="24">
        <v>0</v>
      </c>
      <c r="G71" s="24">
        <v>0</v>
      </c>
      <c r="H71" s="24">
        <v>0</v>
      </c>
      <c r="I71" s="24">
        <v>0</v>
      </c>
      <c r="J71" s="24">
        <v>0</v>
      </c>
      <c r="K71" s="24">
        <v>0</v>
      </c>
      <c r="L71" s="24">
        <v>0</v>
      </c>
      <c r="M71" s="24">
        <v>0</v>
      </c>
      <c r="N71" s="24">
        <v>0</v>
      </c>
      <c r="O71" s="24">
        <v>0</v>
      </c>
      <c r="P71" s="24">
        <v>0</v>
      </c>
      <c r="Q71" s="24">
        <v>0</v>
      </c>
      <c r="R71" s="24">
        <v>0</v>
      </c>
      <c r="S71" s="24">
        <v>0</v>
      </c>
      <c r="T71" s="24">
        <v>0</v>
      </c>
      <c r="U71" s="24">
        <v>0</v>
      </c>
      <c r="V71" s="24">
        <v>0</v>
      </c>
      <c r="W71" s="24">
        <v>0</v>
      </c>
      <c r="X71" s="24">
        <v>0</v>
      </c>
      <c r="Y71" s="24">
        <v>0</v>
      </c>
      <c r="Z71" s="24">
        <v>0</v>
      </c>
      <c r="AA71" s="24">
        <v>0</v>
      </c>
    </row>
    <row r="72" spans="1:27" x14ac:dyDescent="0.25">
      <c r="A72" s="28" t="s">
        <v>134</v>
      </c>
      <c r="B72" s="28" t="s">
        <v>56</v>
      </c>
      <c r="C72" s="24">
        <v>0</v>
      </c>
      <c r="D72" s="24">
        <v>0</v>
      </c>
      <c r="E72" s="24">
        <v>0</v>
      </c>
      <c r="F72" s="24">
        <v>0</v>
      </c>
      <c r="G72" s="24">
        <v>0</v>
      </c>
      <c r="H72" s="24">
        <v>0</v>
      </c>
      <c r="I72" s="24">
        <v>0</v>
      </c>
      <c r="J72" s="24">
        <v>0</v>
      </c>
      <c r="K72" s="24">
        <v>0</v>
      </c>
      <c r="L72" s="24">
        <v>0</v>
      </c>
      <c r="M72" s="24">
        <v>0</v>
      </c>
      <c r="N72" s="24">
        <v>0</v>
      </c>
      <c r="O72" s="24">
        <v>0</v>
      </c>
      <c r="P72" s="24">
        <v>0</v>
      </c>
      <c r="Q72" s="24">
        <v>0</v>
      </c>
      <c r="R72" s="24">
        <v>0</v>
      </c>
      <c r="S72" s="24">
        <v>0</v>
      </c>
      <c r="T72" s="24">
        <v>0</v>
      </c>
      <c r="U72" s="24">
        <v>0</v>
      </c>
      <c r="V72" s="24">
        <v>0</v>
      </c>
      <c r="W72" s="24">
        <v>0</v>
      </c>
      <c r="X72" s="24">
        <v>0</v>
      </c>
      <c r="Y72" s="24">
        <v>0</v>
      </c>
      <c r="Z72" s="24">
        <v>0</v>
      </c>
      <c r="AA72" s="24">
        <v>0</v>
      </c>
    </row>
    <row r="73" spans="1:27" x14ac:dyDescent="0.25">
      <c r="A73" s="33" t="s">
        <v>139</v>
      </c>
      <c r="B73" s="33"/>
      <c r="C73" s="30">
        <v>150360.55584146301</v>
      </c>
      <c r="D73" s="30">
        <v>139440.54340718899</v>
      </c>
      <c r="E73" s="30">
        <v>109205.366269744</v>
      </c>
      <c r="F73" s="30">
        <v>33286.292373866003</v>
      </c>
      <c r="G73" s="30">
        <v>34758.008035764004</v>
      </c>
      <c r="H73" s="30">
        <v>35664.153950198997</v>
      </c>
      <c r="I73" s="30">
        <v>34254.465954785002</v>
      </c>
      <c r="J73" s="30">
        <v>35068.003514142998</v>
      </c>
      <c r="K73" s="30">
        <v>42313.201355476005</v>
      </c>
      <c r="L73" s="30">
        <v>35605.491493428002</v>
      </c>
      <c r="M73" s="30">
        <v>28847.473727539003</v>
      </c>
      <c r="N73" s="30">
        <v>27046.944241034998</v>
      </c>
      <c r="O73" s="30">
        <v>25229.038065187</v>
      </c>
      <c r="P73" s="30">
        <v>36367.920466566997</v>
      </c>
      <c r="Q73" s="30">
        <v>31066.053459683</v>
      </c>
      <c r="R73" s="30">
        <v>20071.807329784002</v>
      </c>
      <c r="S73" s="30">
        <v>13012.298618709996</v>
      </c>
      <c r="T73" s="30">
        <v>11734.886857354999</v>
      </c>
      <c r="U73" s="30">
        <v>13804.496749119999</v>
      </c>
      <c r="V73" s="30">
        <v>17567.242153444</v>
      </c>
      <c r="W73" s="30">
        <v>14187.481261695</v>
      </c>
      <c r="X73" s="30">
        <v>18621.106811624999</v>
      </c>
      <c r="Y73" s="30">
        <v>24595.337315210003</v>
      </c>
      <c r="Z73" s="30">
        <v>12203.062576229999</v>
      </c>
      <c r="AA73" s="30">
        <v>9370.4582504040009</v>
      </c>
    </row>
    <row r="75" spans="1:27"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x14ac:dyDescent="0.25">
      <c r="A76" s="28" t="s">
        <v>135</v>
      </c>
      <c r="B76" s="28" t="s">
        <v>64</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row>
    <row r="77" spans="1:27" x14ac:dyDescent="0.25">
      <c r="A77" s="28" t="s">
        <v>135</v>
      </c>
      <c r="B77" s="28" t="s">
        <v>72</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row>
    <row r="78" spans="1:27" x14ac:dyDescent="0.25">
      <c r="A78" s="28" t="s">
        <v>135</v>
      </c>
      <c r="B78" s="28" t="s">
        <v>20</v>
      </c>
      <c r="C78" s="24">
        <v>0</v>
      </c>
      <c r="D78" s="24">
        <v>5.8377327E-2</v>
      </c>
      <c r="E78" s="24">
        <v>7.2700479999999998E-2</v>
      </c>
      <c r="F78" s="24">
        <v>7.702051E-2</v>
      </c>
      <c r="G78" s="24">
        <v>7.3965964999999995E-2</v>
      </c>
      <c r="H78" s="24">
        <v>7.4732414000000011E-2</v>
      </c>
      <c r="I78" s="24">
        <v>7.5840950000000004E-2</v>
      </c>
      <c r="J78" s="24">
        <v>7.4092789999999992E-2</v>
      </c>
      <c r="K78" s="24">
        <v>7.5754459999999996E-2</v>
      </c>
      <c r="L78" s="24">
        <v>7.9242930000000003E-2</v>
      </c>
      <c r="M78" s="24">
        <v>7.5275229999999999E-2</v>
      </c>
      <c r="N78" s="24">
        <v>8.873259E-2</v>
      </c>
      <c r="O78" s="24">
        <v>8.3079665999999996E-2</v>
      </c>
      <c r="P78" s="24">
        <v>7.809961E-2</v>
      </c>
      <c r="Q78" s="24">
        <v>8.0789730000000004E-2</v>
      </c>
      <c r="R78" s="24">
        <v>7.5643935999999995E-2</v>
      </c>
      <c r="S78" s="24">
        <v>8.1657425000000006E-2</v>
      </c>
      <c r="T78" s="24">
        <v>8.4983695999999997E-2</v>
      </c>
      <c r="U78" s="24">
        <v>9.1355224999999998E-2</v>
      </c>
      <c r="V78" s="24">
        <v>8.0171640000000002E-2</v>
      </c>
      <c r="W78" s="24">
        <v>8.9140685999999997E-2</v>
      </c>
      <c r="X78" s="24">
        <v>8.4637619999999997E-2</v>
      </c>
      <c r="Y78" s="24">
        <v>7.7592559999999908E-2</v>
      </c>
      <c r="Z78" s="24">
        <v>7.3109129999999994E-2</v>
      </c>
      <c r="AA78" s="24">
        <v>6.9664023999999991E-2</v>
      </c>
    </row>
    <row r="79" spans="1:27" x14ac:dyDescent="0.25">
      <c r="A79" s="28" t="s">
        <v>135</v>
      </c>
      <c r="B79" s="28" t="s">
        <v>32</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row>
    <row r="80" spans="1:27" x14ac:dyDescent="0.25">
      <c r="A80" s="28" t="s">
        <v>135</v>
      </c>
      <c r="B80" s="28" t="s">
        <v>67</v>
      </c>
      <c r="C80" s="24">
        <v>8.7575421000000001E-2</v>
      </c>
      <c r="D80" s="24">
        <v>7.374829699999999E-2</v>
      </c>
      <c r="E80" s="24">
        <v>50.828272271000003</v>
      </c>
      <c r="F80" s="24">
        <v>9.2411909000000014E-2</v>
      </c>
      <c r="G80" s="24">
        <v>16.409587390000002</v>
      </c>
      <c r="H80" s="24">
        <v>37.994453078999996</v>
      </c>
      <c r="I80" s="24">
        <v>8.6389105999999896E-2</v>
      </c>
      <c r="J80" s="24">
        <v>8.4468286000000004E-2</v>
      </c>
      <c r="K80" s="24">
        <v>3.8827181539999995</v>
      </c>
      <c r="L80" s="24">
        <v>8.9893504999999888E-2</v>
      </c>
      <c r="M80" s="24">
        <v>8.1809770000000004E-2</v>
      </c>
      <c r="N80" s="24">
        <v>9.6756260999999996E-2</v>
      </c>
      <c r="O80" s="24">
        <v>9.0236626999999903E-2</v>
      </c>
      <c r="P80" s="24">
        <v>56.737508489</v>
      </c>
      <c r="Q80" s="24">
        <v>142.43519136000003</v>
      </c>
      <c r="R80" s="24">
        <v>8.5614672999999891E-2</v>
      </c>
      <c r="S80" s="24">
        <v>189.36002922700001</v>
      </c>
      <c r="T80" s="24">
        <v>9.1836633000000001E-2</v>
      </c>
      <c r="U80" s="24">
        <v>101.36082520000001</v>
      </c>
      <c r="V80" s="24">
        <v>16.342531764</v>
      </c>
      <c r="W80" s="24">
        <v>79.480811213999999</v>
      </c>
      <c r="X80" s="24">
        <v>14.359616546999902</v>
      </c>
      <c r="Y80" s="24">
        <v>44.166056699000002</v>
      </c>
      <c r="Z80" s="24">
        <v>201.59989584600001</v>
      </c>
      <c r="AA80" s="24">
        <v>144.391429157</v>
      </c>
    </row>
    <row r="81" spans="1:27" x14ac:dyDescent="0.25">
      <c r="A81" s="28" t="s">
        <v>135</v>
      </c>
      <c r="B81" s="28" t="s">
        <v>66</v>
      </c>
      <c r="C81" s="24">
        <v>0</v>
      </c>
      <c r="D81" s="24">
        <v>0</v>
      </c>
      <c r="E81" s="24">
        <v>0</v>
      </c>
      <c r="F81" s="24">
        <v>0</v>
      </c>
      <c r="G81" s="24">
        <v>0</v>
      </c>
      <c r="H81" s="24">
        <v>0</v>
      </c>
      <c r="I81" s="24">
        <v>0</v>
      </c>
      <c r="J81" s="24">
        <v>0</v>
      </c>
      <c r="K81" s="24">
        <v>0</v>
      </c>
      <c r="L81" s="24">
        <v>0</v>
      </c>
      <c r="M81" s="24">
        <v>0</v>
      </c>
      <c r="N81" s="24">
        <v>0</v>
      </c>
      <c r="O81" s="24">
        <v>0</v>
      </c>
      <c r="P81" s="24">
        <v>0</v>
      </c>
      <c r="Q81" s="24">
        <v>0</v>
      </c>
      <c r="R81" s="24">
        <v>0</v>
      </c>
      <c r="S81" s="24">
        <v>0</v>
      </c>
      <c r="T81" s="24">
        <v>0</v>
      </c>
      <c r="U81" s="24">
        <v>0</v>
      </c>
      <c r="V81" s="24">
        <v>0</v>
      </c>
      <c r="W81" s="24">
        <v>0</v>
      </c>
      <c r="X81" s="24">
        <v>0</v>
      </c>
      <c r="Y81" s="24">
        <v>0</v>
      </c>
      <c r="Z81" s="24">
        <v>0</v>
      </c>
      <c r="AA81" s="24">
        <v>0</v>
      </c>
    </row>
    <row r="82" spans="1:27" x14ac:dyDescent="0.25">
      <c r="A82" s="28" t="s">
        <v>135</v>
      </c>
      <c r="B82" s="28" t="s">
        <v>70</v>
      </c>
      <c r="C82" s="24">
        <v>0</v>
      </c>
      <c r="D82" s="24">
        <v>0</v>
      </c>
      <c r="E82" s="24">
        <v>0</v>
      </c>
      <c r="F82" s="24">
        <v>0</v>
      </c>
      <c r="G82" s="24">
        <v>0</v>
      </c>
      <c r="H82" s="24">
        <v>0</v>
      </c>
      <c r="I82" s="24">
        <v>0</v>
      </c>
      <c r="J82" s="24">
        <v>0</v>
      </c>
      <c r="K82" s="24">
        <v>0</v>
      </c>
      <c r="L82" s="24">
        <v>0</v>
      </c>
      <c r="M82" s="24">
        <v>0</v>
      </c>
      <c r="N82" s="24">
        <v>0</v>
      </c>
      <c r="O82" s="24">
        <v>0</v>
      </c>
      <c r="P82" s="24">
        <v>0</v>
      </c>
      <c r="Q82" s="24">
        <v>0</v>
      </c>
      <c r="R82" s="24">
        <v>0</v>
      </c>
      <c r="S82" s="24">
        <v>0</v>
      </c>
      <c r="T82" s="24">
        <v>0</v>
      </c>
      <c r="U82" s="24">
        <v>0</v>
      </c>
      <c r="V82" s="24">
        <v>0</v>
      </c>
      <c r="W82" s="24">
        <v>0</v>
      </c>
      <c r="X82" s="24">
        <v>0</v>
      </c>
      <c r="Y82" s="24">
        <v>0</v>
      </c>
      <c r="Z82" s="24">
        <v>0</v>
      </c>
      <c r="AA82" s="24">
        <v>0</v>
      </c>
    </row>
    <row r="83" spans="1:27" x14ac:dyDescent="0.25">
      <c r="A83" s="28" t="s">
        <v>135</v>
      </c>
      <c r="B83" s="28" t="s">
        <v>69</v>
      </c>
      <c r="C83" s="24">
        <v>0</v>
      </c>
      <c r="D83" s="24">
        <v>0</v>
      </c>
      <c r="E83" s="24">
        <v>0</v>
      </c>
      <c r="F83" s="24">
        <v>0</v>
      </c>
      <c r="G83" s="24">
        <v>0</v>
      </c>
      <c r="H83" s="24">
        <v>0</v>
      </c>
      <c r="I83" s="24">
        <v>0</v>
      </c>
      <c r="J83" s="24">
        <v>0</v>
      </c>
      <c r="K83" s="24">
        <v>0</v>
      </c>
      <c r="L83" s="24">
        <v>0</v>
      </c>
      <c r="M83" s="24">
        <v>0</v>
      </c>
      <c r="N83" s="24">
        <v>0</v>
      </c>
      <c r="O83" s="24">
        <v>0</v>
      </c>
      <c r="P83" s="24">
        <v>0</v>
      </c>
      <c r="Q83" s="24">
        <v>0</v>
      </c>
      <c r="R83" s="24">
        <v>0</v>
      </c>
      <c r="S83" s="24">
        <v>0</v>
      </c>
      <c r="T83" s="24">
        <v>0</v>
      </c>
      <c r="U83" s="24">
        <v>0</v>
      </c>
      <c r="V83" s="24">
        <v>0</v>
      </c>
      <c r="W83" s="24">
        <v>0</v>
      </c>
      <c r="X83" s="24">
        <v>0</v>
      </c>
      <c r="Y83" s="24">
        <v>0</v>
      </c>
      <c r="Z83" s="24">
        <v>0</v>
      </c>
      <c r="AA83" s="24">
        <v>0</v>
      </c>
    </row>
    <row r="84" spans="1:27" x14ac:dyDescent="0.25">
      <c r="A84" s="28" t="s">
        <v>135</v>
      </c>
      <c r="B84" s="28" t="s">
        <v>36</v>
      </c>
      <c r="C84" s="24">
        <v>0</v>
      </c>
      <c r="D84" s="24">
        <v>0</v>
      </c>
      <c r="E84" s="24">
        <v>0</v>
      </c>
      <c r="F84" s="24">
        <v>0</v>
      </c>
      <c r="G84" s="24">
        <v>0</v>
      </c>
      <c r="H84" s="24">
        <v>0</v>
      </c>
      <c r="I84" s="24">
        <v>0</v>
      </c>
      <c r="J84" s="24">
        <v>0</v>
      </c>
      <c r="K84" s="24">
        <v>0</v>
      </c>
      <c r="L84" s="24">
        <v>0</v>
      </c>
      <c r="M84" s="24">
        <v>0</v>
      </c>
      <c r="N84" s="24">
        <v>0</v>
      </c>
      <c r="O84" s="24">
        <v>0</v>
      </c>
      <c r="P84" s="24">
        <v>0</v>
      </c>
      <c r="Q84" s="24">
        <v>0</v>
      </c>
      <c r="R84" s="24">
        <v>0</v>
      </c>
      <c r="S84" s="24">
        <v>0</v>
      </c>
      <c r="T84" s="24">
        <v>0</v>
      </c>
      <c r="U84" s="24">
        <v>0</v>
      </c>
      <c r="V84" s="24">
        <v>0</v>
      </c>
      <c r="W84" s="24">
        <v>0</v>
      </c>
      <c r="X84" s="24">
        <v>0</v>
      </c>
      <c r="Y84" s="24">
        <v>0</v>
      </c>
      <c r="Z84" s="24">
        <v>0</v>
      </c>
      <c r="AA84" s="24">
        <v>0</v>
      </c>
    </row>
    <row r="85" spans="1:27" x14ac:dyDescent="0.25">
      <c r="A85" s="28" t="s">
        <v>135</v>
      </c>
      <c r="B85" s="28" t="s">
        <v>74</v>
      </c>
      <c r="C85" s="24">
        <v>0</v>
      </c>
      <c r="D85" s="24">
        <v>0</v>
      </c>
      <c r="E85" s="24">
        <v>0</v>
      </c>
      <c r="F85" s="24">
        <v>0</v>
      </c>
      <c r="G85" s="24">
        <v>0</v>
      </c>
      <c r="H85" s="24">
        <v>0</v>
      </c>
      <c r="I85" s="24">
        <v>0</v>
      </c>
      <c r="J85" s="24">
        <v>0</v>
      </c>
      <c r="K85" s="24">
        <v>0</v>
      </c>
      <c r="L85" s="24">
        <v>0</v>
      </c>
      <c r="M85" s="24">
        <v>0</v>
      </c>
      <c r="N85" s="24">
        <v>0</v>
      </c>
      <c r="O85" s="24">
        <v>0</v>
      </c>
      <c r="P85" s="24">
        <v>0</v>
      </c>
      <c r="Q85" s="24">
        <v>0</v>
      </c>
      <c r="R85" s="24">
        <v>0</v>
      </c>
      <c r="S85" s="24">
        <v>0</v>
      </c>
      <c r="T85" s="24">
        <v>0</v>
      </c>
      <c r="U85" s="24">
        <v>0</v>
      </c>
      <c r="V85" s="24">
        <v>0</v>
      </c>
      <c r="W85" s="24">
        <v>0</v>
      </c>
      <c r="X85" s="24">
        <v>0</v>
      </c>
      <c r="Y85" s="24">
        <v>0</v>
      </c>
      <c r="Z85" s="24">
        <v>0</v>
      </c>
      <c r="AA85" s="24">
        <v>0</v>
      </c>
    </row>
    <row r="86" spans="1:27" x14ac:dyDescent="0.25">
      <c r="A86" s="28" t="s">
        <v>135</v>
      </c>
      <c r="B86" s="28" t="s">
        <v>56</v>
      </c>
      <c r="C86" s="24">
        <v>0</v>
      </c>
      <c r="D86" s="24">
        <v>0</v>
      </c>
      <c r="E86" s="24">
        <v>0</v>
      </c>
      <c r="F86" s="24">
        <v>0</v>
      </c>
      <c r="G86" s="24">
        <v>0</v>
      </c>
      <c r="H86" s="24">
        <v>0</v>
      </c>
      <c r="I86" s="24">
        <v>0</v>
      </c>
      <c r="J86" s="24">
        <v>0</v>
      </c>
      <c r="K86" s="24">
        <v>0</v>
      </c>
      <c r="L86" s="24">
        <v>0</v>
      </c>
      <c r="M86" s="24">
        <v>0</v>
      </c>
      <c r="N86" s="24">
        <v>0</v>
      </c>
      <c r="O86" s="24">
        <v>0</v>
      </c>
      <c r="P86" s="24">
        <v>0</v>
      </c>
      <c r="Q86" s="24">
        <v>0</v>
      </c>
      <c r="R86" s="24">
        <v>0</v>
      </c>
      <c r="S86" s="24">
        <v>0</v>
      </c>
      <c r="T86" s="24">
        <v>0</v>
      </c>
      <c r="U86" s="24">
        <v>0</v>
      </c>
      <c r="V86" s="24">
        <v>0</v>
      </c>
      <c r="W86" s="24">
        <v>0</v>
      </c>
      <c r="X86" s="24">
        <v>0</v>
      </c>
      <c r="Y86" s="24">
        <v>0</v>
      </c>
      <c r="Z86" s="24">
        <v>0</v>
      </c>
      <c r="AA86" s="24">
        <v>0</v>
      </c>
    </row>
    <row r="87" spans="1:27" x14ac:dyDescent="0.25">
      <c r="A87" s="33" t="s">
        <v>139</v>
      </c>
      <c r="B87" s="33"/>
      <c r="C87" s="30">
        <v>8.7575421000000001E-2</v>
      </c>
      <c r="D87" s="30">
        <v>0.132125624</v>
      </c>
      <c r="E87" s="30">
        <v>50.900972751000005</v>
      </c>
      <c r="F87" s="30">
        <v>0.169432419</v>
      </c>
      <c r="G87" s="30">
        <v>16.483553355000002</v>
      </c>
      <c r="H87" s="30">
        <v>38.069185492999999</v>
      </c>
      <c r="I87" s="30">
        <v>0.1622300559999999</v>
      </c>
      <c r="J87" s="30">
        <v>0.158561076</v>
      </c>
      <c r="K87" s="30">
        <v>3.9584726139999997</v>
      </c>
      <c r="L87" s="30">
        <v>0.16913643499999989</v>
      </c>
      <c r="M87" s="30">
        <v>0.157085</v>
      </c>
      <c r="N87" s="30">
        <v>0.18548885100000001</v>
      </c>
      <c r="O87" s="30">
        <v>0.1733162929999999</v>
      </c>
      <c r="P87" s="30">
        <v>56.815608099000002</v>
      </c>
      <c r="Q87" s="30">
        <v>142.51598109000003</v>
      </c>
      <c r="R87" s="30">
        <v>0.16125860899999989</v>
      </c>
      <c r="S87" s="30">
        <v>189.44168665200002</v>
      </c>
      <c r="T87" s="30">
        <v>0.176820329</v>
      </c>
      <c r="U87" s="30">
        <v>101.45218042500001</v>
      </c>
      <c r="V87" s="30">
        <v>16.422703404</v>
      </c>
      <c r="W87" s="30">
        <v>79.569951899999992</v>
      </c>
      <c r="X87" s="30">
        <v>14.444254166999903</v>
      </c>
      <c r="Y87" s="30">
        <v>44.243649259000001</v>
      </c>
      <c r="Z87" s="30">
        <v>201.67300497600002</v>
      </c>
      <c r="AA87" s="30">
        <v>144.461093181</v>
      </c>
    </row>
  </sheetData>
  <sheetProtection algorithmName="SHA-512" hashValue="RtIwIVRTKhax+b6hNbeYiwlduaW2/d392AJXX+vGZewlsvaB3Q3x6uBWQ7tOhDzWiszAEIa/zXp29mPMLhRroQ==" saltValue="+BpCSZ1ld1krolDyY7U5og=="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10B4A-A910-40B5-A7E7-AFFF9B4A8753}">
  <sheetPr codeName="Sheet23">
    <tabColor theme="7" tint="0.39997558519241921"/>
  </sheetPr>
  <dimension ref="A1:AA87"/>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162</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27" t="s">
        <v>147</v>
      </c>
      <c r="B2" s="17" t="s">
        <v>148</v>
      </c>
    </row>
    <row r="3" spans="1:27" x14ac:dyDescent="0.25">
      <c r="B3" s="17"/>
    </row>
    <row r="4" spans="1:27" x14ac:dyDescent="0.25">
      <c r="A4" s="17" t="s">
        <v>128</v>
      </c>
      <c r="B4" s="1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24">
        <v>0</v>
      </c>
      <c r="D6" s="24">
        <v>0</v>
      </c>
      <c r="E6" s="24">
        <v>0</v>
      </c>
      <c r="F6" s="24">
        <v>0</v>
      </c>
      <c r="G6" s="24">
        <v>0</v>
      </c>
      <c r="H6" s="24">
        <v>0</v>
      </c>
      <c r="I6" s="24">
        <v>0</v>
      </c>
      <c r="J6" s="24">
        <v>0</v>
      </c>
      <c r="K6" s="24">
        <v>0</v>
      </c>
      <c r="L6" s="24">
        <v>0</v>
      </c>
      <c r="M6" s="24">
        <v>0</v>
      </c>
      <c r="N6" s="24">
        <v>0</v>
      </c>
      <c r="O6" s="24">
        <v>0</v>
      </c>
      <c r="P6" s="24">
        <v>0</v>
      </c>
      <c r="Q6" s="24">
        <v>0</v>
      </c>
      <c r="R6" s="24">
        <v>0</v>
      </c>
      <c r="S6" s="24">
        <v>0</v>
      </c>
      <c r="T6" s="24">
        <v>0</v>
      </c>
      <c r="U6" s="24">
        <v>0</v>
      </c>
      <c r="V6" s="24">
        <v>0</v>
      </c>
      <c r="W6" s="24">
        <v>0</v>
      </c>
      <c r="X6" s="24">
        <v>0</v>
      </c>
      <c r="Y6" s="24">
        <v>0</v>
      </c>
      <c r="Z6" s="24">
        <v>0</v>
      </c>
      <c r="AA6" s="24">
        <v>0</v>
      </c>
    </row>
    <row r="7" spans="1:27" x14ac:dyDescent="0.25">
      <c r="A7" s="28" t="s">
        <v>40</v>
      </c>
      <c r="B7" s="28" t="s">
        <v>72</v>
      </c>
      <c r="C7" s="24">
        <v>0</v>
      </c>
      <c r="D7" s="24">
        <v>0</v>
      </c>
      <c r="E7" s="24">
        <v>0</v>
      </c>
      <c r="F7" s="24">
        <v>0</v>
      </c>
      <c r="G7" s="24">
        <v>0</v>
      </c>
      <c r="H7" s="24">
        <v>0</v>
      </c>
      <c r="I7" s="24">
        <v>0</v>
      </c>
      <c r="J7" s="24">
        <v>0</v>
      </c>
      <c r="K7" s="24">
        <v>0</v>
      </c>
      <c r="L7" s="24">
        <v>0</v>
      </c>
      <c r="M7" s="24">
        <v>0</v>
      </c>
      <c r="N7" s="24">
        <v>0</v>
      </c>
      <c r="O7" s="24">
        <v>0</v>
      </c>
      <c r="P7" s="24">
        <v>0</v>
      </c>
      <c r="Q7" s="24">
        <v>0</v>
      </c>
      <c r="R7" s="24">
        <v>0</v>
      </c>
      <c r="S7" s="24">
        <v>0</v>
      </c>
      <c r="T7" s="24">
        <v>0</v>
      </c>
      <c r="U7" s="24">
        <v>0</v>
      </c>
      <c r="V7" s="24">
        <v>0</v>
      </c>
      <c r="W7" s="24">
        <v>0</v>
      </c>
      <c r="X7" s="24">
        <v>0</v>
      </c>
      <c r="Y7" s="24">
        <v>0</v>
      </c>
      <c r="Z7" s="24">
        <v>0</v>
      </c>
      <c r="AA7" s="24">
        <v>0</v>
      </c>
    </row>
    <row r="8" spans="1:27" x14ac:dyDescent="0.25">
      <c r="A8" s="28" t="s">
        <v>40</v>
      </c>
      <c r="B8" s="28" t="s">
        <v>20</v>
      </c>
      <c r="C8" s="24">
        <v>0</v>
      </c>
      <c r="D8" s="24">
        <v>1.595875766643275</v>
      </c>
      <c r="E8" s="24">
        <v>0.34164788428326109</v>
      </c>
      <c r="F8" s="24">
        <v>0.18400592998106077</v>
      </c>
      <c r="G8" s="24">
        <v>3.3176869245861627E-2</v>
      </c>
      <c r="H8" s="24">
        <v>5.1616923575841946E-2</v>
      </c>
      <c r="I8" s="24">
        <v>2.7824850493323644E-2</v>
      </c>
      <c r="J8" s="24">
        <v>0.13482805979677254</v>
      </c>
      <c r="K8" s="24">
        <v>3.6581199348701576E-2</v>
      </c>
      <c r="L8" s="24">
        <v>4.3515984667736402E-2</v>
      </c>
      <c r="M8" s="24">
        <v>9.5409639717368997E-4</v>
      </c>
      <c r="N8" s="24">
        <v>0.12597713815827682</v>
      </c>
      <c r="O8" s="24">
        <v>8.6149833748834365E-2</v>
      </c>
      <c r="P8" s="24">
        <v>5.9958338818967789E-2</v>
      </c>
      <c r="Q8" s="24">
        <v>8.6705688430262468E-2</v>
      </c>
      <c r="R8" s="24">
        <v>0.11516777635992564</v>
      </c>
      <c r="S8" s="24">
        <v>0.4121023965850345</v>
      </c>
      <c r="T8" s="24">
        <v>2.991702745346906E-2</v>
      </c>
      <c r="U8" s="24">
        <v>5.9574052751624494E-2</v>
      </c>
      <c r="V8" s="24">
        <v>5.3958709625812691E-4</v>
      </c>
      <c r="W8" s="24">
        <v>4.8642792295384658E-2</v>
      </c>
      <c r="X8" s="24">
        <v>5.8962102641328097E-2</v>
      </c>
      <c r="Y8" s="24">
        <v>2.2428794866543599E-2</v>
      </c>
      <c r="Z8" s="24">
        <v>1.8661799412302655E-3</v>
      </c>
      <c r="AA8" s="24">
        <v>2.9640218228730933E-3</v>
      </c>
    </row>
    <row r="9" spans="1:27" x14ac:dyDescent="0.25">
      <c r="A9" s="28" t="s">
        <v>40</v>
      </c>
      <c r="B9" s="28" t="s">
        <v>32</v>
      </c>
      <c r="C9" s="24">
        <v>0</v>
      </c>
      <c r="D9" s="24">
        <v>0</v>
      </c>
      <c r="E9" s="24">
        <v>0</v>
      </c>
      <c r="F9" s="24">
        <v>0</v>
      </c>
      <c r="G9" s="24">
        <v>0</v>
      </c>
      <c r="H9" s="24">
        <v>0</v>
      </c>
      <c r="I9" s="24">
        <v>0</v>
      </c>
      <c r="J9" s="24">
        <v>0</v>
      </c>
      <c r="K9" s="24">
        <v>0</v>
      </c>
      <c r="L9" s="24">
        <v>0</v>
      </c>
      <c r="M9" s="24">
        <v>0</v>
      </c>
      <c r="N9" s="24">
        <v>0</v>
      </c>
      <c r="O9" s="24">
        <v>0</v>
      </c>
      <c r="P9" s="24">
        <v>0</v>
      </c>
      <c r="Q9" s="24">
        <v>0</v>
      </c>
      <c r="R9" s="24">
        <v>0</v>
      </c>
      <c r="S9" s="24">
        <v>0</v>
      </c>
      <c r="T9" s="24">
        <v>0</v>
      </c>
      <c r="U9" s="24">
        <v>0</v>
      </c>
      <c r="V9" s="24">
        <v>0</v>
      </c>
      <c r="W9" s="24">
        <v>0</v>
      </c>
      <c r="X9" s="24">
        <v>0</v>
      </c>
      <c r="Y9" s="24">
        <v>0</v>
      </c>
      <c r="Z9" s="24">
        <v>0</v>
      </c>
      <c r="AA9" s="24">
        <v>0</v>
      </c>
    </row>
    <row r="10" spans="1:27" x14ac:dyDescent="0.25">
      <c r="A10" s="28" t="s">
        <v>40</v>
      </c>
      <c r="B10" s="28" t="s">
        <v>67</v>
      </c>
      <c r="C10" s="24">
        <v>2.2231470411910879</v>
      </c>
      <c r="D10" s="24">
        <v>0.24426371877014807</v>
      </c>
      <c r="E10" s="24">
        <v>0.71505990961368282</v>
      </c>
      <c r="F10" s="24">
        <v>0.24228579562501143</v>
      </c>
      <c r="G10" s="24">
        <v>0.15768818828693418</v>
      </c>
      <c r="H10" s="24">
        <v>0.34782858962087532</v>
      </c>
      <c r="I10" s="24">
        <v>2.259665263581E-2</v>
      </c>
      <c r="J10" s="24">
        <v>9.0065848156875045E-2</v>
      </c>
      <c r="K10" s="24">
        <v>2.172938969487875E-2</v>
      </c>
      <c r="L10" s="24">
        <v>0.15626885057593551</v>
      </c>
      <c r="M10" s="24">
        <v>2.0216950270009564E-2</v>
      </c>
      <c r="N10" s="24">
        <v>4.8311733041066396E-2</v>
      </c>
      <c r="O10" s="24">
        <v>4.2740535735488014E-2</v>
      </c>
      <c r="P10" s="24">
        <v>7.9171692417447717E-2</v>
      </c>
      <c r="Q10" s="24">
        <v>8.7785053568290181E-2</v>
      </c>
      <c r="R10" s="24">
        <v>187217.51951167799</v>
      </c>
      <c r="S10" s="24">
        <v>94772.972650728261</v>
      </c>
      <c r="T10" s="24">
        <v>1.4612412493645661E-2</v>
      </c>
      <c r="U10" s="24">
        <v>0.10744288370109431</v>
      </c>
      <c r="V10" s="24">
        <v>2.8378771985802572E-3</v>
      </c>
      <c r="W10" s="24">
        <v>6.8636041493517791E-2</v>
      </c>
      <c r="X10" s="24">
        <v>5.3929222051253261E-3</v>
      </c>
      <c r="Y10" s="24">
        <v>6071.1027967424261</v>
      </c>
      <c r="Z10" s="24">
        <v>38173.080694417215</v>
      </c>
      <c r="AA10" s="24">
        <v>3.2376683406253645E-2</v>
      </c>
    </row>
    <row r="11" spans="1:27" x14ac:dyDescent="0.25">
      <c r="A11" s="28" t="s">
        <v>40</v>
      </c>
      <c r="B11" s="28" t="s">
        <v>66</v>
      </c>
      <c r="C11" s="24">
        <v>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row>
    <row r="12" spans="1:27" x14ac:dyDescent="0.25">
      <c r="A12" s="28" t="s">
        <v>40</v>
      </c>
      <c r="B12" s="28" t="s">
        <v>70</v>
      </c>
      <c r="C12" s="24">
        <v>0</v>
      </c>
      <c r="D12" s="24">
        <v>51.165375346743339</v>
      </c>
      <c r="E12" s="24">
        <v>1033073.2936028159</v>
      </c>
      <c r="F12" s="24">
        <v>1268510.9272241876</v>
      </c>
      <c r="G12" s="24">
        <v>529407.98846528225</v>
      </c>
      <c r="H12" s="24">
        <v>321475.79906412418</v>
      </c>
      <c r="I12" s="24">
        <v>327404.25132983102</v>
      </c>
      <c r="J12" s="24">
        <v>1928939.4480989776</v>
      </c>
      <c r="K12" s="24">
        <v>2074258.4563152518</v>
      </c>
      <c r="L12" s="24">
        <v>115457.96415549888</v>
      </c>
      <c r="M12" s="24">
        <v>406535.04504434683</v>
      </c>
      <c r="N12" s="24">
        <v>1076575.315041095</v>
      </c>
      <c r="O12" s="24">
        <v>290742.458464158</v>
      </c>
      <c r="P12" s="24">
        <v>758570.28156748076</v>
      </c>
      <c r="Q12" s="24">
        <v>1569861.9961654721</v>
      </c>
      <c r="R12" s="24">
        <v>1112412.7698298998</v>
      </c>
      <c r="S12" s="24">
        <v>1781669.0710084408</v>
      </c>
      <c r="T12" s="24">
        <v>299449.76265389443</v>
      </c>
      <c r="U12" s="24">
        <v>98134.314899725534</v>
      </c>
      <c r="V12" s="24">
        <v>29361.428905407945</v>
      </c>
      <c r="W12" s="24">
        <v>335484.48188755481</v>
      </c>
      <c r="X12" s="24">
        <v>398851.55353509955</v>
      </c>
      <c r="Y12" s="24">
        <v>25176.072607312497</v>
      </c>
      <c r="Z12" s="24">
        <v>21956.441517423729</v>
      </c>
      <c r="AA12" s="24">
        <v>63190.883338325606</v>
      </c>
    </row>
    <row r="13" spans="1:27" x14ac:dyDescent="0.25">
      <c r="A13" s="28" t="s">
        <v>40</v>
      </c>
      <c r="B13" s="28" t="s">
        <v>69</v>
      </c>
      <c r="C13" s="24">
        <v>5.1667279312152665</v>
      </c>
      <c r="D13" s="24">
        <v>1190267.9537658342</v>
      </c>
      <c r="E13" s="24">
        <v>268194.39881420857</v>
      </c>
      <c r="F13" s="24">
        <v>0.34052927118236109</v>
      </c>
      <c r="G13" s="24">
        <v>796398.49988928693</v>
      </c>
      <c r="H13" s="24">
        <v>671438.39873761404</v>
      </c>
      <c r="I13" s="24">
        <v>402607.1628910522</v>
      </c>
      <c r="J13" s="24">
        <v>2.1880186119679594</v>
      </c>
      <c r="K13" s="24">
        <v>2171552.2388253552</v>
      </c>
      <c r="L13" s="24">
        <v>1.8136288572719392</v>
      </c>
      <c r="M13" s="24">
        <v>9.7917658850020306</v>
      </c>
      <c r="N13" s="24">
        <v>48618.186628135001</v>
      </c>
      <c r="O13" s="24">
        <v>108612.50916378101</v>
      </c>
      <c r="P13" s="24">
        <v>0.38021161411268645</v>
      </c>
      <c r="Q13" s="24">
        <v>164428.7611209848</v>
      </c>
      <c r="R13" s="24">
        <v>132618.8029973052</v>
      </c>
      <c r="S13" s="24">
        <v>286161.4258971471</v>
      </c>
      <c r="T13" s="24">
        <v>145333.84319782097</v>
      </c>
      <c r="U13" s="24">
        <v>4.0040246644240704E-2</v>
      </c>
      <c r="V13" s="24">
        <v>83325.543014884548</v>
      </c>
      <c r="W13" s="24">
        <v>104009.54985119219</v>
      </c>
      <c r="X13" s="24">
        <v>323596.51317363122</v>
      </c>
      <c r="Y13" s="24">
        <v>16378.444137148526</v>
      </c>
      <c r="Z13" s="24">
        <v>6.6431545469752603E-3</v>
      </c>
      <c r="AA13" s="24">
        <v>6.6672130939718161E-2</v>
      </c>
    </row>
    <row r="14" spans="1:27" x14ac:dyDescent="0.25">
      <c r="A14" s="28" t="s">
        <v>40</v>
      </c>
      <c r="B14" s="28" t="s">
        <v>36</v>
      </c>
      <c r="C14" s="24">
        <v>11.22873013983626</v>
      </c>
      <c r="D14" s="24">
        <v>0.35035873097997583</v>
      </c>
      <c r="E14" s="24">
        <v>0.1530445840655886</v>
      </c>
      <c r="F14" s="24">
        <v>0</v>
      </c>
      <c r="G14" s="24">
        <v>1.9038081756735106</v>
      </c>
      <c r="H14" s="24">
        <v>6.2146560023165032</v>
      </c>
      <c r="I14" s="24">
        <v>1.3835291180190439</v>
      </c>
      <c r="J14" s="24">
        <v>288941.62249443826</v>
      </c>
      <c r="K14" s="24">
        <v>1.9195385286378671E-3</v>
      </c>
      <c r="L14" s="24">
        <v>156770.48545644511</v>
      </c>
      <c r="M14" s="24">
        <v>86060.534535699466</v>
      </c>
      <c r="N14" s="24">
        <v>96168.95221609775</v>
      </c>
      <c r="O14" s="24">
        <v>129638.57934476665</v>
      </c>
      <c r="P14" s="24">
        <v>43606.323775914934</v>
      </c>
      <c r="Q14" s="24">
        <v>446541.87442002184</v>
      </c>
      <c r="R14" s="24">
        <v>21804.466514941352</v>
      </c>
      <c r="S14" s="24">
        <v>36542.008146032567</v>
      </c>
      <c r="T14" s="24">
        <v>2.3033975588884669E-4</v>
      </c>
      <c r="U14" s="24">
        <v>1.1158032473078422E-2</v>
      </c>
      <c r="V14" s="24">
        <v>6.0403832767593878E-3</v>
      </c>
      <c r="W14" s="24">
        <v>196560.76879462064</v>
      </c>
      <c r="X14" s="24">
        <v>80847.307023650443</v>
      </c>
      <c r="Y14" s="24">
        <v>1207.4654629120314</v>
      </c>
      <c r="Z14" s="24">
        <v>11095.689157670049</v>
      </c>
      <c r="AA14" s="24">
        <v>8.8487367373824462E-3</v>
      </c>
    </row>
    <row r="15" spans="1:27" x14ac:dyDescent="0.25">
      <c r="A15" s="28" t="s">
        <v>40</v>
      </c>
      <c r="B15" s="28" t="s">
        <v>74</v>
      </c>
      <c r="C15" s="24">
        <v>0</v>
      </c>
      <c r="D15" s="24">
        <v>0</v>
      </c>
      <c r="E15" s="24">
        <v>0</v>
      </c>
      <c r="F15" s="24">
        <v>18.886642821779951</v>
      </c>
      <c r="G15" s="24">
        <v>1.9597165133535754</v>
      </c>
      <c r="H15" s="24">
        <v>4.1203829319521992</v>
      </c>
      <c r="I15" s="24">
        <v>0.15831068281763705</v>
      </c>
      <c r="J15" s="24">
        <v>3.0962020749099857</v>
      </c>
      <c r="K15" s="24">
        <v>3002740.2117573773</v>
      </c>
      <c r="L15" s="24">
        <v>0.67646875323851474</v>
      </c>
      <c r="M15" s="24">
        <v>0.35158143479678189</v>
      </c>
      <c r="N15" s="24">
        <v>0.88629935693049811</v>
      </c>
      <c r="O15" s="24">
        <v>5.7945105389438305E-2</v>
      </c>
      <c r="P15" s="24">
        <v>0.58623200311549717</v>
      </c>
      <c r="Q15" s="24">
        <v>0.58944260435294882</v>
      </c>
      <c r="R15" s="24">
        <v>146468.25339470559</v>
      </c>
      <c r="S15" s="24">
        <v>313318.05440254853</v>
      </c>
      <c r="T15" s="24">
        <v>0.32390049764157969</v>
      </c>
      <c r="U15" s="24">
        <v>3.5991217909989714</v>
      </c>
      <c r="V15" s="24">
        <v>2.0651192070555168E-2</v>
      </c>
      <c r="W15" s="24">
        <v>52549.384093350789</v>
      </c>
      <c r="X15" s="24">
        <v>202339.84405542244</v>
      </c>
      <c r="Y15" s="24">
        <v>44528.837823735739</v>
      </c>
      <c r="Z15" s="24">
        <v>68596.213989910015</v>
      </c>
      <c r="AA15" s="24">
        <v>2.019308896420807E-3</v>
      </c>
    </row>
    <row r="16" spans="1:27" x14ac:dyDescent="0.25">
      <c r="A16" s="28" t="s">
        <v>40</v>
      </c>
      <c r="B16" s="28" t="s">
        <v>56</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24">
        <v>0</v>
      </c>
      <c r="X16" s="24">
        <v>0</v>
      </c>
      <c r="Y16" s="24">
        <v>0</v>
      </c>
      <c r="Z16" s="24">
        <v>0</v>
      </c>
      <c r="AA16" s="24">
        <v>0</v>
      </c>
    </row>
    <row r="17" spans="1:27" x14ac:dyDescent="0.25">
      <c r="A17" s="33" t="s">
        <v>139</v>
      </c>
      <c r="B17" s="33"/>
      <c r="C17" s="30">
        <v>7.3898749724063544</v>
      </c>
      <c r="D17" s="30">
        <v>1190320.9592806664</v>
      </c>
      <c r="E17" s="30">
        <v>1301268.7491248185</v>
      </c>
      <c r="F17" s="30">
        <v>1268511.6940451844</v>
      </c>
      <c r="G17" s="30">
        <v>1325806.6792196268</v>
      </c>
      <c r="H17" s="30">
        <v>992914.59724725143</v>
      </c>
      <c r="I17" s="30">
        <v>730011.46464238642</v>
      </c>
      <c r="J17" s="30">
        <v>1928941.8610114974</v>
      </c>
      <c r="K17" s="30">
        <v>4245810.7534511965</v>
      </c>
      <c r="L17" s="30">
        <v>115459.9775691914</v>
      </c>
      <c r="M17" s="30">
        <v>406544.8579812785</v>
      </c>
      <c r="N17" s="30">
        <v>1125193.6759581012</v>
      </c>
      <c r="O17" s="30">
        <v>399355.09651830851</v>
      </c>
      <c r="P17" s="30">
        <v>758570.80090912606</v>
      </c>
      <c r="Q17" s="30">
        <v>1734290.9317771988</v>
      </c>
      <c r="R17" s="30">
        <v>1432249.2075066594</v>
      </c>
      <c r="S17" s="30">
        <v>2162603.8816587129</v>
      </c>
      <c r="T17" s="30">
        <v>444783.65038115531</v>
      </c>
      <c r="U17" s="30">
        <v>98134.521956908633</v>
      </c>
      <c r="V17" s="30">
        <v>112686.97529775678</v>
      </c>
      <c r="W17" s="30">
        <v>439494.14901758078</v>
      </c>
      <c r="X17" s="30">
        <v>722448.1310637556</v>
      </c>
      <c r="Y17" s="30">
        <v>47625.641969998316</v>
      </c>
      <c r="Z17" s="30">
        <v>60129.530721175433</v>
      </c>
      <c r="AA17" s="30">
        <v>63190.985351161777</v>
      </c>
    </row>
    <row r="18" spans="1:27" x14ac:dyDescent="0.25">
      <c r="A18" s="12"/>
      <c r="B18" s="12"/>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24">
        <v>0</v>
      </c>
      <c r="D20" s="24">
        <v>0</v>
      </c>
      <c r="E20" s="24">
        <v>0</v>
      </c>
      <c r="F20" s="24">
        <v>0</v>
      </c>
      <c r="G20" s="24">
        <v>0</v>
      </c>
      <c r="H20" s="24">
        <v>0</v>
      </c>
      <c r="I20" s="24">
        <v>0</v>
      </c>
      <c r="J20" s="24">
        <v>0</v>
      </c>
      <c r="K20" s="24">
        <v>0</v>
      </c>
      <c r="L20" s="24">
        <v>0</v>
      </c>
      <c r="M20" s="24">
        <v>0</v>
      </c>
      <c r="N20" s="24">
        <v>0</v>
      </c>
      <c r="O20" s="24">
        <v>0</v>
      </c>
      <c r="P20" s="24">
        <v>0</v>
      </c>
      <c r="Q20" s="24">
        <v>0</v>
      </c>
      <c r="R20" s="24">
        <v>0</v>
      </c>
      <c r="S20" s="24">
        <v>0</v>
      </c>
      <c r="T20" s="24">
        <v>0</v>
      </c>
      <c r="U20" s="24">
        <v>0</v>
      </c>
      <c r="V20" s="24">
        <v>0</v>
      </c>
      <c r="W20" s="24">
        <v>0</v>
      </c>
      <c r="X20" s="24">
        <v>0</v>
      </c>
      <c r="Y20" s="24">
        <v>0</v>
      </c>
      <c r="Z20" s="24">
        <v>0</v>
      </c>
      <c r="AA20" s="24">
        <v>0</v>
      </c>
    </row>
    <row r="21" spans="1:27" x14ac:dyDescent="0.25">
      <c r="A21" s="28" t="s">
        <v>131</v>
      </c>
      <c r="B21" s="28" t="s">
        <v>72</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row>
    <row r="22" spans="1:27" x14ac:dyDescent="0.25">
      <c r="A22" s="28" t="s">
        <v>131</v>
      </c>
      <c r="B22" s="28" t="s">
        <v>20</v>
      </c>
      <c r="C22" s="24">
        <v>0</v>
      </c>
      <c r="D22" s="24">
        <v>0.33448691994670005</v>
      </c>
      <c r="E22" s="24">
        <v>0.16892682146812799</v>
      </c>
      <c r="F22" s="24">
        <v>7.5499543985692492E-4</v>
      </c>
      <c r="G22" s="24">
        <v>0</v>
      </c>
      <c r="H22" s="24">
        <v>0</v>
      </c>
      <c r="I22" s="24">
        <v>0</v>
      </c>
      <c r="J22" s="24">
        <v>3.09813883848344E-4</v>
      </c>
      <c r="K22" s="24">
        <v>6.1547944372878E-4</v>
      </c>
      <c r="L22" s="24">
        <v>0</v>
      </c>
      <c r="M22" s="24">
        <v>1.83064528255583E-4</v>
      </c>
      <c r="N22" s="24">
        <v>3.1717789118548501E-2</v>
      </c>
      <c r="O22" s="24">
        <v>2.2219738826255997E-2</v>
      </c>
      <c r="P22" s="24">
        <v>4.7518544058719999E-3</v>
      </c>
      <c r="Q22" s="24">
        <v>3.4761758647536001E-2</v>
      </c>
      <c r="R22" s="24">
        <v>6.7300593471817299E-2</v>
      </c>
      <c r="S22" s="24">
        <v>0.154366134889315</v>
      </c>
      <c r="T22" s="24">
        <v>2.94463826092891E-4</v>
      </c>
      <c r="U22" s="24">
        <v>6.5038624439789599E-5</v>
      </c>
      <c r="V22" s="24">
        <v>1.6971498082633498E-4</v>
      </c>
      <c r="W22" s="24">
        <v>5.14725089653373E-4</v>
      </c>
      <c r="X22" s="24">
        <v>3.92098628339052E-2</v>
      </c>
      <c r="Y22" s="24">
        <v>1.2082779101441502E-3</v>
      </c>
      <c r="Z22" s="24">
        <v>4.7435176389599998E-5</v>
      </c>
      <c r="AA22" s="24">
        <v>1.54287125682072E-5</v>
      </c>
    </row>
    <row r="23" spans="1:27" x14ac:dyDescent="0.25">
      <c r="A23" s="28" t="s">
        <v>131</v>
      </c>
      <c r="B23" s="28" t="s">
        <v>32</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x14ac:dyDescent="0.25">
      <c r="A24" s="28" t="s">
        <v>131</v>
      </c>
      <c r="B24" s="28" t="s">
        <v>67</v>
      </c>
      <c r="C24" s="24">
        <v>0.73117499972685596</v>
      </c>
      <c r="D24" s="24">
        <v>3.0087262983333599E-2</v>
      </c>
      <c r="E24" s="24">
        <v>0.61069559379994387</v>
      </c>
      <c r="F24" s="24">
        <v>4.8816953922207681E-3</v>
      </c>
      <c r="G24" s="24">
        <v>3.3206195550191102E-2</v>
      </c>
      <c r="H24" s="24">
        <v>6.6448745678003338E-2</v>
      </c>
      <c r="I24" s="24">
        <v>1.740427982829729E-3</v>
      </c>
      <c r="J24" s="24">
        <v>2.8974138340104798E-2</v>
      </c>
      <c r="K24" s="24">
        <v>1.9164972440564988E-3</v>
      </c>
      <c r="L24" s="24">
        <v>2.3863344226711359E-3</v>
      </c>
      <c r="M24" s="24">
        <v>4.7655932765738353E-3</v>
      </c>
      <c r="N24" s="24">
        <v>1.3607609429841279E-2</v>
      </c>
      <c r="O24" s="24">
        <v>1.4542159207111568E-2</v>
      </c>
      <c r="P24" s="24">
        <v>2.3540516829739875E-2</v>
      </c>
      <c r="Q24" s="24">
        <v>1.43172193434378E-2</v>
      </c>
      <c r="R24" s="24">
        <v>187216.50993606655</v>
      </c>
      <c r="S24" s="24">
        <v>94772.444497661403</v>
      </c>
      <c r="T24" s="24">
        <v>9.6283764074439507E-4</v>
      </c>
      <c r="U24" s="24">
        <v>1.0947604462329581E-3</v>
      </c>
      <c r="V24" s="24">
        <v>8.97146078683982E-4</v>
      </c>
      <c r="W24" s="24">
        <v>2.6702670310020601E-2</v>
      </c>
      <c r="X24" s="24">
        <v>3.87980936995276E-3</v>
      </c>
      <c r="Y24" s="24">
        <v>0.1189616649403224</v>
      </c>
      <c r="Z24" s="24">
        <v>10345.024290480842</v>
      </c>
      <c r="AA24" s="24">
        <v>1.5176302491465481E-3</v>
      </c>
    </row>
    <row r="25" spans="1:27" x14ac:dyDescent="0.25">
      <c r="A25" s="28" t="s">
        <v>131</v>
      </c>
      <c r="B25" s="28" t="s">
        <v>66</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24">
        <v>0</v>
      </c>
      <c r="T25" s="24">
        <v>0</v>
      </c>
      <c r="U25" s="24">
        <v>0</v>
      </c>
      <c r="V25" s="24">
        <v>0</v>
      </c>
      <c r="W25" s="24">
        <v>0</v>
      </c>
      <c r="X25" s="24">
        <v>0</v>
      </c>
      <c r="Y25" s="24">
        <v>0</v>
      </c>
      <c r="Z25" s="24">
        <v>0</v>
      </c>
      <c r="AA25" s="24">
        <v>0</v>
      </c>
    </row>
    <row r="26" spans="1:27" x14ac:dyDescent="0.25">
      <c r="A26" s="28" t="s">
        <v>131</v>
      </c>
      <c r="B26" s="28" t="s">
        <v>70</v>
      </c>
      <c r="C26" s="24">
        <v>0</v>
      </c>
      <c r="D26" s="24">
        <v>20.373913230353551</v>
      </c>
      <c r="E26" s="24">
        <v>1033065.261281808</v>
      </c>
      <c r="F26" s="24">
        <v>1266870.4987939913</v>
      </c>
      <c r="G26" s="24">
        <v>1.1496754879849516</v>
      </c>
      <c r="H26" s="24">
        <v>35482.668920788012</v>
      </c>
      <c r="I26" s="24">
        <v>327404.07958744682</v>
      </c>
      <c r="J26" s="24">
        <v>828759.93676037854</v>
      </c>
      <c r="K26" s="24">
        <v>1848578.4667313842</v>
      </c>
      <c r="L26" s="24">
        <v>1.0310884568048453E-2</v>
      </c>
      <c r="M26" s="24">
        <v>7.2748866650343197E-3</v>
      </c>
      <c r="N26" s="24">
        <v>0.11440656037194982</v>
      </c>
      <c r="O26" s="24">
        <v>2.3238685596596687E-2</v>
      </c>
      <c r="P26" s="24">
        <v>0.17184129803901146</v>
      </c>
      <c r="Q26" s="24">
        <v>657606.62543630553</v>
      </c>
      <c r="R26" s="24">
        <v>0.11611713117108893</v>
      </c>
      <c r="S26" s="24">
        <v>578857.52347661089</v>
      </c>
      <c r="T26" s="24">
        <v>33414.867189809767</v>
      </c>
      <c r="U26" s="24">
        <v>0.45863416395779744</v>
      </c>
      <c r="V26" s="24">
        <v>6.8963205068457198E-2</v>
      </c>
      <c r="W26" s="24">
        <v>172469.10951603705</v>
      </c>
      <c r="X26" s="24">
        <v>0.4745361047813263</v>
      </c>
      <c r="Y26" s="24">
        <v>4.0696193268136161E-3</v>
      </c>
      <c r="Z26" s="24">
        <v>8.4714482221561072E-3</v>
      </c>
      <c r="AA26" s="24">
        <v>2.0647818218464831E-2</v>
      </c>
    </row>
    <row r="27" spans="1:27" x14ac:dyDescent="0.25">
      <c r="A27" s="28" t="s">
        <v>131</v>
      </c>
      <c r="B27" s="28" t="s">
        <v>69</v>
      </c>
      <c r="C27" s="24">
        <v>1.151745853366519</v>
      </c>
      <c r="D27" s="24">
        <v>1190265.9761468477</v>
      </c>
      <c r="E27" s="24">
        <v>268194.37679665408</v>
      </c>
      <c r="F27" s="24">
        <v>0.25574727230615368</v>
      </c>
      <c r="G27" s="24">
        <v>796395.66472031688</v>
      </c>
      <c r="H27" s="24">
        <v>671436.6741639463</v>
      </c>
      <c r="I27" s="24">
        <v>402606.41066271107</v>
      </c>
      <c r="J27" s="24">
        <v>5.9952880901620272E-2</v>
      </c>
      <c r="K27" s="24">
        <v>2171552.0959314783</v>
      </c>
      <c r="L27" s="24">
        <v>2.6904101483293558E-2</v>
      </c>
      <c r="M27" s="24">
        <v>1.7470656660668996E-2</v>
      </c>
      <c r="N27" s="24">
        <v>0.10830182152314402</v>
      </c>
      <c r="O27" s="24">
        <v>1.4138486412951845E-2</v>
      </c>
      <c r="P27" s="24">
        <v>4.5944067238037952E-3</v>
      </c>
      <c r="Q27" s="24">
        <v>0.22048283299882587</v>
      </c>
      <c r="R27" s="24">
        <v>9.0820234326277158E-2</v>
      </c>
      <c r="S27" s="24">
        <v>238847.47642846874</v>
      </c>
      <c r="T27" s="24">
        <v>2.8651887668921735E-2</v>
      </c>
      <c r="U27" s="24">
        <v>2.9232968939781881E-3</v>
      </c>
      <c r="V27" s="24">
        <v>76251.229548326533</v>
      </c>
      <c r="W27" s="24">
        <v>6.1040927897081924E-2</v>
      </c>
      <c r="X27" s="24">
        <v>144703.72500703335</v>
      </c>
      <c r="Y27" s="24">
        <v>2.5143037373742513E-2</v>
      </c>
      <c r="Z27" s="24">
        <v>7.2901061397005707E-4</v>
      </c>
      <c r="AA27" s="24">
        <v>2.7988884818258872E-2</v>
      </c>
    </row>
    <row r="28" spans="1:27" x14ac:dyDescent="0.25">
      <c r="A28" s="28" t="s">
        <v>131</v>
      </c>
      <c r="B28" s="28" t="s">
        <v>36</v>
      </c>
      <c r="C28" s="24">
        <v>6.2254934651704099</v>
      </c>
      <c r="D28" s="24">
        <v>0.33879381787344504</v>
      </c>
      <c r="E28" s="24">
        <v>0.1530445840655886</v>
      </c>
      <c r="F28" s="24">
        <v>0</v>
      </c>
      <c r="G28" s="24">
        <v>1.802484069127047</v>
      </c>
      <c r="H28" s="24">
        <v>1.9714638806087679</v>
      </c>
      <c r="I28" s="24">
        <v>0.57654049975194155</v>
      </c>
      <c r="J28" s="24">
        <v>2.2837233082777559</v>
      </c>
      <c r="K28" s="24">
        <v>5.6353716863875804E-4</v>
      </c>
      <c r="L28" s="24">
        <v>16.096474700402879</v>
      </c>
      <c r="M28" s="24">
        <v>4.7780853801798362E-2</v>
      </c>
      <c r="N28" s="24">
        <v>17.909273306156873</v>
      </c>
      <c r="O28" s="24">
        <v>39853.576770431879</v>
      </c>
      <c r="P28" s="24">
        <v>7.3351743069849395E-4</v>
      </c>
      <c r="Q28" s="24">
        <v>446541.87401427893</v>
      </c>
      <c r="R28" s="24">
        <v>21804.466373804225</v>
      </c>
      <c r="S28" s="24">
        <v>4.7900513574712688E-4</v>
      </c>
      <c r="T28" s="24">
        <v>1.15357748758096E-4</v>
      </c>
      <c r="U28" s="24">
        <v>3.9312849421224548E-4</v>
      </c>
      <c r="V28" s="24">
        <v>3.1202694235673272E-3</v>
      </c>
      <c r="W28" s="24">
        <v>179714.33872287473</v>
      </c>
      <c r="X28" s="24">
        <v>77631.646163018551</v>
      </c>
      <c r="Y28" s="24">
        <v>0.53076511870731091</v>
      </c>
      <c r="Z28" s="24">
        <v>1.8223426535491154</v>
      </c>
      <c r="AA28" s="24">
        <v>3.428080985511331E-3</v>
      </c>
    </row>
    <row r="29" spans="1:27" x14ac:dyDescent="0.25">
      <c r="A29" s="28" t="s">
        <v>131</v>
      </c>
      <c r="B29" s="28" t="s">
        <v>74</v>
      </c>
      <c r="C29" s="24">
        <v>0</v>
      </c>
      <c r="D29" s="24">
        <v>0</v>
      </c>
      <c r="E29" s="24">
        <v>0</v>
      </c>
      <c r="F29" s="24">
        <v>10.748178266682949</v>
      </c>
      <c r="G29" s="24">
        <v>1.2030209774307419</v>
      </c>
      <c r="H29" s="24">
        <v>1.0631678728838696</v>
      </c>
      <c r="I29" s="24">
        <v>3.3034576056117863E-2</v>
      </c>
      <c r="J29" s="24">
        <v>1.1207554544979723</v>
      </c>
      <c r="K29" s="24">
        <v>3002740.0212287758</v>
      </c>
      <c r="L29" s="24">
        <v>4.0714150421267701E-3</v>
      </c>
      <c r="M29" s="24">
        <v>7.098735311838477E-3</v>
      </c>
      <c r="N29" s="24">
        <v>1.1425909767838589E-2</v>
      </c>
      <c r="O29" s="24">
        <v>6.4803596715466809E-3</v>
      </c>
      <c r="P29" s="24">
        <v>5.8924863634554478E-3</v>
      </c>
      <c r="Q29" s="24">
        <v>1.8077984261674788E-2</v>
      </c>
      <c r="R29" s="24">
        <v>146458.66836265524</v>
      </c>
      <c r="S29" s="24">
        <v>30378.404743581345</v>
      </c>
      <c r="T29" s="24">
        <v>3.278664035387647E-3</v>
      </c>
      <c r="U29" s="24">
        <v>3.1652802243283961E-3</v>
      </c>
      <c r="V29" s="24">
        <v>2.457237970680216E-3</v>
      </c>
      <c r="W29" s="24">
        <v>0.15101034682114198</v>
      </c>
      <c r="X29" s="24">
        <v>6.1551071719293249E-3</v>
      </c>
      <c r="Y29" s="24">
        <v>7.3849100629510916E-4</v>
      </c>
      <c r="Z29" s="24">
        <v>2.0924531948483642E-3</v>
      </c>
      <c r="AA29" s="24">
        <v>2.9482563733416301E-4</v>
      </c>
    </row>
    <row r="30" spans="1:27" x14ac:dyDescent="0.25">
      <c r="A30" s="28" t="s">
        <v>131</v>
      </c>
      <c r="B30" s="28" t="s">
        <v>56</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24">
        <v>0</v>
      </c>
      <c r="T30" s="24">
        <v>0</v>
      </c>
      <c r="U30" s="24">
        <v>0</v>
      </c>
      <c r="V30" s="24">
        <v>0</v>
      </c>
      <c r="W30" s="24">
        <v>0</v>
      </c>
      <c r="X30" s="24">
        <v>0</v>
      </c>
      <c r="Y30" s="24">
        <v>0</v>
      </c>
      <c r="Z30" s="24">
        <v>0</v>
      </c>
      <c r="AA30" s="24">
        <v>0</v>
      </c>
    </row>
    <row r="31" spans="1:27" x14ac:dyDescent="0.25">
      <c r="A31" s="33" t="s">
        <v>139</v>
      </c>
      <c r="B31" s="33"/>
      <c r="C31" s="30">
        <v>1.882920853093375</v>
      </c>
      <c r="D31" s="30">
        <v>1190286.7146342611</v>
      </c>
      <c r="E31" s="30">
        <v>1301260.4177008774</v>
      </c>
      <c r="F31" s="30">
        <v>1266870.7601779546</v>
      </c>
      <c r="G31" s="30">
        <v>796396.84760200046</v>
      </c>
      <c r="H31" s="30">
        <v>706919.40953347995</v>
      </c>
      <c r="I31" s="30">
        <v>730010.49199058581</v>
      </c>
      <c r="J31" s="30">
        <v>828760.02599721169</v>
      </c>
      <c r="K31" s="30">
        <v>4020130.5651948391</v>
      </c>
      <c r="L31" s="30">
        <v>3.9601320474013144E-2</v>
      </c>
      <c r="M31" s="30">
        <v>2.9694201130532734E-2</v>
      </c>
      <c r="N31" s="30">
        <v>0.26803378044348358</v>
      </c>
      <c r="O31" s="30">
        <v>7.4139070042916103E-2</v>
      </c>
      <c r="P31" s="30">
        <v>0.20472807599842713</v>
      </c>
      <c r="Q31" s="30">
        <v>657606.89499811654</v>
      </c>
      <c r="R31" s="30">
        <v>187216.78417402552</v>
      </c>
      <c r="S31" s="30">
        <v>912477.59876887593</v>
      </c>
      <c r="T31" s="30">
        <v>33414.897098998903</v>
      </c>
      <c r="U31" s="30">
        <v>0.46271725992244839</v>
      </c>
      <c r="V31" s="30">
        <v>76251.29957839266</v>
      </c>
      <c r="W31" s="30">
        <v>172469.19777436033</v>
      </c>
      <c r="X31" s="30">
        <v>144704.24263281035</v>
      </c>
      <c r="Y31" s="30">
        <v>0.14938259955102268</v>
      </c>
      <c r="Z31" s="30">
        <v>10345.033538374853</v>
      </c>
      <c r="AA31" s="30">
        <v>5.0169761998438464E-2</v>
      </c>
    </row>
    <row r="33" spans="1:27"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x14ac:dyDescent="0.25">
      <c r="A34" s="28" t="s">
        <v>132</v>
      </c>
      <c r="B34" s="28" t="s">
        <v>64</v>
      </c>
      <c r="C34" s="24">
        <v>0</v>
      </c>
      <c r="D34" s="24">
        <v>0</v>
      </c>
      <c r="E34" s="24">
        <v>0</v>
      </c>
      <c r="F34" s="24">
        <v>0</v>
      </c>
      <c r="G34" s="24">
        <v>0</v>
      </c>
      <c r="H34" s="24">
        <v>0</v>
      </c>
      <c r="I34" s="24">
        <v>0</v>
      </c>
      <c r="J34" s="24">
        <v>0</v>
      </c>
      <c r="K34" s="24">
        <v>0</v>
      </c>
      <c r="L34" s="24">
        <v>0</v>
      </c>
      <c r="M34" s="24">
        <v>0</v>
      </c>
      <c r="N34" s="24">
        <v>0</v>
      </c>
      <c r="O34" s="24">
        <v>0</v>
      </c>
      <c r="P34" s="24">
        <v>0</v>
      </c>
      <c r="Q34" s="24">
        <v>0</v>
      </c>
      <c r="R34" s="24">
        <v>0</v>
      </c>
      <c r="S34" s="24">
        <v>0</v>
      </c>
      <c r="T34" s="24">
        <v>0</v>
      </c>
      <c r="U34" s="24">
        <v>0</v>
      </c>
      <c r="V34" s="24">
        <v>0</v>
      </c>
      <c r="W34" s="24">
        <v>0</v>
      </c>
      <c r="X34" s="24">
        <v>0</v>
      </c>
      <c r="Y34" s="24">
        <v>0</v>
      </c>
      <c r="Z34" s="24">
        <v>0</v>
      </c>
      <c r="AA34" s="24">
        <v>0</v>
      </c>
    </row>
    <row r="35" spans="1:27" x14ac:dyDescent="0.25">
      <c r="A35" s="28" t="s">
        <v>132</v>
      </c>
      <c r="B35" s="28" t="s">
        <v>72</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row>
    <row r="36" spans="1:27" x14ac:dyDescent="0.25">
      <c r="A36" s="28" t="s">
        <v>132</v>
      </c>
      <c r="B36" s="28" t="s">
        <v>20</v>
      </c>
      <c r="C36" s="24">
        <v>0</v>
      </c>
      <c r="D36" s="24">
        <v>0.31484624160074498</v>
      </c>
      <c r="E36" s="24">
        <v>1.48217586326069E-2</v>
      </c>
      <c r="F36" s="24">
        <v>6.3271619894113798E-2</v>
      </c>
      <c r="G36" s="24">
        <v>2.4834624860659599E-2</v>
      </c>
      <c r="H36" s="24">
        <v>2.2287400404003E-2</v>
      </c>
      <c r="I36" s="24">
        <v>3.12141384710784E-4</v>
      </c>
      <c r="J36" s="24">
        <v>4.9185612931276698E-2</v>
      </c>
      <c r="K36" s="24">
        <v>2.26595662370639E-4</v>
      </c>
      <c r="L36" s="24">
        <v>1.4400522139956001E-4</v>
      </c>
      <c r="M36" s="24">
        <v>4.2174555805330599E-4</v>
      </c>
      <c r="N36" s="24">
        <v>2.8116205283762402E-3</v>
      </c>
      <c r="O36" s="24">
        <v>1.8385051979541402E-2</v>
      </c>
      <c r="P36" s="24">
        <v>3.3292665656260198E-2</v>
      </c>
      <c r="Q36" s="24">
        <v>5.4664869893338193E-4</v>
      </c>
      <c r="R36" s="24">
        <v>4.6193483780333604E-2</v>
      </c>
      <c r="S36" s="24">
        <v>9.7306250537544006E-2</v>
      </c>
      <c r="T36" s="24">
        <v>0</v>
      </c>
      <c r="U36" s="24">
        <v>5.2939676666725096E-5</v>
      </c>
      <c r="V36" s="24">
        <v>1.57514188904025E-4</v>
      </c>
      <c r="W36" s="24">
        <v>5.2983202427267994E-4</v>
      </c>
      <c r="X36" s="24">
        <v>1.8924176643620699E-2</v>
      </c>
      <c r="Y36" s="24">
        <v>8.7774453984799206E-5</v>
      </c>
      <c r="Z36" s="24">
        <v>1.69084586901372E-3</v>
      </c>
      <c r="AA36" s="24">
        <v>4.8042975120251999E-5</v>
      </c>
    </row>
    <row r="37" spans="1:27" x14ac:dyDescent="0.25">
      <c r="A37" s="28" t="s">
        <v>132</v>
      </c>
      <c r="B37" s="28" t="s">
        <v>32</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row>
    <row r="38" spans="1:27" x14ac:dyDescent="0.25">
      <c r="A38" s="28" t="s">
        <v>132</v>
      </c>
      <c r="B38" s="28" t="s">
        <v>67</v>
      </c>
      <c r="C38" s="24">
        <v>0.36537281337911998</v>
      </c>
      <c r="D38" s="24">
        <v>1.60969945318272E-2</v>
      </c>
      <c r="E38" s="24">
        <v>1.9848714963010199E-2</v>
      </c>
      <c r="F38" s="24">
        <v>0.208843356063005</v>
      </c>
      <c r="G38" s="24">
        <v>9.8434234443721902E-2</v>
      </c>
      <c r="H38" s="24">
        <v>0.150569805756608</v>
      </c>
      <c r="I38" s="24">
        <v>8.1995966133599995E-4</v>
      </c>
      <c r="J38" s="24">
        <v>7.9288529533560002E-3</v>
      </c>
      <c r="K38" s="24">
        <v>7.8438584216975903E-4</v>
      </c>
      <c r="L38" s="24">
        <v>6.3920449645122896E-4</v>
      </c>
      <c r="M38" s="24">
        <v>7.7720816962754903E-4</v>
      </c>
      <c r="N38" s="24">
        <v>8.1565883011425005E-4</v>
      </c>
      <c r="O38" s="24">
        <v>6.4373582215547997E-4</v>
      </c>
      <c r="P38" s="24">
        <v>1.5191505683652001E-2</v>
      </c>
      <c r="Q38" s="24">
        <v>8.7298716024543995E-4</v>
      </c>
      <c r="R38" s="24">
        <v>0.96994489894668001</v>
      </c>
      <c r="S38" s="24">
        <v>0.14191465666838901</v>
      </c>
      <c r="T38" s="24">
        <v>2.5308864712647502E-4</v>
      </c>
      <c r="U38" s="24">
        <v>2.39382899935006E-4</v>
      </c>
      <c r="V38" s="24">
        <v>1.7890898121282399E-4</v>
      </c>
      <c r="W38" s="24">
        <v>2.6247159460372798E-4</v>
      </c>
      <c r="X38" s="24">
        <v>3.24981149931086E-4</v>
      </c>
      <c r="Y38" s="24">
        <v>2.02765961967369E-4</v>
      </c>
      <c r="Z38" s="24">
        <v>2.6440658661276001E-4</v>
      </c>
      <c r="AA38" s="24">
        <v>1.0626076100224401E-4</v>
      </c>
    </row>
    <row r="39" spans="1:27" x14ac:dyDescent="0.25">
      <c r="A39" s="28" t="s">
        <v>132</v>
      </c>
      <c r="B39" s="28" t="s">
        <v>66</v>
      </c>
      <c r="C39" s="24">
        <v>0</v>
      </c>
      <c r="D39" s="24">
        <v>0</v>
      </c>
      <c r="E39" s="24">
        <v>0</v>
      </c>
      <c r="F39" s="24">
        <v>0</v>
      </c>
      <c r="G39" s="24">
        <v>0</v>
      </c>
      <c r="H39" s="24">
        <v>0</v>
      </c>
      <c r="I39" s="24">
        <v>0</v>
      </c>
      <c r="J39" s="24">
        <v>0</v>
      </c>
      <c r="K39" s="24">
        <v>0</v>
      </c>
      <c r="L39" s="24">
        <v>0</v>
      </c>
      <c r="M39" s="24">
        <v>0</v>
      </c>
      <c r="N39" s="24">
        <v>0</v>
      </c>
      <c r="O39" s="24">
        <v>0</v>
      </c>
      <c r="P39" s="24">
        <v>0</v>
      </c>
      <c r="Q39" s="24">
        <v>0</v>
      </c>
      <c r="R39" s="24">
        <v>0</v>
      </c>
      <c r="S39" s="24">
        <v>0</v>
      </c>
      <c r="T39" s="24">
        <v>0</v>
      </c>
      <c r="U39" s="24">
        <v>0</v>
      </c>
      <c r="V39" s="24">
        <v>0</v>
      </c>
      <c r="W39" s="24">
        <v>0</v>
      </c>
      <c r="X39" s="24">
        <v>0</v>
      </c>
      <c r="Y39" s="24">
        <v>0</v>
      </c>
      <c r="Z39" s="24">
        <v>0</v>
      </c>
      <c r="AA39" s="24">
        <v>0</v>
      </c>
    </row>
    <row r="40" spans="1:27" x14ac:dyDescent="0.25">
      <c r="A40" s="28" t="s">
        <v>132</v>
      </c>
      <c r="B40" s="28" t="s">
        <v>70</v>
      </c>
      <c r="C40" s="24">
        <v>0</v>
      </c>
      <c r="D40" s="24">
        <v>11.515723638393716</v>
      </c>
      <c r="E40" s="24">
        <v>0.55833551692769257</v>
      </c>
      <c r="F40" s="24">
        <v>1.3179980404417089</v>
      </c>
      <c r="G40" s="24">
        <v>529406.37537485198</v>
      </c>
      <c r="H40" s="24">
        <v>252414.99039757316</v>
      </c>
      <c r="I40" s="24">
        <v>2.713001807146484E-2</v>
      </c>
      <c r="J40" s="24">
        <v>1065098.6027268679</v>
      </c>
      <c r="K40" s="24">
        <v>2.5384842182020629E-2</v>
      </c>
      <c r="L40" s="24">
        <v>4.4540894817863337E-2</v>
      </c>
      <c r="M40" s="24">
        <v>406534.97399614903</v>
      </c>
      <c r="N40" s="24">
        <v>318064.74171715113</v>
      </c>
      <c r="O40" s="24">
        <v>3.7157514685331287E-2</v>
      </c>
      <c r="P40" s="24">
        <v>758566.05455082911</v>
      </c>
      <c r="Q40" s="24">
        <v>230247.82825543033</v>
      </c>
      <c r="R40" s="24">
        <v>1040283.9010997326</v>
      </c>
      <c r="S40" s="24">
        <v>817810.68441930879</v>
      </c>
      <c r="T40" s="24">
        <v>1.1020326052982346E-2</v>
      </c>
      <c r="U40" s="24">
        <v>4.2808496369469672E-3</v>
      </c>
      <c r="V40" s="24">
        <v>5.9289734025679596E-3</v>
      </c>
      <c r="W40" s="24">
        <v>23120.671590047605</v>
      </c>
      <c r="X40" s="24">
        <v>138098.22300674708</v>
      </c>
      <c r="Y40" s="24">
        <v>25175.859059375645</v>
      </c>
      <c r="Z40" s="24">
        <v>13845.489215728874</v>
      </c>
      <c r="AA40" s="24">
        <v>37633.043217609025</v>
      </c>
    </row>
    <row r="41" spans="1:27" x14ac:dyDescent="0.25">
      <c r="A41" s="28" t="s">
        <v>132</v>
      </c>
      <c r="B41" s="28" t="s">
        <v>69</v>
      </c>
      <c r="C41" s="24">
        <v>1.7090513760470811</v>
      </c>
      <c r="D41" s="24">
        <v>0.82440953010095586</v>
      </c>
      <c r="E41" s="24">
        <v>1.9521566444858133E-3</v>
      </c>
      <c r="F41" s="24">
        <v>0</v>
      </c>
      <c r="G41" s="24">
        <v>1.2838189704582799</v>
      </c>
      <c r="H41" s="24">
        <v>0.83628148288422866</v>
      </c>
      <c r="I41" s="24">
        <v>0.18201769130078513</v>
      </c>
      <c r="J41" s="24">
        <v>1.0499168145766751</v>
      </c>
      <c r="K41" s="24">
        <v>1.3635226740740152E-2</v>
      </c>
      <c r="L41" s="24">
        <v>0.24499214738388081</v>
      </c>
      <c r="M41" s="24">
        <v>8.3297940448372767</v>
      </c>
      <c r="N41" s="24">
        <v>48611.536138412572</v>
      </c>
      <c r="O41" s="24">
        <v>108612.14105027248</v>
      </c>
      <c r="P41" s="24">
        <v>8.4637110003582018E-3</v>
      </c>
      <c r="Q41" s="24">
        <v>96214.542558845962</v>
      </c>
      <c r="R41" s="24">
        <v>1.1201880690614372E-2</v>
      </c>
      <c r="S41" s="24">
        <v>1.4154254169881936E-2</v>
      </c>
      <c r="T41" s="24">
        <v>4.6192176210816645E-3</v>
      </c>
      <c r="U41" s="24">
        <v>1.379779771787216E-3</v>
      </c>
      <c r="V41" s="24">
        <v>0.9814677460904585</v>
      </c>
      <c r="W41" s="24">
        <v>32144.730062045925</v>
      </c>
      <c r="X41" s="24">
        <v>178892.76529998469</v>
      </c>
      <c r="Y41" s="24">
        <v>3.7101460723579477E-2</v>
      </c>
      <c r="Z41" s="24">
        <v>3.5916621277395947E-3</v>
      </c>
      <c r="AA41" s="24">
        <v>1.6901518807510289E-3</v>
      </c>
    </row>
    <row r="42" spans="1:27" x14ac:dyDescent="0.25">
      <c r="A42" s="28" t="s">
        <v>132</v>
      </c>
      <c r="B42" s="28" t="s">
        <v>36</v>
      </c>
      <c r="C42" s="24">
        <v>1.23200057346212</v>
      </c>
      <c r="D42" s="24">
        <v>9.5976999897921203E-4</v>
      </c>
      <c r="E42" s="24">
        <v>0</v>
      </c>
      <c r="F42" s="24">
        <v>0</v>
      </c>
      <c r="G42" s="24">
        <v>9.9874029627847194E-2</v>
      </c>
      <c r="H42" s="24">
        <v>1.6989585150308999</v>
      </c>
      <c r="I42" s="24">
        <v>2.5011032926966402E-2</v>
      </c>
      <c r="J42" s="24">
        <v>288937.54328312702</v>
      </c>
      <c r="K42" s="24">
        <v>5.4205890886494705E-4</v>
      </c>
      <c r="L42" s="24">
        <v>0.16019060647839101</v>
      </c>
      <c r="M42" s="24">
        <v>86059.844856401993</v>
      </c>
      <c r="N42" s="24">
        <v>5.4588568136440002E-2</v>
      </c>
      <c r="O42" s="24">
        <v>89785.001935691893</v>
      </c>
      <c r="P42" s="24">
        <v>43606.3226718312</v>
      </c>
      <c r="Q42" s="24">
        <v>7.9828458783291206E-5</v>
      </c>
      <c r="R42" s="24">
        <v>7.1522174149405492E-5</v>
      </c>
      <c r="S42" s="24">
        <v>5.6853423893728E-5</v>
      </c>
      <c r="T42" s="24">
        <v>0</v>
      </c>
      <c r="U42" s="24">
        <v>4.7207758414540002E-5</v>
      </c>
      <c r="V42" s="24">
        <v>1.9289673522906E-4</v>
      </c>
      <c r="W42" s="24">
        <v>2.2726864850571099E-2</v>
      </c>
      <c r="X42" s="24">
        <v>3215.6544402832797</v>
      </c>
      <c r="Y42" s="24">
        <v>1.1274548546459E-3</v>
      </c>
      <c r="Z42" s="24">
        <v>3106.0820014210399</v>
      </c>
      <c r="AA42" s="24">
        <v>1.5773184024723702E-3</v>
      </c>
    </row>
    <row r="43" spans="1:27" x14ac:dyDescent="0.25">
      <c r="A43" s="28" t="s">
        <v>132</v>
      </c>
      <c r="B43" s="28" t="s">
        <v>74</v>
      </c>
      <c r="C43" s="24">
        <v>0</v>
      </c>
      <c r="D43" s="24">
        <v>0</v>
      </c>
      <c r="E43" s="24">
        <v>0</v>
      </c>
      <c r="F43" s="24">
        <v>2.2778509887364997</v>
      </c>
      <c r="G43" s="24">
        <v>0.42689670613249003</v>
      </c>
      <c r="H43" s="24">
        <v>0.940639590196785</v>
      </c>
      <c r="I43" s="24">
        <v>6.0777276365990901E-3</v>
      </c>
      <c r="J43" s="24">
        <v>0.67647407852726404</v>
      </c>
      <c r="K43" s="24">
        <v>6.0287480679909996E-3</v>
      </c>
      <c r="L43" s="24">
        <v>2.2837144403718298E-3</v>
      </c>
      <c r="M43" s="24">
        <v>5.0970883144103897E-3</v>
      </c>
      <c r="N43" s="24">
        <v>1.21990342172325E-2</v>
      </c>
      <c r="O43" s="24">
        <v>9.5169586568639997E-3</v>
      </c>
      <c r="P43" s="24">
        <v>0.50851940894222503</v>
      </c>
      <c r="Q43" s="24">
        <v>3.1862031977861902E-2</v>
      </c>
      <c r="R43" s="24">
        <v>9.4416029632610012</v>
      </c>
      <c r="S43" s="24">
        <v>282934.574747384</v>
      </c>
      <c r="T43" s="24">
        <v>4.9624767925572398E-3</v>
      </c>
      <c r="U43" s="24">
        <v>4.9024469834528595E-3</v>
      </c>
      <c r="V43" s="24">
        <v>3.94427253168374E-3</v>
      </c>
      <c r="W43" s="24">
        <v>7379.2511206413001</v>
      </c>
      <c r="X43" s="24">
        <v>202339.80590329098</v>
      </c>
      <c r="Y43" s="24">
        <v>5.3685371640597806E-4</v>
      </c>
      <c r="Z43" s="24">
        <v>16158.2840739974</v>
      </c>
      <c r="AA43" s="24">
        <v>1.3157812820575198E-4</v>
      </c>
    </row>
    <row r="44" spans="1:27" x14ac:dyDescent="0.25">
      <c r="A44" s="28" t="s">
        <v>132</v>
      </c>
      <c r="B44" s="28" t="s">
        <v>56</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c r="U44" s="24">
        <v>0</v>
      </c>
      <c r="V44" s="24">
        <v>0</v>
      </c>
      <c r="W44" s="24">
        <v>0</v>
      </c>
      <c r="X44" s="24">
        <v>0</v>
      </c>
      <c r="Y44" s="24">
        <v>0</v>
      </c>
      <c r="Z44" s="24">
        <v>0</v>
      </c>
      <c r="AA44" s="24">
        <v>0</v>
      </c>
    </row>
    <row r="45" spans="1:27" x14ac:dyDescent="0.25">
      <c r="A45" s="33" t="s">
        <v>139</v>
      </c>
      <c r="B45" s="33"/>
      <c r="C45" s="30">
        <v>2.074424189426201</v>
      </c>
      <c r="D45" s="30">
        <v>12.671076404627245</v>
      </c>
      <c r="E45" s="30">
        <v>0.59495814716779549</v>
      </c>
      <c r="F45" s="30">
        <v>1.5901130163988277</v>
      </c>
      <c r="G45" s="30">
        <v>529407.78246268176</v>
      </c>
      <c r="H45" s="30">
        <v>252415.99953626221</v>
      </c>
      <c r="I45" s="30">
        <v>0.21027981041829674</v>
      </c>
      <c r="J45" s="30">
        <v>1065099.7097581483</v>
      </c>
      <c r="K45" s="30">
        <v>4.0031050427301179E-2</v>
      </c>
      <c r="L45" s="30">
        <v>0.29031625191959493</v>
      </c>
      <c r="M45" s="30">
        <v>406543.30498914758</v>
      </c>
      <c r="N45" s="30">
        <v>366676.2814828431</v>
      </c>
      <c r="O45" s="30">
        <v>108612.19723657497</v>
      </c>
      <c r="P45" s="30">
        <v>758566.11149871151</v>
      </c>
      <c r="Q45" s="30">
        <v>326462.37223391217</v>
      </c>
      <c r="R45" s="30">
        <v>1040284.928439996</v>
      </c>
      <c r="S45" s="30">
        <v>817810.93779447023</v>
      </c>
      <c r="T45" s="30">
        <v>1.5892632321190484E-2</v>
      </c>
      <c r="U45" s="30">
        <v>5.9529519853359142E-3</v>
      </c>
      <c r="V45" s="30">
        <v>0.98773314266314327</v>
      </c>
      <c r="W45" s="30">
        <v>55265.402444397143</v>
      </c>
      <c r="X45" s="30">
        <v>316991.00755588955</v>
      </c>
      <c r="Y45" s="30">
        <v>25175.896451376782</v>
      </c>
      <c r="Z45" s="30">
        <v>13845.494762643457</v>
      </c>
      <c r="AA45" s="30">
        <v>37633.045062064644</v>
      </c>
    </row>
    <row r="47" spans="1:27"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x14ac:dyDescent="0.25">
      <c r="A48" s="28" t="s">
        <v>133</v>
      </c>
      <c r="B48" s="28" t="s">
        <v>64</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row>
    <row r="49" spans="1:27" x14ac:dyDescent="0.25">
      <c r="A49" s="28" t="s">
        <v>133</v>
      </c>
      <c r="B49" s="28" t="s">
        <v>72</v>
      </c>
      <c r="C49" s="24">
        <v>0</v>
      </c>
      <c r="D49" s="24">
        <v>0</v>
      </c>
      <c r="E49" s="24">
        <v>0</v>
      </c>
      <c r="F49" s="24">
        <v>0</v>
      </c>
      <c r="G49" s="24">
        <v>0</v>
      </c>
      <c r="H49" s="24">
        <v>0</v>
      </c>
      <c r="I49" s="24">
        <v>0</v>
      </c>
      <c r="J49" s="24">
        <v>0</v>
      </c>
      <c r="K49" s="24">
        <v>0</v>
      </c>
      <c r="L49" s="24">
        <v>0</v>
      </c>
      <c r="M49" s="24">
        <v>0</v>
      </c>
      <c r="N49" s="24">
        <v>0</v>
      </c>
      <c r="O49" s="24">
        <v>0</v>
      </c>
      <c r="P49" s="24">
        <v>0</v>
      </c>
      <c r="Q49" s="24">
        <v>0</v>
      </c>
      <c r="R49" s="24">
        <v>0</v>
      </c>
      <c r="S49" s="24">
        <v>0</v>
      </c>
      <c r="T49" s="24">
        <v>0</v>
      </c>
      <c r="U49" s="24">
        <v>0</v>
      </c>
      <c r="V49" s="24">
        <v>0</v>
      </c>
      <c r="W49" s="24">
        <v>0</v>
      </c>
      <c r="X49" s="24">
        <v>0</v>
      </c>
      <c r="Y49" s="24">
        <v>0</v>
      </c>
      <c r="Z49" s="24">
        <v>0</v>
      </c>
      <c r="AA49" s="24">
        <v>0</v>
      </c>
    </row>
    <row r="50" spans="1:27" x14ac:dyDescent="0.25">
      <c r="A50" s="28" t="s">
        <v>133</v>
      </c>
      <c r="B50" s="28" t="s">
        <v>20</v>
      </c>
      <c r="C50" s="24">
        <v>0</v>
      </c>
      <c r="D50" s="24">
        <v>0.36458411686110598</v>
      </c>
      <c r="E50" s="24">
        <v>8.1377848384307902E-4</v>
      </c>
      <c r="F50" s="24">
        <v>7.6965230073183996E-2</v>
      </c>
      <c r="G50" s="24">
        <v>2.7425896243747199E-4</v>
      </c>
      <c r="H50" s="24">
        <v>1.0138050777153599E-2</v>
      </c>
      <c r="I50" s="24">
        <v>1.26885355737823E-2</v>
      </c>
      <c r="J50" s="24">
        <v>3.0546435645936298E-2</v>
      </c>
      <c r="K50" s="24">
        <v>2.1868968835446399E-2</v>
      </c>
      <c r="L50" s="24">
        <v>3.0064056816867999E-2</v>
      </c>
      <c r="M50" s="24">
        <v>0</v>
      </c>
      <c r="N50" s="24">
        <v>9.1585562540489988E-3</v>
      </c>
      <c r="O50" s="24">
        <v>3.4574792912887502E-2</v>
      </c>
      <c r="P50" s="24">
        <v>7.9157307996563996E-4</v>
      </c>
      <c r="Q50" s="24">
        <v>1.04321969890852E-2</v>
      </c>
      <c r="R50" s="24">
        <v>3.2408442740400003E-4</v>
      </c>
      <c r="S50" s="24">
        <v>4.3018096614754697E-2</v>
      </c>
      <c r="T50" s="24">
        <v>1.4917680381149901E-2</v>
      </c>
      <c r="U50" s="24">
        <v>4.4009574966682299E-2</v>
      </c>
      <c r="V50" s="24">
        <v>9.0565970844688805E-5</v>
      </c>
      <c r="W50" s="24">
        <v>1.93822599943494E-2</v>
      </c>
      <c r="X50" s="24">
        <v>4.0036174493049696E-4</v>
      </c>
      <c r="Y50" s="24">
        <v>1.15939872318321E-3</v>
      </c>
      <c r="Z50" s="24">
        <v>3.3565287733535601E-5</v>
      </c>
      <c r="AA50" s="24">
        <v>2.82945908935307E-3</v>
      </c>
    </row>
    <row r="51" spans="1:27" x14ac:dyDescent="0.25">
      <c r="A51" s="28" t="s">
        <v>133</v>
      </c>
      <c r="B51" s="28" t="s">
        <v>32</v>
      </c>
      <c r="C51" s="24">
        <v>0</v>
      </c>
      <c r="D51" s="24">
        <v>0</v>
      </c>
      <c r="E51" s="24">
        <v>0</v>
      </c>
      <c r="F51" s="24">
        <v>0</v>
      </c>
      <c r="G51" s="24">
        <v>0</v>
      </c>
      <c r="H51" s="24">
        <v>0</v>
      </c>
      <c r="I51" s="24">
        <v>0</v>
      </c>
      <c r="J51" s="24">
        <v>0</v>
      </c>
      <c r="K51" s="24">
        <v>0</v>
      </c>
      <c r="L51" s="24">
        <v>0</v>
      </c>
      <c r="M51" s="24">
        <v>0</v>
      </c>
      <c r="N51" s="24">
        <v>0</v>
      </c>
      <c r="O51" s="24">
        <v>0</v>
      </c>
      <c r="P51" s="24">
        <v>0</v>
      </c>
      <c r="Q51" s="24">
        <v>0</v>
      </c>
      <c r="R51" s="24">
        <v>0</v>
      </c>
      <c r="S51" s="24">
        <v>0</v>
      </c>
      <c r="T51" s="24">
        <v>0</v>
      </c>
      <c r="U51" s="24">
        <v>0</v>
      </c>
      <c r="V51" s="24">
        <v>0</v>
      </c>
      <c r="W51" s="24">
        <v>0</v>
      </c>
      <c r="X51" s="24">
        <v>0</v>
      </c>
      <c r="Y51" s="24">
        <v>0</v>
      </c>
      <c r="Z51" s="24">
        <v>0</v>
      </c>
      <c r="AA51" s="24">
        <v>0</v>
      </c>
    </row>
    <row r="52" spans="1:27" x14ac:dyDescent="0.25">
      <c r="A52" s="28" t="s">
        <v>133</v>
      </c>
      <c r="B52" s="28" t="s">
        <v>67</v>
      </c>
      <c r="C52" s="24">
        <v>0.36650992245888397</v>
      </c>
      <c r="D52" s="24">
        <v>0.17874204720303399</v>
      </c>
      <c r="E52" s="24">
        <v>8.7651942255516E-4</v>
      </c>
      <c r="F52" s="24">
        <v>2.7350901401593003E-3</v>
      </c>
      <c r="G52" s="24">
        <v>1.07963558638365E-3</v>
      </c>
      <c r="H52" s="24">
        <v>3.0895041077856001E-2</v>
      </c>
      <c r="I52" s="24">
        <v>1.2062154317959899E-3</v>
      </c>
      <c r="J52" s="24">
        <v>1.1560513700997399E-3</v>
      </c>
      <c r="K52" s="24">
        <v>1.21031437982779E-3</v>
      </c>
      <c r="L52" s="24">
        <v>0.13528467070993902</v>
      </c>
      <c r="M52" s="24">
        <v>7.0537346083728004E-4</v>
      </c>
      <c r="N52" s="24">
        <v>8.1428930531356506E-4</v>
      </c>
      <c r="O52" s="24">
        <v>6.3530219492435999E-4</v>
      </c>
      <c r="P52" s="24">
        <v>7.6179542176703699E-4</v>
      </c>
      <c r="Q52" s="24">
        <v>6.8686436506704E-4</v>
      </c>
      <c r="R52" s="24">
        <v>7.6042085377130998E-4</v>
      </c>
      <c r="S52" s="24">
        <v>1.2446277982789199E-2</v>
      </c>
      <c r="T52" s="24">
        <v>3.5078085402544001E-3</v>
      </c>
      <c r="U52" s="24">
        <v>7.5354004274348796E-2</v>
      </c>
      <c r="V52" s="24">
        <v>6.2540618382444298E-4</v>
      </c>
      <c r="W52" s="24">
        <v>7.0886125702559998E-3</v>
      </c>
      <c r="X52" s="24">
        <v>3.7684100918155102E-4</v>
      </c>
      <c r="Y52" s="24">
        <v>2.3061161467632001E-3</v>
      </c>
      <c r="Z52" s="24">
        <v>7.4793401728181202E-3</v>
      </c>
      <c r="AA52" s="24">
        <v>3.0521462940252E-2</v>
      </c>
    </row>
    <row r="53" spans="1:27" x14ac:dyDescent="0.25">
      <c r="A53" s="28" t="s">
        <v>133</v>
      </c>
      <c r="B53" s="28" t="s">
        <v>66</v>
      </c>
      <c r="C53" s="24">
        <v>0</v>
      </c>
      <c r="D53" s="24">
        <v>0</v>
      </c>
      <c r="E53" s="24">
        <v>0</v>
      </c>
      <c r="F53" s="24">
        <v>0</v>
      </c>
      <c r="G53" s="24">
        <v>0</v>
      </c>
      <c r="H53" s="24">
        <v>0</v>
      </c>
      <c r="I53" s="24">
        <v>0</v>
      </c>
      <c r="J53" s="24">
        <v>0</v>
      </c>
      <c r="K53" s="24">
        <v>0</v>
      </c>
      <c r="L53" s="24">
        <v>0</v>
      </c>
      <c r="M53" s="24">
        <v>0</v>
      </c>
      <c r="N53" s="24">
        <v>0</v>
      </c>
      <c r="O53" s="24">
        <v>0</v>
      </c>
      <c r="P53" s="24">
        <v>0</v>
      </c>
      <c r="Q53" s="24">
        <v>0</v>
      </c>
      <c r="R53" s="24">
        <v>0</v>
      </c>
      <c r="S53" s="24">
        <v>0</v>
      </c>
      <c r="T53" s="24">
        <v>0</v>
      </c>
      <c r="U53" s="24">
        <v>0</v>
      </c>
      <c r="V53" s="24">
        <v>0</v>
      </c>
      <c r="W53" s="24">
        <v>0</v>
      </c>
      <c r="X53" s="24">
        <v>0</v>
      </c>
      <c r="Y53" s="24">
        <v>0</v>
      </c>
      <c r="Z53" s="24">
        <v>0</v>
      </c>
      <c r="AA53" s="24">
        <v>0</v>
      </c>
    </row>
    <row r="54" spans="1:27" x14ac:dyDescent="0.25">
      <c r="A54" s="28" t="s">
        <v>133</v>
      </c>
      <c r="B54" s="28" t="s">
        <v>70</v>
      </c>
      <c r="C54" s="24">
        <v>0</v>
      </c>
      <c r="D54" s="24">
        <v>6.1141457526434779</v>
      </c>
      <c r="E54" s="24">
        <v>0.40118671155784114</v>
      </c>
      <c r="F54" s="24">
        <v>1.7036684207111139</v>
      </c>
      <c r="G54" s="24">
        <v>0.25097699604584695</v>
      </c>
      <c r="H54" s="24">
        <v>1.2145294182349557</v>
      </c>
      <c r="I54" s="24">
        <v>4.3779567108444571E-2</v>
      </c>
      <c r="J54" s="24">
        <v>4.1263919732271184</v>
      </c>
      <c r="K54" s="24">
        <v>1.223409687131761</v>
      </c>
      <c r="L54" s="24">
        <v>1.0248208459139432</v>
      </c>
      <c r="M54" s="24">
        <v>1.6352925708523883E-2</v>
      </c>
      <c r="N54" s="24">
        <v>44.461509680279271</v>
      </c>
      <c r="O54" s="24">
        <v>290742.26555905188</v>
      </c>
      <c r="P54" s="24">
        <v>2.9467560328148146</v>
      </c>
      <c r="Q54" s="24">
        <v>373483.84004843369</v>
      </c>
      <c r="R54" s="24">
        <v>0.32371544661665042</v>
      </c>
      <c r="S54" s="24">
        <v>184921.24600599933</v>
      </c>
      <c r="T54" s="24">
        <v>71261.512335290347</v>
      </c>
      <c r="U54" s="24">
        <v>59337.897222510517</v>
      </c>
      <c r="V54" s="24">
        <v>29361.305918110676</v>
      </c>
      <c r="W54" s="24">
        <v>124915.39143205903</v>
      </c>
      <c r="X54" s="24">
        <v>260752.83399437406</v>
      </c>
      <c r="Y54" s="24">
        <v>3.9794188700614484E-2</v>
      </c>
      <c r="Z54" s="24">
        <v>6.9993674712700345E-3</v>
      </c>
      <c r="AA54" s="24">
        <v>18754.634808036051</v>
      </c>
    </row>
    <row r="55" spans="1:27" x14ac:dyDescent="0.25">
      <c r="A55" s="28" t="s">
        <v>133</v>
      </c>
      <c r="B55" s="28" t="s">
        <v>69</v>
      </c>
      <c r="C55" s="24">
        <v>0.52101588840022606</v>
      </c>
      <c r="D55" s="24">
        <v>0.27150261656881797</v>
      </c>
      <c r="E55" s="24">
        <v>4.6774139697245895E-4</v>
      </c>
      <c r="F55" s="24">
        <v>8.3376759640439058E-2</v>
      </c>
      <c r="G55" s="24">
        <v>0.41824132650924101</v>
      </c>
      <c r="H55" s="24">
        <v>0.31287241243737102</v>
      </c>
      <c r="I55" s="24">
        <v>8.6175228616150096E-2</v>
      </c>
      <c r="J55" s="24">
        <v>0.16556289699252691</v>
      </c>
      <c r="K55" s="24">
        <v>4.4151869069753102E-2</v>
      </c>
      <c r="L55" s="24">
        <v>1.199206885672929</v>
      </c>
      <c r="M55" s="24">
        <v>0.10468100767215149</v>
      </c>
      <c r="N55" s="24">
        <v>2.3420312469849098</v>
      </c>
      <c r="O55" s="24">
        <v>0.14751593148841821</v>
      </c>
      <c r="P55" s="24">
        <v>3.4856968755679297E-3</v>
      </c>
      <c r="Q55" s="24">
        <v>68207.98877650057</v>
      </c>
      <c r="R55" s="24">
        <v>112684.48023872566</v>
      </c>
      <c r="S55" s="24">
        <v>47313.904304969066</v>
      </c>
      <c r="T55" s="24">
        <v>145333.73939713679</v>
      </c>
      <c r="U55" s="24">
        <v>3.0972734983213398E-2</v>
      </c>
      <c r="V55" s="24">
        <v>1.317373891832851E-2</v>
      </c>
      <c r="W55" s="24">
        <v>26326.145629964245</v>
      </c>
      <c r="X55" s="24">
        <v>8.9345609786226597E-3</v>
      </c>
      <c r="Y55" s="24">
        <v>3028.0368927294026</v>
      </c>
      <c r="Z55" s="24">
        <v>4.3797309825561938E-4</v>
      </c>
      <c r="AA55" s="24">
        <v>3.3537694000567816E-2</v>
      </c>
    </row>
    <row r="56" spans="1:27" x14ac:dyDescent="0.25">
      <c r="A56" s="28" t="s">
        <v>133</v>
      </c>
      <c r="B56" s="28" t="s">
        <v>36</v>
      </c>
      <c r="C56" s="24">
        <v>1.3723462029119902</v>
      </c>
      <c r="D56" s="24">
        <v>1.9656293461522501E-3</v>
      </c>
      <c r="E56" s="24">
        <v>0</v>
      </c>
      <c r="F56" s="24">
        <v>0</v>
      </c>
      <c r="G56" s="24">
        <v>2.6116931510762397E-4</v>
      </c>
      <c r="H56" s="24">
        <v>1.43712144934576</v>
      </c>
      <c r="I56" s="24">
        <v>0.25566710427321498</v>
      </c>
      <c r="J56" s="24">
        <v>0.44831668059186003</v>
      </c>
      <c r="K56" s="24">
        <v>2.69416564589422E-4</v>
      </c>
      <c r="L56" s="24">
        <v>132799.01726618898</v>
      </c>
      <c r="M56" s="24">
        <v>2.3872826981430001E-3</v>
      </c>
      <c r="N56" s="24">
        <v>4.5420697553253395E-4</v>
      </c>
      <c r="O56" s="24">
        <v>6.8938774290494998E-5</v>
      </c>
      <c r="P56" s="24">
        <v>0</v>
      </c>
      <c r="Q56" s="24">
        <v>0</v>
      </c>
      <c r="R56" s="24">
        <v>0</v>
      </c>
      <c r="S56" s="24">
        <v>0</v>
      </c>
      <c r="T56" s="24">
        <v>0</v>
      </c>
      <c r="U56" s="24">
        <v>3.8401132434392697E-5</v>
      </c>
      <c r="V56" s="24">
        <v>1.4753197670627199E-4</v>
      </c>
      <c r="W56" s="24">
        <v>3.1148122735295998E-3</v>
      </c>
      <c r="X56" s="24">
        <v>1.7449552986919198E-3</v>
      </c>
      <c r="Y56" s="24">
        <v>1.1039113259341E-3</v>
      </c>
      <c r="Z56" s="24">
        <v>2.7789939210263997E-3</v>
      </c>
      <c r="AA56" s="24">
        <v>1.0966219079744399E-3</v>
      </c>
    </row>
    <row r="57" spans="1:27" x14ac:dyDescent="0.25">
      <c r="A57" s="28" t="s">
        <v>133</v>
      </c>
      <c r="B57" s="28" t="s">
        <v>74</v>
      </c>
      <c r="C57" s="24">
        <v>0</v>
      </c>
      <c r="D57" s="24">
        <v>0</v>
      </c>
      <c r="E57" s="24">
        <v>0</v>
      </c>
      <c r="F57" s="24">
        <v>2.4470427064457501</v>
      </c>
      <c r="G57" s="24">
        <v>2.20963591821947E-2</v>
      </c>
      <c r="H57" s="24">
        <v>1.59452287548258</v>
      </c>
      <c r="I57" s="24">
        <v>1.52932467752902E-2</v>
      </c>
      <c r="J57" s="24">
        <v>0.65520529078590006</v>
      </c>
      <c r="K57" s="24">
        <v>2.14041324710352E-2</v>
      </c>
      <c r="L57" s="24">
        <v>0.47223500940433899</v>
      </c>
      <c r="M57" s="24">
        <v>1.1458954681335001E-3</v>
      </c>
      <c r="N57" s="24">
        <v>8.3730327588049987E-3</v>
      </c>
      <c r="O57" s="24">
        <v>6.4092947085567196E-3</v>
      </c>
      <c r="P57" s="24">
        <v>7.7539772124067992E-3</v>
      </c>
      <c r="Q57" s="24">
        <v>1.4801379043421201E-2</v>
      </c>
      <c r="R57" s="24">
        <v>1.3116378859598401E-2</v>
      </c>
      <c r="S57" s="24">
        <v>2.8157947765919999</v>
      </c>
      <c r="T57" s="24">
        <v>9.3221616935864997E-3</v>
      </c>
      <c r="U57" s="24">
        <v>2.0708240310749</v>
      </c>
      <c r="V57" s="24">
        <v>4.7157923868710394E-3</v>
      </c>
      <c r="W57" s="24">
        <v>45168.805644596803</v>
      </c>
      <c r="X57" s="24">
        <v>2.05990159722007E-2</v>
      </c>
      <c r="Y57" s="24">
        <v>44528.790359545499</v>
      </c>
      <c r="Z57" s="24">
        <v>52437.851274796303</v>
      </c>
      <c r="AA57" s="24">
        <v>4.6836975552927299E-4</v>
      </c>
    </row>
    <row r="58" spans="1:27" x14ac:dyDescent="0.25">
      <c r="A58" s="28" t="s">
        <v>133</v>
      </c>
      <c r="B58" s="28" t="s">
        <v>56</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24">
        <v>0</v>
      </c>
      <c r="T58" s="24">
        <v>0</v>
      </c>
      <c r="U58" s="24">
        <v>0</v>
      </c>
      <c r="V58" s="24">
        <v>0</v>
      </c>
      <c r="W58" s="24">
        <v>0</v>
      </c>
      <c r="X58" s="24">
        <v>0</v>
      </c>
      <c r="Y58" s="24">
        <v>0</v>
      </c>
      <c r="Z58" s="24">
        <v>0</v>
      </c>
      <c r="AA58" s="24">
        <v>0</v>
      </c>
    </row>
    <row r="59" spans="1:27" x14ac:dyDescent="0.25">
      <c r="A59" s="33" t="s">
        <v>139</v>
      </c>
      <c r="B59" s="33"/>
      <c r="C59" s="30">
        <v>0.88752581085910998</v>
      </c>
      <c r="D59" s="30">
        <v>6.9289745332764356</v>
      </c>
      <c r="E59" s="30">
        <v>0.40334475086121185</v>
      </c>
      <c r="F59" s="30">
        <v>1.8667455005648963</v>
      </c>
      <c r="G59" s="30">
        <v>0.67057221710390902</v>
      </c>
      <c r="H59" s="30">
        <v>1.5684349225273364</v>
      </c>
      <c r="I59" s="30">
        <v>0.14384954673017297</v>
      </c>
      <c r="J59" s="30">
        <v>4.3236573572356809</v>
      </c>
      <c r="K59" s="30">
        <v>1.2906408394167883</v>
      </c>
      <c r="L59" s="30">
        <v>2.389376459113679</v>
      </c>
      <c r="M59" s="30">
        <v>0.12173930684151266</v>
      </c>
      <c r="N59" s="30">
        <v>46.813513772823541</v>
      </c>
      <c r="O59" s="30">
        <v>290742.44828507851</v>
      </c>
      <c r="P59" s="30">
        <v>2.9517950981921151</v>
      </c>
      <c r="Q59" s="30">
        <v>441691.83994399564</v>
      </c>
      <c r="R59" s="30">
        <v>112684.80503867756</v>
      </c>
      <c r="S59" s="30">
        <v>232235.205775343</v>
      </c>
      <c r="T59" s="30">
        <v>216595.27015791606</v>
      </c>
      <c r="U59" s="30">
        <v>59338.047558824743</v>
      </c>
      <c r="V59" s="30">
        <v>29361.319807821747</v>
      </c>
      <c r="W59" s="30">
        <v>151241.56353289582</v>
      </c>
      <c r="X59" s="30">
        <v>260752.84370613779</v>
      </c>
      <c r="Y59" s="30">
        <v>3028.0801524329731</v>
      </c>
      <c r="Z59" s="30">
        <v>1.4950246030077311E-2</v>
      </c>
      <c r="AA59" s="30">
        <v>18754.701696652082</v>
      </c>
    </row>
    <row r="61" spans="1:27"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x14ac:dyDescent="0.25">
      <c r="A62" s="28" t="s">
        <v>134</v>
      </c>
      <c r="B62" s="28" t="s">
        <v>64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row>
    <row r="63" spans="1:27" x14ac:dyDescent="0.25">
      <c r="A63" s="28" t="s">
        <v>134</v>
      </c>
      <c r="B63" s="28" t="s">
        <v>72</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row>
    <row r="64" spans="1:27" x14ac:dyDescent="0.25">
      <c r="A64" s="28" t="s">
        <v>134</v>
      </c>
      <c r="B64" s="28" t="s">
        <v>20</v>
      </c>
      <c r="C64" s="24">
        <v>0</v>
      </c>
      <c r="D64" s="24">
        <v>0.28021777583197399</v>
      </c>
      <c r="E64" s="24">
        <v>8.0924737390851112E-2</v>
      </c>
      <c r="F64" s="24">
        <v>4.8684757536955701E-3</v>
      </c>
      <c r="G64" s="24">
        <v>7.8485981431977003E-3</v>
      </c>
      <c r="H64" s="24">
        <v>1.62672684866636E-2</v>
      </c>
      <c r="I64" s="24">
        <v>9.5237398048816002E-4</v>
      </c>
      <c r="J64" s="24">
        <v>5.2380983946121201E-2</v>
      </c>
      <c r="K64" s="24">
        <v>3.6271426261076401E-4</v>
      </c>
      <c r="L64" s="24">
        <v>3.45190923132138E-4</v>
      </c>
      <c r="M64" s="24">
        <v>1.5527770142783102E-4</v>
      </c>
      <c r="N64" s="24">
        <v>3.5510248049406994E-2</v>
      </c>
      <c r="O64" s="24">
        <v>9.3707912551206016E-3</v>
      </c>
      <c r="P64" s="24">
        <v>1.9204004516E-2</v>
      </c>
      <c r="Q64" s="24">
        <v>2.3561254909648E-2</v>
      </c>
      <c r="R64" s="24">
        <v>6.4737377255735991E-4</v>
      </c>
      <c r="S64" s="24">
        <v>9.7589604530873494E-2</v>
      </c>
      <c r="T64" s="24">
        <v>1.8476607751927098E-4</v>
      </c>
      <c r="U64" s="24">
        <v>5.3238141571697892E-4</v>
      </c>
      <c r="V64" s="24">
        <v>8.4474136897606401E-5</v>
      </c>
      <c r="W64" s="24">
        <v>1.4488530284056E-2</v>
      </c>
      <c r="X64" s="24">
        <v>3.3992707810844903E-4</v>
      </c>
      <c r="Y64" s="24">
        <v>1.99340210499016E-2</v>
      </c>
      <c r="Z64" s="24">
        <v>2.6036874974124099E-5</v>
      </c>
      <c r="AA64" s="24">
        <v>1.37741381449672E-5</v>
      </c>
    </row>
    <row r="65" spans="1:27" x14ac:dyDescent="0.25">
      <c r="A65" s="28" t="s">
        <v>134</v>
      </c>
      <c r="B65" s="28" t="s">
        <v>32</v>
      </c>
      <c r="C65" s="24">
        <v>0</v>
      </c>
      <c r="D65" s="24">
        <v>0</v>
      </c>
      <c r="E65" s="24">
        <v>0</v>
      </c>
      <c r="F65" s="24">
        <v>0</v>
      </c>
      <c r="G65" s="24">
        <v>0</v>
      </c>
      <c r="H65" s="24">
        <v>0</v>
      </c>
      <c r="I65" s="24">
        <v>0</v>
      </c>
      <c r="J65" s="24">
        <v>0</v>
      </c>
      <c r="K65" s="24">
        <v>0</v>
      </c>
      <c r="L65" s="24">
        <v>0</v>
      </c>
      <c r="M65" s="24">
        <v>0</v>
      </c>
      <c r="N65" s="24">
        <v>0</v>
      </c>
      <c r="O65" s="24">
        <v>0</v>
      </c>
      <c r="P65" s="24">
        <v>0</v>
      </c>
      <c r="Q65" s="24">
        <v>0</v>
      </c>
      <c r="R65" s="24">
        <v>0</v>
      </c>
      <c r="S65" s="24">
        <v>0</v>
      </c>
      <c r="T65" s="24">
        <v>0</v>
      </c>
      <c r="U65" s="24">
        <v>0</v>
      </c>
      <c r="V65" s="24">
        <v>0</v>
      </c>
      <c r="W65" s="24">
        <v>0</v>
      </c>
      <c r="X65" s="24">
        <v>0</v>
      </c>
      <c r="Y65" s="24">
        <v>0</v>
      </c>
      <c r="Z65" s="24">
        <v>0</v>
      </c>
      <c r="AA65" s="24">
        <v>0</v>
      </c>
    </row>
    <row r="66" spans="1:27" x14ac:dyDescent="0.25">
      <c r="A66" s="28" t="s">
        <v>134</v>
      </c>
      <c r="B66" s="28" t="s">
        <v>67</v>
      </c>
      <c r="C66" s="24">
        <v>0.38267864502527799</v>
      </c>
      <c r="D66" s="24">
        <v>1.0185736376520399E-2</v>
      </c>
      <c r="E66" s="24">
        <v>5.8604880407533498E-2</v>
      </c>
      <c r="F66" s="24">
        <v>2.17337838174205E-3</v>
      </c>
      <c r="G66" s="24">
        <v>1.15911316943856E-2</v>
      </c>
      <c r="H66" s="24">
        <v>8.1910158930743909E-2</v>
      </c>
      <c r="I66" s="24">
        <v>1.0854365671047802E-3</v>
      </c>
      <c r="J66" s="24">
        <v>3.6159441560707502E-2</v>
      </c>
      <c r="K66" s="24">
        <v>1.0561934706959999E-3</v>
      </c>
      <c r="L66" s="24">
        <v>1.1116652414169198E-3</v>
      </c>
      <c r="M66" s="24">
        <v>1.5426332845824E-3</v>
      </c>
      <c r="N66" s="24">
        <v>1.3474760044812401E-2</v>
      </c>
      <c r="O66" s="24">
        <v>1.3859862321429601E-2</v>
      </c>
      <c r="P66" s="24">
        <v>2.65094458075451E-2</v>
      </c>
      <c r="Q66" s="24">
        <v>5.7431339852369902E-2</v>
      </c>
      <c r="R66" s="24">
        <v>2.8680237451690301E-2</v>
      </c>
      <c r="S66" s="24">
        <v>0.35975543088203898</v>
      </c>
      <c r="T66" s="24">
        <v>4.3261240053480001E-4</v>
      </c>
      <c r="U66" s="24">
        <v>6.5777191031965595E-4</v>
      </c>
      <c r="V66" s="24">
        <v>5.8351651392019803E-4</v>
      </c>
      <c r="W66" s="24">
        <v>8.5871381245016996E-4</v>
      </c>
      <c r="X66" s="24">
        <v>4.4689250843876299E-4</v>
      </c>
      <c r="Y66" s="24">
        <v>6070.9807606963996</v>
      </c>
      <c r="Z66" s="24">
        <v>27828.045462951199</v>
      </c>
      <c r="AA66" s="24">
        <v>5.9494116659969699E-5</v>
      </c>
    </row>
    <row r="67" spans="1:27" x14ac:dyDescent="0.25">
      <c r="A67" s="28" t="s">
        <v>134</v>
      </c>
      <c r="B67" s="28" t="s">
        <v>66</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row>
    <row r="68" spans="1:27" x14ac:dyDescent="0.25">
      <c r="A68" s="28" t="s">
        <v>134</v>
      </c>
      <c r="B68" s="28" t="s">
        <v>70</v>
      </c>
      <c r="C68" s="24">
        <v>0</v>
      </c>
      <c r="D68" s="24">
        <v>9.1936231437132658</v>
      </c>
      <c r="E68" s="24">
        <v>2.3724215013959289</v>
      </c>
      <c r="F68" s="24">
        <v>1.8267295563233157</v>
      </c>
      <c r="G68" s="24">
        <v>0.20621366491976409</v>
      </c>
      <c r="H68" s="24">
        <v>1.87503434212194</v>
      </c>
      <c r="I68" s="24">
        <v>6.6516890994320968E-2</v>
      </c>
      <c r="J68" s="24">
        <v>16.829617046857535</v>
      </c>
      <c r="K68" s="24">
        <v>1.0380838574007192</v>
      </c>
      <c r="L68" s="24">
        <v>0.18125575110459399</v>
      </c>
      <c r="M68" s="24">
        <v>2.0303365365924475E-2</v>
      </c>
      <c r="N68" s="24">
        <v>324955.68216289039</v>
      </c>
      <c r="O68" s="24">
        <v>0.12019841002131952</v>
      </c>
      <c r="P68" s="24">
        <v>0.65848094621856645</v>
      </c>
      <c r="Q68" s="24">
        <v>308522.85204711912</v>
      </c>
      <c r="R68" s="24">
        <v>72128.182813556254</v>
      </c>
      <c r="S68" s="24">
        <v>200072.02823906005</v>
      </c>
      <c r="T68" s="24">
        <v>194772.41706409497</v>
      </c>
      <c r="U68" s="24">
        <v>28262.414704612453</v>
      </c>
      <c r="V68" s="24">
        <v>4.6042257042469795E-2</v>
      </c>
      <c r="W68" s="24">
        <v>0.5526200222007861</v>
      </c>
      <c r="X68" s="24">
        <v>1.9153878796383497E-2</v>
      </c>
      <c r="Y68" s="24">
        <v>0.16831433160934217</v>
      </c>
      <c r="Z68" s="24">
        <v>8110.9354296346391</v>
      </c>
      <c r="AA68" s="24">
        <v>6803.183468885567</v>
      </c>
    </row>
    <row r="69" spans="1:27" x14ac:dyDescent="0.25">
      <c r="A69" s="28" t="s">
        <v>134</v>
      </c>
      <c r="B69" s="28" t="s">
        <v>69</v>
      </c>
      <c r="C69" s="24">
        <v>1.5690721274867749</v>
      </c>
      <c r="D69" s="24">
        <v>0.78106478474386765</v>
      </c>
      <c r="E69" s="24">
        <v>5.8172738974980112E-3</v>
      </c>
      <c r="F69" s="24">
        <v>1.2717408823392901E-3</v>
      </c>
      <c r="G69" s="24">
        <v>1.0028241013643129</v>
      </c>
      <c r="H69" s="24">
        <v>0.36814260526141718</v>
      </c>
      <c r="I69" s="24">
        <v>0.4270529511589336</v>
      </c>
      <c r="J69" s="24">
        <v>0.90946089651374462</v>
      </c>
      <c r="K69" s="24">
        <v>1.9630586805057759E-2</v>
      </c>
      <c r="L69" s="24">
        <v>0.26295536984843848</v>
      </c>
      <c r="M69" s="24">
        <v>1.3354257673586758</v>
      </c>
      <c r="N69" s="24">
        <v>4.1593747227233067</v>
      </c>
      <c r="O69" s="24">
        <v>0.19559642876199182</v>
      </c>
      <c r="P69" s="24">
        <v>0.3630913399045001</v>
      </c>
      <c r="Q69" s="24">
        <v>5.9150293390081607</v>
      </c>
      <c r="R69" s="24">
        <v>19934.217796145793</v>
      </c>
      <c r="S69" s="24">
        <v>1.1921279265649976E-2</v>
      </c>
      <c r="T69" s="24">
        <v>2.7840334911086086E-2</v>
      </c>
      <c r="U69" s="24">
        <v>3.7322368772638552E-3</v>
      </c>
      <c r="V69" s="24">
        <v>7073.3185935314514</v>
      </c>
      <c r="W69" s="24">
        <v>45538.576302867317</v>
      </c>
      <c r="X69" s="24">
        <v>1.1901648759875361E-2</v>
      </c>
      <c r="Y69" s="24">
        <v>13350.344823793946</v>
      </c>
      <c r="Z69" s="24">
        <v>7.21399835105339E-4</v>
      </c>
      <c r="AA69" s="24">
        <v>2.4753873541524078E-3</v>
      </c>
    </row>
    <row r="70" spans="1:27" x14ac:dyDescent="0.25">
      <c r="A70" s="28" t="s">
        <v>134</v>
      </c>
      <c r="B70" s="28" t="s">
        <v>36</v>
      </c>
      <c r="C70" s="24">
        <v>1.28327674094907</v>
      </c>
      <c r="D70" s="24">
        <v>4.1292462255855204E-3</v>
      </c>
      <c r="E70" s="24">
        <v>0</v>
      </c>
      <c r="F70" s="24">
        <v>0</v>
      </c>
      <c r="G70" s="24">
        <v>9.0893536981519999E-4</v>
      </c>
      <c r="H70" s="24">
        <v>0.81631930329656999</v>
      </c>
      <c r="I70" s="24">
        <v>0.26508103542788897</v>
      </c>
      <c r="J70" s="24">
        <v>1.1984888381532</v>
      </c>
      <c r="K70" s="24">
        <v>4.0766798415042696E-4</v>
      </c>
      <c r="L70" s="24">
        <v>23953.474985877001</v>
      </c>
      <c r="M70" s="24">
        <v>4.54278266235903E-3</v>
      </c>
      <c r="N70" s="24">
        <v>96150.985575632789</v>
      </c>
      <c r="O70" s="24">
        <v>3.9847712419514603E-4</v>
      </c>
      <c r="P70" s="24">
        <v>3.0536900988789898E-4</v>
      </c>
      <c r="Q70" s="24">
        <v>2.8468358681538902E-4</v>
      </c>
      <c r="R70" s="24">
        <v>6.9614951089814992E-5</v>
      </c>
      <c r="S70" s="24">
        <v>36542.007566595006</v>
      </c>
      <c r="T70" s="24">
        <v>2.9371659815300901E-5</v>
      </c>
      <c r="U70" s="24">
        <v>7.2907149827942992E-5</v>
      </c>
      <c r="V70" s="24">
        <v>6.2629992930845904E-4</v>
      </c>
      <c r="W70" s="24">
        <v>16846.077519480001</v>
      </c>
      <c r="X70" s="24">
        <v>3.42320841153953E-3</v>
      </c>
      <c r="Y70" s="24">
        <v>1206.93094085088</v>
      </c>
      <c r="Z70" s="24">
        <v>7987.7810618412004</v>
      </c>
      <c r="AA70" s="24">
        <v>2.06752163275584E-3</v>
      </c>
    </row>
    <row r="71" spans="1:27" x14ac:dyDescent="0.25">
      <c r="A71" s="28" t="s">
        <v>134</v>
      </c>
      <c r="B71" s="28" t="s">
        <v>74</v>
      </c>
      <c r="C71" s="24">
        <v>0</v>
      </c>
      <c r="D71" s="24">
        <v>0</v>
      </c>
      <c r="E71" s="24">
        <v>0</v>
      </c>
      <c r="F71" s="24">
        <v>1.9458786100292</v>
      </c>
      <c r="G71" s="24">
        <v>0.17981089200551401</v>
      </c>
      <c r="H71" s="24">
        <v>0.44231058006736401</v>
      </c>
      <c r="I71" s="24">
        <v>2.2565207043795901E-2</v>
      </c>
      <c r="J71" s="24">
        <v>0.52991108322231506</v>
      </c>
      <c r="K71" s="24">
        <v>1.12451519518803E-2</v>
      </c>
      <c r="L71" s="24">
        <v>2.3261989312011199E-3</v>
      </c>
      <c r="M71" s="24">
        <v>5.1488771864745602E-3</v>
      </c>
      <c r="N71" s="24">
        <v>0.20951196192601002</v>
      </c>
      <c r="O71" s="24">
        <v>2.8354284241880402E-2</v>
      </c>
      <c r="P71" s="24">
        <v>5.5120303142085901E-2</v>
      </c>
      <c r="Q71" s="24">
        <v>0.40637113929168001</v>
      </c>
      <c r="R71" s="24">
        <v>9.0671740697764E-2</v>
      </c>
      <c r="S71" s="24">
        <v>1.9025168619821</v>
      </c>
      <c r="T71" s="24">
        <v>6.8528205495883201E-3</v>
      </c>
      <c r="U71" s="24">
        <v>6.2322362836304997E-3</v>
      </c>
      <c r="V71" s="24">
        <v>6.4214523814362006E-3</v>
      </c>
      <c r="W71" s="24">
        <v>0.58494403845502807</v>
      </c>
      <c r="X71" s="24">
        <v>9.4264987028414293E-3</v>
      </c>
      <c r="Y71" s="24">
        <v>4.4767723101537794E-2</v>
      </c>
      <c r="Z71" s="24">
        <v>7.5656625143022002E-2</v>
      </c>
      <c r="AA71" s="24">
        <v>6.4026877083767997E-4</v>
      </c>
    </row>
    <row r="72" spans="1:27" x14ac:dyDescent="0.25">
      <c r="A72" s="28" t="s">
        <v>134</v>
      </c>
      <c r="B72" s="28" t="s">
        <v>56</v>
      </c>
      <c r="C72" s="24">
        <v>0</v>
      </c>
      <c r="D72" s="24">
        <v>0</v>
      </c>
      <c r="E72" s="24">
        <v>0</v>
      </c>
      <c r="F72" s="24">
        <v>0</v>
      </c>
      <c r="G72" s="24">
        <v>0</v>
      </c>
      <c r="H72" s="24">
        <v>0</v>
      </c>
      <c r="I72" s="24">
        <v>0</v>
      </c>
      <c r="J72" s="24">
        <v>0</v>
      </c>
      <c r="K72" s="24">
        <v>0</v>
      </c>
      <c r="L72" s="24">
        <v>0</v>
      </c>
      <c r="M72" s="24">
        <v>0</v>
      </c>
      <c r="N72" s="24">
        <v>0</v>
      </c>
      <c r="O72" s="24">
        <v>0</v>
      </c>
      <c r="P72" s="24">
        <v>0</v>
      </c>
      <c r="Q72" s="24">
        <v>0</v>
      </c>
      <c r="R72" s="24">
        <v>0</v>
      </c>
      <c r="S72" s="24">
        <v>0</v>
      </c>
      <c r="T72" s="24">
        <v>0</v>
      </c>
      <c r="U72" s="24">
        <v>0</v>
      </c>
      <c r="V72" s="24">
        <v>0</v>
      </c>
      <c r="W72" s="24">
        <v>0</v>
      </c>
      <c r="X72" s="24">
        <v>0</v>
      </c>
      <c r="Y72" s="24">
        <v>0</v>
      </c>
      <c r="Z72" s="24">
        <v>0</v>
      </c>
      <c r="AA72" s="24">
        <v>0</v>
      </c>
    </row>
    <row r="73" spans="1:27" x14ac:dyDescent="0.25">
      <c r="A73" s="33" t="s">
        <v>139</v>
      </c>
      <c r="B73" s="33"/>
      <c r="C73" s="30">
        <v>1.9517507725120529</v>
      </c>
      <c r="D73" s="30">
        <v>10.265091440665627</v>
      </c>
      <c r="E73" s="30">
        <v>2.5177683930918113</v>
      </c>
      <c r="F73" s="30">
        <v>1.8350431513410925</v>
      </c>
      <c r="G73" s="30">
        <v>1.2284774961216602</v>
      </c>
      <c r="H73" s="30">
        <v>2.3413543748007646</v>
      </c>
      <c r="I73" s="30">
        <v>0.4956076527008475</v>
      </c>
      <c r="J73" s="30">
        <v>17.82761836887811</v>
      </c>
      <c r="K73" s="30">
        <v>1.0591333519390835</v>
      </c>
      <c r="L73" s="30">
        <v>0.44566797711758155</v>
      </c>
      <c r="M73" s="30">
        <v>1.3574270437106104</v>
      </c>
      <c r="N73" s="30">
        <v>324959.89052262122</v>
      </c>
      <c r="O73" s="30">
        <v>0.33902549235986157</v>
      </c>
      <c r="P73" s="30">
        <v>1.0672857364466117</v>
      </c>
      <c r="Q73" s="30">
        <v>308528.84806905291</v>
      </c>
      <c r="R73" s="30">
        <v>92062.429937313267</v>
      </c>
      <c r="S73" s="30">
        <v>200072.49750537475</v>
      </c>
      <c r="T73" s="30">
        <v>194772.44552180837</v>
      </c>
      <c r="U73" s="30">
        <v>28262.419627002655</v>
      </c>
      <c r="V73" s="30">
        <v>7073.3653037791446</v>
      </c>
      <c r="W73" s="30">
        <v>45539.144270133613</v>
      </c>
      <c r="X73" s="30">
        <v>3.1842347142806066E-2</v>
      </c>
      <c r="Y73" s="30">
        <v>19421.513832843004</v>
      </c>
      <c r="Z73" s="30">
        <v>35938.981640022546</v>
      </c>
      <c r="AA73" s="30">
        <v>6803.1860175411757</v>
      </c>
    </row>
    <row r="75" spans="1:27"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x14ac:dyDescent="0.25">
      <c r="A76" s="28" t="s">
        <v>135</v>
      </c>
      <c r="B76" s="28" t="s">
        <v>64</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row>
    <row r="77" spans="1:27" x14ac:dyDescent="0.25">
      <c r="A77" s="28" t="s">
        <v>135</v>
      </c>
      <c r="B77" s="28" t="s">
        <v>72</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row>
    <row r="78" spans="1:27" x14ac:dyDescent="0.25">
      <c r="A78" s="28" t="s">
        <v>135</v>
      </c>
      <c r="B78" s="28" t="s">
        <v>20</v>
      </c>
      <c r="C78" s="24">
        <v>0</v>
      </c>
      <c r="D78" s="24">
        <v>0.30174071240274997</v>
      </c>
      <c r="E78" s="24">
        <v>7.6160788307831989E-2</v>
      </c>
      <c r="F78" s="24">
        <v>3.8145608820210501E-2</v>
      </c>
      <c r="G78" s="24">
        <v>2.19387279566855E-4</v>
      </c>
      <c r="H78" s="24">
        <v>2.92420390802175E-3</v>
      </c>
      <c r="I78" s="24">
        <v>1.3871799554342401E-2</v>
      </c>
      <c r="J78" s="24">
        <v>2.4052133895900002E-3</v>
      </c>
      <c r="K78" s="24">
        <v>1.3507441144544999E-2</v>
      </c>
      <c r="L78" s="24">
        <v>1.2962731706336699E-2</v>
      </c>
      <c r="M78" s="24">
        <v>1.9400860943696998E-4</v>
      </c>
      <c r="N78" s="24">
        <v>4.6778924207896096E-2</v>
      </c>
      <c r="O78" s="24">
        <v>1.5994587750288399E-3</v>
      </c>
      <c r="P78" s="24">
        <v>1.91824116086995E-3</v>
      </c>
      <c r="Q78" s="24">
        <v>1.7403829185059901E-2</v>
      </c>
      <c r="R78" s="24">
        <v>7.0224090781337604E-4</v>
      </c>
      <c r="S78" s="24">
        <v>1.9822310012547303E-2</v>
      </c>
      <c r="T78" s="24">
        <v>1.4520117168706999E-2</v>
      </c>
      <c r="U78" s="24">
        <v>1.49141180681187E-2</v>
      </c>
      <c r="V78" s="24">
        <v>3.7317818785471697E-5</v>
      </c>
      <c r="W78" s="24">
        <v>1.37274449030532E-2</v>
      </c>
      <c r="X78" s="24">
        <v>8.7774340763256009E-5</v>
      </c>
      <c r="Y78" s="24">
        <v>3.9322729329840005E-5</v>
      </c>
      <c r="Z78" s="24">
        <v>6.8296733119285993E-5</v>
      </c>
      <c r="AA78" s="24">
        <v>5.7316907686597005E-5</v>
      </c>
    </row>
    <row r="79" spans="1:27" x14ac:dyDescent="0.25">
      <c r="A79" s="28" t="s">
        <v>135</v>
      </c>
      <c r="B79" s="28" t="s">
        <v>32</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row>
    <row r="80" spans="1:27" x14ac:dyDescent="0.25">
      <c r="A80" s="28" t="s">
        <v>135</v>
      </c>
      <c r="B80" s="28" t="s">
        <v>67</v>
      </c>
      <c r="C80" s="24">
        <v>0.37741066060095002</v>
      </c>
      <c r="D80" s="24">
        <v>9.1516776754328594E-3</v>
      </c>
      <c r="E80" s="24">
        <v>2.5034201020640003E-2</v>
      </c>
      <c r="F80" s="24">
        <v>2.3652275647884299E-2</v>
      </c>
      <c r="G80" s="24">
        <v>1.3376991012251899E-2</v>
      </c>
      <c r="H80" s="24">
        <v>1.8004838177663997E-2</v>
      </c>
      <c r="I80" s="24">
        <v>1.7744612992743502E-2</v>
      </c>
      <c r="J80" s="24">
        <v>1.5847363932606998E-2</v>
      </c>
      <c r="K80" s="24">
        <v>1.6761998758128702E-2</v>
      </c>
      <c r="L80" s="24">
        <v>1.68469757054572E-2</v>
      </c>
      <c r="M80" s="24">
        <v>1.24261420783885E-2</v>
      </c>
      <c r="N80" s="24">
        <v>1.9599415430984903E-2</v>
      </c>
      <c r="O80" s="24">
        <v>1.3059476189867001E-2</v>
      </c>
      <c r="P80" s="24">
        <v>1.31684286747437E-2</v>
      </c>
      <c r="Q80" s="24">
        <v>1.447664284717E-2</v>
      </c>
      <c r="R80" s="24">
        <v>1.01900541844553E-2</v>
      </c>
      <c r="S80" s="24">
        <v>1.4036701341256E-2</v>
      </c>
      <c r="T80" s="24">
        <v>9.4560652649855904E-3</v>
      </c>
      <c r="U80" s="24">
        <v>3.0096964170257898E-2</v>
      </c>
      <c r="V80" s="24">
        <v>5.5289944093881002E-4</v>
      </c>
      <c r="W80" s="24">
        <v>3.3723573206187296E-2</v>
      </c>
      <c r="X80" s="24">
        <v>3.6439816762116601E-4</v>
      </c>
      <c r="Y80" s="24">
        <v>5.6549897700795002E-4</v>
      </c>
      <c r="Z80" s="24">
        <v>3.1972384141809502E-3</v>
      </c>
      <c r="AA80" s="24">
        <v>1.7183533919288199E-4</v>
      </c>
    </row>
    <row r="81" spans="1:27" x14ac:dyDescent="0.25">
      <c r="A81" s="28" t="s">
        <v>135</v>
      </c>
      <c r="B81" s="28" t="s">
        <v>66</v>
      </c>
      <c r="C81" s="24">
        <v>0</v>
      </c>
      <c r="D81" s="24">
        <v>0</v>
      </c>
      <c r="E81" s="24">
        <v>0</v>
      </c>
      <c r="F81" s="24">
        <v>0</v>
      </c>
      <c r="G81" s="24">
        <v>0</v>
      </c>
      <c r="H81" s="24">
        <v>0</v>
      </c>
      <c r="I81" s="24">
        <v>0</v>
      </c>
      <c r="J81" s="24">
        <v>0</v>
      </c>
      <c r="K81" s="24">
        <v>0</v>
      </c>
      <c r="L81" s="24">
        <v>0</v>
      </c>
      <c r="M81" s="24">
        <v>0</v>
      </c>
      <c r="N81" s="24">
        <v>0</v>
      </c>
      <c r="O81" s="24">
        <v>0</v>
      </c>
      <c r="P81" s="24">
        <v>0</v>
      </c>
      <c r="Q81" s="24">
        <v>0</v>
      </c>
      <c r="R81" s="24">
        <v>0</v>
      </c>
      <c r="S81" s="24">
        <v>0</v>
      </c>
      <c r="T81" s="24">
        <v>0</v>
      </c>
      <c r="U81" s="24">
        <v>0</v>
      </c>
      <c r="V81" s="24">
        <v>0</v>
      </c>
      <c r="W81" s="24">
        <v>0</v>
      </c>
      <c r="X81" s="24">
        <v>0</v>
      </c>
      <c r="Y81" s="24">
        <v>0</v>
      </c>
      <c r="Z81" s="24">
        <v>0</v>
      </c>
      <c r="AA81" s="24">
        <v>0</v>
      </c>
    </row>
    <row r="82" spans="1:27" x14ac:dyDescent="0.25">
      <c r="A82" s="28" t="s">
        <v>135</v>
      </c>
      <c r="B82" s="28" t="s">
        <v>70</v>
      </c>
      <c r="C82" s="24">
        <v>0</v>
      </c>
      <c r="D82" s="24">
        <v>3.9679695816393212</v>
      </c>
      <c r="E82" s="24">
        <v>4.7003772780544795</v>
      </c>
      <c r="F82" s="24">
        <v>1635.5800341788195</v>
      </c>
      <c r="G82" s="24">
        <v>6.2242812615209827E-3</v>
      </c>
      <c r="H82" s="24">
        <v>33575.050182002647</v>
      </c>
      <c r="I82" s="24">
        <v>3.4315908025176284E-2</v>
      </c>
      <c r="J82" s="24">
        <v>35059.952602711193</v>
      </c>
      <c r="K82" s="24">
        <v>225677.70270548094</v>
      </c>
      <c r="L82" s="24">
        <v>115456.70322712247</v>
      </c>
      <c r="M82" s="24">
        <v>2.7117020105163959E-2</v>
      </c>
      <c r="N82" s="24">
        <v>433510.31524481293</v>
      </c>
      <c r="O82" s="24">
        <v>1.23104958186676E-2</v>
      </c>
      <c r="P82" s="24">
        <v>0.44993837470847864</v>
      </c>
      <c r="Q82" s="24">
        <v>0.85037818332260939</v>
      </c>
      <c r="R82" s="24">
        <v>0.24608403298101711</v>
      </c>
      <c r="S82" s="24">
        <v>7.5888674617965615</v>
      </c>
      <c r="T82" s="24">
        <v>0.95504437331535874</v>
      </c>
      <c r="U82" s="24">
        <v>10533.540057588963</v>
      </c>
      <c r="V82" s="24">
        <v>2.0528617515590568E-3</v>
      </c>
      <c r="W82" s="24">
        <v>14978.756729388928</v>
      </c>
      <c r="X82" s="24">
        <v>2.8439948160982275E-3</v>
      </c>
      <c r="Y82" s="24">
        <v>1.3697972119151871E-3</v>
      </c>
      <c r="Z82" s="24">
        <v>1.4012445248727976E-3</v>
      </c>
      <c r="AA82" s="24">
        <v>1.1959767400889362E-3</v>
      </c>
    </row>
    <row r="83" spans="1:27" x14ac:dyDescent="0.25">
      <c r="A83" s="28" t="s">
        <v>135</v>
      </c>
      <c r="B83" s="28" t="s">
        <v>69</v>
      </c>
      <c r="C83" s="24">
        <v>0.21584268591466599</v>
      </c>
      <c r="D83" s="24">
        <v>0.10064205514601901</v>
      </c>
      <c r="E83" s="24">
        <v>1.37803825156462E-2</v>
      </c>
      <c r="F83" s="24">
        <v>1.3349835342908801E-4</v>
      </c>
      <c r="G83" s="24">
        <v>0.130284571752144</v>
      </c>
      <c r="H83" s="24">
        <v>0.20727716725549999</v>
      </c>
      <c r="I83" s="24">
        <v>5.6982469950074E-2</v>
      </c>
      <c r="J83" s="24">
        <v>3.1251229833925399E-3</v>
      </c>
      <c r="K83" s="24">
        <v>6.5476194382255992E-2</v>
      </c>
      <c r="L83" s="24">
        <v>7.9570352883397505E-2</v>
      </c>
      <c r="M83" s="24">
        <v>4.3944084732583204E-3</v>
      </c>
      <c r="N83" s="24">
        <v>4.0781931203010303E-2</v>
      </c>
      <c r="O83" s="24">
        <v>1.0862661879553899E-2</v>
      </c>
      <c r="P83" s="24">
        <v>5.7645960845642997E-4</v>
      </c>
      <c r="Q83" s="24">
        <v>9.4273466268417705E-2</v>
      </c>
      <c r="R83" s="24">
        <v>2.940318737356E-3</v>
      </c>
      <c r="S83" s="24">
        <v>1.9088175925983598E-2</v>
      </c>
      <c r="T83" s="24">
        <v>4.2689243976732599E-2</v>
      </c>
      <c r="U83" s="24">
        <v>1.03219811799804E-3</v>
      </c>
      <c r="V83" s="24">
        <v>2.3154154562095999E-4</v>
      </c>
      <c r="W83" s="24">
        <v>3.6815386811855394E-2</v>
      </c>
      <c r="X83" s="24">
        <v>2.0304033887018499E-3</v>
      </c>
      <c r="Y83" s="24">
        <v>1.76127079506966E-4</v>
      </c>
      <c r="Z83" s="24">
        <v>1.16310887190465E-3</v>
      </c>
      <c r="AA83" s="24">
        <v>9.8001288598804112E-4</v>
      </c>
    </row>
    <row r="84" spans="1:27" x14ac:dyDescent="0.25">
      <c r="A84" s="28" t="s">
        <v>135</v>
      </c>
      <c r="B84" s="28" t="s">
        <v>36</v>
      </c>
      <c r="C84" s="24">
        <v>1.1156131573426702</v>
      </c>
      <c r="D84" s="24">
        <v>4.5102675358137893E-3</v>
      </c>
      <c r="E84" s="24">
        <v>0</v>
      </c>
      <c r="F84" s="24">
        <v>0</v>
      </c>
      <c r="G84" s="24">
        <v>2.7997223369377502E-4</v>
      </c>
      <c r="H84" s="24">
        <v>0.290792854034505</v>
      </c>
      <c r="I84" s="24">
        <v>0.261229445639032</v>
      </c>
      <c r="J84" s="24">
        <v>0.148682484194543</v>
      </c>
      <c r="K84" s="24">
        <v>1.36857902394313E-4</v>
      </c>
      <c r="L84" s="24">
        <v>1.7365390722286</v>
      </c>
      <c r="M84" s="24">
        <v>0.63496837832534403</v>
      </c>
      <c r="N84" s="24">
        <v>2.3243836930624999E-3</v>
      </c>
      <c r="O84" s="24">
        <v>1.7122698303968301E-4</v>
      </c>
      <c r="P84" s="24">
        <v>6.5197291404155396E-5</v>
      </c>
      <c r="Q84" s="24">
        <v>4.1230888619614798E-5</v>
      </c>
      <c r="R84" s="24">
        <v>0</v>
      </c>
      <c r="S84" s="24">
        <v>4.3578995663636399E-5</v>
      </c>
      <c r="T84" s="24">
        <v>8.5610347315449799E-5</v>
      </c>
      <c r="U84" s="24">
        <v>1.0606387938189301E-2</v>
      </c>
      <c r="V84" s="24">
        <v>1.9533852119482699E-3</v>
      </c>
      <c r="W84" s="24">
        <v>0.32671058878785603</v>
      </c>
      <c r="X84" s="24">
        <v>1.2521848943877001E-3</v>
      </c>
      <c r="Y84" s="24">
        <v>1.5255762634183501E-3</v>
      </c>
      <c r="Z84" s="24">
        <v>9.7276033995651002E-4</v>
      </c>
      <c r="AA84" s="24">
        <v>6.7919380866846501E-4</v>
      </c>
    </row>
    <row r="85" spans="1:27" x14ac:dyDescent="0.25">
      <c r="A85" s="28" t="s">
        <v>135</v>
      </c>
      <c r="B85" s="28" t="s">
        <v>74</v>
      </c>
      <c r="C85" s="24">
        <v>0</v>
      </c>
      <c r="D85" s="24">
        <v>0</v>
      </c>
      <c r="E85" s="24">
        <v>0</v>
      </c>
      <c r="F85" s="24">
        <v>1.46769224988555</v>
      </c>
      <c r="G85" s="24">
        <v>0.127891578602635</v>
      </c>
      <c r="H85" s="24">
        <v>7.9742013321599997E-2</v>
      </c>
      <c r="I85" s="24">
        <v>8.1339925305834004E-2</v>
      </c>
      <c r="J85" s="24">
        <v>0.11385616787653401</v>
      </c>
      <c r="K85" s="24">
        <v>0.151850569096457</v>
      </c>
      <c r="L85" s="24">
        <v>0.19555241542047599</v>
      </c>
      <c r="M85" s="24">
        <v>0.33309083851592497</v>
      </c>
      <c r="N85" s="24">
        <v>0.64478941826061198</v>
      </c>
      <c r="O85" s="24">
        <v>7.1842081105905004E-3</v>
      </c>
      <c r="P85" s="24">
        <v>8.9458274553240007E-3</v>
      </c>
      <c r="Q85" s="24">
        <v>0.118330069778311</v>
      </c>
      <c r="R85" s="24">
        <v>3.9640967516555894E-2</v>
      </c>
      <c r="S85" s="24">
        <v>0.35659994457930699</v>
      </c>
      <c r="T85" s="24">
        <v>0.29948437457045995</v>
      </c>
      <c r="U85" s="24">
        <v>1.5139977964326599</v>
      </c>
      <c r="V85" s="24">
        <v>3.1124367998839699E-3</v>
      </c>
      <c r="W85" s="24">
        <v>0.591373727407008</v>
      </c>
      <c r="X85" s="24">
        <v>1.9715096237543001E-3</v>
      </c>
      <c r="Y85" s="24">
        <v>1.4211224224700801E-3</v>
      </c>
      <c r="Z85" s="24">
        <v>8.9203798301574903E-4</v>
      </c>
      <c r="AA85" s="24">
        <v>4.8426660451393898E-4</v>
      </c>
    </row>
    <row r="86" spans="1:27" x14ac:dyDescent="0.25">
      <c r="A86" s="28" t="s">
        <v>135</v>
      </c>
      <c r="B86" s="28" t="s">
        <v>56</v>
      </c>
      <c r="C86" s="24">
        <v>0</v>
      </c>
      <c r="D86" s="24">
        <v>0</v>
      </c>
      <c r="E86" s="24">
        <v>0</v>
      </c>
      <c r="F86" s="24">
        <v>0</v>
      </c>
      <c r="G86" s="24">
        <v>0</v>
      </c>
      <c r="H86" s="24">
        <v>0</v>
      </c>
      <c r="I86" s="24">
        <v>0</v>
      </c>
      <c r="J86" s="24">
        <v>0</v>
      </c>
      <c r="K86" s="24">
        <v>0</v>
      </c>
      <c r="L86" s="24">
        <v>0</v>
      </c>
      <c r="M86" s="24">
        <v>0</v>
      </c>
      <c r="N86" s="24">
        <v>0</v>
      </c>
      <c r="O86" s="24">
        <v>0</v>
      </c>
      <c r="P86" s="24">
        <v>0</v>
      </c>
      <c r="Q86" s="24">
        <v>0</v>
      </c>
      <c r="R86" s="24">
        <v>0</v>
      </c>
      <c r="S86" s="24">
        <v>0</v>
      </c>
      <c r="T86" s="24">
        <v>0</v>
      </c>
      <c r="U86" s="24">
        <v>0</v>
      </c>
      <c r="V86" s="24">
        <v>0</v>
      </c>
      <c r="W86" s="24">
        <v>0</v>
      </c>
      <c r="X86" s="24">
        <v>0</v>
      </c>
      <c r="Y86" s="24">
        <v>0</v>
      </c>
      <c r="Z86" s="24">
        <v>0</v>
      </c>
      <c r="AA86" s="24">
        <v>0</v>
      </c>
    </row>
    <row r="87" spans="1:27" x14ac:dyDescent="0.25">
      <c r="A87" s="33" t="s">
        <v>139</v>
      </c>
      <c r="B87" s="33"/>
      <c r="C87" s="30">
        <v>0.59325334651561601</v>
      </c>
      <c r="D87" s="30">
        <v>4.3795040268635228</v>
      </c>
      <c r="E87" s="30">
        <v>4.8153526498985979</v>
      </c>
      <c r="F87" s="30">
        <v>1635.6419655616412</v>
      </c>
      <c r="G87" s="30">
        <v>0.15010523130548373</v>
      </c>
      <c r="H87" s="30">
        <v>33575.278388211984</v>
      </c>
      <c r="I87" s="30">
        <v>0.12291479052233618</v>
      </c>
      <c r="J87" s="30">
        <v>35059.973980411494</v>
      </c>
      <c r="K87" s="30">
        <v>225677.79845111523</v>
      </c>
      <c r="L87" s="30">
        <v>115456.81260718277</v>
      </c>
      <c r="M87" s="30">
        <v>4.413157926624775E-2</v>
      </c>
      <c r="N87" s="30">
        <v>433510.42240508378</v>
      </c>
      <c r="O87" s="30">
        <v>3.7832092663117337E-2</v>
      </c>
      <c r="P87" s="30">
        <v>0.4656015041525487</v>
      </c>
      <c r="Q87" s="30">
        <v>0.97653212162325698</v>
      </c>
      <c r="R87" s="30">
        <v>0.2599166468106418</v>
      </c>
      <c r="S87" s="30">
        <v>7.6418146490763483</v>
      </c>
      <c r="T87" s="30">
        <v>1.021709799725784</v>
      </c>
      <c r="U87" s="30">
        <v>10533.586100869319</v>
      </c>
      <c r="V87" s="30">
        <v>2.8746205569042983E-3</v>
      </c>
      <c r="W87" s="30">
        <v>14978.840995793847</v>
      </c>
      <c r="X87" s="30">
        <v>5.3265707131844994E-3</v>
      </c>
      <c r="Y87" s="30">
        <v>2.1507459977599432E-3</v>
      </c>
      <c r="Z87" s="30">
        <v>5.829888544077684E-3</v>
      </c>
      <c r="AA87" s="30">
        <v>2.4051418729564562E-3</v>
      </c>
    </row>
  </sheetData>
  <sheetProtection algorithmName="SHA-512" hashValue="Drgtntq3euNcx1QwKEfWrWYUHsqOAxj4hoAGKNnQGm6JXebFDfgKdtSGey9zD+W7vtCnPleCNHIeIY+w4e3JhQ==" saltValue="nDSEvl+yRZ1Cvp1a3ZGByg=="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FA28D-0948-426C-ABFC-6D68E6CF4C5D}">
  <sheetPr codeName="Sheet24">
    <tabColor theme="7" tint="0.39997558519241921"/>
  </sheetPr>
  <dimension ref="A1:AA89"/>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163</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27" t="s">
        <v>81</v>
      </c>
      <c r="B2" s="17" t="s">
        <v>126</v>
      </c>
    </row>
    <row r="3" spans="1:27" x14ac:dyDescent="0.25">
      <c r="B3" s="17"/>
    </row>
    <row r="4" spans="1:27" x14ac:dyDescent="0.25">
      <c r="A4" s="17" t="s">
        <v>128</v>
      </c>
      <c r="B4" s="1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24">
        <v>0</v>
      </c>
      <c r="D6" s="24">
        <v>0</v>
      </c>
      <c r="E6" s="24">
        <v>0</v>
      </c>
      <c r="F6" s="24">
        <v>5369.9857132398947</v>
      </c>
      <c r="G6" s="24">
        <v>58084.764005670593</v>
      </c>
      <c r="H6" s="24">
        <v>25203.701640794807</v>
      </c>
      <c r="I6" s="24">
        <v>33180.740943412631</v>
      </c>
      <c r="J6" s="24">
        <v>0</v>
      </c>
      <c r="K6" s="24">
        <v>7.9317482250071888E-3</v>
      </c>
      <c r="L6" s="24">
        <v>1797.2000407509629</v>
      </c>
      <c r="M6" s="24">
        <v>4429.468399825053</v>
      </c>
      <c r="N6" s="24">
        <v>1.1948205835017281E-5</v>
      </c>
      <c r="O6" s="24">
        <v>5.03297694132898E-6</v>
      </c>
      <c r="P6" s="24">
        <v>3.3659203880614752E-6</v>
      </c>
      <c r="Q6" s="24">
        <v>1.7346590380039939E-6</v>
      </c>
      <c r="R6" s="24">
        <v>0</v>
      </c>
      <c r="S6" s="24">
        <v>0</v>
      </c>
      <c r="T6" s="24">
        <v>0</v>
      </c>
      <c r="U6" s="24">
        <v>0</v>
      </c>
      <c r="V6" s="24">
        <v>0</v>
      </c>
      <c r="W6" s="24">
        <v>0</v>
      </c>
      <c r="X6" s="24">
        <v>0</v>
      </c>
      <c r="Y6" s="24">
        <v>2.2677145750005802E-6</v>
      </c>
      <c r="Z6" s="24">
        <v>6.410479096354252E-4</v>
      </c>
      <c r="AA6" s="24">
        <v>1.2615663820212001E-6</v>
      </c>
    </row>
    <row r="7" spans="1:27" x14ac:dyDescent="0.25">
      <c r="A7" s="28" t="s">
        <v>40</v>
      </c>
      <c r="B7" s="28" t="s">
        <v>72</v>
      </c>
      <c r="C7" s="24">
        <v>0</v>
      </c>
      <c r="D7" s="24">
        <v>0</v>
      </c>
      <c r="E7" s="24">
        <v>0</v>
      </c>
      <c r="F7" s="24">
        <v>37275.89145697964</v>
      </c>
      <c r="G7" s="24">
        <v>8301.6815794316335</v>
      </c>
      <c r="H7" s="24">
        <v>3.3862752666277609E-3</v>
      </c>
      <c r="I7" s="24">
        <v>10016.116301281816</v>
      </c>
      <c r="J7" s="24">
        <v>4626.862684282567</v>
      </c>
      <c r="K7" s="24">
        <v>0</v>
      </c>
      <c r="L7" s="24">
        <v>0</v>
      </c>
      <c r="M7" s="24">
        <v>0</v>
      </c>
      <c r="N7" s="24">
        <v>0</v>
      </c>
      <c r="O7" s="24">
        <v>0</v>
      </c>
      <c r="P7" s="24">
        <v>0</v>
      </c>
      <c r="Q7" s="24">
        <v>0</v>
      </c>
      <c r="R7" s="24">
        <v>0</v>
      </c>
      <c r="S7" s="24">
        <v>0</v>
      </c>
      <c r="T7" s="24">
        <v>4594.036972020167</v>
      </c>
      <c r="U7" s="24">
        <v>0</v>
      </c>
      <c r="V7" s="24">
        <v>0</v>
      </c>
      <c r="W7" s="24">
        <v>0</v>
      </c>
      <c r="X7" s="24">
        <v>0</v>
      </c>
      <c r="Y7" s="24">
        <v>1.94634762403682E-6</v>
      </c>
      <c r="Z7" s="24">
        <v>5.9016831286058788E-6</v>
      </c>
      <c r="AA7" s="24">
        <v>1799.8084322468553</v>
      </c>
    </row>
    <row r="8" spans="1:27" x14ac:dyDescent="0.25">
      <c r="A8" s="28" t="s">
        <v>40</v>
      </c>
      <c r="B8" s="28" t="s">
        <v>20</v>
      </c>
      <c r="C8" s="24">
        <v>0</v>
      </c>
      <c r="D8" s="24">
        <v>0</v>
      </c>
      <c r="E8" s="24">
        <v>0</v>
      </c>
      <c r="F8" s="24">
        <v>0</v>
      </c>
      <c r="G8" s="24">
        <v>0</v>
      </c>
      <c r="H8" s="24">
        <v>0</v>
      </c>
      <c r="I8" s="24">
        <v>0</v>
      </c>
      <c r="J8" s="24">
        <v>0</v>
      </c>
      <c r="K8" s="24">
        <v>0</v>
      </c>
      <c r="L8" s="24">
        <v>0</v>
      </c>
      <c r="M8" s="24">
        <v>0</v>
      </c>
      <c r="N8" s="24">
        <v>0</v>
      </c>
      <c r="O8" s="24">
        <v>0</v>
      </c>
      <c r="P8" s="24">
        <v>0</v>
      </c>
      <c r="Q8" s="24">
        <v>0</v>
      </c>
      <c r="R8" s="24">
        <v>0</v>
      </c>
      <c r="S8" s="24">
        <v>0</v>
      </c>
      <c r="T8" s="24">
        <v>0</v>
      </c>
      <c r="U8" s="24">
        <v>0</v>
      </c>
      <c r="V8" s="24">
        <v>0</v>
      </c>
      <c r="W8" s="24">
        <v>0</v>
      </c>
      <c r="X8" s="24">
        <v>0</v>
      </c>
      <c r="Y8" s="24">
        <v>0</v>
      </c>
      <c r="Z8" s="24">
        <v>0</v>
      </c>
      <c r="AA8" s="24">
        <v>0</v>
      </c>
    </row>
    <row r="9" spans="1:27" x14ac:dyDescent="0.25">
      <c r="A9" s="28" t="s">
        <v>40</v>
      </c>
      <c r="B9" s="28" t="s">
        <v>32</v>
      </c>
      <c r="C9" s="24">
        <v>0</v>
      </c>
      <c r="D9" s="24">
        <v>0</v>
      </c>
      <c r="E9" s="24">
        <v>0</v>
      </c>
      <c r="F9" s="24">
        <v>0</v>
      </c>
      <c r="G9" s="24">
        <v>0</v>
      </c>
      <c r="H9" s="24">
        <v>0</v>
      </c>
      <c r="I9" s="24">
        <v>0</v>
      </c>
      <c r="J9" s="24">
        <v>0</v>
      </c>
      <c r="K9" s="24">
        <v>0</v>
      </c>
      <c r="L9" s="24">
        <v>0</v>
      </c>
      <c r="M9" s="24">
        <v>0</v>
      </c>
      <c r="N9" s="24">
        <v>0</v>
      </c>
      <c r="O9" s="24">
        <v>0</v>
      </c>
      <c r="P9" s="24">
        <v>0</v>
      </c>
      <c r="Q9" s="24">
        <v>0</v>
      </c>
      <c r="R9" s="24">
        <v>0</v>
      </c>
      <c r="S9" s="24">
        <v>0</v>
      </c>
      <c r="T9" s="24">
        <v>0</v>
      </c>
      <c r="U9" s="24">
        <v>0</v>
      </c>
      <c r="V9" s="24">
        <v>0</v>
      </c>
      <c r="W9" s="24">
        <v>0</v>
      </c>
      <c r="X9" s="24">
        <v>0</v>
      </c>
      <c r="Y9" s="24">
        <v>0</v>
      </c>
      <c r="Z9" s="24">
        <v>0</v>
      </c>
      <c r="AA9" s="24">
        <v>0</v>
      </c>
    </row>
    <row r="10" spans="1:27" x14ac:dyDescent="0.25">
      <c r="A10" s="28" t="s">
        <v>40</v>
      </c>
      <c r="B10" s="28" t="s">
        <v>67</v>
      </c>
      <c r="C10" s="24">
        <v>0</v>
      </c>
      <c r="D10" s="24">
        <v>0</v>
      </c>
      <c r="E10" s="24">
        <v>0</v>
      </c>
      <c r="F10" s="24">
        <v>0</v>
      </c>
      <c r="G10" s="24">
        <v>0</v>
      </c>
      <c r="H10" s="24">
        <v>0</v>
      </c>
      <c r="I10" s="24">
        <v>0</v>
      </c>
      <c r="J10" s="24">
        <v>0</v>
      </c>
      <c r="K10" s="24">
        <v>0</v>
      </c>
      <c r="L10" s="24">
        <v>0</v>
      </c>
      <c r="M10" s="24">
        <v>0</v>
      </c>
      <c r="N10" s="24">
        <v>0</v>
      </c>
      <c r="O10" s="24">
        <v>0</v>
      </c>
      <c r="P10" s="24">
        <v>0</v>
      </c>
      <c r="Q10" s="24">
        <v>0</v>
      </c>
      <c r="R10" s="24">
        <v>0</v>
      </c>
      <c r="S10" s="24">
        <v>0</v>
      </c>
      <c r="T10" s="24">
        <v>0</v>
      </c>
      <c r="U10" s="24">
        <v>0</v>
      </c>
      <c r="V10" s="24">
        <v>0</v>
      </c>
      <c r="W10" s="24">
        <v>0</v>
      </c>
      <c r="X10" s="24">
        <v>0</v>
      </c>
      <c r="Y10" s="24">
        <v>0</v>
      </c>
      <c r="Z10" s="24">
        <v>0</v>
      </c>
      <c r="AA10" s="24">
        <v>0</v>
      </c>
    </row>
    <row r="11" spans="1:27" x14ac:dyDescent="0.25">
      <c r="A11" s="28" t="s">
        <v>40</v>
      </c>
      <c r="B11" s="28" t="s">
        <v>66</v>
      </c>
      <c r="C11" s="24">
        <v>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row>
    <row r="12" spans="1:27" x14ac:dyDescent="0.25">
      <c r="A12" s="28" t="s">
        <v>40</v>
      </c>
      <c r="B12" s="28" t="s">
        <v>70</v>
      </c>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row>
    <row r="13" spans="1:27" x14ac:dyDescent="0.25">
      <c r="A13" s="28" t="s">
        <v>40</v>
      </c>
      <c r="B13" s="28" t="s">
        <v>69</v>
      </c>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row>
    <row r="14" spans="1:27" x14ac:dyDescent="0.25">
      <c r="A14" s="28" t="s">
        <v>40</v>
      </c>
      <c r="B14" s="28" t="s">
        <v>36</v>
      </c>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row>
    <row r="15" spans="1:27" x14ac:dyDescent="0.25">
      <c r="A15" s="28" t="s">
        <v>40</v>
      </c>
      <c r="B15" s="28" t="s">
        <v>74</v>
      </c>
      <c r="C15" s="24">
        <v>0</v>
      </c>
      <c r="D15" s="24">
        <v>0</v>
      </c>
      <c r="E15" s="24">
        <v>0</v>
      </c>
      <c r="F15" s="24">
        <v>0</v>
      </c>
      <c r="G15" s="24">
        <v>0</v>
      </c>
      <c r="H15" s="24">
        <v>0</v>
      </c>
      <c r="I15" s="24">
        <v>0</v>
      </c>
      <c r="J15" s="24">
        <v>0</v>
      </c>
      <c r="K15" s="24">
        <v>0</v>
      </c>
      <c r="L15" s="24">
        <v>0</v>
      </c>
      <c r="M15" s="24">
        <v>0</v>
      </c>
      <c r="N15" s="24">
        <v>0</v>
      </c>
      <c r="O15" s="24">
        <v>0</v>
      </c>
      <c r="P15" s="24">
        <v>0</v>
      </c>
      <c r="Q15" s="24">
        <v>0</v>
      </c>
      <c r="R15" s="24">
        <v>0</v>
      </c>
      <c r="S15" s="24">
        <v>0</v>
      </c>
      <c r="T15" s="24">
        <v>0</v>
      </c>
      <c r="U15" s="24">
        <v>0</v>
      </c>
      <c r="V15" s="24">
        <v>0</v>
      </c>
      <c r="W15" s="24">
        <v>0</v>
      </c>
      <c r="X15" s="24">
        <v>0</v>
      </c>
      <c r="Y15" s="24">
        <v>0</v>
      </c>
      <c r="Z15" s="24">
        <v>0</v>
      </c>
      <c r="AA15" s="24">
        <v>0</v>
      </c>
    </row>
    <row r="16" spans="1:27" x14ac:dyDescent="0.25">
      <c r="A16" s="28" t="s">
        <v>40</v>
      </c>
      <c r="B16" s="28" t="s">
        <v>56</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24">
        <v>0</v>
      </c>
      <c r="X16" s="24">
        <v>0</v>
      </c>
      <c r="Y16" s="24">
        <v>0</v>
      </c>
      <c r="Z16" s="24">
        <v>0</v>
      </c>
      <c r="AA16" s="24">
        <v>0</v>
      </c>
    </row>
    <row r="17" spans="1:27" x14ac:dyDescent="0.25">
      <c r="A17" s="33" t="s">
        <v>139</v>
      </c>
      <c r="B17" s="33"/>
      <c r="C17" s="30">
        <v>0</v>
      </c>
      <c r="D17" s="30">
        <v>0</v>
      </c>
      <c r="E17" s="30">
        <v>0</v>
      </c>
      <c r="F17" s="30">
        <v>42645.877170219537</v>
      </c>
      <c r="G17" s="30">
        <v>66386.445585102221</v>
      </c>
      <c r="H17" s="30">
        <v>25203.705027070075</v>
      </c>
      <c r="I17" s="30">
        <v>43196.857244694445</v>
      </c>
      <c r="J17" s="30">
        <v>4626.862684282567</v>
      </c>
      <c r="K17" s="30">
        <v>7.9317482250071888E-3</v>
      </c>
      <c r="L17" s="30">
        <v>1797.2000407509629</v>
      </c>
      <c r="M17" s="30">
        <v>4429.468399825053</v>
      </c>
      <c r="N17" s="30">
        <v>1.1948205835017281E-5</v>
      </c>
      <c r="O17" s="30">
        <v>5.03297694132898E-6</v>
      </c>
      <c r="P17" s="30">
        <v>3.3659203880614752E-6</v>
      </c>
      <c r="Q17" s="30">
        <v>1.7346590380039939E-6</v>
      </c>
      <c r="R17" s="30">
        <v>0</v>
      </c>
      <c r="S17" s="30">
        <v>0</v>
      </c>
      <c r="T17" s="30">
        <v>4594.036972020167</v>
      </c>
      <c r="U17" s="30">
        <v>0</v>
      </c>
      <c r="V17" s="30">
        <v>0</v>
      </c>
      <c r="W17" s="30">
        <v>0</v>
      </c>
      <c r="X17" s="30">
        <v>0</v>
      </c>
      <c r="Y17" s="30">
        <v>4.2140621990373997E-6</v>
      </c>
      <c r="Z17" s="30">
        <v>6.4694959276403107E-4</v>
      </c>
      <c r="AA17" s="30">
        <v>1799.8084335084218</v>
      </c>
    </row>
    <row r="18" spans="1:27" x14ac:dyDescent="0.25">
      <c r="A18" s="12"/>
      <c r="B18" s="12"/>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24">
        <v>0</v>
      </c>
      <c r="D20" s="24">
        <v>0</v>
      </c>
      <c r="E20" s="24">
        <v>0</v>
      </c>
      <c r="F20" s="24">
        <v>3.0110301538941223E-4</v>
      </c>
      <c r="G20" s="24">
        <v>0.14632472127705837</v>
      </c>
      <c r="H20" s="24">
        <v>25203.677090008401</v>
      </c>
      <c r="I20" s="24">
        <v>32602.272813586624</v>
      </c>
      <c r="J20" s="24">
        <v>0</v>
      </c>
      <c r="K20" s="24">
        <v>7.5360029280234359E-3</v>
      </c>
      <c r="L20" s="24">
        <v>1797.2000026472024</v>
      </c>
      <c r="M20" s="24">
        <v>4429.4683933056895</v>
      </c>
      <c r="N20" s="24">
        <v>0</v>
      </c>
      <c r="O20" s="24">
        <v>0</v>
      </c>
      <c r="P20" s="24">
        <v>3.3659203880614752E-6</v>
      </c>
      <c r="Q20" s="24">
        <v>0</v>
      </c>
      <c r="R20" s="24">
        <v>0</v>
      </c>
      <c r="S20" s="24">
        <v>0</v>
      </c>
      <c r="T20" s="24">
        <v>0</v>
      </c>
      <c r="U20" s="24">
        <v>0</v>
      </c>
      <c r="V20" s="24">
        <v>0</v>
      </c>
      <c r="W20" s="24">
        <v>0</v>
      </c>
      <c r="X20" s="24">
        <v>0</v>
      </c>
      <c r="Y20" s="24">
        <v>0</v>
      </c>
      <c r="Z20" s="24">
        <v>0</v>
      </c>
      <c r="AA20" s="24">
        <v>0</v>
      </c>
    </row>
    <row r="21" spans="1:27" x14ac:dyDescent="0.25">
      <c r="A21" s="28" t="s">
        <v>131</v>
      </c>
      <c r="B21" s="28" t="s">
        <v>72</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row>
    <row r="22" spans="1:27" x14ac:dyDescent="0.25">
      <c r="A22" s="28" t="s">
        <v>131</v>
      </c>
      <c r="B22" s="28" t="s">
        <v>20</v>
      </c>
      <c r="C22" s="24">
        <v>0</v>
      </c>
      <c r="D22" s="24">
        <v>0</v>
      </c>
      <c r="E22" s="24">
        <v>0</v>
      </c>
      <c r="F22" s="24">
        <v>0</v>
      </c>
      <c r="G22" s="24">
        <v>0</v>
      </c>
      <c r="H22" s="24">
        <v>0</v>
      </c>
      <c r="I22" s="24">
        <v>0</v>
      </c>
      <c r="J22" s="24">
        <v>0</v>
      </c>
      <c r="K22" s="24">
        <v>0</v>
      </c>
      <c r="L22" s="24">
        <v>0</v>
      </c>
      <c r="M22" s="24">
        <v>0</v>
      </c>
      <c r="N22" s="24">
        <v>0</v>
      </c>
      <c r="O22" s="24">
        <v>0</v>
      </c>
      <c r="P22" s="24">
        <v>0</v>
      </c>
      <c r="Q22" s="24">
        <v>0</v>
      </c>
      <c r="R22" s="24">
        <v>0</v>
      </c>
      <c r="S22" s="24">
        <v>0</v>
      </c>
      <c r="T22" s="24">
        <v>0</v>
      </c>
      <c r="U22" s="24">
        <v>0</v>
      </c>
      <c r="V22" s="24">
        <v>0</v>
      </c>
      <c r="W22" s="24">
        <v>0</v>
      </c>
      <c r="X22" s="24">
        <v>0</v>
      </c>
      <c r="Y22" s="24">
        <v>0</v>
      </c>
      <c r="Z22" s="24">
        <v>0</v>
      </c>
      <c r="AA22" s="24">
        <v>0</v>
      </c>
    </row>
    <row r="23" spans="1:27" x14ac:dyDescent="0.25">
      <c r="A23" s="28" t="s">
        <v>131</v>
      </c>
      <c r="B23" s="28" t="s">
        <v>32</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x14ac:dyDescent="0.25">
      <c r="A24" s="28" t="s">
        <v>131</v>
      </c>
      <c r="B24" s="28" t="s">
        <v>67</v>
      </c>
      <c r="C24" s="24">
        <v>0</v>
      </c>
      <c r="D24" s="24">
        <v>0</v>
      </c>
      <c r="E24" s="24">
        <v>0</v>
      </c>
      <c r="F24" s="24">
        <v>0</v>
      </c>
      <c r="G24" s="24">
        <v>0</v>
      </c>
      <c r="H24" s="24">
        <v>0</v>
      </c>
      <c r="I24" s="24">
        <v>0</v>
      </c>
      <c r="J24" s="24">
        <v>0</v>
      </c>
      <c r="K24" s="24">
        <v>0</v>
      </c>
      <c r="L24" s="24">
        <v>0</v>
      </c>
      <c r="M24" s="24">
        <v>0</v>
      </c>
      <c r="N24" s="24">
        <v>0</v>
      </c>
      <c r="O24" s="24">
        <v>0</v>
      </c>
      <c r="P24" s="24">
        <v>0</v>
      </c>
      <c r="Q24" s="24">
        <v>0</v>
      </c>
      <c r="R24" s="24">
        <v>0</v>
      </c>
      <c r="S24" s="24">
        <v>0</v>
      </c>
      <c r="T24" s="24">
        <v>0</v>
      </c>
      <c r="U24" s="24">
        <v>0</v>
      </c>
      <c r="V24" s="24">
        <v>0</v>
      </c>
      <c r="W24" s="24">
        <v>0</v>
      </c>
      <c r="X24" s="24">
        <v>0</v>
      </c>
      <c r="Y24" s="24">
        <v>0</v>
      </c>
      <c r="Z24" s="24">
        <v>0</v>
      </c>
      <c r="AA24" s="24">
        <v>0</v>
      </c>
    </row>
    <row r="25" spans="1:27" x14ac:dyDescent="0.25">
      <c r="A25" s="28" t="s">
        <v>131</v>
      </c>
      <c r="B25" s="28" t="s">
        <v>66</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24">
        <v>0</v>
      </c>
      <c r="T25" s="24">
        <v>0</v>
      </c>
      <c r="U25" s="24">
        <v>0</v>
      </c>
      <c r="V25" s="24">
        <v>0</v>
      </c>
      <c r="W25" s="24">
        <v>0</v>
      </c>
      <c r="X25" s="24">
        <v>0</v>
      </c>
      <c r="Y25" s="24">
        <v>0</v>
      </c>
      <c r="Z25" s="24">
        <v>0</v>
      </c>
      <c r="AA25" s="24">
        <v>0</v>
      </c>
    </row>
    <row r="26" spans="1:27" x14ac:dyDescent="0.25">
      <c r="A26" s="28" t="s">
        <v>131</v>
      </c>
      <c r="B26" s="28" t="s">
        <v>70</v>
      </c>
      <c r="C26" s="24">
        <v>0</v>
      </c>
      <c r="D26" s="24">
        <v>0</v>
      </c>
      <c r="E26" s="24">
        <v>0</v>
      </c>
      <c r="F26" s="24">
        <v>0</v>
      </c>
      <c r="G26" s="24">
        <v>0</v>
      </c>
      <c r="H26" s="24">
        <v>0</v>
      </c>
      <c r="I26" s="24">
        <v>0</v>
      </c>
      <c r="J26" s="24">
        <v>0</v>
      </c>
      <c r="K26" s="24">
        <v>0</v>
      </c>
      <c r="L26" s="24">
        <v>0</v>
      </c>
      <c r="M26" s="24">
        <v>0</v>
      </c>
      <c r="N26" s="24">
        <v>0</v>
      </c>
      <c r="O26" s="24">
        <v>0</v>
      </c>
      <c r="P26" s="24">
        <v>0</v>
      </c>
      <c r="Q26" s="24">
        <v>0</v>
      </c>
      <c r="R26" s="24">
        <v>0</v>
      </c>
      <c r="S26" s="24">
        <v>0</v>
      </c>
      <c r="T26" s="24">
        <v>0</v>
      </c>
      <c r="U26" s="24">
        <v>0</v>
      </c>
      <c r="V26" s="24">
        <v>0</v>
      </c>
      <c r="W26" s="24">
        <v>0</v>
      </c>
      <c r="X26" s="24">
        <v>0</v>
      </c>
      <c r="Y26" s="24">
        <v>0</v>
      </c>
      <c r="Z26" s="24">
        <v>0</v>
      </c>
      <c r="AA26" s="24">
        <v>0</v>
      </c>
    </row>
    <row r="27" spans="1:27" x14ac:dyDescent="0.25">
      <c r="A27" s="28" t="s">
        <v>131</v>
      </c>
      <c r="B27" s="28" t="s">
        <v>69</v>
      </c>
      <c r="C27" s="24">
        <v>0</v>
      </c>
      <c r="D27" s="24">
        <v>0</v>
      </c>
      <c r="E27" s="24">
        <v>0</v>
      </c>
      <c r="F27" s="24">
        <v>0</v>
      </c>
      <c r="G27" s="24">
        <v>0</v>
      </c>
      <c r="H27" s="24">
        <v>0</v>
      </c>
      <c r="I27" s="24">
        <v>0</v>
      </c>
      <c r="J27" s="24">
        <v>0</v>
      </c>
      <c r="K27" s="24">
        <v>0</v>
      </c>
      <c r="L27" s="24">
        <v>0</v>
      </c>
      <c r="M27" s="24">
        <v>0</v>
      </c>
      <c r="N27" s="24">
        <v>0</v>
      </c>
      <c r="O27" s="24">
        <v>0</v>
      </c>
      <c r="P27" s="24">
        <v>0</v>
      </c>
      <c r="Q27" s="24">
        <v>0</v>
      </c>
      <c r="R27" s="24">
        <v>0</v>
      </c>
      <c r="S27" s="24">
        <v>0</v>
      </c>
      <c r="T27" s="24">
        <v>0</v>
      </c>
      <c r="U27" s="24">
        <v>0</v>
      </c>
      <c r="V27" s="24">
        <v>0</v>
      </c>
      <c r="W27" s="24">
        <v>0</v>
      </c>
      <c r="X27" s="24">
        <v>0</v>
      </c>
      <c r="Y27" s="24">
        <v>0</v>
      </c>
      <c r="Z27" s="24">
        <v>0</v>
      </c>
      <c r="AA27" s="24">
        <v>0</v>
      </c>
    </row>
    <row r="28" spans="1:27" x14ac:dyDescent="0.25">
      <c r="A28" s="28" t="s">
        <v>131</v>
      </c>
      <c r="B28" s="28" t="s">
        <v>36</v>
      </c>
      <c r="C28" s="24">
        <v>0</v>
      </c>
      <c r="D28" s="24">
        <v>0</v>
      </c>
      <c r="E28" s="24">
        <v>0</v>
      </c>
      <c r="F28" s="24">
        <v>0</v>
      </c>
      <c r="G28" s="24">
        <v>0</v>
      </c>
      <c r="H28" s="24">
        <v>0</v>
      </c>
      <c r="I28" s="24">
        <v>0</v>
      </c>
      <c r="J28" s="24">
        <v>0</v>
      </c>
      <c r="K28" s="24">
        <v>0</v>
      </c>
      <c r="L28" s="24">
        <v>0</v>
      </c>
      <c r="M28" s="24">
        <v>0</v>
      </c>
      <c r="N28" s="24">
        <v>0</v>
      </c>
      <c r="O28" s="24">
        <v>0</v>
      </c>
      <c r="P28" s="24">
        <v>0</v>
      </c>
      <c r="Q28" s="24">
        <v>0</v>
      </c>
      <c r="R28" s="24">
        <v>0</v>
      </c>
      <c r="S28" s="24">
        <v>0</v>
      </c>
      <c r="T28" s="24">
        <v>0</v>
      </c>
      <c r="U28" s="24">
        <v>0</v>
      </c>
      <c r="V28" s="24">
        <v>0</v>
      </c>
      <c r="W28" s="24">
        <v>0</v>
      </c>
      <c r="X28" s="24">
        <v>0</v>
      </c>
      <c r="Y28" s="24">
        <v>0</v>
      </c>
      <c r="Z28" s="24">
        <v>0</v>
      </c>
      <c r="AA28" s="24">
        <v>0</v>
      </c>
    </row>
    <row r="29" spans="1:27" x14ac:dyDescent="0.25">
      <c r="A29" s="28" t="s">
        <v>131</v>
      </c>
      <c r="B29" s="28" t="s">
        <v>74</v>
      </c>
      <c r="C29" s="24">
        <v>0</v>
      </c>
      <c r="D29" s="24">
        <v>0</v>
      </c>
      <c r="E29" s="24">
        <v>0</v>
      </c>
      <c r="F29" s="24">
        <v>0</v>
      </c>
      <c r="G29" s="24">
        <v>0</v>
      </c>
      <c r="H29" s="24">
        <v>0</v>
      </c>
      <c r="I29" s="24">
        <v>0</v>
      </c>
      <c r="J29" s="24">
        <v>0</v>
      </c>
      <c r="K29" s="24">
        <v>0</v>
      </c>
      <c r="L29" s="24">
        <v>0</v>
      </c>
      <c r="M29" s="24">
        <v>0</v>
      </c>
      <c r="N29" s="24">
        <v>0</v>
      </c>
      <c r="O29" s="24">
        <v>0</v>
      </c>
      <c r="P29" s="24">
        <v>0</v>
      </c>
      <c r="Q29" s="24">
        <v>0</v>
      </c>
      <c r="R29" s="24">
        <v>0</v>
      </c>
      <c r="S29" s="24">
        <v>0</v>
      </c>
      <c r="T29" s="24">
        <v>0</v>
      </c>
      <c r="U29" s="24">
        <v>0</v>
      </c>
      <c r="V29" s="24">
        <v>0</v>
      </c>
      <c r="W29" s="24">
        <v>0</v>
      </c>
      <c r="X29" s="24">
        <v>0</v>
      </c>
      <c r="Y29" s="24">
        <v>0</v>
      </c>
      <c r="Z29" s="24">
        <v>0</v>
      </c>
      <c r="AA29" s="24">
        <v>0</v>
      </c>
    </row>
    <row r="30" spans="1:27" x14ac:dyDescent="0.25">
      <c r="A30" s="28" t="s">
        <v>131</v>
      </c>
      <c r="B30" s="28" t="s">
        <v>56</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24">
        <v>0</v>
      </c>
      <c r="T30" s="24">
        <v>0</v>
      </c>
      <c r="U30" s="24">
        <v>0</v>
      </c>
      <c r="V30" s="24">
        <v>0</v>
      </c>
      <c r="W30" s="24">
        <v>0</v>
      </c>
      <c r="X30" s="24">
        <v>0</v>
      </c>
      <c r="Y30" s="24">
        <v>0</v>
      </c>
      <c r="Z30" s="24">
        <v>0</v>
      </c>
      <c r="AA30" s="24">
        <v>0</v>
      </c>
    </row>
    <row r="31" spans="1:27" x14ac:dyDescent="0.25">
      <c r="A31" s="33" t="s">
        <v>139</v>
      </c>
      <c r="B31" s="33"/>
      <c r="C31" s="30">
        <v>0</v>
      </c>
      <c r="D31" s="30">
        <v>0</v>
      </c>
      <c r="E31" s="30">
        <v>0</v>
      </c>
      <c r="F31" s="30">
        <v>3.0110301538941223E-4</v>
      </c>
      <c r="G31" s="30">
        <v>0.14632472127705837</v>
      </c>
      <c r="H31" s="30">
        <v>25203.677090008401</v>
      </c>
      <c r="I31" s="30">
        <v>32602.272813586624</v>
      </c>
      <c r="J31" s="30">
        <v>0</v>
      </c>
      <c r="K31" s="30">
        <v>7.5360029280234359E-3</v>
      </c>
      <c r="L31" s="30">
        <v>1797.2000026472024</v>
      </c>
      <c r="M31" s="30">
        <v>4429.4683933056895</v>
      </c>
      <c r="N31" s="30">
        <v>0</v>
      </c>
      <c r="O31" s="30">
        <v>0</v>
      </c>
      <c r="P31" s="30">
        <v>3.3659203880614752E-6</v>
      </c>
      <c r="Q31" s="30">
        <v>0</v>
      </c>
      <c r="R31" s="30">
        <v>0</v>
      </c>
      <c r="S31" s="30">
        <v>0</v>
      </c>
      <c r="T31" s="30">
        <v>0</v>
      </c>
      <c r="U31" s="30">
        <v>0</v>
      </c>
      <c r="V31" s="30">
        <v>0</v>
      </c>
      <c r="W31" s="30">
        <v>0</v>
      </c>
      <c r="X31" s="30">
        <v>0</v>
      </c>
      <c r="Y31" s="30">
        <v>0</v>
      </c>
      <c r="Z31" s="30">
        <v>0</v>
      </c>
      <c r="AA31" s="30">
        <v>0</v>
      </c>
    </row>
    <row r="33" spans="1:27"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x14ac:dyDescent="0.25">
      <c r="A34" s="28" t="s">
        <v>132</v>
      </c>
      <c r="B34" s="28" t="s">
        <v>64</v>
      </c>
      <c r="C34" s="24">
        <v>0</v>
      </c>
      <c r="D34" s="24">
        <v>0</v>
      </c>
      <c r="E34" s="24">
        <v>0</v>
      </c>
      <c r="F34" s="24">
        <v>5369.9854121368789</v>
      </c>
      <c r="G34" s="24">
        <v>58084.617680949319</v>
      </c>
      <c r="H34" s="24">
        <v>2.4550786407189364E-2</v>
      </c>
      <c r="I34" s="24">
        <v>578.46812982601034</v>
      </c>
      <c r="J34" s="24">
        <v>0</v>
      </c>
      <c r="K34" s="24">
        <v>3.9574529698375299E-4</v>
      </c>
      <c r="L34" s="24">
        <v>3.8103760614857093E-5</v>
      </c>
      <c r="M34" s="24">
        <v>6.5193638794325998E-6</v>
      </c>
      <c r="N34" s="24">
        <v>1.1948205835017281E-5</v>
      </c>
      <c r="O34" s="24">
        <v>5.03297694132898E-6</v>
      </c>
      <c r="P34" s="24">
        <v>0</v>
      </c>
      <c r="Q34" s="24">
        <v>1.7346590380039939E-6</v>
      </c>
      <c r="R34" s="24">
        <v>0</v>
      </c>
      <c r="S34" s="24">
        <v>0</v>
      </c>
      <c r="T34" s="24">
        <v>0</v>
      </c>
      <c r="U34" s="24">
        <v>0</v>
      </c>
      <c r="V34" s="24">
        <v>0</v>
      </c>
      <c r="W34" s="24">
        <v>0</v>
      </c>
      <c r="X34" s="24">
        <v>0</v>
      </c>
      <c r="Y34" s="24">
        <v>2.2677145750005802E-6</v>
      </c>
      <c r="Z34" s="24">
        <v>6.410479096354252E-4</v>
      </c>
      <c r="AA34" s="24">
        <v>1.2615663820212001E-6</v>
      </c>
    </row>
    <row r="35" spans="1:27" x14ac:dyDescent="0.25">
      <c r="A35" s="28" t="s">
        <v>132</v>
      </c>
      <c r="B35" s="28" t="s">
        <v>72</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row>
    <row r="36" spans="1:27" x14ac:dyDescent="0.25">
      <c r="A36" s="28" t="s">
        <v>132</v>
      </c>
      <c r="B36" s="28" t="s">
        <v>20</v>
      </c>
      <c r="C36" s="24">
        <v>0</v>
      </c>
      <c r="D36" s="24">
        <v>0</v>
      </c>
      <c r="E36" s="24">
        <v>0</v>
      </c>
      <c r="F36" s="24">
        <v>0</v>
      </c>
      <c r="G36" s="24">
        <v>0</v>
      </c>
      <c r="H36" s="24">
        <v>0</v>
      </c>
      <c r="I36" s="24">
        <v>0</v>
      </c>
      <c r="J36" s="24">
        <v>0</v>
      </c>
      <c r="K36" s="24">
        <v>0</v>
      </c>
      <c r="L36" s="24">
        <v>0</v>
      </c>
      <c r="M36" s="24">
        <v>0</v>
      </c>
      <c r="N36" s="24">
        <v>0</v>
      </c>
      <c r="O36" s="24">
        <v>0</v>
      </c>
      <c r="P36" s="24">
        <v>0</v>
      </c>
      <c r="Q36" s="24">
        <v>0</v>
      </c>
      <c r="R36" s="24">
        <v>0</v>
      </c>
      <c r="S36" s="24">
        <v>0</v>
      </c>
      <c r="T36" s="24">
        <v>0</v>
      </c>
      <c r="U36" s="24">
        <v>0</v>
      </c>
      <c r="V36" s="24">
        <v>0</v>
      </c>
      <c r="W36" s="24">
        <v>0</v>
      </c>
      <c r="X36" s="24">
        <v>0</v>
      </c>
      <c r="Y36" s="24">
        <v>0</v>
      </c>
      <c r="Z36" s="24">
        <v>0</v>
      </c>
      <c r="AA36" s="24">
        <v>0</v>
      </c>
    </row>
    <row r="37" spans="1:27" x14ac:dyDescent="0.25">
      <c r="A37" s="28" t="s">
        <v>132</v>
      </c>
      <c r="B37" s="28" t="s">
        <v>32</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row>
    <row r="38" spans="1:27" x14ac:dyDescent="0.25">
      <c r="A38" s="28" t="s">
        <v>132</v>
      </c>
      <c r="B38" s="28" t="s">
        <v>67</v>
      </c>
      <c r="C38" s="24">
        <v>0</v>
      </c>
      <c r="D38" s="24">
        <v>0</v>
      </c>
      <c r="E38" s="24">
        <v>0</v>
      </c>
      <c r="F38" s="24">
        <v>0</v>
      </c>
      <c r="G38" s="24">
        <v>0</v>
      </c>
      <c r="H38" s="24">
        <v>0</v>
      </c>
      <c r="I38" s="24">
        <v>0</v>
      </c>
      <c r="J38" s="24">
        <v>0</v>
      </c>
      <c r="K38" s="24">
        <v>0</v>
      </c>
      <c r="L38" s="24">
        <v>0</v>
      </c>
      <c r="M38" s="24">
        <v>0</v>
      </c>
      <c r="N38" s="24">
        <v>0</v>
      </c>
      <c r="O38" s="24">
        <v>0</v>
      </c>
      <c r="P38" s="24">
        <v>0</v>
      </c>
      <c r="Q38" s="24">
        <v>0</v>
      </c>
      <c r="R38" s="24">
        <v>0</v>
      </c>
      <c r="S38" s="24">
        <v>0</v>
      </c>
      <c r="T38" s="24">
        <v>0</v>
      </c>
      <c r="U38" s="24">
        <v>0</v>
      </c>
      <c r="V38" s="24">
        <v>0</v>
      </c>
      <c r="W38" s="24">
        <v>0</v>
      </c>
      <c r="X38" s="24">
        <v>0</v>
      </c>
      <c r="Y38" s="24">
        <v>0</v>
      </c>
      <c r="Z38" s="24">
        <v>0</v>
      </c>
      <c r="AA38" s="24">
        <v>0</v>
      </c>
    </row>
    <row r="39" spans="1:27" x14ac:dyDescent="0.25">
      <c r="A39" s="28" t="s">
        <v>132</v>
      </c>
      <c r="B39" s="28" t="s">
        <v>66</v>
      </c>
      <c r="C39" s="24">
        <v>0</v>
      </c>
      <c r="D39" s="24">
        <v>0</v>
      </c>
      <c r="E39" s="24">
        <v>0</v>
      </c>
      <c r="F39" s="24">
        <v>0</v>
      </c>
      <c r="G39" s="24">
        <v>0</v>
      </c>
      <c r="H39" s="24">
        <v>0</v>
      </c>
      <c r="I39" s="24">
        <v>0</v>
      </c>
      <c r="J39" s="24">
        <v>0</v>
      </c>
      <c r="K39" s="24">
        <v>0</v>
      </c>
      <c r="L39" s="24">
        <v>0</v>
      </c>
      <c r="M39" s="24">
        <v>0</v>
      </c>
      <c r="N39" s="24">
        <v>0</v>
      </c>
      <c r="O39" s="24">
        <v>0</v>
      </c>
      <c r="P39" s="24">
        <v>0</v>
      </c>
      <c r="Q39" s="24">
        <v>0</v>
      </c>
      <c r="R39" s="24">
        <v>0</v>
      </c>
      <c r="S39" s="24">
        <v>0</v>
      </c>
      <c r="T39" s="24">
        <v>0</v>
      </c>
      <c r="U39" s="24">
        <v>0</v>
      </c>
      <c r="V39" s="24">
        <v>0</v>
      </c>
      <c r="W39" s="24">
        <v>0</v>
      </c>
      <c r="X39" s="24">
        <v>0</v>
      </c>
      <c r="Y39" s="24">
        <v>0</v>
      </c>
      <c r="Z39" s="24">
        <v>0</v>
      </c>
      <c r="AA39" s="24">
        <v>0</v>
      </c>
    </row>
    <row r="40" spans="1:27" x14ac:dyDescent="0.25">
      <c r="A40" s="28" t="s">
        <v>132</v>
      </c>
      <c r="B40" s="28" t="s">
        <v>70</v>
      </c>
      <c r="C40" s="24">
        <v>0</v>
      </c>
      <c r="D40" s="24">
        <v>0</v>
      </c>
      <c r="E40" s="24">
        <v>0</v>
      </c>
      <c r="F40" s="24">
        <v>0</v>
      </c>
      <c r="G40" s="24">
        <v>0</v>
      </c>
      <c r="H40" s="24">
        <v>0</v>
      </c>
      <c r="I40" s="24">
        <v>0</v>
      </c>
      <c r="J40" s="24">
        <v>0</v>
      </c>
      <c r="K40" s="24">
        <v>0</v>
      </c>
      <c r="L40" s="24">
        <v>0</v>
      </c>
      <c r="M40" s="24">
        <v>0</v>
      </c>
      <c r="N40" s="24">
        <v>0</v>
      </c>
      <c r="O40" s="24">
        <v>0</v>
      </c>
      <c r="P40" s="24">
        <v>0</v>
      </c>
      <c r="Q40" s="24">
        <v>0</v>
      </c>
      <c r="R40" s="24">
        <v>0</v>
      </c>
      <c r="S40" s="24">
        <v>0</v>
      </c>
      <c r="T40" s="24">
        <v>0</v>
      </c>
      <c r="U40" s="24">
        <v>0</v>
      </c>
      <c r="V40" s="24">
        <v>0</v>
      </c>
      <c r="W40" s="24">
        <v>0</v>
      </c>
      <c r="X40" s="24">
        <v>0</v>
      </c>
      <c r="Y40" s="24">
        <v>0</v>
      </c>
      <c r="Z40" s="24">
        <v>0</v>
      </c>
      <c r="AA40" s="24">
        <v>0</v>
      </c>
    </row>
    <row r="41" spans="1:27" x14ac:dyDescent="0.25">
      <c r="A41" s="28" t="s">
        <v>132</v>
      </c>
      <c r="B41" s="28" t="s">
        <v>69</v>
      </c>
      <c r="C41" s="24">
        <v>0</v>
      </c>
      <c r="D41" s="24">
        <v>0</v>
      </c>
      <c r="E41" s="24">
        <v>0</v>
      </c>
      <c r="F41" s="24">
        <v>0</v>
      </c>
      <c r="G41" s="24">
        <v>0</v>
      </c>
      <c r="H41" s="24">
        <v>0</v>
      </c>
      <c r="I41" s="24">
        <v>0</v>
      </c>
      <c r="J41" s="24">
        <v>0</v>
      </c>
      <c r="K41" s="24">
        <v>0</v>
      </c>
      <c r="L41" s="24">
        <v>0</v>
      </c>
      <c r="M41" s="24">
        <v>0</v>
      </c>
      <c r="N41" s="24">
        <v>0</v>
      </c>
      <c r="O41" s="24">
        <v>0</v>
      </c>
      <c r="P41" s="24">
        <v>0</v>
      </c>
      <c r="Q41" s="24">
        <v>0</v>
      </c>
      <c r="R41" s="24">
        <v>0</v>
      </c>
      <c r="S41" s="24">
        <v>0</v>
      </c>
      <c r="T41" s="24">
        <v>0</v>
      </c>
      <c r="U41" s="24">
        <v>0</v>
      </c>
      <c r="V41" s="24">
        <v>0</v>
      </c>
      <c r="W41" s="24">
        <v>0</v>
      </c>
      <c r="X41" s="24">
        <v>0</v>
      </c>
      <c r="Y41" s="24">
        <v>0</v>
      </c>
      <c r="Z41" s="24">
        <v>0</v>
      </c>
      <c r="AA41" s="24">
        <v>0</v>
      </c>
    </row>
    <row r="42" spans="1:27" x14ac:dyDescent="0.25">
      <c r="A42" s="28" t="s">
        <v>132</v>
      </c>
      <c r="B42" s="28" t="s">
        <v>36</v>
      </c>
      <c r="C42" s="24">
        <v>0</v>
      </c>
      <c r="D42" s="24">
        <v>0</v>
      </c>
      <c r="E42" s="24">
        <v>0</v>
      </c>
      <c r="F42" s="24">
        <v>0</v>
      </c>
      <c r="G42" s="24">
        <v>0</v>
      </c>
      <c r="H42" s="24">
        <v>0</v>
      </c>
      <c r="I42" s="24">
        <v>0</v>
      </c>
      <c r="J42" s="24">
        <v>0</v>
      </c>
      <c r="K42" s="24">
        <v>0</v>
      </c>
      <c r="L42" s="24">
        <v>0</v>
      </c>
      <c r="M42" s="24">
        <v>0</v>
      </c>
      <c r="N42" s="24">
        <v>0</v>
      </c>
      <c r="O42" s="24">
        <v>0</v>
      </c>
      <c r="P42" s="24">
        <v>0</v>
      </c>
      <c r="Q42" s="24">
        <v>0</v>
      </c>
      <c r="R42" s="24">
        <v>0</v>
      </c>
      <c r="S42" s="24">
        <v>0</v>
      </c>
      <c r="T42" s="24">
        <v>0</v>
      </c>
      <c r="U42" s="24">
        <v>0</v>
      </c>
      <c r="V42" s="24">
        <v>0</v>
      </c>
      <c r="W42" s="24">
        <v>0</v>
      </c>
      <c r="X42" s="24">
        <v>0</v>
      </c>
      <c r="Y42" s="24">
        <v>0</v>
      </c>
      <c r="Z42" s="24">
        <v>0</v>
      </c>
      <c r="AA42" s="24">
        <v>0</v>
      </c>
    </row>
    <row r="43" spans="1:27" x14ac:dyDescent="0.25">
      <c r="A43" s="28" t="s">
        <v>132</v>
      </c>
      <c r="B43" s="28" t="s">
        <v>74</v>
      </c>
      <c r="C43" s="24">
        <v>0</v>
      </c>
      <c r="D43" s="24">
        <v>0</v>
      </c>
      <c r="E43" s="24">
        <v>0</v>
      </c>
      <c r="F43" s="24">
        <v>0</v>
      </c>
      <c r="G43" s="24">
        <v>0</v>
      </c>
      <c r="H43" s="24">
        <v>0</v>
      </c>
      <c r="I43" s="24">
        <v>0</v>
      </c>
      <c r="J43" s="24">
        <v>0</v>
      </c>
      <c r="K43" s="24">
        <v>0</v>
      </c>
      <c r="L43" s="24">
        <v>0</v>
      </c>
      <c r="M43" s="24">
        <v>0</v>
      </c>
      <c r="N43" s="24">
        <v>0</v>
      </c>
      <c r="O43" s="24">
        <v>0</v>
      </c>
      <c r="P43" s="24">
        <v>0</v>
      </c>
      <c r="Q43" s="24">
        <v>0</v>
      </c>
      <c r="R43" s="24">
        <v>0</v>
      </c>
      <c r="S43" s="24">
        <v>0</v>
      </c>
      <c r="T43" s="24">
        <v>0</v>
      </c>
      <c r="U43" s="24">
        <v>0</v>
      </c>
      <c r="V43" s="24">
        <v>0</v>
      </c>
      <c r="W43" s="24">
        <v>0</v>
      </c>
      <c r="X43" s="24">
        <v>0</v>
      </c>
      <c r="Y43" s="24">
        <v>0</v>
      </c>
      <c r="Z43" s="24">
        <v>0</v>
      </c>
      <c r="AA43" s="24">
        <v>0</v>
      </c>
    </row>
    <row r="44" spans="1:27" x14ac:dyDescent="0.25">
      <c r="A44" s="28" t="s">
        <v>132</v>
      </c>
      <c r="B44" s="28" t="s">
        <v>56</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c r="U44" s="24">
        <v>0</v>
      </c>
      <c r="V44" s="24">
        <v>0</v>
      </c>
      <c r="W44" s="24">
        <v>0</v>
      </c>
      <c r="X44" s="24">
        <v>0</v>
      </c>
      <c r="Y44" s="24">
        <v>0</v>
      </c>
      <c r="Z44" s="24">
        <v>0</v>
      </c>
      <c r="AA44" s="24">
        <v>0</v>
      </c>
    </row>
    <row r="45" spans="1:27" x14ac:dyDescent="0.25">
      <c r="A45" s="33" t="s">
        <v>139</v>
      </c>
      <c r="B45" s="33"/>
      <c r="C45" s="30">
        <v>0</v>
      </c>
      <c r="D45" s="30">
        <v>0</v>
      </c>
      <c r="E45" s="30">
        <v>0</v>
      </c>
      <c r="F45" s="30">
        <v>5369.9854121368789</v>
      </c>
      <c r="G45" s="30">
        <v>58084.617680949319</v>
      </c>
      <c r="H45" s="30">
        <v>2.4550786407189364E-2</v>
      </c>
      <c r="I45" s="30">
        <v>578.46812982601034</v>
      </c>
      <c r="J45" s="30">
        <v>0</v>
      </c>
      <c r="K45" s="30">
        <v>3.9574529698375299E-4</v>
      </c>
      <c r="L45" s="30">
        <v>3.8103760614857093E-5</v>
      </c>
      <c r="M45" s="30">
        <v>6.5193638794325998E-6</v>
      </c>
      <c r="N45" s="30">
        <v>1.1948205835017281E-5</v>
      </c>
      <c r="O45" s="30">
        <v>5.03297694132898E-6</v>
      </c>
      <c r="P45" s="30">
        <v>0</v>
      </c>
      <c r="Q45" s="30">
        <v>1.7346590380039939E-6</v>
      </c>
      <c r="R45" s="30">
        <v>0</v>
      </c>
      <c r="S45" s="30">
        <v>0</v>
      </c>
      <c r="T45" s="30">
        <v>0</v>
      </c>
      <c r="U45" s="30">
        <v>0</v>
      </c>
      <c r="V45" s="30">
        <v>0</v>
      </c>
      <c r="W45" s="30">
        <v>0</v>
      </c>
      <c r="X45" s="30">
        <v>0</v>
      </c>
      <c r="Y45" s="30">
        <v>2.2677145750005802E-6</v>
      </c>
      <c r="Z45" s="30">
        <v>6.410479096354252E-4</v>
      </c>
      <c r="AA45" s="30">
        <v>1.2615663820212001E-6</v>
      </c>
    </row>
    <row r="47" spans="1:27"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x14ac:dyDescent="0.25">
      <c r="A48" s="28" t="s">
        <v>133</v>
      </c>
      <c r="B48" s="28" t="s">
        <v>64</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row>
    <row r="49" spans="1:27" x14ac:dyDescent="0.25">
      <c r="A49" s="28" t="s">
        <v>133</v>
      </c>
      <c r="B49" s="28" t="s">
        <v>72</v>
      </c>
      <c r="C49" s="24">
        <v>0</v>
      </c>
      <c r="D49" s="24">
        <v>0</v>
      </c>
      <c r="E49" s="24">
        <v>0</v>
      </c>
      <c r="F49" s="24">
        <v>37275.89145697964</v>
      </c>
      <c r="G49" s="24">
        <v>8301.6815794316335</v>
      </c>
      <c r="H49" s="24">
        <v>3.3862752666277609E-3</v>
      </c>
      <c r="I49" s="24">
        <v>10016.116301281816</v>
      </c>
      <c r="J49" s="24">
        <v>4626.862684282567</v>
      </c>
      <c r="K49" s="24">
        <v>0</v>
      </c>
      <c r="L49" s="24">
        <v>0</v>
      </c>
      <c r="M49" s="24">
        <v>0</v>
      </c>
      <c r="N49" s="24">
        <v>0</v>
      </c>
      <c r="O49" s="24">
        <v>0</v>
      </c>
      <c r="P49" s="24">
        <v>0</v>
      </c>
      <c r="Q49" s="24">
        <v>0</v>
      </c>
      <c r="R49" s="24">
        <v>0</v>
      </c>
      <c r="S49" s="24">
        <v>0</v>
      </c>
      <c r="T49" s="24">
        <v>4594.036972020167</v>
      </c>
      <c r="U49" s="24">
        <v>0</v>
      </c>
      <c r="V49" s="24">
        <v>0</v>
      </c>
      <c r="W49" s="24">
        <v>0</v>
      </c>
      <c r="X49" s="24">
        <v>0</v>
      </c>
      <c r="Y49" s="24">
        <v>1.94634762403682E-6</v>
      </c>
      <c r="Z49" s="24">
        <v>5.9016831286058788E-6</v>
      </c>
      <c r="AA49" s="24">
        <v>1799.8084322468553</v>
      </c>
    </row>
    <row r="50" spans="1:27" x14ac:dyDescent="0.25">
      <c r="A50" s="28" t="s">
        <v>133</v>
      </c>
      <c r="B50" s="28" t="s">
        <v>20</v>
      </c>
      <c r="C50" s="24">
        <v>0</v>
      </c>
      <c r="D50" s="24">
        <v>0</v>
      </c>
      <c r="E50" s="24">
        <v>0</v>
      </c>
      <c r="F50" s="24">
        <v>0</v>
      </c>
      <c r="G50" s="24">
        <v>0</v>
      </c>
      <c r="H50" s="24">
        <v>0</v>
      </c>
      <c r="I50" s="24">
        <v>0</v>
      </c>
      <c r="J50" s="24">
        <v>0</v>
      </c>
      <c r="K50" s="24">
        <v>0</v>
      </c>
      <c r="L50" s="24">
        <v>0</v>
      </c>
      <c r="M50" s="24">
        <v>0</v>
      </c>
      <c r="N50" s="24">
        <v>0</v>
      </c>
      <c r="O50" s="24">
        <v>0</v>
      </c>
      <c r="P50" s="24">
        <v>0</v>
      </c>
      <c r="Q50" s="24">
        <v>0</v>
      </c>
      <c r="R50" s="24">
        <v>0</v>
      </c>
      <c r="S50" s="24">
        <v>0</v>
      </c>
      <c r="T50" s="24">
        <v>0</v>
      </c>
      <c r="U50" s="24">
        <v>0</v>
      </c>
      <c r="V50" s="24">
        <v>0</v>
      </c>
      <c r="W50" s="24">
        <v>0</v>
      </c>
      <c r="X50" s="24">
        <v>0</v>
      </c>
      <c r="Y50" s="24">
        <v>0</v>
      </c>
      <c r="Z50" s="24">
        <v>0</v>
      </c>
      <c r="AA50" s="24">
        <v>0</v>
      </c>
    </row>
    <row r="51" spans="1:27" x14ac:dyDescent="0.25">
      <c r="A51" s="28" t="s">
        <v>133</v>
      </c>
      <c r="B51" s="28" t="s">
        <v>32</v>
      </c>
      <c r="C51" s="24">
        <v>0</v>
      </c>
      <c r="D51" s="24">
        <v>0</v>
      </c>
      <c r="E51" s="24">
        <v>0</v>
      </c>
      <c r="F51" s="24">
        <v>0</v>
      </c>
      <c r="G51" s="24">
        <v>0</v>
      </c>
      <c r="H51" s="24">
        <v>0</v>
      </c>
      <c r="I51" s="24">
        <v>0</v>
      </c>
      <c r="J51" s="24">
        <v>0</v>
      </c>
      <c r="K51" s="24">
        <v>0</v>
      </c>
      <c r="L51" s="24">
        <v>0</v>
      </c>
      <c r="M51" s="24">
        <v>0</v>
      </c>
      <c r="N51" s="24">
        <v>0</v>
      </c>
      <c r="O51" s="24">
        <v>0</v>
      </c>
      <c r="P51" s="24">
        <v>0</v>
      </c>
      <c r="Q51" s="24">
        <v>0</v>
      </c>
      <c r="R51" s="24">
        <v>0</v>
      </c>
      <c r="S51" s="24">
        <v>0</v>
      </c>
      <c r="T51" s="24">
        <v>0</v>
      </c>
      <c r="U51" s="24">
        <v>0</v>
      </c>
      <c r="V51" s="24">
        <v>0</v>
      </c>
      <c r="W51" s="24">
        <v>0</v>
      </c>
      <c r="X51" s="24">
        <v>0</v>
      </c>
      <c r="Y51" s="24">
        <v>0</v>
      </c>
      <c r="Z51" s="24">
        <v>0</v>
      </c>
      <c r="AA51" s="24">
        <v>0</v>
      </c>
    </row>
    <row r="52" spans="1:27" x14ac:dyDescent="0.25">
      <c r="A52" s="28" t="s">
        <v>133</v>
      </c>
      <c r="B52" s="28" t="s">
        <v>67</v>
      </c>
      <c r="C52" s="24">
        <v>0</v>
      </c>
      <c r="D52" s="24">
        <v>0</v>
      </c>
      <c r="E52" s="24">
        <v>0</v>
      </c>
      <c r="F52" s="24">
        <v>0</v>
      </c>
      <c r="G52" s="24">
        <v>0</v>
      </c>
      <c r="H52" s="24">
        <v>0</v>
      </c>
      <c r="I52" s="24">
        <v>0</v>
      </c>
      <c r="J52" s="24">
        <v>0</v>
      </c>
      <c r="K52" s="24">
        <v>0</v>
      </c>
      <c r="L52" s="24">
        <v>0</v>
      </c>
      <c r="M52" s="24">
        <v>0</v>
      </c>
      <c r="N52" s="24">
        <v>0</v>
      </c>
      <c r="O52" s="24">
        <v>0</v>
      </c>
      <c r="P52" s="24">
        <v>0</v>
      </c>
      <c r="Q52" s="24">
        <v>0</v>
      </c>
      <c r="R52" s="24">
        <v>0</v>
      </c>
      <c r="S52" s="24">
        <v>0</v>
      </c>
      <c r="T52" s="24">
        <v>0</v>
      </c>
      <c r="U52" s="24">
        <v>0</v>
      </c>
      <c r="V52" s="24">
        <v>0</v>
      </c>
      <c r="W52" s="24">
        <v>0</v>
      </c>
      <c r="X52" s="24">
        <v>0</v>
      </c>
      <c r="Y52" s="24">
        <v>0</v>
      </c>
      <c r="Z52" s="24">
        <v>0</v>
      </c>
      <c r="AA52" s="24">
        <v>0</v>
      </c>
    </row>
    <row r="53" spans="1:27" x14ac:dyDescent="0.25">
      <c r="A53" s="28" t="s">
        <v>133</v>
      </c>
      <c r="B53" s="28" t="s">
        <v>66</v>
      </c>
      <c r="C53" s="24">
        <v>0</v>
      </c>
      <c r="D53" s="24">
        <v>0</v>
      </c>
      <c r="E53" s="24">
        <v>0</v>
      </c>
      <c r="F53" s="24">
        <v>0</v>
      </c>
      <c r="G53" s="24">
        <v>0</v>
      </c>
      <c r="H53" s="24">
        <v>0</v>
      </c>
      <c r="I53" s="24">
        <v>0</v>
      </c>
      <c r="J53" s="24">
        <v>0</v>
      </c>
      <c r="K53" s="24">
        <v>0</v>
      </c>
      <c r="L53" s="24">
        <v>0</v>
      </c>
      <c r="M53" s="24">
        <v>0</v>
      </c>
      <c r="N53" s="24">
        <v>0</v>
      </c>
      <c r="O53" s="24">
        <v>0</v>
      </c>
      <c r="P53" s="24">
        <v>0</v>
      </c>
      <c r="Q53" s="24">
        <v>0</v>
      </c>
      <c r="R53" s="24">
        <v>0</v>
      </c>
      <c r="S53" s="24">
        <v>0</v>
      </c>
      <c r="T53" s="24">
        <v>0</v>
      </c>
      <c r="U53" s="24">
        <v>0</v>
      </c>
      <c r="V53" s="24">
        <v>0</v>
      </c>
      <c r="W53" s="24">
        <v>0</v>
      </c>
      <c r="X53" s="24">
        <v>0</v>
      </c>
      <c r="Y53" s="24">
        <v>0</v>
      </c>
      <c r="Z53" s="24">
        <v>0</v>
      </c>
      <c r="AA53" s="24">
        <v>0</v>
      </c>
    </row>
    <row r="54" spans="1:27" x14ac:dyDescent="0.25">
      <c r="A54" s="28" t="s">
        <v>133</v>
      </c>
      <c r="B54" s="28" t="s">
        <v>70</v>
      </c>
      <c r="C54" s="24">
        <v>0</v>
      </c>
      <c r="D54" s="24">
        <v>0</v>
      </c>
      <c r="E54" s="24">
        <v>0</v>
      </c>
      <c r="F54" s="24">
        <v>0</v>
      </c>
      <c r="G54" s="24">
        <v>0</v>
      </c>
      <c r="H54" s="24">
        <v>0</v>
      </c>
      <c r="I54" s="24">
        <v>0</v>
      </c>
      <c r="J54" s="24">
        <v>0</v>
      </c>
      <c r="K54" s="24">
        <v>0</v>
      </c>
      <c r="L54" s="24">
        <v>0</v>
      </c>
      <c r="M54" s="24">
        <v>0</v>
      </c>
      <c r="N54" s="24">
        <v>0</v>
      </c>
      <c r="O54" s="24">
        <v>0</v>
      </c>
      <c r="P54" s="24">
        <v>0</v>
      </c>
      <c r="Q54" s="24">
        <v>0</v>
      </c>
      <c r="R54" s="24">
        <v>0</v>
      </c>
      <c r="S54" s="24">
        <v>0</v>
      </c>
      <c r="T54" s="24">
        <v>0</v>
      </c>
      <c r="U54" s="24">
        <v>0</v>
      </c>
      <c r="V54" s="24">
        <v>0</v>
      </c>
      <c r="W54" s="24">
        <v>0</v>
      </c>
      <c r="X54" s="24">
        <v>0</v>
      </c>
      <c r="Y54" s="24">
        <v>0</v>
      </c>
      <c r="Z54" s="24">
        <v>0</v>
      </c>
      <c r="AA54" s="24">
        <v>0</v>
      </c>
    </row>
    <row r="55" spans="1:27" x14ac:dyDescent="0.25">
      <c r="A55" s="28" t="s">
        <v>133</v>
      </c>
      <c r="B55" s="28" t="s">
        <v>69</v>
      </c>
      <c r="C55" s="24">
        <v>0</v>
      </c>
      <c r="D55" s="24">
        <v>0</v>
      </c>
      <c r="E55" s="24">
        <v>0</v>
      </c>
      <c r="F55" s="24">
        <v>0</v>
      </c>
      <c r="G55" s="24">
        <v>0</v>
      </c>
      <c r="H55" s="24">
        <v>0</v>
      </c>
      <c r="I55" s="24">
        <v>0</v>
      </c>
      <c r="J55" s="24">
        <v>0</v>
      </c>
      <c r="K55" s="24">
        <v>0</v>
      </c>
      <c r="L55" s="24">
        <v>0</v>
      </c>
      <c r="M55" s="24">
        <v>0</v>
      </c>
      <c r="N55" s="24">
        <v>0</v>
      </c>
      <c r="O55" s="24">
        <v>0</v>
      </c>
      <c r="P55" s="24">
        <v>0</v>
      </c>
      <c r="Q55" s="24">
        <v>0</v>
      </c>
      <c r="R55" s="24">
        <v>0</v>
      </c>
      <c r="S55" s="24">
        <v>0</v>
      </c>
      <c r="T55" s="24">
        <v>0</v>
      </c>
      <c r="U55" s="24">
        <v>0</v>
      </c>
      <c r="V55" s="24">
        <v>0</v>
      </c>
      <c r="W55" s="24">
        <v>0</v>
      </c>
      <c r="X55" s="24">
        <v>0</v>
      </c>
      <c r="Y55" s="24">
        <v>0</v>
      </c>
      <c r="Z55" s="24">
        <v>0</v>
      </c>
      <c r="AA55" s="24">
        <v>0</v>
      </c>
    </row>
    <row r="56" spans="1:27" x14ac:dyDescent="0.25">
      <c r="A56" s="28" t="s">
        <v>133</v>
      </c>
      <c r="B56" s="28" t="s">
        <v>36</v>
      </c>
      <c r="C56" s="24">
        <v>0</v>
      </c>
      <c r="D56" s="24">
        <v>0</v>
      </c>
      <c r="E56" s="24">
        <v>0</v>
      </c>
      <c r="F56" s="24">
        <v>0</v>
      </c>
      <c r="G56" s="24">
        <v>0</v>
      </c>
      <c r="H56" s="24">
        <v>0</v>
      </c>
      <c r="I56" s="24">
        <v>0</v>
      </c>
      <c r="J56" s="24">
        <v>0</v>
      </c>
      <c r="K56" s="24">
        <v>0</v>
      </c>
      <c r="L56" s="24">
        <v>0</v>
      </c>
      <c r="M56" s="24">
        <v>0</v>
      </c>
      <c r="N56" s="24">
        <v>0</v>
      </c>
      <c r="O56" s="24">
        <v>0</v>
      </c>
      <c r="P56" s="24">
        <v>0</v>
      </c>
      <c r="Q56" s="24">
        <v>0</v>
      </c>
      <c r="R56" s="24">
        <v>0</v>
      </c>
      <c r="S56" s="24">
        <v>0</v>
      </c>
      <c r="T56" s="24">
        <v>0</v>
      </c>
      <c r="U56" s="24">
        <v>0</v>
      </c>
      <c r="V56" s="24">
        <v>0</v>
      </c>
      <c r="W56" s="24">
        <v>0</v>
      </c>
      <c r="X56" s="24">
        <v>0</v>
      </c>
      <c r="Y56" s="24">
        <v>0</v>
      </c>
      <c r="Z56" s="24">
        <v>0</v>
      </c>
      <c r="AA56" s="24">
        <v>0</v>
      </c>
    </row>
    <row r="57" spans="1:27" x14ac:dyDescent="0.25">
      <c r="A57" s="28" t="s">
        <v>133</v>
      </c>
      <c r="B57" s="28" t="s">
        <v>74</v>
      </c>
      <c r="C57" s="24">
        <v>0</v>
      </c>
      <c r="D57" s="24">
        <v>0</v>
      </c>
      <c r="E57" s="24">
        <v>0</v>
      </c>
      <c r="F57" s="24">
        <v>0</v>
      </c>
      <c r="G57" s="24">
        <v>0</v>
      </c>
      <c r="H57" s="24">
        <v>0</v>
      </c>
      <c r="I57" s="24">
        <v>0</v>
      </c>
      <c r="J57" s="24">
        <v>0</v>
      </c>
      <c r="K57" s="24">
        <v>0</v>
      </c>
      <c r="L57" s="24">
        <v>0</v>
      </c>
      <c r="M57" s="24">
        <v>0</v>
      </c>
      <c r="N57" s="24">
        <v>0</v>
      </c>
      <c r="O57" s="24">
        <v>0</v>
      </c>
      <c r="P57" s="24">
        <v>0</v>
      </c>
      <c r="Q57" s="24">
        <v>0</v>
      </c>
      <c r="R57" s="24">
        <v>0</v>
      </c>
      <c r="S57" s="24">
        <v>0</v>
      </c>
      <c r="T57" s="24">
        <v>0</v>
      </c>
      <c r="U57" s="24">
        <v>0</v>
      </c>
      <c r="V57" s="24">
        <v>0</v>
      </c>
      <c r="W57" s="24">
        <v>0</v>
      </c>
      <c r="X57" s="24">
        <v>0</v>
      </c>
      <c r="Y57" s="24">
        <v>0</v>
      </c>
      <c r="Z57" s="24">
        <v>0</v>
      </c>
      <c r="AA57" s="24">
        <v>0</v>
      </c>
    </row>
    <row r="58" spans="1:27" x14ac:dyDescent="0.25">
      <c r="A58" s="28" t="s">
        <v>133</v>
      </c>
      <c r="B58" s="28" t="s">
        <v>56</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24">
        <v>0</v>
      </c>
      <c r="T58" s="24">
        <v>0</v>
      </c>
      <c r="U58" s="24">
        <v>0</v>
      </c>
      <c r="V58" s="24">
        <v>0</v>
      </c>
      <c r="W58" s="24">
        <v>0</v>
      </c>
      <c r="X58" s="24">
        <v>0</v>
      </c>
      <c r="Y58" s="24">
        <v>0</v>
      </c>
      <c r="Z58" s="24">
        <v>0</v>
      </c>
      <c r="AA58" s="24">
        <v>0</v>
      </c>
    </row>
    <row r="59" spans="1:27" x14ac:dyDescent="0.25">
      <c r="A59" s="33" t="s">
        <v>139</v>
      </c>
      <c r="B59" s="33"/>
      <c r="C59" s="30">
        <v>0</v>
      </c>
      <c r="D59" s="30">
        <v>0</v>
      </c>
      <c r="E59" s="30">
        <v>0</v>
      </c>
      <c r="F59" s="30">
        <v>37275.89145697964</v>
      </c>
      <c r="G59" s="30">
        <v>8301.6815794316335</v>
      </c>
      <c r="H59" s="30">
        <v>3.3862752666277609E-3</v>
      </c>
      <c r="I59" s="30">
        <v>10016.116301281816</v>
      </c>
      <c r="J59" s="30">
        <v>4626.862684282567</v>
      </c>
      <c r="K59" s="30">
        <v>0</v>
      </c>
      <c r="L59" s="30">
        <v>0</v>
      </c>
      <c r="M59" s="30">
        <v>0</v>
      </c>
      <c r="N59" s="30">
        <v>0</v>
      </c>
      <c r="O59" s="30">
        <v>0</v>
      </c>
      <c r="P59" s="30">
        <v>0</v>
      </c>
      <c r="Q59" s="30">
        <v>0</v>
      </c>
      <c r="R59" s="30">
        <v>0</v>
      </c>
      <c r="S59" s="30">
        <v>0</v>
      </c>
      <c r="T59" s="30">
        <v>4594.036972020167</v>
      </c>
      <c r="U59" s="30">
        <v>0</v>
      </c>
      <c r="V59" s="30">
        <v>0</v>
      </c>
      <c r="W59" s="30">
        <v>0</v>
      </c>
      <c r="X59" s="30">
        <v>0</v>
      </c>
      <c r="Y59" s="30">
        <v>1.94634762403682E-6</v>
      </c>
      <c r="Z59" s="30">
        <v>5.9016831286058788E-6</v>
      </c>
      <c r="AA59" s="30">
        <v>1799.8084322468553</v>
      </c>
    </row>
    <row r="61" spans="1:27"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x14ac:dyDescent="0.25">
      <c r="A62" s="28" t="s">
        <v>134</v>
      </c>
      <c r="B62" s="28" t="s">
        <v>64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row>
    <row r="63" spans="1:27" x14ac:dyDescent="0.25">
      <c r="A63" s="28" t="s">
        <v>134</v>
      </c>
      <c r="B63" s="28" t="s">
        <v>72</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row>
    <row r="64" spans="1:27" x14ac:dyDescent="0.25">
      <c r="A64" s="28" t="s">
        <v>134</v>
      </c>
      <c r="B64" s="28" t="s">
        <v>20</v>
      </c>
      <c r="C64" s="24">
        <v>0</v>
      </c>
      <c r="D64" s="24">
        <v>0</v>
      </c>
      <c r="E64" s="24">
        <v>0</v>
      </c>
      <c r="F64" s="24">
        <v>0</v>
      </c>
      <c r="G64" s="24">
        <v>0</v>
      </c>
      <c r="H64" s="24">
        <v>0</v>
      </c>
      <c r="I64" s="24">
        <v>0</v>
      </c>
      <c r="J64" s="24">
        <v>0</v>
      </c>
      <c r="K64" s="24">
        <v>0</v>
      </c>
      <c r="L64" s="24">
        <v>0</v>
      </c>
      <c r="M64" s="24">
        <v>0</v>
      </c>
      <c r="N64" s="24">
        <v>0</v>
      </c>
      <c r="O64" s="24">
        <v>0</v>
      </c>
      <c r="P64" s="24">
        <v>0</v>
      </c>
      <c r="Q64" s="24">
        <v>0</v>
      </c>
      <c r="R64" s="24">
        <v>0</v>
      </c>
      <c r="S64" s="24">
        <v>0</v>
      </c>
      <c r="T64" s="24">
        <v>0</v>
      </c>
      <c r="U64" s="24">
        <v>0</v>
      </c>
      <c r="V64" s="24">
        <v>0</v>
      </c>
      <c r="W64" s="24">
        <v>0</v>
      </c>
      <c r="X64" s="24">
        <v>0</v>
      </c>
      <c r="Y64" s="24">
        <v>0</v>
      </c>
      <c r="Z64" s="24">
        <v>0</v>
      </c>
      <c r="AA64" s="24">
        <v>0</v>
      </c>
    </row>
    <row r="65" spans="1:27" x14ac:dyDescent="0.25">
      <c r="A65" s="28" t="s">
        <v>134</v>
      </c>
      <c r="B65" s="28" t="s">
        <v>32</v>
      </c>
      <c r="C65" s="24">
        <v>0</v>
      </c>
      <c r="D65" s="24">
        <v>0</v>
      </c>
      <c r="E65" s="24">
        <v>0</v>
      </c>
      <c r="F65" s="24">
        <v>0</v>
      </c>
      <c r="G65" s="24">
        <v>0</v>
      </c>
      <c r="H65" s="24">
        <v>0</v>
      </c>
      <c r="I65" s="24">
        <v>0</v>
      </c>
      <c r="J65" s="24">
        <v>0</v>
      </c>
      <c r="K65" s="24">
        <v>0</v>
      </c>
      <c r="L65" s="24">
        <v>0</v>
      </c>
      <c r="M65" s="24">
        <v>0</v>
      </c>
      <c r="N65" s="24">
        <v>0</v>
      </c>
      <c r="O65" s="24">
        <v>0</v>
      </c>
      <c r="P65" s="24">
        <v>0</v>
      </c>
      <c r="Q65" s="24">
        <v>0</v>
      </c>
      <c r="R65" s="24">
        <v>0</v>
      </c>
      <c r="S65" s="24">
        <v>0</v>
      </c>
      <c r="T65" s="24">
        <v>0</v>
      </c>
      <c r="U65" s="24">
        <v>0</v>
      </c>
      <c r="V65" s="24">
        <v>0</v>
      </c>
      <c r="W65" s="24">
        <v>0</v>
      </c>
      <c r="X65" s="24">
        <v>0</v>
      </c>
      <c r="Y65" s="24">
        <v>0</v>
      </c>
      <c r="Z65" s="24">
        <v>0</v>
      </c>
      <c r="AA65" s="24">
        <v>0</v>
      </c>
    </row>
    <row r="66" spans="1:27" x14ac:dyDescent="0.25">
      <c r="A66" s="28" t="s">
        <v>134</v>
      </c>
      <c r="B66" s="28" t="s">
        <v>67</v>
      </c>
      <c r="C66" s="24">
        <v>0</v>
      </c>
      <c r="D66" s="24">
        <v>0</v>
      </c>
      <c r="E66" s="24">
        <v>0</v>
      </c>
      <c r="F66" s="24">
        <v>0</v>
      </c>
      <c r="G66" s="24">
        <v>0</v>
      </c>
      <c r="H66" s="24">
        <v>0</v>
      </c>
      <c r="I66" s="24">
        <v>0</v>
      </c>
      <c r="J66" s="24">
        <v>0</v>
      </c>
      <c r="K66" s="24">
        <v>0</v>
      </c>
      <c r="L66" s="24">
        <v>0</v>
      </c>
      <c r="M66" s="24">
        <v>0</v>
      </c>
      <c r="N66" s="24">
        <v>0</v>
      </c>
      <c r="O66" s="24">
        <v>0</v>
      </c>
      <c r="P66" s="24">
        <v>0</v>
      </c>
      <c r="Q66" s="24">
        <v>0</v>
      </c>
      <c r="R66" s="24">
        <v>0</v>
      </c>
      <c r="S66" s="24">
        <v>0</v>
      </c>
      <c r="T66" s="24">
        <v>0</v>
      </c>
      <c r="U66" s="24">
        <v>0</v>
      </c>
      <c r="V66" s="24">
        <v>0</v>
      </c>
      <c r="W66" s="24">
        <v>0</v>
      </c>
      <c r="X66" s="24">
        <v>0</v>
      </c>
      <c r="Y66" s="24">
        <v>0</v>
      </c>
      <c r="Z66" s="24">
        <v>0</v>
      </c>
      <c r="AA66" s="24">
        <v>0</v>
      </c>
    </row>
    <row r="67" spans="1:27" x14ac:dyDescent="0.25">
      <c r="A67" s="28" t="s">
        <v>134</v>
      </c>
      <c r="B67" s="28" t="s">
        <v>66</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row>
    <row r="68" spans="1:27" x14ac:dyDescent="0.25">
      <c r="A68" s="28" t="s">
        <v>134</v>
      </c>
      <c r="B68" s="28" t="s">
        <v>70</v>
      </c>
      <c r="C68" s="24">
        <v>0</v>
      </c>
      <c r="D68" s="24">
        <v>0</v>
      </c>
      <c r="E68" s="24">
        <v>0</v>
      </c>
      <c r="F68" s="24">
        <v>0</v>
      </c>
      <c r="G68" s="24">
        <v>0</v>
      </c>
      <c r="H68" s="24">
        <v>0</v>
      </c>
      <c r="I68" s="24">
        <v>0</v>
      </c>
      <c r="J68" s="24">
        <v>0</v>
      </c>
      <c r="K68" s="24">
        <v>0</v>
      </c>
      <c r="L68" s="24">
        <v>0</v>
      </c>
      <c r="M68" s="24">
        <v>0</v>
      </c>
      <c r="N68" s="24">
        <v>0</v>
      </c>
      <c r="O68" s="24">
        <v>0</v>
      </c>
      <c r="P68" s="24">
        <v>0</v>
      </c>
      <c r="Q68" s="24">
        <v>0</v>
      </c>
      <c r="R68" s="24">
        <v>0</v>
      </c>
      <c r="S68" s="24">
        <v>0</v>
      </c>
      <c r="T68" s="24">
        <v>0</v>
      </c>
      <c r="U68" s="24">
        <v>0</v>
      </c>
      <c r="V68" s="24">
        <v>0</v>
      </c>
      <c r="W68" s="24">
        <v>0</v>
      </c>
      <c r="X68" s="24">
        <v>0</v>
      </c>
      <c r="Y68" s="24">
        <v>0</v>
      </c>
      <c r="Z68" s="24">
        <v>0</v>
      </c>
      <c r="AA68" s="24">
        <v>0</v>
      </c>
    </row>
    <row r="69" spans="1:27" x14ac:dyDescent="0.25">
      <c r="A69" s="28" t="s">
        <v>134</v>
      </c>
      <c r="B69" s="28" t="s">
        <v>69</v>
      </c>
      <c r="C69" s="24">
        <v>0</v>
      </c>
      <c r="D69" s="24">
        <v>0</v>
      </c>
      <c r="E69" s="24">
        <v>0</v>
      </c>
      <c r="F69" s="24">
        <v>0</v>
      </c>
      <c r="G69" s="24">
        <v>0</v>
      </c>
      <c r="H69" s="24">
        <v>0</v>
      </c>
      <c r="I69" s="24">
        <v>0</v>
      </c>
      <c r="J69" s="24">
        <v>0</v>
      </c>
      <c r="K69" s="24">
        <v>0</v>
      </c>
      <c r="L69" s="24">
        <v>0</v>
      </c>
      <c r="M69" s="24">
        <v>0</v>
      </c>
      <c r="N69" s="24">
        <v>0</v>
      </c>
      <c r="O69" s="24">
        <v>0</v>
      </c>
      <c r="P69" s="24">
        <v>0</v>
      </c>
      <c r="Q69" s="24">
        <v>0</v>
      </c>
      <c r="R69" s="24">
        <v>0</v>
      </c>
      <c r="S69" s="24">
        <v>0</v>
      </c>
      <c r="T69" s="24">
        <v>0</v>
      </c>
      <c r="U69" s="24">
        <v>0</v>
      </c>
      <c r="V69" s="24">
        <v>0</v>
      </c>
      <c r="W69" s="24">
        <v>0</v>
      </c>
      <c r="X69" s="24">
        <v>0</v>
      </c>
      <c r="Y69" s="24">
        <v>0</v>
      </c>
      <c r="Z69" s="24">
        <v>0</v>
      </c>
      <c r="AA69" s="24">
        <v>0</v>
      </c>
    </row>
    <row r="70" spans="1:27" x14ac:dyDescent="0.25">
      <c r="A70" s="28" t="s">
        <v>134</v>
      </c>
      <c r="B70" s="28" t="s">
        <v>36</v>
      </c>
      <c r="C70" s="24">
        <v>0</v>
      </c>
      <c r="D70" s="24">
        <v>0</v>
      </c>
      <c r="E70" s="24">
        <v>0</v>
      </c>
      <c r="F70" s="24">
        <v>0</v>
      </c>
      <c r="G70" s="24">
        <v>0</v>
      </c>
      <c r="H70" s="24">
        <v>0</v>
      </c>
      <c r="I70" s="24">
        <v>0</v>
      </c>
      <c r="J70" s="24">
        <v>0</v>
      </c>
      <c r="K70" s="24">
        <v>0</v>
      </c>
      <c r="L70" s="24">
        <v>0</v>
      </c>
      <c r="M70" s="24">
        <v>0</v>
      </c>
      <c r="N70" s="24">
        <v>0</v>
      </c>
      <c r="O70" s="24">
        <v>0</v>
      </c>
      <c r="P70" s="24">
        <v>0</v>
      </c>
      <c r="Q70" s="24">
        <v>0</v>
      </c>
      <c r="R70" s="24">
        <v>0</v>
      </c>
      <c r="S70" s="24">
        <v>0</v>
      </c>
      <c r="T70" s="24">
        <v>0</v>
      </c>
      <c r="U70" s="24">
        <v>0</v>
      </c>
      <c r="V70" s="24">
        <v>0</v>
      </c>
      <c r="W70" s="24">
        <v>0</v>
      </c>
      <c r="X70" s="24">
        <v>0</v>
      </c>
      <c r="Y70" s="24">
        <v>0</v>
      </c>
      <c r="Z70" s="24">
        <v>0</v>
      </c>
      <c r="AA70" s="24">
        <v>0</v>
      </c>
    </row>
    <row r="71" spans="1:27" x14ac:dyDescent="0.25">
      <c r="A71" s="28" t="s">
        <v>134</v>
      </c>
      <c r="B71" s="28" t="s">
        <v>74</v>
      </c>
      <c r="C71" s="24">
        <v>0</v>
      </c>
      <c r="D71" s="24">
        <v>0</v>
      </c>
      <c r="E71" s="24">
        <v>0</v>
      </c>
      <c r="F71" s="24">
        <v>0</v>
      </c>
      <c r="G71" s="24">
        <v>0</v>
      </c>
      <c r="H71" s="24">
        <v>0</v>
      </c>
      <c r="I71" s="24">
        <v>0</v>
      </c>
      <c r="J71" s="24">
        <v>0</v>
      </c>
      <c r="K71" s="24">
        <v>0</v>
      </c>
      <c r="L71" s="24">
        <v>0</v>
      </c>
      <c r="M71" s="24">
        <v>0</v>
      </c>
      <c r="N71" s="24">
        <v>0</v>
      </c>
      <c r="O71" s="24">
        <v>0</v>
      </c>
      <c r="P71" s="24">
        <v>0</v>
      </c>
      <c r="Q71" s="24">
        <v>0</v>
      </c>
      <c r="R71" s="24">
        <v>0</v>
      </c>
      <c r="S71" s="24">
        <v>0</v>
      </c>
      <c r="T71" s="24">
        <v>0</v>
      </c>
      <c r="U71" s="24">
        <v>0</v>
      </c>
      <c r="V71" s="24">
        <v>0</v>
      </c>
      <c r="W71" s="24">
        <v>0</v>
      </c>
      <c r="X71" s="24">
        <v>0</v>
      </c>
      <c r="Y71" s="24">
        <v>0</v>
      </c>
      <c r="Z71" s="24">
        <v>0</v>
      </c>
      <c r="AA71" s="24">
        <v>0</v>
      </c>
    </row>
    <row r="72" spans="1:27" x14ac:dyDescent="0.25">
      <c r="A72" s="28" t="s">
        <v>134</v>
      </c>
      <c r="B72" s="28" t="s">
        <v>56</v>
      </c>
      <c r="C72" s="24">
        <v>0</v>
      </c>
      <c r="D72" s="24">
        <v>0</v>
      </c>
      <c r="E72" s="24">
        <v>0</v>
      </c>
      <c r="F72" s="24">
        <v>0</v>
      </c>
      <c r="G72" s="24">
        <v>0</v>
      </c>
      <c r="H72" s="24">
        <v>0</v>
      </c>
      <c r="I72" s="24">
        <v>0</v>
      </c>
      <c r="J72" s="24">
        <v>0</v>
      </c>
      <c r="K72" s="24">
        <v>0</v>
      </c>
      <c r="L72" s="24">
        <v>0</v>
      </c>
      <c r="M72" s="24">
        <v>0</v>
      </c>
      <c r="N72" s="24">
        <v>0</v>
      </c>
      <c r="O72" s="24">
        <v>0</v>
      </c>
      <c r="P72" s="24">
        <v>0</v>
      </c>
      <c r="Q72" s="24">
        <v>0</v>
      </c>
      <c r="R72" s="24">
        <v>0</v>
      </c>
      <c r="S72" s="24">
        <v>0</v>
      </c>
      <c r="T72" s="24">
        <v>0</v>
      </c>
      <c r="U72" s="24">
        <v>0</v>
      </c>
      <c r="V72" s="24">
        <v>0</v>
      </c>
      <c r="W72" s="24">
        <v>0</v>
      </c>
      <c r="X72" s="24">
        <v>0</v>
      </c>
      <c r="Y72" s="24">
        <v>0</v>
      </c>
      <c r="Z72" s="24">
        <v>0</v>
      </c>
      <c r="AA72" s="24">
        <v>0</v>
      </c>
    </row>
    <row r="73" spans="1:27" x14ac:dyDescent="0.25">
      <c r="A73" s="33" t="s">
        <v>139</v>
      </c>
      <c r="B73" s="33"/>
      <c r="C73" s="30">
        <v>0</v>
      </c>
      <c r="D73" s="30">
        <v>0</v>
      </c>
      <c r="E73" s="30">
        <v>0</v>
      </c>
      <c r="F73" s="30">
        <v>0</v>
      </c>
      <c r="G73" s="30">
        <v>0</v>
      </c>
      <c r="H73" s="30">
        <v>0</v>
      </c>
      <c r="I73" s="30">
        <v>0</v>
      </c>
      <c r="J73" s="30">
        <v>0</v>
      </c>
      <c r="K73" s="30">
        <v>0</v>
      </c>
      <c r="L73" s="30">
        <v>0</v>
      </c>
      <c r="M73" s="30">
        <v>0</v>
      </c>
      <c r="N73" s="30">
        <v>0</v>
      </c>
      <c r="O73" s="30">
        <v>0</v>
      </c>
      <c r="P73" s="30">
        <v>0</v>
      </c>
      <c r="Q73" s="30">
        <v>0</v>
      </c>
      <c r="R73" s="30">
        <v>0</v>
      </c>
      <c r="S73" s="30">
        <v>0</v>
      </c>
      <c r="T73" s="30">
        <v>0</v>
      </c>
      <c r="U73" s="30">
        <v>0</v>
      </c>
      <c r="V73" s="30">
        <v>0</v>
      </c>
      <c r="W73" s="30">
        <v>0</v>
      </c>
      <c r="X73" s="30">
        <v>0</v>
      </c>
      <c r="Y73" s="30">
        <v>0</v>
      </c>
      <c r="Z73" s="30">
        <v>0</v>
      </c>
      <c r="AA73" s="30">
        <v>0</v>
      </c>
    </row>
    <row r="75" spans="1:27"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x14ac:dyDescent="0.25">
      <c r="A76" s="28" t="s">
        <v>135</v>
      </c>
      <c r="B76" s="28" t="s">
        <v>64</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row>
    <row r="77" spans="1:27" x14ac:dyDescent="0.25">
      <c r="A77" s="28" t="s">
        <v>135</v>
      </c>
      <c r="B77" s="28" t="s">
        <v>72</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row>
    <row r="78" spans="1:27" x14ac:dyDescent="0.25">
      <c r="A78" s="28" t="s">
        <v>135</v>
      </c>
      <c r="B78" s="28" t="s">
        <v>20</v>
      </c>
      <c r="C78" s="24">
        <v>0</v>
      </c>
      <c r="D78" s="24">
        <v>0</v>
      </c>
      <c r="E78" s="24">
        <v>0</v>
      </c>
      <c r="F78" s="24">
        <v>0</v>
      </c>
      <c r="G78" s="24">
        <v>0</v>
      </c>
      <c r="H78" s="24">
        <v>0</v>
      </c>
      <c r="I78" s="24">
        <v>0</v>
      </c>
      <c r="J78" s="24">
        <v>0</v>
      </c>
      <c r="K78" s="24">
        <v>0</v>
      </c>
      <c r="L78" s="24">
        <v>0</v>
      </c>
      <c r="M78" s="24">
        <v>0</v>
      </c>
      <c r="N78" s="24">
        <v>0</v>
      </c>
      <c r="O78" s="24">
        <v>0</v>
      </c>
      <c r="P78" s="24">
        <v>0</v>
      </c>
      <c r="Q78" s="24">
        <v>0</v>
      </c>
      <c r="R78" s="24">
        <v>0</v>
      </c>
      <c r="S78" s="24">
        <v>0</v>
      </c>
      <c r="T78" s="24">
        <v>0</v>
      </c>
      <c r="U78" s="24">
        <v>0</v>
      </c>
      <c r="V78" s="24">
        <v>0</v>
      </c>
      <c r="W78" s="24">
        <v>0</v>
      </c>
      <c r="X78" s="24">
        <v>0</v>
      </c>
      <c r="Y78" s="24">
        <v>0</v>
      </c>
      <c r="Z78" s="24">
        <v>0</v>
      </c>
      <c r="AA78" s="24">
        <v>0</v>
      </c>
    </row>
    <row r="79" spans="1:27" x14ac:dyDescent="0.25">
      <c r="A79" s="28" t="s">
        <v>135</v>
      </c>
      <c r="B79" s="28" t="s">
        <v>32</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row>
    <row r="80" spans="1:27" x14ac:dyDescent="0.25">
      <c r="A80" s="28" t="s">
        <v>135</v>
      </c>
      <c r="B80" s="28" t="s">
        <v>67</v>
      </c>
      <c r="C80" s="24">
        <v>0</v>
      </c>
      <c r="D80" s="24">
        <v>0</v>
      </c>
      <c r="E80" s="24">
        <v>0</v>
      </c>
      <c r="F80" s="24">
        <v>0</v>
      </c>
      <c r="G80" s="24">
        <v>0</v>
      </c>
      <c r="H80" s="24">
        <v>0</v>
      </c>
      <c r="I80" s="24">
        <v>0</v>
      </c>
      <c r="J80" s="24">
        <v>0</v>
      </c>
      <c r="K80" s="24">
        <v>0</v>
      </c>
      <c r="L80" s="24">
        <v>0</v>
      </c>
      <c r="M80" s="24">
        <v>0</v>
      </c>
      <c r="N80" s="24">
        <v>0</v>
      </c>
      <c r="O80" s="24">
        <v>0</v>
      </c>
      <c r="P80" s="24">
        <v>0</v>
      </c>
      <c r="Q80" s="24">
        <v>0</v>
      </c>
      <c r="R80" s="24">
        <v>0</v>
      </c>
      <c r="S80" s="24">
        <v>0</v>
      </c>
      <c r="T80" s="24">
        <v>0</v>
      </c>
      <c r="U80" s="24">
        <v>0</v>
      </c>
      <c r="V80" s="24">
        <v>0</v>
      </c>
      <c r="W80" s="24">
        <v>0</v>
      </c>
      <c r="X80" s="24">
        <v>0</v>
      </c>
      <c r="Y80" s="24">
        <v>0</v>
      </c>
      <c r="Z80" s="24">
        <v>0</v>
      </c>
      <c r="AA80" s="24">
        <v>0</v>
      </c>
    </row>
    <row r="81" spans="1:27" x14ac:dyDescent="0.25">
      <c r="A81" s="28" t="s">
        <v>135</v>
      </c>
      <c r="B81" s="28" t="s">
        <v>66</v>
      </c>
      <c r="C81" s="24">
        <v>0</v>
      </c>
      <c r="D81" s="24">
        <v>0</v>
      </c>
      <c r="E81" s="24">
        <v>0</v>
      </c>
      <c r="F81" s="24">
        <v>0</v>
      </c>
      <c r="G81" s="24">
        <v>0</v>
      </c>
      <c r="H81" s="24">
        <v>0</v>
      </c>
      <c r="I81" s="24">
        <v>0</v>
      </c>
      <c r="J81" s="24">
        <v>0</v>
      </c>
      <c r="K81" s="24">
        <v>0</v>
      </c>
      <c r="L81" s="24">
        <v>0</v>
      </c>
      <c r="M81" s="24">
        <v>0</v>
      </c>
      <c r="N81" s="24">
        <v>0</v>
      </c>
      <c r="O81" s="24">
        <v>0</v>
      </c>
      <c r="P81" s="24">
        <v>0</v>
      </c>
      <c r="Q81" s="24">
        <v>0</v>
      </c>
      <c r="R81" s="24">
        <v>0</v>
      </c>
      <c r="S81" s="24">
        <v>0</v>
      </c>
      <c r="T81" s="24">
        <v>0</v>
      </c>
      <c r="U81" s="24">
        <v>0</v>
      </c>
      <c r="V81" s="24">
        <v>0</v>
      </c>
      <c r="W81" s="24">
        <v>0</v>
      </c>
      <c r="X81" s="24">
        <v>0</v>
      </c>
      <c r="Y81" s="24">
        <v>0</v>
      </c>
      <c r="Z81" s="24">
        <v>0</v>
      </c>
      <c r="AA81" s="24">
        <v>0</v>
      </c>
    </row>
    <row r="82" spans="1:27" x14ac:dyDescent="0.25">
      <c r="A82" s="28" t="s">
        <v>135</v>
      </c>
      <c r="B82" s="28" t="s">
        <v>70</v>
      </c>
      <c r="C82" s="24">
        <v>0</v>
      </c>
      <c r="D82" s="24">
        <v>0</v>
      </c>
      <c r="E82" s="24">
        <v>0</v>
      </c>
      <c r="F82" s="24">
        <v>0</v>
      </c>
      <c r="G82" s="24">
        <v>0</v>
      </c>
      <c r="H82" s="24">
        <v>0</v>
      </c>
      <c r="I82" s="24">
        <v>0</v>
      </c>
      <c r="J82" s="24">
        <v>0</v>
      </c>
      <c r="K82" s="24">
        <v>0</v>
      </c>
      <c r="L82" s="24">
        <v>0</v>
      </c>
      <c r="M82" s="24">
        <v>0</v>
      </c>
      <c r="N82" s="24">
        <v>0</v>
      </c>
      <c r="O82" s="24">
        <v>0</v>
      </c>
      <c r="P82" s="24">
        <v>0</v>
      </c>
      <c r="Q82" s="24">
        <v>0</v>
      </c>
      <c r="R82" s="24">
        <v>0</v>
      </c>
      <c r="S82" s="24">
        <v>0</v>
      </c>
      <c r="T82" s="24">
        <v>0</v>
      </c>
      <c r="U82" s="24">
        <v>0</v>
      </c>
      <c r="V82" s="24">
        <v>0</v>
      </c>
      <c r="W82" s="24">
        <v>0</v>
      </c>
      <c r="X82" s="24">
        <v>0</v>
      </c>
      <c r="Y82" s="24">
        <v>0</v>
      </c>
      <c r="Z82" s="24">
        <v>0</v>
      </c>
      <c r="AA82" s="24">
        <v>0</v>
      </c>
    </row>
    <row r="83" spans="1:27" x14ac:dyDescent="0.25">
      <c r="A83" s="28" t="s">
        <v>135</v>
      </c>
      <c r="B83" s="28" t="s">
        <v>69</v>
      </c>
      <c r="C83" s="24">
        <v>0</v>
      </c>
      <c r="D83" s="24">
        <v>0</v>
      </c>
      <c r="E83" s="24">
        <v>0</v>
      </c>
      <c r="F83" s="24">
        <v>0</v>
      </c>
      <c r="G83" s="24">
        <v>0</v>
      </c>
      <c r="H83" s="24">
        <v>0</v>
      </c>
      <c r="I83" s="24">
        <v>0</v>
      </c>
      <c r="J83" s="24">
        <v>0</v>
      </c>
      <c r="K83" s="24">
        <v>0</v>
      </c>
      <c r="L83" s="24">
        <v>0</v>
      </c>
      <c r="M83" s="24">
        <v>0</v>
      </c>
      <c r="N83" s="24">
        <v>0</v>
      </c>
      <c r="O83" s="24">
        <v>0</v>
      </c>
      <c r="P83" s="24">
        <v>0</v>
      </c>
      <c r="Q83" s="24">
        <v>0</v>
      </c>
      <c r="R83" s="24">
        <v>0</v>
      </c>
      <c r="S83" s="24">
        <v>0</v>
      </c>
      <c r="T83" s="24">
        <v>0</v>
      </c>
      <c r="U83" s="24">
        <v>0</v>
      </c>
      <c r="V83" s="24">
        <v>0</v>
      </c>
      <c r="W83" s="24">
        <v>0</v>
      </c>
      <c r="X83" s="24">
        <v>0</v>
      </c>
      <c r="Y83" s="24">
        <v>0</v>
      </c>
      <c r="Z83" s="24">
        <v>0</v>
      </c>
      <c r="AA83" s="24">
        <v>0</v>
      </c>
    </row>
    <row r="84" spans="1:27" x14ac:dyDescent="0.25">
      <c r="A84" s="28" t="s">
        <v>135</v>
      </c>
      <c r="B84" s="28" t="s">
        <v>36</v>
      </c>
      <c r="C84" s="24">
        <v>0</v>
      </c>
      <c r="D84" s="24">
        <v>0</v>
      </c>
      <c r="E84" s="24">
        <v>0</v>
      </c>
      <c r="F84" s="24">
        <v>0</v>
      </c>
      <c r="G84" s="24">
        <v>0</v>
      </c>
      <c r="H84" s="24">
        <v>0</v>
      </c>
      <c r="I84" s="24">
        <v>0</v>
      </c>
      <c r="J84" s="24">
        <v>0</v>
      </c>
      <c r="K84" s="24">
        <v>0</v>
      </c>
      <c r="L84" s="24">
        <v>0</v>
      </c>
      <c r="M84" s="24">
        <v>0</v>
      </c>
      <c r="N84" s="24">
        <v>0</v>
      </c>
      <c r="O84" s="24">
        <v>0</v>
      </c>
      <c r="P84" s="24">
        <v>0</v>
      </c>
      <c r="Q84" s="24">
        <v>0</v>
      </c>
      <c r="R84" s="24">
        <v>0</v>
      </c>
      <c r="S84" s="24">
        <v>0</v>
      </c>
      <c r="T84" s="24">
        <v>0</v>
      </c>
      <c r="U84" s="24">
        <v>0</v>
      </c>
      <c r="V84" s="24">
        <v>0</v>
      </c>
      <c r="W84" s="24">
        <v>0</v>
      </c>
      <c r="X84" s="24">
        <v>0</v>
      </c>
      <c r="Y84" s="24">
        <v>0</v>
      </c>
      <c r="Z84" s="24">
        <v>0</v>
      </c>
      <c r="AA84" s="24">
        <v>0</v>
      </c>
    </row>
    <row r="85" spans="1:27" x14ac:dyDescent="0.25">
      <c r="A85" s="28" t="s">
        <v>135</v>
      </c>
      <c r="B85" s="28" t="s">
        <v>74</v>
      </c>
      <c r="C85" s="24">
        <v>0</v>
      </c>
      <c r="D85" s="24">
        <v>0</v>
      </c>
      <c r="E85" s="24">
        <v>0</v>
      </c>
      <c r="F85" s="24">
        <v>0</v>
      </c>
      <c r="G85" s="24">
        <v>0</v>
      </c>
      <c r="H85" s="24">
        <v>0</v>
      </c>
      <c r="I85" s="24">
        <v>0</v>
      </c>
      <c r="J85" s="24">
        <v>0</v>
      </c>
      <c r="K85" s="24">
        <v>0</v>
      </c>
      <c r="L85" s="24">
        <v>0</v>
      </c>
      <c r="M85" s="24">
        <v>0</v>
      </c>
      <c r="N85" s="24">
        <v>0</v>
      </c>
      <c r="O85" s="24">
        <v>0</v>
      </c>
      <c r="P85" s="24">
        <v>0</v>
      </c>
      <c r="Q85" s="24">
        <v>0</v>
      </c>
      <c r="R85" s="24">
        <v>0</v>
      </c>
      <c r="S85" s="24">
        <v>0</v>
      </c>
      <c r="T85" s="24">
        <v>0</v>
      </c>
      <c r="U85" s="24">
        <v>0</v>
      </c>
      <c r="V85" s="24">
        <v>0</v>
      </c>
      <c r="W85" s="24">
        <v>0</v>
      </c>
      <c r="X85" s="24">
        <v>0</v>
      </c>
      <c r="Y85" s="24">
        <v>0</v>
      </c>
      <c r="Z85" s="24">
        <v>0</v>
      </c>
      <c r="AA85" s="24">
        <v>0</v>
      </c>
    </row>
    <row r="86" spans="1:27" x14ac:dyDescent="0.25">
      <c r="A86" s="28" t="s">
        <v>135</v>
      </c>
      <c r="B86" s="28" t="s">
        <v>56</v>
      </c>
      <c r="C86" s="24">
        <v>0</v>
      </c>
      <c r="D86" s="24">
        <v>0</v>
      </c>
      <c r="E86" s="24">
        <v>0</v>
      </c>
      <c r="F86" s="24">
        <v>0</v>
      </c>
      <c r="G86" s="24">
        <v>0</v>
      </c>
      <c r="H86" s="24">
        <v>0</v>
      </c>
      <c r="I86" s="24">
        <v>0</v>
      </c>
      <c r="J86" s="24">
        <v>0</v>
      </c>
      <c r="K86" s="24">
        <v>0</v>
      </c>
      <c r="L86" s="24">
        <v>0</v>
      </c>
      <c r="M86" s="24">
        <v>0</v>
      </c>
      <c r="N86" s="24">
        <v>0</v>
      </c>
      <c r="O86" s="24">
        <v>0</v>
      </c>
      <c r="P86" s="24">
        <v>0</v>
      </c>
      <c r="Q86" s="24">
        <v>0</v>
      </c>
      <c r="R86" s="24">
        <v>0</v>
      </c>
      <c r="S86" s="24">
        <v>0</v>
      </c>
      <c r="T86" s="24">
        <v>0</v>
      </c>
      <c r="U86" s="24">
        <v>0</v>
      </c>
      <c r="V86" s="24">
        <v>0</v>
      </c>
      <c r="W86" s="24">
        <v>0</v>
      </c>
      <c r="X86" s="24">
        <v>0</v>
      </c>
      <c r="Y86" s="24">
        <v>0</v>
      </c>
      <c r="Z86" s="24">
        <v>0</v>
      </c>
      <c r="AA86" s="24">
        <v>0</v>
      </c>
    </row>
    <row r="87" spans="1:27" x14ac:dyDescent="0.25">
      <c r="A87" s="33" t="s">
        <v>139</v>
      </c>
      <c r="B87" s="33"/>
      <c r="C87" s="30">
        <v>0</v>
      </c>
      <c r="D87" s="30">
        <v>0</v>
      </c>
      <c r="E87" s="30">
        <v>0</v>
      </c>
      <c r="F87" s="30">
        <v>0</v>
      </c>
      <c r="G87" s="30">
        <v>0</v>
      </c>
      <c r="H87" s="30">
        <v>0</v>
      </c>
      <c r="I87" s="30">
        <v>0</v>
      </c>
      <c r="J87" s="30">
        <v>0</v>
      </c>
      <c r="K87" s="30">
        <v>0</v>
      </c>
      <c r="L87" s="30">
        <v>0</v>
      </c>
      <c r="M87" s="30">
        <v>0</v>
      </c>
      <c r="N87" s="30">
        <v>0</v>
      </c>
      <c r="O87" s="30">
        <v>0</v>
      </c>
      <c r="P87" s="30">
        <v>0</v>
      </c>
      <c r="Q87" s="30">
        <v>0</v>
      </c>
      <c r="R87" s="30">
        <v>0</v>
      </c>
      <c r="S87" s="30">
        <v>0</v>
      </c>
      <c r="T87" s="30">
        <v>0</v>
      </c>
      <c r="U87" s="30">
        <v>0</v>
      </c>
      <c r="V87" s="30">
        <v>0</v>
      </c>
      <c r="W87" s="30">
        <v>0</v>
      </c>
      <c r="X87" s="30">
        <v>0</v>
      </c>
      <c r="Y87" s="30">
        <v>0</v>
      </c>
      <c r="Z87" s="30">
        <v>0</v>
      </c>
      <c r="AA87" s="30">
        <v>0</v>
      </c>
    </row>
    <row r="89" spans="1:27" collapsed="1" x14ac:dyDescent="0.25"/>
  </sheetData>
  <sheetProtection algorithmName="SHA-512" hashValue="RqBOAvsKqzo9CEa392PD9ZD1Nyr7wI3Z/qOy0bs84wvkzrZLPJcx/7CDcvdvIjXOXzdqJXDi2xPTCOTYAl41bA==" saltValue="6NC1VMr56D7oRbkoDpt5Eg=="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91311-A20A-4839-A9E0-FD7CF07AB065}">
  <sheetPr codeName="Sheet25">
    <tabColor theme="7" tint="0.39997558519241921"/>
  </sheetPr>
  <dimension ref="A1:AA11"/>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164</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27" t="s">
        <v>151</v>
      </c>
      <c r="B2" s="17" t="s">
        <v>152</v>
      </c>
    </row>
    <row r="3" spans="1:27" x14ac:dyDescent="0.25">
      <c r="B3" s="17"/>
    </row>
    <row r="4" spans="1:27" x14ac:dyDescent="0.25">
      <c r="A4" s="17" t="s">
        <v>128</v>
      </c>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131</v>
      </c>
      <c r="B6" s="28" t="s">
        <v>75</v>
      </c>
      <c r="C6" s="24">
        <v>0.16169642866448475</v>
      </c>
      <c r="D6" s="24">
        <v>0.78451263242244273</v>
      </c>
      <c r="E6" s="24">
        <v>7.1664545326463339E-2</v>
      </c>
      <c r="F6" s="24">
        <v>0.18834173803928028</v>
      </c>
      <c r="G6" s="24">
        <v>0.12526488654722301</v>
      </c>
      <c r="H6" s="24">
        <v>3.9368660124326563E-3</v>
      </c>
      <c r="I6" s="24">
        <v>4.5654381326053891E-3</v>
      </c>
      <c r="J6" s="24">
        <v>7.4705774660893485E-3</v>
      </c>
      <c r="K6" s="24">
        <v>134314.39622508784</v>
      </c>
      <c r="L6" s="24">
        <v>6.5380735968944316E-3</v>
      </c>
      <c r="M6" s="24">
        <v>5.3457728444820602E-3</v>
      </c>
      <c r="N6" s="24">
        <v>2.141658645659485E-2</v>
      </c>
      <c r="O6" s="24">
        <v>6.3253030962718212E-3</v>
      </c>
      <c r="P6" s="24">
        <v>2.0562000364095331E-2</v>
      </c>
      <c r="Q6" s="24">
        <v>75390.680251332291</v>
      </c>
      <c r="R6" s="24">
        <v>1.6537949688059134E-2</v>
      </c>
      <c r="S6" s="24">
        <v>3.1575919545944395E-2</v>
      </c>
      <c r="T6" s="24">
        <v>3973.7654614533708</v>
      </c>
      <c r="U6" s="24">
        <v>3.19803904609057E-2</v>
      </c>
      <c r="V6" s="24">
        <v>3.2863083375629272E-2</v>
      </c>
      <c r="W6" s="24">
        <v>18186.7765468053</v>
      </c>
      <c r="X6" s="24">
        <v>39061.736788356713</v>
      </c>
      <c r="Y6" s="24">
        <v>1.8527536865967292E-2</v>
      </c>
      <c r="Z6" s="24">
        <v>2.8411894938777898E-3</v>
      </c>
      <c r="AA6" s="24">
        <v>3.0800499808301797E-3</v>
      </c>
    </row>
    <row r="7" spans="1:27" x14ac:dyDescent="0.25">
      <c r="A7" s="28" t="s">
        <v>132</v>
      </c>
      <c r="B7" s="28" t="s">
        <v>75</v>
      </c>
      <c r="C7" s="24">
        <v>0.13679323595774748</v>
      </c>
      <c r="D7" s="24">
        <v>0.64770287322437103</v>
      </c>
      <c r="E7" s="24">
        <v>5.9003301768376502E-2</v>
      </c>
      <c r="F7" s="24">
        <v>3.8571992009244473E-2</v>
      </c>
      <c r="G7" s="24">
        <v>0.22935189664119934</v>
      </c>
      <c r="H7" s="24">
        <v>0.2590119177734001</v>
      </c>
      <c r="I7" s="24">
        <v>2.3638120174149437E-2</v>
      </c>
      <c r="J7" s="24">
        <v>0.3779253912629274</v>
      </c>
      <c r="K7" s="24">
        <v>5.9879408885737855E-3</v>
      </c>
      <c r="L7" s="24">
        <v>1.7224018083753709E-2</v>
      </c>
      <c r="M7" s="24">
        <v>0.10561352362708136</v>
      </c>
      <c r="N7" s="24">
        <v>0.22325370333476544</v>
      </c>
      <c r="O7" s="24">
        <v>1.4990994906848795E-2</v>
      </c>
      <c r="P7" s="24">
        <v>42999.536584308764</v>
      </c>
      <c r="Q7" s="24">
        <v>8050.0663989617597</v>
      </c>
      <c r="R7" s="24">
        <v>2.2676934750774667E-2</v>
      </c>
      <c r="S7" s="24">
        <v>562339.73630194424</v>
      </c>
      <c r="T7" s="24">
        <v>7.8858471249209361E-3</v>
      </c>
      <c r="U7" s="24">
        <v>3.9217583211058078E-3</v>
      </c>
      <c r="V7" s="24">
        <v>0.22526831799085731</v>
      </c>
      <c r="W7" s="24">
        <v>9595.0635953727851</v>
      </c>
      <c r="X7" s="24">
        <v>55113.516364276547</v>
      </c>
      <c r="Y7" s="24">
        <v>23156.599084682104</v>
      </c>
      <c r="Z7" s="24">
        <v>12794.288222012348</v>
      </c>
      <c r="AA7" s="24">
        <v>34932.114504700468</v>
      </c>
    </row>
    <row r="8" spans="1:27" x14ac:dyDescent="0.25">
      <c r="A8" s="28" t="s">
        <v>133</v>
      </c>
      <c r="B8" s="28" t="s">
        <v>75</v>
      </c>
      <c r="C8" s="24">
        <v>4.7718978062696329E-2</v>
      </c>
      <c r="D8" s="24">
        <v>1.3918415992323187E-3</v>
      </c>
      <c r="E8" s="24">
        <v>2.0399404509939055E-3</v>
      </c>
      <c r="F8" s="24">
        <v>2.0166239950041315E-3</v>
      </c>
      <c r="G8" s="24">
        <v>8.2911182661397366E-4</v>
      </c>
      <c r="H8" s="24">
        <v>4.1232724037682097E-4</v>
      </c>
      <c r="I8" s="24">
        <v>1.2527543377291027E-3</v>
      </c>
      <c r="J8" s="24">
        <v>3.1980853711799304E-3</v>
      </c>
      <c r="K8" s="24">
        <v>2.008144395313926E-3</v>
      </c>
      <c r="L8" s="24">
        <v>2.1670430118529769E-3</v>
      </c>
      <c r="M8" s="24">
        <v>9.4443283715934937E-4</v>
      </c>
      <c r="N8" s="24">
        <v>2.1626383699062321E-3</v>
      </c>
      <c r="O8" s="24">
        <v>1.2208523296095442E-3</v>
      </c>
      <c r="P8" s="24">
        <v>1.1628454105308422E-3</v>
      </c>
      <c r="Q8" s="24">
        <v>8.2965238339117358E-4</v>
      </c>
      <c r="R8" s="24">
        <v>1.6823881149203878E-3</v>
      </c>
      <c r="S8" s="24">
        <v>6788.1038591245851</v>
      </c>
      <c r="T8" s="24">
        <v>2978.3761654737236</v>
      </c>
      <c r="U8" s="24">
        <v>4402.1659820773821</v>
      </c>
      <c r="V8" s="24">
        <v>2202.1358080300911</v>
      </c>
      <c r="W8" s="24">
        <v>5215.7754749707055</v>
      </c>
      <c r="X8" s="24">
        <v>19843.021915995647</v>
      </c>
      <c r="Y8" s="24">
        <v>2.7578664553971756E-3</v>
      </c>
      <c r="Z8" s="24">
        <v>2.3457095191458464E-4</v>
      </c>
      <c r="AA8" s="24">
        <v>265.84783578987594</v>
      </c>
    </row>
    <row r="9" spans="1:27" x14ac:dyDescent="0.25">
      <c r="A9" s="28" t="s">
        <v>134</v>
      </c>
      <c r="B9" s="28" t="s">
        <v>75</v>
      </c>
      <c r="C9" s="24">
        <v>0.101850174548772</v>
      </c>
      <c r="D9" s="24">
        <v>0.60722008512448633</v>
      </c>
      <c r="E9" s="24">
        <v>0.14755551191482066</v>
      </c>
      <c r="F9" s="24">
        <v>5.0095933598316031E-2</v>
      </c>
      <c r="G9" s="24">
        <v>8.2311332680090998E-2</v>
      </c>
      <c r="H9" s="24">
        <v>0.11571129251931737</v>
      </c>
      <c r="I9" s="24">
        <v>3.3183500494392518E-2</v>
      </c>
      <c r="J9" s="24">
        <v>1.1439668970881762</v>
      </c>
      <c r="K9" s="24">
        <v>5.5001125845285444E-2</v>
      </c>
      <c r="L9" s="24">
        <v>3.0457123749698389E-2</v>
      </c>
      <c r="M9" s="24">
        <v>5.652430812025943E-2</v>
      </c>
      <c r="N9" s="24">
        <v>0.35427245784127331</v>
      </c>
      <c r="O9" s="24">
        <v>3.5770551114908671E-2</v>
      </c>
      <c r="P9" s="24">
        <v>7.9609925509020518E-2</v>
      </c>
      <c r="Q9" s="24">
        <v>2633.374819287787</v>
      </c>
      <c r="R9" s="24">
        <v>11044.292634889938</v>
      </c>
      <c r="S9" s="24">
        <v>30471.793767418851</v>
      </c>
      <c r="T9" s="24">
        <v>30010.847107619062</v>
      </c>
      <c r="U9" s="24">
        <v>4336.6529146876774</v>
      </c>
      <c r="V9" s="24">
        <v>1.2261573692723406E-2</v>
      </c>
      <c r="W9" s="24">
        <v>2.3314215613710963E-2</v>
      </c>
      <c r="X9" s="24">
        <v>8.1717969361555301E-3</v>
      </c>
      <c r="Y9" s="24">
        <v>4.0730054602189751E-2</v>
      </c>
      <c r="Z9" s="24">
        <v>1310.3861806147938</v>
      </c>
      <c r="AA9" s="24">
        <v>1104.047079422844</v>
      </c>
    </row>
    <row r="10" spans="1:27" x14ac:dyDescent="0.25">
      <c r="A10" s="28" t="s">
        <v>135</v>
      </c>
      <c r="B10" s="28" t="s">
        <v>75</v>
      </c>
      <c r="C10" s="24">
        <v>0</v>
      </c>
      <c r="D10" s="24">
        <v>2.9921401955733825E-3</v>
      </c>
      <c r="E10" s="24">
        <v>7.6982628287708898E-4</v>
      </c>
      <c r="F10" s="24">
        <v>6.1103123719855696E-4</v>
      </c>
      <c r="G10" s="24">
        <v>6.245798328309509E-4</v>
      </c>
      <c r="H10" s="24">
        <v>2.43720767494272E-4</v>
      </c>
      <c r="I10" s="24">
        <v>1.03588997370944E-4</v>
      </c>
      <c r="J10" s="24">
        <v>1.332306011313859E-3</v>
      </c>
      <c r="K10" s="24">
        <v>5.5024531450099099E-4</v>
      </c>
      <c r="L10" s="24">
        <v>8.7693857569538043E-4</v>
      </c>
      <c r="M10" s="24">
        <v>7.0148168464573193E-4</v>
      </c>
      <c r="N10" s="24">
        <v>1.235415436410058E-3</v>
      </c>
      <c r="O10" s="24">
        <v>4.1162025989376159E-4</v>
      </c>
      <c r="P10" s="24">
        <v>8.2180156315546989E-5</v>
      </c>
      <c r="Q10" s="24">
        <v>2.7278797199547898E-4</v>
      </c>
      <c r="R10" s="24">
        <v>2.3305516650618199E-4</v>
      </c>
      <c r="S10" s="24">
        <v>4.7931484915016262E-4</v>
      </c>
      <c r="T10" s="24">
        <v>4.0744993384921502E-4</v>
      </c>
      <c r="U10" s="24">
        <v>3.9839285692332496E-4</v>
      </c>
      <c r="V10" s="24">
        <v>1.8562665836427769E-4</v>
      </c>
      <c r="W10" s="24">
        <v>4.73666019793627E-4</v>
      </c>
      <c r="X10" s="24">
        <v>1.9291576805923478E-4</v>
      </c>
      <c r="Y10" s="24">
        <v>9.3033631173445691E-5</v>
      </c>
      <c r="Z10" s="24">
        <v>1.5968014001183477E-4</v>
      </c>
      <c r="AA10" s="24">
        <v>8.0403591223900196E-5</v>
      </c>
    </row>
    <row r="11" spans="1:27" x14ac:dyDescent="0.25">
      <c r="A11" s="22" t="s">
        <v>40</v>
      </c>
      <c r="B11" s="22" t="s">
        <v>153</v>
      </c>
      <c r="C11" s="30">
        <v>0.44805881723370056</v>
      </c>
      <c r="D11" s="30">
        <v>2.0438195725661057</v>
      </c>
      <c r="E11" s="30">
        <v>0.28103312574353151</v>
      </c>
      <c r="F11" s="30">
        <v>0.27963731887904347</v>
      </c>
      <c r="G11" s="30">
        <v>0.4383818075279583</v>
      </c>
      <c r="H11" s="30">
        <v>0.37931612431302125</v>
      </c>
      <c r="I11" s="30">
        <v>6.2743402136247392E-2</v>
      </c>
      <c r="J11" s="30">
        <v>1.5338932571996868</v>
      </c>
      <c r="K11" s="30">
        <v>134314.45977254427</v>
      </c>
      <c r="L11" s="30">
        <v>5.7263197017894889E-2</v>
      </c>
      <c r="M11" s="30">
        <v>0.16912951911362795</v>
      </c>
      <c r="N11" s="30">
        <v>0.60234080143894986</v>
      </c>
      <c r="O11" s="30">
        <v>5.8719321707532593E-2</v>
      </c>
      <c r="P11" s="30">
        <v>42999.638001260202</v>
      </c>
      <c r="Q11" s="30">
        <v>86074.122572022199</v>
      </c>
      <c r="R11" s="30">
        <v>11044.33376521766</v>
      </c>
      <c r="S11" s="30">
        <v>599599.66598372208</v>
      </c>
      <c r="T11" s="30">
        <v>36962.997027843216</v>
      </c>
      <c r="U11" s="30">
        <v>8738.8551973066988</v>
      </c>
      <c r="V11" s="30">
        <v>2202.4063866318088</v>
      </c>
      <c r="W11" s="30">
        <v>32997.63940503043</v>
      </c>
      <c r="X11" s="30">
        <v>114018.28343334161</v>
      </c>
      <c r="Y11" s="30">
        <v>23156.661193173662</v>
      </c>
      <c r="Z11" s="30">
        <v>14104.677638067729</v>
      </c>
      <c r="AA11" s="30">
        <v>36302.012580366762</v>
      </c>
    </row>
  </sheetData>
  <sheetProtection algorithmName="SHA-512" hashValue="aDa9DA3tFBhJGjKTbn52q+7MIt4oNqwy3wD022r8vzHtkEGhz1JnOajUVWoK50AxOei2d7l1PRCSoco/++fY9Q==" saltValue="LbzHsQX8HP+FQ4anPrDEpw==" spinCount="100000" sheet="1" objects="1" scenarios="1"/>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2721B-72DC-4AD0-8036-ED95A6761192}">
  <sheetPr codeName="Sheet26">
    <tabColor theme="7" tint="0.39997558519241921"/>
  </sheetPr>
  <dimension ref="A1:AA11"/>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165</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27" t="s">
        <v>68</v>
      </c>
      <c r="B2" s="17" t="s">
        <v>126</v>
      </c>
    </row>
    <row r="4" spans="1:27" x14ac:dyDescent="0.25">
      <c r="A4" s="17" t="s">
        <v>128</v>
      </c>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131</v>
      </c>
      <c r="B6" s="28" t="s">
        <v>68</v>
      </c>
      <c r="C6" s="24">
        <v>8.5457020289999974</v>
      </c>
      <c r="D6" s="24">
        <v>0.90629027100000015</v>
      </c>
      <c r="E6" s="24">
        <v>77634.468921175008</v>
      </c>
      <c r="F6" s="24">
        <v>35907.819092800004</v>
      </c>
      <c r="G6" s="24">
        <v>65466.838533242008</v>
      </c>
      <c r="H6" s="24">
        <v>5664.5746299230004</v>
      </c>
      <c r="I6" s="24">
        <v>1.3133082559999978</v>
      </c>
      <c r="J6" s="24">
        <v>7746.1956468600019</v>
      </c>
      <c r="K6" s="24">
        <v>0.92694091799999978</v>
      </c>
      <c r="L6" s="24">
        <v>9.2197705399999901</v>
      </c>
      <c r="M6" s="24">
        <v>0.9243336409999996</v>
      </c>
      <c r="N6" s="24">
        <v>0.94127662799999934</v>
      </c>
      <c r="O6" s="24">
        <v>3127.8922272590012</v>
      </c>
      <c r="P6" s="24">
        <v>25.692399432999995</v>
      </c>
      <c r="Q6" s="24">
        <v>106.83892898399998</v>
      </c>
      <c r="R6" s="24">
        <v>10727.604553804997</v>
      </c>
      <c r="S6" s="24">
        <v>38664.892212401006</v>
      </c>
      <c r="T6" s="24">
        <v>27.785147336999994</v>
      </c>
      <c r="U6" s="24">
        <v>127.02695103399998</v>
      </c>
      <c r="V6" s="24">
        <v>0.96426783099999969</v>
      </c>
      <c r="W6" s="24">
        <v>11278.316616662001</v>
      </c>
      <c r="X6" s="24">
        <v>4244.1689945489998</v>
      </c>
      <c r="Y6" s="24">
        <v>368.8302196009999</v>
      </c>
      <c r="Z6" s="24">
        <v>6434.4393967890001</v>
      </c>
      <c r="AA6" s="24">
        <v>502.17253378399988</v>
      </c>
    </row>
    <row r="7" spans="1:27" x14ac:dyDescent="0.25">
      <c r="A7" s="28" t="s">
        <v>132</v>
      </c>
      <c r="B7" s="28" t="s">
        <v>68</v>
      </c>
      <c r="C7" s="24">
        <v>0.109365587</v>
      </c>
      <c r="D7" s="24">
        <v>0.127796878</v>
      </c>
      <c r="E7" s="24">
        <v>0.12825316999999981</v>
      </c>
      <c r="F7" s="24">
        <v>2717.2373091999998</v>
      </c>
      <c r="G7" s="24">
        <v>8179.8131320000011</v>
      </c>
      <c r="H7" s="24">
        <v>26795.317443200005</v>
      </c>
      <c r="I7" s="24">
        <v>0.13955302999999999</v>
      </c>
      <c r="J7" s="24">
        <v>25631.628858699998</v>
      </c>
      <c r="K7" s="24">
        <v>3108.5811245</v>
      </c>
      <c r="L7" s="24">
        <v>0.1404905589999999</v>
      </c>
      <c r="M7" s="24">
        <v>724.84833640399995</v>
      </c>
      <c r="N7" s="24">
        <v>0.14264389199999999</v>
      </c>
      <c r="O7" s="24">
        <v>162.53102580500001</v>
      </c>
      <c r="P7" s="24">
        <v>5049.5753854879995</v>
      </c>
      <c r="Q7" s="24">
        <v>30.504018035000001</v>
      </c>
      <c r="R7" s="24">
        <v>1186.1272786010002</v>
      </c>
      <c r="S7" s="24">
        <v>7216.5653042530012</v>
      </c>
      <c r="T7" s="24">
        <v>131.4714834095</v>
      </c>
      <c r="U7" s="24">
        <v>311.61970920199997</v>
      </c>
      <c r="V7" s="24">
        <v>0.14608999</v>
      </c>
      <c r="W7" s="24">
        <v>1293.3968313699997</v>
      </c>
      <c r="X7" s="24">
        <v>3334.6434894920003</v>
      </c>
      <c r="Y7" s="24">
        <v>576.91220745600003</v>
      </c>
      <c r="Z7" s="24">
        <v>7144.4487915</v>
      </c>
      <c r="AA7" s="24">
        <v>2250.2327167720005</v>
      </c>
    </row>
    <row r="8" spans="1:27" x14ac:dyDescent="0.25">
      <c r="A8" s="28" t="s">
        <v>133</v>
      </c>
      <c r="B8" s="28" t="s">
        <v>68</v>
      </c>
      <c r="C8" s="24">
        <v>0.15349584099999999</v>
      </c>
      <c r="D8" s="24">
        <v>6671.9581945999998</v>
      </c>
      <c r="E8" s="24">
        <v>0.15363935599999989</v>
      </c>
      <c r="F8" s="24">
        <v>2975.0160980699998</v>
      </c>
      <c r="G8" s="24">
        <v>24.171943605999903</v>
      </c>
      <c r="H8" s="24">
        <v>5833.5194214049998</v>
      </c>
      <c r="I8" s="24">
        <v>2136.5586832579997</v>
      </c>
      <c r="J8" s="24">
        <v>2282.5569912359997</v>
      </c>
      <c r="K8" s="24">
        <v>0.15832459799999971</v>
      </c>
      <c r="L8" s="24">
        <v>17707.821766699999</v>
      </c>
      <c r="M8" s="24">
        <v>0.1561642</v>
      </c>
      <c r="N8" s="24">
        <v>0.15950589799999973</v>
      </c>
      <c r="O8" s="24">
        <v>2491.56850966</v>
      </c>
      <c r="P8" s="24">
        <v>26.843445444</v>
      </c>
      <c r="Q8" s="24">
        <v>98.618935468000004</v>
      </c>
      <c r="R8" s="24">
        <v>0.15848478099999999</v>
      </c>
      <c r="S8" s="24">
        <v>7480.7600047079995</v>
      </c>
      <c r="T8" s="24">
        <v>0.16228336499999998</v>
      </c>
      <c r="U8" s="24">
        <v>2665.7197560139998</v>
      </c>
      <c r="V8" s="24">
        <v>0.16225822600000001</v>
      </c>
      <c r="W8" s="24">
        <v>5247.8296634939998</v>
      </c>
      <c r="X8" s="24">
        <v>0.1643593019999999</v>
      </c>
      <c r="Y8" s="24">
        <v>819.48272697200002</v>
      </c>
      <c r="Z8" s="24">
        <v>905.10811624699988</v>
      </c>
      <c r="AA8" s="24">
        <v>720.89525557900004</v>
      </c>
    </row>
    <row r="9" spans="1:27" x14ac:dyDescent="0.25">
      <c r="A9" s="28" t="s">
        <v>134</v>
      </c>
      <c r="B9" s="28" t="s">
        <v>68</v>
      </c>
      <c r="C9" s="24">
        <v>0.13075795800000001</v>
      </c>
      <c r="D9" s="24">
        <v>0.12817578499999999</v>
      </c>
      <c r="E9" s="24">
        <v>251.22425632599999</v>
      </c>
      <c r="F9" s="24">
        <v>0.13124907599999999</v>
      </c>
      <c r="G9" s="24">
        <v>27.402031800999904</v>
      </c>
      <c r="H9" s="24">
        <v>720.16942052499996</v>
      </c>
      <c r="I9" s="24">
        <v>10.88229699199999</v>
      </c>
      <c r="J9" s="24">
        <v>432.95022389799999</v>
      </c>
      <c r="K9" s="24">
        <v>0.134015724</v>
      </c>
      <c r="L9" s="24">
        <v>0.13380067999999989</v>
      </c>
      <c r="M9" s="24">
        <v>0.13288335700000001</v>
      </c>
      <c r="N9" s="24">
        <v>0.13535484299999989</v>
      </c>
      <c r="O9" s="24">
        <v>0.13527179900000003</v>
      </c>
      <c r="P9" s="24">
        <v>29.706578777999997</v>
      </c>
      <c r="Q9" s="24">
        <v>147.43357419200001</v>
      </c>
      <c r="R9" s="24">
        <v>761.97775780999996</v>
      </c>
      <c r="S9" s="24">
        <v>13573.56792</v>
      </c>
      <c r="T9" s="24">
        <v>0.13869695099999982</v>
      </c>
      <c r="U9" s="24">
        <v>56.602152297999993</v>
      </c>
      <c r="V9" s="24">
        <v>19.763744685000002</v>
      </c>
      <c r="W9" s="24">
        <v>708.71563132400001</v>
      </c>
      <c r="X9" s="24">
        <v>0.14064968999999999</v>
      </c>
      <c r="Y9" s="24">
        <v>840.61760451899988</v>
      </c>
      <c r="Z9" s="24">
        <v>971.19479830799992</v>
      </c>
      <c r="AA9" s="24">
        <v>903.15133211000011</v>
      </c>
    </row>
    <row r="10" spans="1:27" x14ac:dyDescent="0.25">
      <c r="A10" s="28" t="s">
        <v>135</v>
      </c>
      <c r="B10" s="28" t="s">
        <v>68</v>
      </c>
      <c r="C10" s="24">
        <v>0.10497221700000001</v>
      </c>
      <c r="D10" s="24">
        <v>0.101157051</v>
      </c>
      <c r="E10" s="24">
        <v>0.104628737</v>
      </c>
      <c r="F10" s="24">
        <v>0.1058941589999999</v>
      </c>
      <c r="G10" s="24">
        <v>0.1039902189999999</v>
      </c>
      <c r="H10" s="24">
        <v>0.10485084900000001</v>
      </c>
      <c r="I10" s="24">
        <v>0.1054964699999998</v>
      </c>
      <c r="J10" s="24">
        <v>0.10482177699999989</v>
      </c>
      <c r="K10" s="24">
        <v>0.1053082969999997</v>
      </c>
      <c r="L10" s="24">
        <v>0.10685811799999999</v>
      </c>
      <c r="M10" s="24">
        <v>0.10482826299999999</v>
      </c>
      <c r="N10" s="24">
        <v>0.108370074</v>
      </c>
      <c r="O10" s="24">
        <v>0.10713680499999989</v>
      </c>
      <c r="P10" s="24">
        <v>0.106158954</v>
      </c>
      <c r="Q10" s="24">
        <v>0.107368725</v>
      </c>
      <c r="R10" s="24">
        <v>0.1056605139999998</v>
      </c>
      <c r="S10" s="24">
        <v>0.10717909299999999</v>
      </c>
      <c r="T10" s="24">
        <v>0.10782973300000001</v>
      </c>
      <c r="U10" s="24">
        <v>32.000428993999996</v>
      </c>
      <c r="V10" s="24">
        <v>0.1049900039999999</v>
      </c>
      <c r="W10" s="24">
        <v>52.412383223000006</v>
      </c>
      <c r="X10" s="24">
        <v>0.1084744699999998</v>
      </c>
      <c r="Y10" s="24">
        <v>75.975188704000004</v>
      </c>
      <c r="Z10" s="24">
        <v>138.617622205</v>
      </c>
      <c r="AA10" s="24">
        <v>20.009867102000005</v>
      </c>
    </row>
    <row r="11" spans="1:27" x14ac:dyDescent="0.25">
      <c r="A11" s="22" t="s">
        <v>40</v>
      </c>
      <c r="B11" s="22" t="s">
        <v>153</v>
      </c>
      <c r="C11" s="30">
        <v>9.0442936319999969</v>
      </c>
      <c r="D11" s="30">
        <v>6673.2216145849998</v>
      </c>
      <c r="E11" s="30">
        <v>77886.079698763991</v>
      </c>
      <c r="F11" s="30">
        <v>41600.309643305009</v>
      </c>
      <c r="G11" s="30">
        <v>73698.329630868</v>
      </c>
      <c r="H11" s="30">
        <v>39013.68576590201</v>
      </c>
      <c r="I11" s="30">
        <v>2148.999338006</v>
      </c>
      <c r="J11" s="30">
        <v>36093.436542470998</v>
      </c>
      <c r="K11" s="30">
        <v>3109.9057140370005</v>
      </c>
      <c r="L11" s="30">
        <v>17717.422686596998</v>
      </c>
      <c r="M11" s="30">
        <v>726.16654586499988</v>
      </c>
      <c r="N11" s="30">
        <v>1.487151334999999</v>
      </c>
      <c r="O11" s="30">
        <v>5782.2341713280011</v>
      </c>
      <c r="P11" s="30">
        <v>5131.9239680970004</v>
      </c>
      <c r="Q11" s="30">
        <v>383.50282540399996</v>
      </c>
      <c r="R11" s="30">
        <v>12675.973735510997</v>
      </c>
      <c r="S11" s="30">
        <v>66935.892620455008</v>
      </c>
      <c r="T11" s="30">
        <v>159.66544079549996</v>
      </c>
      <c r="U11" s="30">
        <v>3192.9689975419997</v>
      </c>
      <c r="V11" s="30">
        <v>21.141350736000003</v>
      </c>
      <c r="W11" s="30">
        <v>18580.671126073001</v>
      </c>
      <c r="X11" s="30">
        <v>7579.225967503</v>
      </c>
      <c r="Y11" s="30">
        <v>2681.8179472520001</v>
      </c>
      <c r="Z11" s="30">
        <v>15593.808725049001</v>
      </c>
      <c r="AA11" s="30">
        <v>4396.4617053470001</v>
      </c>
    </row>
  </sheetData>
  <sheetProtection algorithmName="SHA-512" hashValue="X5ihRF9mu4zvqvx719OGM923I5ohU12DethhePeZweF097kqcuEQwxtpMmkR7hos6G/g5JrUR5vUcSgXUwmpVA==" saltValue="ItdahbT8OKAoT4+8CvgdfQ=="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63E98-657E-4C5E-A4EA-57A8C7863C4D}">
  <sheetPr codeName="Sheet15">
    <tabColor rgb="FFFFE600"/>
  </sheetPr>
  <dimension ref="A1:C32"/>
  <sheetViews>
    <sheetView showGridLines="0" zoomScale="85" zoomScaleNormal="85" workbookViewId="0"/>
  </sheetViews>
  <sheetFormatPr defaultRowHeight="15" x14ac:dyDescent="0.25"/>
  <cols>
    <col min="1" max="1" width="11.5703125" bestFit="1" customWidth="1"/>
    <col min="2" max="2" width="3.7109375" bestFit="1" customWidth="1"/>
    <col min="3" max="3" width="37.5703125" customWidth="1"/>
    <col min="4" max="24" width="9.42578125" customWidth="1"/>
  </cols>
  <sheetData>
    <row r="1" spans="1:3" x14ac:dyDescent="0.25">
      <c r="A1" s="2" t="s">
        <v>15</v>
      </c>
    </row>
    <row r="3" spans="1:3" x14ac:dyDescent="0.25">
      <c r="A3" s="6">
        <v>44406</v>
      </c>
      <c r="B3" s="5">
        <v>1</v>
      </c>
      <c r="C3" t="s">
        <v>16</v>
      </c>
    </row>
    <row r="4" spans="1:3" x14ac:dyDescent="0.25">
      <c r="A4" s="3"/>
      <c r="B4" s="5"/>
    </row>
    <row r="5" spans="1:3" x14ac:dyDescent="0.25">
      <c r="A5" s="3"/>
      <c r="B5" s="5"/>
    </row>
    <row r="6" spans="1:3" x14ac:dyDescent="0.25">
      <c r="A6" s="3"/>
      <c r="B6" s="5"/>
    </row>
    <row r="7" spans="1:3" x14ac:dyDescent="0.25">
      <c r="A7" s="3"/>
      <c r="B7" s="5"/>
    </row>
    <row r="8" spans="1:3" x14ac:dyDescent="0.25">
      <c r="A8" s="3"/>
      <c r="B8" s="5"/>
    </row>
    <row r="9" spans="1:3" x14ac:dyDescent="0.25">
      <c r="A9" s="3"/>
      <c r="B9" s="5"/>
    </row>
    <row r="10" spans="1:3" x14ac:dyDescent="0.25">
      <c r="A10" s="3"/>
      <c r="B10" s="5"/>
    </row>
    <row r="11" spans="1:3" x14ac:dyDescent="0.25">
      <c r="A11" s="3"/>
      <c r="B11" s="5"/>
    </row>
    <row r="12" spans="1:3" x14ac:dyDescent="0.25">
      <c r="A12" s="3"/>
      <c r="B12" s="3"/>
      <c r="C12" s="3"/>
    </row>
    <row r="13" spans="1:3" x14ac:dyDescent="0.25">
      <c r="A13" s="3"/>
      <c r="B13" s="3"/>
      <c r="C13" s="3"/>
    </row>
    <row r="14" spans="1:3" x14ac:dyDescent="0.25">
      <c r="A14" s="3"/>
      <c r="B14" s="3"/>
      <c r="C14" s="3"/>
    </row>
    <row r="15" spans="1:3" x14ac:dyDescent="0.25">
      <c r="A15" s="3"/>
      <c r="B15" s="3"/>
      <c r="C15" s="3"/>
    </row>
    <row r="16" spans="1:3" x14ac:dyDescent="0.25">
      <c r="A16" s="3"/>
      <c r="B16" s="3"/>
      <c r="C16" s="3"/>
    </row>
    <row r="17" spans="1:3" x14ac:dyDescent="0.25">
      <c r="A17" s="3"/>
      <c r="B17" s="3"/>
      <c r="C17" s="3"/>
    </row>
    <row r="18" spans="1:3" x14ac:dyDescent="0.25">
      <c r="A18" s="3"/>
      <c r="B18" s="3"/>
      <c r="C18" s="3"/>
    </row>
    <row r="19" spans="1:3" x14ac:dyDescent="0.25">
      <c r="A19" s="3"/>
      <c r="B19" s="3"/>
      <c r="C19" s="3"/>
    </row>
    <row r="20" spans="1:3" x14ac:dyDescent="0.25">
      <c r="A20" s="3"/>
      <c r="B20" s="3"/>
      <c r="C20" s="3"/>
    </row>
    <row r="21" spans="1:3" x14ac:dyDescent="0.25">
      <c r="A21" s="3"/>
      <c r="B21" s="3"/>
      <c r="C21" s="3"/>
    </row>
    <row r="22" spans="1:3" x14ac:dyDescent="0.25">
      <c r="A22" s="3"/>
      <c r="B22" s="3"/>
      <c r="C22" s="3"/>
    </row>
    <row r="23" spans="1:3" x14ac:dyDescent="0.25">
      <c r="A23" s="3"/>
      <c r="B23" s="3"/>
      <c r="C23" s="3"/>
    </row>
    <row r="24" spans="1:3" x14ac:dyDescent="0.25">
      <c r="A24" s="3"/>
      <c r="B24" s="3"/>
      <c r="C24" s="3"/>
    </row>
    <row r="25" spans="1:3" x14ac:dyDescent="0.25">
      <c r="A25" s="3"/>
      <c r="B25" s="3"/>
      <c r="C25" s="3"/>
    </row>
    <row r="26" spans="1:3" x14ac:dyDescent="0.25">
      <c r="A26" s="3"/>
      <c r="B26" s="3"/>
      <c r="C26" s="3"/>
    </row>
    <row r="27" spans="1:3" x14ac:dyDescent="0.25">
      <c r="A27" s="3"/>
      <c r="B27" s="3"/>
      <c r="C27" s="3"/>
    </row>
    <row r="28" spans="1:3" x14ac:dyDescent="0.25">
      <c r="A28" s="3"/>
      <c r="B28" s="3"/>
      <c r="C28" s="3"/>
    </row>
    <row r="29" spans="1:3" x14ac:dyDescent="0.25">
      <c r="A29" s="3"/>
      <c r="B29" s="3"/>
      <c r="C29" s="3"/>
    </row>
    <row r="30" spans="1:3" x14ac:dyDescent="0.25">
      <c r="A30" s="3"/>
      <c r="B30" s="3"/>
      <c r="C30" s="3"/>
    </row>
    <row r="31" spans="1:3" x14ac:dyDescent="0.25">
      <c r="A31" s="3"/>
      <c r="B31" s="3"/>
      <c r="C31" s="3"/>
    </row>
    <row r="32" spans="1:3" x14ac:dyDescent="0.25">
      <c r="A32" s="3"/>
      <c r="B32" s="3"/>
      <c r="C32" s="3"/>
    </row>
  </sheetData>
  <sheetProtection algorithmName="SHA-512" hashValue="RiybQtEsCudVvnaeOY92xpri+HgaREGVB1oATRit+sx4UUkYV6gmKKhsXjTcpaQtqtkbweyCbdCh6p1yJ2kQ1w==" saltValue="d0dHAGPn4MVY3RzGi81aCQ==" spinCount="100000" sheet="1" objects="1" scenarios="1"/>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1399B-A0CD-408E-9AC6-6CEC85E36A25}">
  <sheetPr codeName="Sheet17">
    <tabColor rgb="FFFFE600"/>
  </sheetPr>
  <dimension ref="A1:B30"/>
  <sheetViews>
    <sheetView showGridLines="0" zoomScale="85" zoomScaleNormal="85" workbookViewId="0"/>
  </sheetViews>
  <sheetFormatPr defaultRowHeight="15" x14ac:dyDescent="0.25"/>
  <cols>
    <col min="1" max="1" width="13.7109375" customWidth="1"/>
    <col min="2" max="2" width="20.140625" customWidth="1"/>
    <col min="3" max="3" width="37.5703125" customWidth="1"/>
    <col min="4" max="24" width="9.42578125" customWidth="1"/>
  </cols>
  <sheetData>
    <row r="1" spans="1:2" x14ac:dyDescent="0.25">
      <c r="A1" s="2" t="s">
        <v>17</v>
      </c>
    </row>
    <row r="3" spans="1:2" x14ac:dyDescent="0.25">
      <c r="A3" t="s">
        <v>18</v>
      </c>
      <c r="B3" s="5" t="s">
        <v>19</v>
      </c>
    </row>
    <row r="4" spans="1:2" x14ac:dyDescent="0.25">
      <c r="A4" t="s">
        <v>20</v>
      </c>
      <c r="B4" s="5" t="s">
        <v>21</v>
      </c>
    </row>
    <row r="5" spans="1:2" x14ac:dyDescent="0.25">
      <c r="A5" s="3" t="s">
        <v>22</v>
      </c>
      <c r="B5" t="s">
        <v>23</v>
      </c>
    </row>
    <row r="6" spans="1:2" x14ac:dyDescent="0.25">
      <c r="A6" t="s">
        <v>24</v>
      </c>
      <c r="B6" s="5" t="s">
        <v>25</v>
      </c>
    </row>
    <row r="7" spans="1:2" x14ac:dyDescent="0.25">
      <c r="A7" t="s">
        <v>26</v>
      </c>
      <c r="B7" s="5" t="s">
        <v>27</v>
      </c>
    </row>
    <row r="8" spans="1:2" x14ac:dyDescent="0.25">
      <c r="A8" t="s">
        <v>28</v>
      </c>
      <c r="B8" s="5" t="s">
        <v>29</v>
      </c>
    </row>
    <row r="9" spans="1:2" x14ac:dyDescent="0.25">
      <c r="A9" t="s">
        <v>30</v>
      </c>
      <c r="B9" s="5" t="s">
        <v>31</v>
      </c>
    </row>
    <row r="10" spans="1:2" x14ac:dyDescent="0.25">
      <c r="A10" t="s">
        <v>32</v>
      </c>
      <c r="B10" t="s">
        <v>33</v>
      </c>
    </row>
    <row r="11" spans="1:2" x14ac:dyDescent="0.25">
      <c r="A11" t="s">
        <v>34</v>
      </c>
      <c r="B11" s="5" t="s">
        <v>35</v>
      </c>
    </row>
    <row r="12" spans="1:2" x14ac:dyDescent="0.25">
      <c r="A12" t="s">
        <v>36</v>
      </c>
      <c r="B12" s="5" t="s">
        <v>37</v>
      </c>
    </row>
    <row r="13" spans="1:2" x14ac:dyDescent="0.25">
      <c r="A13" t="s">
        <v>38</v>
      </c>
      <c r="B13" s="5" t="s">
        <v>39</v>
      </c>
    </row>
    <row r="14" spans="1:2" x14ac:dyDescent="0.25">
      <c r="A14" t="s">
        <v>40</v>
      </c>
      <c r="B14" s="5" t="s">
        <v>41</v>
      </c>
    </row>
    <row r="15" spans="1:2" x14ac:dyDescent="0.25">
      <c r="A15" t="s">
        <v>42</v>
      </c>
      <c r="B15" s="5" t="s">
        <v>43</v>
      </c>
    </row>
    <row r="16" spans="1:2" x14ac:dyDescent="0.25">
      <c r="A16" t="s">
        <v>44</v>
      </c>
      <c r="B16" s="5" t="s">
        <v>45</v>
      </c>
    </row>
    <row r="17" spans="1:2" x14ac:dyDescent="0.25">
      <c r="A17" t="s">
        <v>46</v>
      </c>
      <c r="B17" s="5" t="s">
        <v>47</v>
      </c>
    </row>
    <row r="18" spans="1:2" x14ac:dyDescent="0.25">
      <c r="A18" t="s">
        <v>48</v>
      </c>
      <c r="B18" s="5" t="s">
        <v>49</v>
      </c>
    </row>
    <row r="19" spans="1:2" x14ac:dyDescent="0.25">
      <c r="A19" t="s">
        <v>50</v>
      </c>
      <c r="B19" s="5" t="s">
        <v>51</v>
      </c>
    </row>
    <row r="20" spans="1:2" x14ac:dyDescent="0.25">
      <c r="A20" t="s">
        <v>52</v>
      </c>
      <c r="B20" s="5" t="s">
        <v>53</v>
      </c>
    </row>
    <row r="21" spans="1:2" x14ac:dyDescent="0.25">
      <c r="A21" t="s">
        <v>54</v>
      </c>
      <c r="B21" s="5" t="s">
        <v>55</v>
      </c>
    </row>
    <row r="22" spans="1:2" x14ac:dyDescent="0.25">
      <c r="A22" t="s">
        <v>56</v>
      </c>
      <c r="B22" s="5" t="s">
        <v>57</v>
      </c>
    </row>
    <row r="24" spans="1:2" x14ac:dyDescent="0.25">
      <c r="A24" s="2" t="s">
        <v>58</v>
      </c>
    </row>
    <row r="26" spans="1:2" x14ac:dyDescent="0.25">
      <c r="A26" t="s">
        <v>59</v>
      </c>
    </row>
    <row r="27" spans="1:2" x14ac:dyDescent="0.25">
      <c r="A27" t="s">
        <v>60</v>
      </c>
    </row>
    <row r="28" spans="1:2" x14ac:dyDescent="0.25">
      <c r="A28" t="s">
        <v>61</v>
      </c>
    </row>
    <row r="29" spans="1:2" x14ac:dyDescent="0.25">
      <c r="A29" t="s">
        <v>62</v>
      </c>
    </row>
    <row r="30" spans="1:2" x14ac:dyDescent="0.25">
      <c r="A30" s="7" t="s">
        <v>63</v>
      </c>
    </row>
  </sheetData>
  <sheetProtection algorithmName="SHA-512" hashValue="HTs5iMERqGWmm9/uoAtu3OQRO6yByN8y8YDenwecOP6gKavikdLUoREaMreh3UeKME9ArV/+UM3YEvxweKj1pA==" saltValue="Ta/uFBvglanMFl4RCHf2rg==" spinCount="100000" sheet="1" objects="1" scenarios="1"/>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8270B-A7FA-4B6B-B244-4759A2151BBE}">
  <sheetPr codeName="Sheet90">
    <tabColor rgb="FFFF6D00"/>
  </sheetPr>
  <dimension ref="A1:AG80"/>
  <sheetViews>
    <sheetView zoomScale="90" zoomScaleNormal="90" workbookViewId="0">
      <selection activeCell="H51" sqref="H51:R51"/>
    </sheetView>
  </sheetViews>
  <sheetFormatPr defaultColWidth="9.140625" defaultRowHeight="15" x14ac:dyDescent="0.25"/>
  <cols>
    <col min="1" max="1" width="14.42578125" style="12" bestFit="1" customWidth="1"/>
    <col min="2" max="2" width="9.140625" style="12"/>
    <col min="3" max="3" width="22.28515625" style="12" customWidth="1"/>
    <col min="4" max="4" width="7.7109375" style="12" customWidth="1"/>
    <col min="5" max="5" width="22.28515625" style="12" customWidth="1"/>
    <col min="6" max="6" width="8.42578125" style="12" customWidth="1"/>
    <col min="7" max="7" width="9.140625" style="12"/>
    <col min="8" max="8" width="46.7109375" style="12" customWidth="1"/>
    <col min="9" max="9" width="9.28515625" style="12" customWidth="1"/>
    <col min="10" max="19" width="9.28515625" style="12" bestFit="1" customWidth="1"/>
    <col min="20" max="21" width="9.5703125" style="12" bestFit="1" customWidth="1"/>
    <col min="22" max="22" width="9.28515625" style="12" bestFit="1" customWidth="1"/>
    <col min="23" max="29" width="9.5703125" style="12" bestFit="1" customWidth="1"/>
    <col min="30" max="33" width="9.5703125" style="12" customWidth="1"/>
    <col min="34" max="16384" width="9.140625" style="12"/>
  </cols>
  <sheetData>
    <row r="1" spans="1:33" ht="23.25" x14ac:dyDescent="0.35">
      <c r="A1" s="9" t="s">
        <v>82</v>
      </c>
      <c r="B1" s="10"/>
      <c r="C1" s="11" t="s">
        <v>65</v>
      </c>
      <c r="D1" s="9" t="s">
        <v>83</v>
      </c>
      <c r="E1" s="11" t="s">
        <v>84</v>
      </c>
      <c r="I1" s="13">
        <v>0</v>
      </c>
      <c r="J1" s="13">
        <f>I1+1</f>
        <v>1</v>
      </c>
      <c r="K1" s="13">
        <f t="shared" ref="K1:AG1" si="0">J1+1</f>
        <v>2</v>
      </c>
      <c r="L1" s="13">
        <f t="shared" si="0"/>
        <v>3</v>
      </c>
      <c r="M1" s="13">
        <f t="shared" si="0"/>
        <v>4</v>
      </c>
      <c r="N1" s="13">
        <f t="shared" si="0"/>
        <v>5</v>
      </c>
      <c r="O1" s="13">
        <f t="shared" si="0"/>
        <v>6</v>
      </c>
      <c r="P1" s="13">
        <f t="shared" si="0"/>
        <v>7</v>
      </c>
      <c r="Q1" s="13">
        <f t="shared" si="0"/>
        <v>8</v>
      </c>
      <c r="R1" s="13">
        <f t="shared" si="0"/>
        <v>9</v>
      </c>
      <c r="S1" s="13">
        <f t="shared" si="0"/>
        <v>10</v>
      </c>
      <c r="T1" s="13">
        <f t="shared" si="0"/>
        <v>11</v>
      </c>
      <c r="U1" s="13">
        <f t="shared" si="0"/>
        <v>12</v>
      </c>
      <c r="V1" s="13">
        <f t="shared" si="0"/>
        <v>13</v>
      </c>
      <c r="W1" s="13">
        <f t="shared" si="0"/>
        <v>14</v>
      </c>
      <c r="X1" s="13">
        <f t="shared" si="0"/>
        <v>15</v>
      </c>
      <c r="Y1" s="13">
        <f t="shared" si="0"/>
        <v>16</v>
      </c>
      <c r="Z1" s="13">
        <f t="shared" si="0"/>
        <v>17</v>
      </c>
      <c r="AA1" s="13">
        <f t="shared" si="0"/>
        <v>18</v>
      </c>
      <c r="AB1" s="13">
        <f t="shared" si="0"/>
        <v>19</v>
      </c>
      <c r="AC1" s="13">
        <f t="shared" si="0"/>
        <v>20</v>
      </c>
      <c r="AD1" s="13">
        <f t="shared" si="0"/>
        <v>21</v>
      </c>
      <c r="AE1" s="13">
        <f t="shared" si="0"/>
        <v>22</v>
      </c>
      <c r="AF1" s="13">
        <f t="shared" si="0"/>
        <v>23</v>
      </c>
      <c r="AG1" s="13">
        <f t="shared" si="0"/>
        <v>24</v>
      </c>
    </row>
    <row r="3" spans="1:33" ht="24.75" x14ac:dyDescent="0.4">
      <c r="A3" s="14" t="str">
        <f xml:space="preserve"> B4&amp; " discounted market benefits (excluding competition benefits)"</f>
        <v>NEM discounted market benefits (excluding competition benefits)</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row>
    <row r="4" spans="1:33" x14ac:dyDescent="0.25">
      <c r="A4" s="16" t="s">
        <v>85</v>
      </c>
      <c r="B4" s="8" t="s">
        <v>40</v>
      </c>
    </row>
    <row r="6" spans="1:33" x14ac:dyDescent="0.25">
      <c r="H6" s="17" t="s">
        <v>86</v>
      </c>
      <c r="I6" s="18" t="s">
        <v>79</v>
      </c>
      <c r="J6" s="18" t="s">
        <v>87</v>
      </c>
      <c r="K6" s="18" t="s">
        <v>88</v>
      </c>
      <c r="L6" s="18" t="s">
        <v>89</v>
      </c>
      <c r="M6" s="18" t="s">
        <v>90</v>
      </c>
      <c r="N6" s="18" t="s">
        <v>91</v>
      </c>
      <c r="O6" s="18" t="s">
        <v>92</v>
      </c>
      <c r="P6" s="18" t="s">
        <v>93</v>
      </c>
      <c r="Q6" s="18" t="s">
        <v>94</v>
      </c>
      <c r="R6" s="18" t="s">
        <v>95</v>
      </c>
      <c r="S6" s="18" t="s">
        <v>96</v>
      </c>
      <c r="T6" s="18" t="s">
        <v>97</v>
      </c>
      <c r="U6" s="18" t="s">
        <v>98</v>
      </c>
      <c r="V6" s="18" t="s">
        <v>99</v>
      </c>
      <c r="W6" s="18" t="s">
        <v>100</v>
      </c>
      <c r="X6" s="18" t="s">
        <v>101</v>
      </c>
      <c r="Y6" s="18" t="s">
        <v>102</v>
      </c>
      <c r="Z6" s="18" t="s">
        <v>103</v>
      </c>
      <c r="AA6" s="18" t="s">
        <v>104</v>
      </c>
      <c r="AB6" s="18" t="s">
        <v>105</v>
      </c>
      <c r="AC6" s="18" t="s">
        <v>106</v>
      </c>
      <c r="AD6" s="18" t="s">
        <v>107</v>
      </c>
      <c r="AE6" s="18" t="s">
        <v>108</v>
      </c>
      <c r="AF6" s="18" t="s">
        <v>109</v>
      </c>
      <c r="AG6" s="18" t="s">
        <v>110</v>
      </c>
    </row>
    <row r="7" spans="1:33" x14ac:dyDescent="0.25">
      <c r="E7" s="19" t="s">
        <v>111</v>
      </c>
      <c r="H7" s="20" t="s">
        <v>112</v>
      </c>
      <c r="I7" s="21">
        <f t="shared" ref="I7:I13" ca="1" si="1">(SUMIFS(OFFSET(INDIRECT("'"&amp;$E$1 &amp; "_"&amp;$E7 &amp; " Cost'!C:C"), 0, I$1), INDIRECT("'"&amp;$E$1 &amp; "_"&amp;$E7 &amp; " Cost'!A:A"), $B$4)-SUMIFS(OFFSET(INDIRECT("'"&amp;$C$1 &amp; "_"&amp;$E7 &amp; " Cost'!C:C"), 0, I$1), INDIRECT("'"&amp;$C$1 &amp; "_"&amp;$E7 &amp; " Cost'!A:A"), $B$4))/1000</f>
        <v>-7.1138856339644152E-3</v>
      </c>
      <c r="J7" s="21">
        <f ca="1">I7+(SUMIFS(OFFSET(INDIRECT("'"&amp;$E$1 &amp; "_"&amp;$E7 &amp; " Cost'!C:C"), 0, J$1), INDIRECT("'"&amp;$E$1 &amp; "_"&amp;$E7 &amp; " Cost'!A:A"), $B$4)-SUMIFS(OFFSET(INDIRECT("'"&amp;$C$1 &amp; "_"&amp;$E7 &amp; " Cost'!C:C"), 0, J$1), INDIRECT("'"&amp;$C$1 &amp; "_"&amp;$E7 &amp; " Cost'!A:A"), $B$4))/1000</f>
        <v>-2.234319553183424E-2</v>
      </c>
      <c r="K7" s="21">
        <f t="shared" ref="K7:Z13" ca="1" si="2">J7+(SUMIFS(OFFSET(INDIRECT("'"&amp;$E$1 &amp; "_"&amp;$E7 &amp; " Cost'!C:C"), 0, K$1), INDIRECT("'"&amp;$E$1 &amp; "_"&amp;$E7 &amp; " Cost'!A:A"), $B$4)-SUMIFS(OFFSET(INDIRECT("'"&amp;$C$1 &amp; "_"&amp;$E7 &amp; " Cost'!C:C"), 0, K$1), INDIRECT("'"&amp;$C$1 &amp; "_"&amp;$E7 &amp; " Cost'!A:A"), $B$4))/1000</f>
        <v>59.428400095447586</v>
      </c>
      <c r="L7" s="21">
        <f t="shared" ca="1" si="2"/>
        <v>61.697230633664795</v>
      </c>
      <c r="M7" s="21">
        <f t="shared" ca="1" si="2"/>
        <v>-3.135043861405542</v>
      </c>
      <c r="N7" s="21">
        <f t="shared" ca="1" si="2"/>
        <v>60.519607337668219</v>
      </c>
      <c r="O7" s="21">
        <f t="shared" ca="1" si="2"/>
        <v>111.20370502888625</v>
      </c>
      <c r="P7" s="21">
        <f t="shared" ca="1" si="2"/>
        <v>-120.40240302774237</v>
      </c>
      <c r="Q7" s="21">
        <f t="shared" ca="1" si="2"/>
        <v>-336.19843343859463</v>
      </c>
      <c r="R7" s="21">
        <f t="shared" ca="1" si="2"/>
        <v>434.56028711911074</v>
      </c>
      <c r="S7" s="21">
        <f t="shared" ca="1" si="2"/>
        <v>462.60168519423826</v>
      </c>
      <c r="T7" s="21">
        <f t="shared" ca="1" si="2"/>
        <v>946.25511865761007</v>
      </c>
      <c r="U7" s="21">
        <f t="shared" ca="1" si="2"/>
        <v>812.86487524270888</v>
      </c>
      <c r="V7" s="21">
        <f t="shared" ca="1" si="2"/>
        <v>912.78963644936107</v>
      </c>
      <c r="W7" s="21">
        <f t="shared" ca="1" si="2"/>
        <v>816.2094138715978</v>
      </c>
      <c r="X7" s="21">
        <f t="shared" ca="1" si="2"/>
        <v>887.44891977878672</v>
      </c>
      <c r="Y7" s="21">
        <f t="shared" ca="1" si="2"/>
        <v>1423.7196909179834</v>
      </c>
      <c r="Z7" s="21">
        <f t="shared" ca="1" si="2"/>
        <v>1345.3650424651048</v>
      </c>
      <c r="AA7" s="21">
        <f t="shared" ref="Z7:AG13" ca="1" si="3">Z7+(SUMIFS(OFFSET(INDIRECT("'"&amp;$E$1 &amp; "_"&amp;$E7 &amp; " Cost'!C:C"), 0, AA$1), INDIRECT("'"&amp;$E$1 &amp; "_"&amp;$E7 &amp; " Cost'!A:A"), $B$4)-SUMIFS(OFFSET(INDIRECT("'"&amp;$C$1 &amp; "_"&amp;$E7 &amp; " Cost'!C:C"), 0, AA$1), INDIRECT("'"&amp;$C$1 &amp; "_"&amp;$E7 &amp; " Cost'!A:A"), $B$4))/1000</f>
        <v>1444.3501781441796</v>
      </c>
      <c r="AB7" s="21">
        <f t="shared" ca="1" si="3"/>
        <v>1378.2696707330701</v>
      </c>
      <c r="AC7" s="21">
        <f t="shared" ca="1" si="3"/>
        <v>1300.9006453960462</v>
      </c>
      <c r="AD7" s="21">
        <f t="shared" ca="1" si="3"/>
        <v>1229.047399134299</v>
      </c>
      <c r="AE7" s="21">
        <f t="shared" ca="1" si="3"/>
        <v>1193.3347083270362</v>
      </c>
      <c r="AF7" s="21">
        <f t="shared" ca="1" si="3"/>
        <v>1186.6994246491156</v>
      </c>
      <c r="AG7" s="21">
        <f t="shared" ca="1" si="3"/>
        <v>1172.6557988352879</v>
      </c>
    </row>
    <row r="8" spans="1:33" x14ac:dyDescent="0.25">
      <c r="E8" s="19" t="str">
        <f>H8</f>
        <v>FOM</v>
      </c>
      <c r="H8" s="20" t="s">
        <v>30</v>
      </c>
      <c r="I8" s="21">
        <f t="shared" ca="1" si="1"/>
        <v>-5.7415008805594421E-4</v>
      </c>
      <c r="J8" s="21">
        <f t="shared" ref="J8:Y13" ca="1" si="4">I8+(SUMIFS(OFFSET(INDIRECT("'"&amp;$E$1 &amp; "_"&amp;$E8 &amp; " Cost'!C:C"), 0, J$1), INDIRECT("'"&amp;$E$1 &amp; "_"&amp;$E8 &amp; " Cost'!A:A"), $B$4)-SUMIFS(OFFSET(INDIRECT("'"&amp;$C$1 &amp; "_"&amp;$E8 &amp; " Cost'!C:C"), 0, J$1), INDIRECT("'"&amp;$C$1 &amp; "_"&amp;$E8 &amp; " Cost'!A:A"), $B$4))/1000</f>
        <v>-4.8665809624527587E-3</v>
      </c>
      <c r="K8" s="21">
        <f t="shared" ca="1" si="4"/>
        <v>29.95730011904238</v>
      </c>
      <c r="L8" s="21">
        <f t="shared" ca="1" si="4"/>
        <v>34.177425327235234</v>
      </c>
      <c r="M8" s="21">
        <f t="shared" ca="1" si="4"/>
        <v>-32.265699434089491</v>
      </c>
      <c r="N8" s="21">
        <f t="shared" ca="1" si="4"/>
        <v>137.77866615019923</v>
      </c>
      <c r="O8" s="21">
        <f t="shared" ca="1" si="4"/>
        <v>211.36650111045998</v>
      </c>
      <c r="P8" s="21">
        <f t="shared" ca="1" si="4"/>
        <v>77.611148404997721</v>
      </c>
      <c r="Q8" s="21">
        <f t="shared" ca="1" si="4"/>
        <v>-49.01758129001297</v>
      </c>
      <c r="R8" s="21">
        <f t="shared" ca="1" si="4"/>
        <v>35.577616565103469</v>
      </c>
      <c r="S8" s="21">
        <f t="shared" ca="1" si="4"/>
        <v>33.291992932203939</v>
      </c>
      <c r="T8" s="21">
        <f t="shared" ca="1" si="4"/>
        <v>104.93651183089295</v>
      </c>
      <c r="U8" s="21">
        <f t="shared" ca="1" si="4"/>
        <v>88.907619133034501</v>
      </c>
      <c r="V8" s="21">
        <f t="shared" ca="1" si="4"/>
        <v>106.51625644500628</v>
      </c>
      <c r="W8" s="21">
        <f t="shared" ca="1" si="4"/>
        <v>126.14526905798095</v>
      </c>
      <c r="X8" s="21">
        <f t="shared" ca="1" si="4"/>
        <v>107.43441359093615</v>
      </c>
      <c r="Y8" s="21">
        <f t="shared" ca="1" si="4"/>
        <v>176.90503873199555</v>
      </c>
      <c r="Z8" s="21">
        <f t="shared" ca="1" si="3"/>
        <v>176.232611315848</v>
      </c>
      <c r="AA8" s="21">
        <f t="shared" ca="1" si="3"/>
        <v>193.71909811135117</v>
      </c>
      <c r="AB8" s="21">
        <f t="shared" ca="1" si="3"/>
        <v>174.64916590821932</v>
      </c>
      <c r="AC8" s="21">
        <f t="shared" ca="1" si="3"/>
        <v>171.43167049901118</v>
      </c>
      <c r="AD8" s="21">
        <f t="shared" ca="1" si="3"/>
        <v>157.64120187810252</v>
      </c>
      <c r="AE8" s="21">
        <f t="shared" ca="1" si="3"/>
        <v>157.75013317707527</v>
      </c>
      <c r="AF8" s="21">
        <f t="shared" ca="1" si="3"/>
        <v>156.64875494921014</v>
      </c>
      <c r="AG8" s="21">
        <f t="shared" ca="1" si="3"/>
        <v>160.95988661237905</v>
      </c>
    </row>
    <row r="9" spans="1:33" x14ac:dyDescent="0.25">
      <c r="E9" s="19" t="str">
        <f>H9</f>
        <v>Fuel</v>
      </c>
      <c r="H9" s="20" t="s">
        <v>80</v>
      </c>
      <c r="I9" s="21">
        <f t="shared" ca="1" si="1"/>
        <v>-4.8533823934849354E-2</v>
      </c>
      <c r="J9" s="21">
        <f t="shared" ca="1" si="4"/>
        <v>-0.14552624780451878</v>
      </c>
      <c r="K9" s="21">
        <f t="shared" ca="1" si="4"/>
        <v>-2.1629905563388023</v>
      </c>
      <c r="L9" s="21">
        <f t="shared" ca="1" si="4"/>
        <v>-4.2463012081051712</v>
      </c>
      <c r="M9" s="21">
        <f t="shared" ca="1" si="4"/>
        <v>-0.86144977183337312</v>
      </c>
      <c r="N9" s="21">
        <f t="shared" ca="1" si="4"/>
        <v>21.455010224719299</v>
      </c>
      <c r="O9" s="21">
        <f t="shared" ca="1" si="4"/>
        <v>52.862494054759154</v>
      </c>
      <c r="P9" s="21">
        <f t="shared" ca="1" si="4"/>
        <v>104.59374531388585</v>
      </c>
      <c r="Q9" s="21">
        <f t="shared" ca="1" si="4"/>
        <v>148.89870498036009</v>
      </c>
      <c r="R9" s="21">
        <f t="shared" ca="1" si="4"/>
        <v>182.83505229946027</v>
      </c>
      <c r="S9" s="21">
        <f t="shared" ca="1" si="4"/>
        <v>195.23243519363169</v>
      </c>
      <c r="T9" s="21">
        <f t="shared" ca="1" si="4"/>
        <v>202.22240678055167</v>
      </c>
      <c r="U9" s="21">
        <f t="shared" ca="1" si="4"/>
        <v>214.81010055134564</v>
      </c>
      <c r="V9" s="21">
        <f t="shared" ca="1" si="4"/>
        <v>220.51824544443565</v>
      </c>
      <c r="W9" s="21">
        <f t="shared" ca="1" si="4"/>
        <v>230.44763929865371</v>
      </c>
      <c r="X9" s="21">
        <f t="shared" ca="1" si="4"/>
        <v>254.0098802108248</v>
      </c>
      <c r="Y9" s="21">
        <f t="shared" ca="1" si="4"/>
        <v>266.91903036045801</v>
      </c>
      <c r="Z9" s="21">
        <f t="shared" ca="1" si="3"/>
        <v>275.95951030840496</v>
      </c>
      <c r="AA9" s="21">
        <f t="shared" ca="1" si="3"/>
        <v>282.67664445041095</v>
      </c>
      <c r="AB9" s="21">
        <f t="shared" ca="1" si="3"/>
        <v>288.63268444181887</v>
      </c>
      <c r="AC9" s="21">
        <f t="shared" ca="1" si="3"/>
        <v>305.00181237461982</v>
      </c>
      <c r="AD9" s="21">
        <f t="shared" ca="1" si="3"/>
        <v>360.54309573568878</v>
      </c>
      <c r="AE9" s="21">
        <f t="shared" ca="1" si="3"/>
        <v>409.89094953479582</v>
      </c>
      <c r="AF9" s="21">
        <f t="shared" ca="1" si="3"/>
        <v>464.54368090315887</v>
      </c>
      <c r="AG9" s="21">
        <f t="shared" ca="1" si="3"/>
        <v>513.07056235792788</v>
      </c>
    </row>
    <row r="10" spans="1:33" x14ac:dyDescent="0.25">
      <c r="E10" s="19" t="str">
        <f>H10</f>
        <v>VOM</v>
      </c>
      <c r="H10" s="20" t="s">
        <v>54</v>
      </c>
      <c r="I10" s="21">
        <f t="shared" ca="1" si="1"/>
        <v>8.6996000465005639E-3</v>
      </c>
      <c r="J10" s="21">
        <f t="shared" ca="1" si="4"/>
        <v>2.3685460570384748E-2</v>
      </c>
      <c r="K10" s="21">
        <f t="shared" ca="1" si="4"/>
        <v>0.56325714733975474</v>
      </c>
      <c r="L10" s="21">
        <f t="shared" ca="1" si="4"/>
        <v>1.109986085706856</v>
      </c>
      <c r="M10" s="21">
        <f t="shared" ca="1" si="4"/>
        <v>1.5304776223581282</v>
      </c>
      <c r="N10" s="21">
        <f t="shared" ca="1" si="4"/>
        <v>-0.30392887610854835</v>
      </c>
      <c r="O10" s="21">
        <f t="shared" ca="1" si="4"/>
        <v>-3.9913087179666622</v>
      </c>
      <c r="P10" s="21">
        <f t="shared" ca="1" si="4"/>
        <v>-16.47759401184792</v>
      </c>
      <c r="Q10" s="21">
        <f t="shared" ca="1" si="4"/>
        <v>-24.805295549997709</v>
      </c>
      <c r="R10" s="21">
        <f t="shared" ca="1" si="4"/>
        <v>-39.163141533260003</v>
      </c>
      <c r="S10" s="21">
        <f t="shared" ca="1" si="4"/>
        <v>-47.647075640491792</v>
      </c>
      <c r="T10" s="21">
        <f t="shared" ca="1" si="4"/>
        <v>-60.561465423800634</v>
      </c>
      <c r="U10" s="21">
        <f t="shared" ca="1" si="4"/>
        <v>-70.649050847507141</v>
      </c>
      <c r="V10" s="21">
        <f t="shared" ca="1" si="4"/>
        <v>-80.938555021265117</v>
      </c>
      <c r="W10" s="21">
        <f t="shared" ca="1" si="4"/>
        <v>-92.091055466301214</v>
      </c>
      <c r="X10" s="21">
        <f t="shared" ca="1" si="4"/>
        <v>-99.265248206221258</v>
      </c>
      <c r="Y10" s="21">
        <f t="shared" ca="1" si="4"/>
        <v>-107.92007726454781</v>
      </c>
      <c r="Z10" s="21">
        <f t="shared" ca="1" si="3"/>
        <v>-115.44121692681944</v>
      </c>
      <c r="AA10" s="21">
        <f t="shared" ca="1" si="3"/>
        <v>-124.73117073750475</v>
      </c>
      <c r="AB10" s="21">
        <f t="shared" ca="1" si="3"/>
        <v>-132.70193403015526</v>
      </c>
      <c r="AC10" s="21">
        <f t="shared" ca="1" si="3"/>
        <v>-138.38384995492021</v>
      </c>
      <c r="AD10" s="21">
        <f t="shared" ca="1" si="3"/>
        <v>-142.24816979391949</v>
      </c>
      <c r="AE10" s="21">
        <f t="shared" ca="1" si="3"/>
        <v>-145.63108148417575</v>
      </c>
      <c r="AF10" s="21">
        <f t="shared" ca="1" si="3"/>
        <v>-148.75829087901872</v>
      </c>
      <c r="AG10" s="21">
        <f t="shared" ca="1" si="3"/>
        <v>-151.68458298623932</v>
      </c>
    </row>
    <row r="11" spans="1:33" x14ac:dyDescent="0.25">
      <c r="E11" s="19" t="str">
        <f>H11</f>
        <v>REHAB</v>
      </c>
      <c r="H11" s="20" t="s">
        <v>81</v>
      </c>
      <c r="I11" s="21">
        <f t="shared" ca="1" si="1"/>
        <v>0</v>
      </c>
      <c r="J11" s="21">
        <f t="shared" ca="1" si="4"/>
        <v>0</v>
      </c>
      <c r="K11" s="21">
        <f t="shared" ca="1" si="4"/>
        <v>0</v>
      </c>
      <c r="L11" s="21">
        <f t="shared" ca="1" si="4"/>
        <v>-0.64786746063170719</v>
      </c>
      <c r="M11" s="21">
        <f t="shared" ca="1" si="4"/>
        <v>2.6773582736140087</v>
      </c>
      <c r="N11" s="21">
        <f t="shared" ca="1" si="4"/>
        <v>-22.526336765786763</v>
      </c>
      <c r="O11" s="21">
        <f t="shared" ca="1" si="4"/>
        <v>-31.51983242720949</v>
      </c>
      <c r="P11" s="21">
        <f t="shared" ca="1" si="4"/>
        <v>-28.084511593098814</v>
      </c>
      <c r="Q11" s="21">
        <f t="shared" ca="1" si="4"/>
        <v>-19.362639090283302</v>
      </c>
      <c r="R11" s="21">
        <f t="shared" ca="1" si="4"/>
        <v>-19.345370825788414</v>
      </c>
      <c r="S11" s="21">
        <f t="shared" ca="1" si="4"/>
        <v>-16.856736417832302</v>
      </c>
      <c r="T11" s="21">
        <f t="shared" ca="1" si="4"/>
        <v>-16.856736424817331</v>
      </c>
      <c r="U11" s="21">
        <f t="shared" ca="1" si="4"/>
        <v>-16.856736429850308</v>
      </c>
      <c r="V11" s="21">
        <f t="shared" ca="1" si="4"/>
        <v>-16.856736424996331</v>
      </c>
      <c r="W11" s="21">
        <f t="shared" ca="1" si="4"/>
        <v>-16.85673642673099</v>
      </c>
      <c r="X11" s="21">
        <f t="shared" ca="1" si="4"/>
        <v>-16.85673642673099</v>
      </c>
      <c r="Y11" s="21">
        <f t="shared" ca="1" si="4"/>
        <v>-16.85673642673099</v>
      </c>
      <c r="Z11" s="21">
        <f t="shared" ca="1" si="3"/>
        <v>-18.829959919496019</v>
      </c>
      <c r="AA11" s="21">
        <f t="shared" ca="1" si="3"/>
        <v>-18.829959919496019</v>
      </c>
      <c r="AB11" s="21">
        <f t="shared" ca="1" si="3"/>
        <v>-18.829959919496019</v>
      </c>
      <c r="AC11" s="21">
        <f t="shared" ca="1" si="3"/>
        <v>-18.829959919496019</v>
      </c>
      <c r="AD11" s="21">
        <f t="shared" ca="1" si="3"/>
        <v>-18.829959919496019</v>
      </c>
      <c r="AE11" s="21">
        <f t="shared" ca="1" si="3"/>
        <v>-18.829959888550757</v>
      </c>
      <c r="AF11" s="21">
        <f t="shared" ca="1" si="3"/>
        <v>-18.82996018190331</v>
      </c>
      <c r="AG11" s="21">
        <f t="shared" ca="1" si="3"/>
        <v>-20.629750031778507</v>
      </c>
    </row>
    <row r="12" spans="1:33" x14ac:dyDescent="0.25">
      <c r="E12" s="19" t="s">
        <v>113</v>
      </c>
      <c r="H12" s="20" t="s">
        <v>114</v>
      </c>
      <c r="I12" s="21">
        <f t="shared" ca="1" si="1"/>
        <v>-1.7342074208246116E-4</v>
      </c>
      <c r="J12" s="21">
        <f t="shared" ca="1" si="4"/>
        <v>-8.6139431406102038E-4</v>
      </c>
      <c r="K12" s="21">
        <f t="shared" ca="1" si="4"/>
        <v>-9.7513440787031695E-4</v>
      </c>
      <c r="L12" s="21">
        <f t="shared" ca="1" si="4"/>
        <v>-1.0762372869204311E-3</v>
      </c>
      <c r="M12" s="21">
        <f t="shared" ca="1" si="4"/>
        <v>-1.2074808282351033E-3</v>
      </c>
      <c r="N12" s="21">
        <f t="shared" ca="1" si="4"/>
        <v>-1.3675921428285272E-3</v>
      </c>
      <c r="O12" s="21">
        <f t="shared" ca="1" si="4"/>
        <v>-1.3907348969682176E-3</v>
      </c>
      <c r="P12" s="21">
        <f t="shared" ca="1" si="4"/>
        <v>-2.2726323430980601E-3</v>
      </c>
      <c r="Q12" s="21">
        <f t="shared" ca="1" si="4"/>
        <v>127.03156132019016</v>
      </c>
      <c r="R12" s="21">
        <f t="shared" ca="1" si="4"/>
        <v>127.03156298577062</v>
      </c>
      <c r="S12" s="21">
        <f t="shared" ca="1" si="4"/>
        <v>127.03150992502565</v>
      </c>
      <c r="T12" s="21">
        <f t="shared" ca="1" si="4"/>
        <v>127.03129184965216</v>
      </c>
      <c r="U12" s="21">
        <f t="shared" ca="1" si="4"/>
        <v>127.03126680980407</v>
      </c>
      <c r="V12" s="21">
        <f t="shared" ca="1" si="4"/>
        <v>122.72849074171037</v>
      </c>
      <c r="W12" s="21">
        <f t="shared" ca="1" si="4"/>
        <v>326.40488884211686</v>
      </c>
      <c r="X12" s="21">
        <f t="shared" ca="1" si="4"/>
        <v>335.291245844728</v>
      </c>
      <c r="Y12" s="21">
        <f t="shared" ca="1" si="4"/>
        <v>506.08813332309194</v>
      </c>
      <c r="Z12" s="21">
        <f t="shared" ca="1" si="3"/>
        <v>499.85132676314879</v>
      </c>
      <c r="AA12" s="21">
        <f t="shared" ca="1" si="3"/>
        <v>491.56753965437559</v>
      </c>
      <c r="AB12" s="21">
        <f t="shared" ca="1" si="3"/>
        <v>489.36517952624132</v>
      </c>
      <c r="AC12" s="21">
        <f t="shared" ca="1" si="3"/>
        <v>474.01544763556171</v>
      </c>
      <c r="AD12" s="21">
        <f t="shared" ca="1" si="3"/>
        <v>466.90988224720138</v>
      </c>
      <c r="AE12" s="21">
        <f t="shared" ca="1" si="3"/>
        <v>445.64034745234983</v>
      </c>
      <c r="AF12" s="21">
        <f t="shared" ca="1" si="3"/>
        <v>449.2960497115165</v>
      </c>
      <c r="AG12" s="21">
        <f t="shared" ca="1" si="3"/>
        <v>446.85661060782684</v>
      </c>
    </row>
    <row r="13" spans="1:33" x14ac:dyDescent="0.25">
      <c r="E13" s="19" t="str">
        <f>H13</f>
        <v>USE+DSP</v>
      </c>
      <c r="H13" s="20" t="s">
        <v>115</v>
      </c>
      <c r="I13" s="21">
        <f t="shared" ca="1" si="1"/>
        <v>-5.3804028549999923E-4</v>
      </c>
      <c r="J13" s="21">
        <f t="shared" ca="1" si="4"/>
        <v>-1.0176282754002094E-3</v>
      </c>
      <c r="K13" s="21">
        <f t="shared" ca="1" si="4"/>
        <v>-3.0753379154917968</v>
      </c>
      <c r="L13" s="21">
        <f t="shared" ca="1" si="4"/>
        <v>-2.1440203153742878</v>
      </c>
      <c r="M13" s="21">
        <f t="shared" ca="1" si="4"/>
        <v>-3.8876444756937669</v>
      </c>
      <c r="N13" s="21">
        <f t="shared" ca="1" si="4"/>
        <v>3.9637727072552194</v>
      </c>
      <c r="O13" s="21">
        <f t="shared" ca="1" si="4"/>
        <v>7.1675485632462195</v>
      </c>
      <c r="P13" s="21">
        <f t="shared" ca="1" si="4"/>
        <v>5.1962109751697252</v>
      </c>
      <c r="Q13" s="21">
        <f t="shared" ca="1" si="4"/>
        <v>13.114470162519726</v>
      </c>
      <c r="R13" s="21">
        <f t="shared" ca="1" si="4"/>
        <v>20.955256055418324</v>
      </c>
      <c r="S13" s="21">
        <f t="shared" ca="1" si="4"/>
        <v>21.043171232597825</v>
      </c>
      <c r="T13" s="21">
        <f t="shared" ca="1" si="4"/>
        <v>21.382309380892526</v>
      </c>
      <c r="U13" s="21">
        <f t="shared" ca="1" si="4"/>
        <v>25.292942553989526</v>
      </c>
      <c r="V13" s="21">
        <f t="shared" ca="1" si="4"/>
        <v>25.206838640575526</v>
      </c>
      <c r="W13" s="21">
        <f t="shared" ca="1" si="4"/>
        <v>34.343829239751031</v>
      </c>
      <c r="X13" s="21">
        <f t="shared" ca="1" si="4"/>
        <v>35.135611663787536</v>
      </c>
      <c r="Y13" s="21">
        <f t="shared" ca="1" si="4"/>
        <v>38.355990198601148</v>
      </c>
      <c r="Z13" s="21">
        <f t="shared" ca="1" si="3"/>
        <v>38.197263277837351</v>
      </c>
      <c r="AA13" s="21">
        <f t="shared" ca="1" si="3"/>
        <v>42.794417287118854</v>
      </c>
      <c r="AB13" s="21">
        <f t="shared" ca="1" si="3"/>
        <v>43.789606267905853</v>
      </c>
      <c r="AC13" s="21">
        <f t="shared" ca="1" si="3"/>
        <v>37.468181537921552</v>
      </c>
      <c r="AD13" s="21">
        <f t="shared" ca="1" si="3"/>
        <v>39.013808772879052</v>
      </c>
      <c r="AE13" s="21">
        <f t="shared" ca="1" si="3"/>
        <v>37.826457838054552</v>
      </c>
      <c r="AF13" s="21">
        <f t="shared" ca="1" si="3"/>
        <v>29.666713278459049</v>
      </c>
      <c r="AG13" s="21">
        <f t="shared" ca="1" si="3"/>
        <v>33.248461349236749</v>
      </c>
    </row>
    <row r="14" spans="1:33" x14ac:dyDescent="0.25">
      <c r="H14" s="22" t="s">
        <v>116</v>
      </c>
      <c r="I14" s="23">
        <f ca="1">SUM(I7:I13)</f>
        <v>-4.8233720637951609E-2</v>
      </c>
      <c r="J14" s="23">
        <f t="shared" ref="J14:AG14" ca="1" si="5">SUM(J7:J13)</f>
        <v>-0.15092958631788225</v>
      </c>
      <c r="K14" s="23">
        <f t="shared" ca="1" si="5"/>
        <v>84.709653755591248</v>
      </c>
      <c r="L14" s="23">
        <f t="shared" ca="1" si="5"/>
        <v>89.945376825208797</v>
      </c>
      <c r="M14" s="23">
        <f t="shared" ca="1" si="5"/>
        <v>-35.943209127878269</v>
      </c>
      <c r="N14" s="23">
        <f t="shared" ca="1" si="5"/>
        <v>200.88542318580383</v>
      </c>
      <c r="O14" s="23">
        <f t="shared" ca="1" si="5"/>
        <v>347.08771687727847</v>
      </c>
      <c r="P14" s="23">
        <f t="shared" ca="1" si="5"/>
        <v>22.434323429021099</v>
      </c>
      <c r="Q14" s="23">
        <f t="shared" ca="1" si="5"/>
        <v>-140.33921290581864</v>
      </c>
      <c r="R14" s="23">
        <f t="shared" ca="1" si="5"/>
        <v>742.45126266581497</v>
      </c>
      <c r="S14" s="23">
        <f t="shared" ca="1" si="5"/>
        <v>774.69698241937317</v>
      </c>
      <c r="T14" s="23">
        <f t="shared" ca="1" si="5"/>
        <v>1324.4094366509814</v>
      </c>
      <c r="U14" s="23">
        <f t="shared" ca="1" si="5"/>
        <v>1181.4010170135252</v>
      </c>
      <c r="V14" s="23">
        <f t="shared" ca="1" si="5"/>
        <v>1289.9641762748277</v>
      </c>
      <c r="W14" s="23">
        <f t="shared" ca="1" si="5"/>
        <v>1424.6032484170682</v>
      </c>
      <c r="X14" s="23">
        <f t="shared" ca="1" si="5"/>
        <v>1503.198086456111</v>
      </c>
      <c r="Y14" s="23">
        <f t="shared" ca="1" si="5"/>
        <v>2287.2110698408515</v>
      </c>
      <c r="Z14" s="23">
        <f t="shared" ca="1" si="5"/>
        <v>2201.3345772840289</v>
      </c>
      <c r="AA14" s="23">
        <f t="shared" ca="1" si="5"/>
        <v>2311.5467469904356</v>
      </c>
      <c r="AB14" s="23">
        <f t="shared" ca="1" si="5"/>
        <v>2223.1744129276044</v>
      </c>
      <c r="AC14" s="23">
        <f t="shared" ca="1" si="5"/>
        <v>2131.6039475687448</v>
      </c>
      <c r="AD14" s="23">
        <f t="shared" ca="1" si="5"/>
        <v>2092.077258054755</v>
      </c>
      <c r="AE14" s="23">
        <f t="shared" ca="1" si="5"/>
        <v>2079.9815549565847</v>
      </c>
      <c r="AF14" s="23">
        <f t="shared" ca="1" si="5"/>
        <v>2119.2663724305385</v>
      </c>
      <c r="AG14" s="23">
        <f t="shared" ca="1" si="5"/>
        <v>2154.4769867446403</v>
      </c>
    </row>
    <row r="20" spans="1:33" ht="24.75" x14ac:dyDescent="0.4">
      <c r="A20" s="14" t="s">
        <v>117</v>
      </c>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row>
    <row r="23" spans="1:33" x14ac:dyDescent="0.25">
      <c r="H23" s="17" t="s">
        <v>86</v>
      </c>
      <c r="I23" s="18" t="s">
        <v>79</v>
      </c>
      <c r="J23" s="18" t="s">
        <v>87</v>
      </c>
      <c r="K23" s="18" t="s">
        <v>88</v>
      </c>
      <c r="L23" s="18" t="s">
        <v>89</v>
      </c>
      <c r="M23" s="18" t="s">
        <v>90</v>
      </c>
      <c r="N23" s="18" t="s">
        <v>91</v>
      </c>
      <c r="O23" s="18" t="s">
        <v>92</v>
      </c>
      <c r="P23" s="18" t="s">
        <v>93</v>
      </c>
      <c r="Q23" s="18" t="s">
        <v>94</v>
      </c>
      <c r="R23" s="18" t="s">
        <v>95</v>
      </c>
      <c r="S23" s="18" t="s">
        <v>96</v>
      </c>
      <c r="T23" s="18" t="s">
        <v>97</v>
      </c>
      <c r="U23" s="18" t="s">
        <v>98</v>
      </c>
      <c r="V23" s="18" t="s">
        <v>99</v>
      </c>
      <c r="W23" s="18" t="s">
        <v>100</v>
      </c>
      <c r="X23" s="18" t="s">
        <v>101</v>
      </c>
      <c r="Y23" s="18" t="s">
        <v>102</v>
      </c>
      <c r="Z23" s="18" t="s">
        <v>103</v>
      </c>
      <c r="AA23" s="18" t="s">
        <v>104</v>
      </c>
      <c r="AB23" s="18" t="s">
        <v>105</v>
      </c>
      <c r="AC23" s="18" t="s">
        <v>106</v>
      </c>
      <c r="AD23" s="18" t="s">
        <v>107</v>
      </c>
      <c r="AE23" s="18" t="s">
        <v>108</v>
      </c>
      <c r="AF23" s="18" t="s">
        <v>109</v>
      </c>
      <c r="AG23" s="18" t="s">
        <v>110</v>
      </c>
    </row>
    <row r="24" spans="1:33" x14ac:dyDescent="0.25">
      <c r="H24" s="20" t="s">
        <v>118</v>
      </c>
      <c r="I24" s="21">
        <f>'Competition Benefits'!C6/1000</f>
        <v>0</v>
      </c>
      <c r="J24" s="21">
        <f>'Competition Benefits'!D6/1000</f>
        <v>0</v>
      </c>
      <c r="K24" s="21">
        <f>'Competition Benefits'!E6/1000</f>
        <v>0</v>
      </c>
      <c r="L24" s="21">
        <f>'Competition Benefits'!F6/1000</f>
        <v>0</v>
      </c>
      <c r="M24" s="21">
        <f>'Competition Benefits'!G6/1000</f>
        <v>0</v>
      </c>
      <c r="N24" s="21">
        <f>'Competition Benefits'!H6/1000</f>
        <v>0</v>
      </c>
      <c r="O24" s="21">
        <f>'Competition Benefits'!I6/1000</f>
        <v>25.618790000000001</v>
      </c>
      <c r="P24" s="21">
        <f>'Competition Benefits'!J6/1000</f>
        <v>48.652949999999997</v>
      </c>
      <c r="Q24" s="21">
        <f>'Competition Benefits'!K6/1000</f>
        <v>72.780900000000003</v>
      </c>
      <c r="R24" s="21">
        <f>'Competition Benefits'!L6/1000</f>
        <v>86.169179999999997</v>
      </c>
      <c r="S24" s="21">
        <f>'Competition Benefits'!M6/1000</f>
        <v>115.2226</v>
      </c>
      <c r="T24" s="21">
        <f>'Competition Benefits'!N6/1000</f>
        <v>135.51329999999999</v>
      </c>
      <c r="U24" s="21">
        <f>'Competition Benefits'!O6/1000</f>
        <v>152.65549999999999</v>
      </c>
      <c r="V24" s="21">
        <f>'Competition Benefits'!P6/1000</f>
        <v>159.2022</v>
      </c>
      <c r="W24" s="21">
        <f>'Competition Benefits'!Q6/1000</f>
        <v>164.92080000000001</v>
      </c>
      <c r="X24" s="21">
        <f>'Competition Benefits'!R6/1000</f>
        <v>173.28960000000001</v>
      </c>
      <c r="Y24" s="21">
        <f>'Competition Benefits'!S6/1000</f>
        <v>177.3486</v>
      </c>
      <c r="Z24" s="21">
        <f>'Competition Benefits'!T6/1000</f>
        <v>180.70609999999999</v>
      </c>
      <c r="AA24" s="21">
        <f>'Competition Benefits'!U6/1000</f>
        <v>187.32820000000001</v>
      </c>
      <c r="AB24" s="21">
        <f>'Competition Benefits'!V6/1000</f>
        <v>189.57239999999999</v>
      </c>
      <c r="AC24" s="21">
        <f>'Competition Benefits'!W6/1000</f>
        <v>193.9999</v>
      </c>
      <c r="AD24" s="21">
        <f>'Competition Benefits'!X6/1000</f>
        <v>190.41560000000001</v>
      </c>
      <c r="AE24" s="21">
        <f>'Competition Benefits'!Y6/1000</f>
        <v>190.02359999999999</v>
      </c>
      <c r="AF24" s="21">
        <f>'Competition Benefits'!Z6/1000</f>
        <v>187.94030000000001</v>
      </c>
      <c r="AG24" s="21">
        <f>'Competition Benefits'!AA6/1000</f>
        <v>184.41569999999999</v>
      </c>
    </row>
    <row r="25" spans="1:33" x14ac:dyDescent="0.25">
      <c r="H25" s="20" t="s">
        <v>119</v>
      </c>
      <c r="I25" s="21">
        <f>'Competition Benefits'!C7/1000</f>
        <v>0</v>
      </c>
      <c r="J25" s="21">
        <f>'Competition Benefits'!D7/1000</f>
        <v>0</v>
      </c>
      <c r="K25" s="21">
        <f>'Competition Benefits'!E7/1000</f>
        <v>0</v>
      </c>
      <c r="L25" s="21">
        <f>'Competition Benefits'!F7/1000</f>
        <v>0</v>
      </c>
      <c r="M25" s="21">
        <f>'Competition Benefits'!G7/1000</f>
        <v>0</v>
      </c>
      <c r="N25" s="21">
        <f>'Competition Benefits'!H7/1000</f>
        <v>0</v>
      </c>
      <c r="O25" s="21">
        <f>'Competition Benefits'!I7/1000</f>
        <v>3.027247</v>
      </c>
      <c r="P25" s="21">
        <f>'Competition Benefits'!J7/1000</f>
        <v>11.35219</v>
      </c>
      <c r="Q25" s="21">
        <f>'Competition Benefits'!K7/1000</f>
        <v>12.762</v>
      </c>
      <c r="R25" s="21">
        <f>'Competition Benefits'!L7/1000</f>
        <v>14.211869999999999</v>
      </c>
      <c r="S25" s="21">
        <f>'Competition Benefits'!M7/1000</f>
        <v>15.940849999999999</v>
      </c>
      <c r="T25" s="21">
        <f>'Competition Benefits'!N7/1000</f>
        <v>15.8461</v>
      </c>
      <c r="U25" s="21">
        <f>'Competition Benefits'!O7/1000</f>
        <v>16.56635</v>
      </c>
      <c r="V25" s="21">
        <f>'Competition Benefits'!P7/1000</f>
        <v>16.64921</v>
      </c>
      <c r="W25" s="21">
        <f>'Competition Benefits'!Q7/1000</f>
        <v>21.782640000000001</v>
      </c>
      <c r="X25" s="21">
        <f>'Competition Benefits'!R7/1000</f>
        <v>35.059049999999999</v>
      </c>
      <c r="Y25" s="21">
        <f>'Competition Benefits'!S7/1000</f>
        <v>105.9923</v>
      </c>
      <c r="Z25" s="21">
        <f>'Competition Benefits'!T7/1000</f>
        <v>111.07859999999999</v>
      </c>
      <c r="AA25" s="21">
        <f>'Competition Benefits'!U7/1000</f>
        <v>123.7933</v>
      </c>
      <c r="AB25" s="21">
        <f>'Competition Benefits'!V7/1000</f>
        <v>129.50309999999999</v>
      </c>
      <c r="AC25" s="21">
        <f>'Competition Benefits'!W7/1000</f>
        <v>153.3888</v>
      </c>
      <c r="AD25" s="21">
        <f>'Competition Benefits'!X7/1000</f>
        <v>171.40209999999999</v>
      </c>
      <c r="AE25" s="21">
        <f>'Competition Benefits'!Y7/1000</f>
        <v>176.9085</v>
      </c>
      <c r="AF25" s="21">
        <f>'Competition Benefits'!Z7/1000</f>
        <v>188.45519999999999</v>
      </c>
      <c r="AG25" s="21">
        <f>'Competition Benefits'!AA7/1000</f>
        <v>199.23920000000001</v>
      </c>
    </row>
    <row r="26" spans="1:33" x14ac:dyDescent="0.25">
      <c r="H26" s="22" t="s">
        <v>120</v>
      </c>
      <c r="I26" s="23">
        <f>SUM(I24:I25)</f>
        <v>0</v>
      </c>
      <c r="J26" s="23">
        <f t="shared" ref="J26:AG26" si="6">SUM(J24:J25)</f>
        <v>0</v>
      </c>
      <c r="K26" s="23">
        <f t="shared" si="6"/>
        <v>0</v>
      </c>
      <c r="L26" s="23">
        <f t="shared" si="6"/>
        <v>0</v>
      </c>
      <c r="M26" s="23">
        <f t="shared" si="6"/>
        <v>0</v>
      </c>
      <c r="N26" s="23">
        <f t="shared" si="6"/>
        <v>0</v>
      </c>
      <c r="O26" s="23">
        <f t="shared" si="6"/>
        <v>28.646037</v>
      </c>
      <c r="P26" s="23">
        <f t="shared" si="6"/>
        <v>60.005139999999997</v>
      </c>
      <c r="Q26" s="23">
        <f t="shared" si="6"/>
        <v>85.542900000000003</v>
      </c>
      <c r="R26" s="23">
        <f t="shared" si="6"/>
        <v>100.38105</v>
      </c>
      <c r="S26" s="23">
        <f t="shared" si="6"/>
        <v>131.16345000000001</v>
      </c>
      <c r="T26" s="23">
        <f t="shared" si="6"/>
        <v>151.35939999999999</v>
      </c>
      <c r="U26" s="23">
        <f t="shared" si="6"/>
        <v>169.22184999999999</v>
      </c>
      <c r="V26" s="23">
        <f t="shared" si="6"/>
        <v>175.85141000000002</v>
      </c>
      <c r="W26" s="23">
        <f t="shared" si="6"/>
        <v>186.70344</v>
      </c>
      <c r="X26" s="23">
        <f t="shared" si="6"/>
        <v>208.34865000000002</v>
      </c>
      <c r="Y26" s="23">
        <f t="shared" si="6"/>
        <v>283.34090000000003</v>
      </c>
      <c r="Z26" s="23">
        <f t="shared" si="6"/>
        <v>291.78469999999999</v>
      </c>
      <c r="AA26" s="23">
        <f t="shared" si="6"/>
        <v>311.12150000000003</v>
      </c>
      <c r="AB26" s="23">
        <f t="shared" si="6"/>
        <v>319.07549999999998</v>
      </c>
      <c r="AC26" s="23">
        <f t="shared" si="6"/>
        <v>347.38869999999997</v>
      </c>
      <c r="AD26" s="23">
        <f t="shared" si="6"/>
        <v>361.8177</v>
      </c>
      <c r="AE26" s="23">
        <f t="shared" si="6"/>
        <v>366.93209999999999</v>
      </c>
      <c r="AF26" s="23">
        <f t="shared" si="6"/>
        <v>376.39549999999997</v>
      </c>
      <c r="AG26" s="23">
        <f t="shared" si="6"/>
        <v>383.6549</v>
      </c>
    </row>
    <row r="39" spans="1:33" ht="24.75" x14ac:dyDescent="0.4">
      <c r="A39" s="14" t="str">
        <f>B40&amp;" capacity difference by year"</f>
        <v>NEM capacity difference by year</v>
      </c>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row>
    <row r="40" spans="1:33" x14ac:dyDescent="0.25">
      <c r="A40" s="16" t="s">
        <v>85</v>
      </c>
      <c r="B40" s="8" t="s">
        <v>40</v>
      </c>
    </row>
    <row r="42" spans="1:33" x14ac:dyDescent="0.25">
      <c r="H42" t="s">
        <v>121</v>
      </c>
      <c r="I42" s="18" t="str">
        <f t="shared" ref="I42:AG42" si="7">I6</f>
        <v>2021-22</v>
      </c>
      <c r="J42" s="18" t="str">
        <f t="shared" si="7"/>
        <v>2022-23</v>
      </c>
      <c r="K42" s="18" t="str">
        <f t="shared" si="7"/>
        <v>2023-24</v>
      </c>
      <c r="L42" s="18" t="str">
        <f t="shared" si="7"/>
        <v>2024-25</v>
      </c>
      <c r="M42" s="18" t="str">
        <f t="shared" si="7"/>
        <v>2025-26</v>
      </c>
      <c r="N42" s="18" t="str">
        <f t="shared" si="7"/>
        <v>2026-27</v>
      </c>
      <c r="O42" s="18" t="str">
        <f t="shared" si="7"/>
        <v>2027-28</v>
      </c>
      <c r="P42" s="18" t="str">
        <f t="shared" si="7"/>
        <v>2028-29</v>
      </c>
      <c r="Q42" s="18" t="str">
        <f t="shared" si="7"/>
        <v>2029-30</v>
      </c>
      <c r="R42" s="18" t="str">
        <f t="shared" si="7"/>
        <v>2030-31</v>
      </c>
      <c r="S42" s="18" t="str">
        <f t="shared" si="7"/>
        <v>2031-32</v>
      </c>
      <c r="T42" s="18" t="str">
        <f t="shared" si="7"/>
        <v>2032-33</v>
      </c>
      <c r="U42" s="18" t="str">
        <f t="shared" si="7"/>
        <v>2033-34</v>
      </c>
      <c r="V42" s="18" t="str">
        <f t="shared" si="7"/>
        <v>2034-35</v>
      </c>
      <c r="W42" s="18" t="str">
        <f t="shared" si="7"/>
        <v>2035-36</v>
      </c>
      <c r="X42" s="18" t="str">
        <f t="shared" si="7"/>
        <v>2036-37</v>
      </c>
      <c r="Y42" s="18" t="str">
        <f t="shared" si="7"/>
        <v>2037-38</v>
      </c>
      <c r="Z42" s="18" t="str">
        <f t="shared" si="7"/>
        <v>2038-39</v>
      </c>
      <c r="AA42" s="18" t="str">
        <f t="shared" si="7"/>
        <v>2039-40</v>
      </c>
      <c r="AB42" s="18" t="str">
        <f t="shared" si="7"/>
        <v>2040-41</v>
      </c>
      <c r="AC42" s="18" t="str">
        <f t="shared" si="7"/>
        <v>2041-42</v>
      </c>
      <c r="AD42" s="18" t="str">
        <f t="shared" si="7"/>
        <v>2042-43</v>
      </c>
      <c r="AE42" s="18" t="str">
        <f t="shared" si="7"/>
        <v>2043-44</v>
      </c>
      <c r="AF42" s="18" t="str">
        <f t="shared" si="7"/>
        <v>2044-45</v>
      </c>
      <c r="AG42" s="18" t="str">
        <f t="shared" si="7"/>
        <v>2045-46</v>
      </c>
    </row>
    <row r="43" spans="1:33" x14ac:dyDescent="0.25">
      <c r="H43" s="20" t="s">
        <v>64</v>
      </c>
      <c r="I43" s="24">
        <f t="shared" ref="I43:X53" ca="1" si="8">-SUMIFS(OFFSET(INDIRECT("'"&amp;$E$1 &amp; "_Capacity'!C:C"), 0, I$1), INDIRECT("'"&amp;$E$1 &amp; "_Capacity'!B:B"),$H43, INDIRECT("'"&amp;$E$1 &amp; "_Capacity'!A:A"),$B$40) +SUMIFS(OFFSET(INDIRECT("'"&amp;$C$1 &amp; "_Capacity'!C:C"), 0, I$1), INDIRECT("'"&amp;$C$1 &amp; "_Capacity'!B:B"),$H43, INDIRECT("'"&amp;$C$1 &amp; "_Capacity'!A:A"),$B$40)</f>
        <v>0</v>
      </c>
      <c r="J43" s="24">
        <f t="shared" ca="1" si="8"/>
        <v>0</v>
      </c>
      <c r="K43" s="24">
        <f t="shared" ca="1" si="8"/>
        <v>0</v>
      </c>
      <c r="L43" s="24">
        <f t="shared" ca="1" si="8"/>
        <v>-10.116389999999228</v>
      </c>
      <c r="M43" s="24">
        <f t="shared" ca="1" si="8"/>
        <v>-28.968831952002802</v>
      </c>
      <c r="N43" s="24">
        <f t="shared" ca="1" si="8"/>
        <v>-738.13829097090274</v>
      </c>
      <c r="O43" s="24">
        <f t="shared" ca="1" si="8"/>
        <v>-877.28122897130197</v>
      </c>
      <c r="P43" s="24">
        <f t="shared" ca="1" si="8"/>
        <v>-1090.329518966204</v>
      </c>
      <c r="Q43" s="24">
        <f t="shared" ca="1" si="8"/>
        <v>-553.40910648760109</v>
      </c>
      <c r="R43" s="24">
        <f t="shared" ca="1" si="8"/>
        <v>-551.76783387639989</v>
      </c>
      <c r="S43" s="24">
        <f t="shared" ca="1" si="8"/>
        <v>-65.40183960000104</v>
      </c>
      <c r="T43" s="24">
        <f t="shared" ca="1" si="8"/>
        <v>-28.96918289309906</v>
      </c>
      <c r="U43" s="24">
        <f t="shared" ca="1" si="8"/>
        <v>-28.969182931701653</v>
      </c>
      <c r="V43" s="24">
        <f t="shared" ca="1" si="8"/>
        <v>-28.969182987399108</v>
      </c>
      <c r="W43" s="24">
        <f t="shared" ca="1" si="8"/>
        <v>-3.4999999934370862E-4</v>
      </c>
      <c r="X43" s="24">
        <f t="shared" ca="1" si="8"/>
        <v>0</v>
      </c>
      <c r="Y43" s="24">
        <f t="shared" ref="Y43:AM53" ca="1" si="9">-SUMIFS(OFFSET(INDIRECT("'"&amp;$E$1 &amp; "_Capacity'!C:C"), 0, Y$1), INDIRECT("'"&amp;$E$1 &amp; "_Capacity'!B:B"),$H43, INDIRECT("'"&amp;$E$1 &amp; "_Capacity'!A:A"),$B$40) +SUMIFS(OFFSET(INDIRECT("'"&amp;$C$1 &amp; "_Capacity'!C:C"), 0, Y$1), INDIRECT("'"&amp;$C$1 &amp; "_Capacity'!B:B"),$H43, INDIRECT("'"&amp;$C$1 &amp; "_Capacity'!A:A"),$B$40)</f>
        <v>0</v>
      </c>
      <c r="Z43" s="24">
        <f t="shared" ca="1" si="9"/>
        <v>0</v>
      </c>
      <c r="AA43" s="24">
        <f t="shared" ca="1" si="9"/>
        <v>0</v>
      </c>
      <c r="AB43" s="24">
        <f t="shared" ca="1" si="9"/>
        <v>0</v>
      </c>
      <c r="AC43" s="24">
        <f t="shared" ca="1" si="9"/>
        <v>0</v>
      </c>
      <c r="AD43" s="24">
        <f t="shared" ca="1" si="9"/>
        <v>0</v>
      </c>
      <c r="AE43" s="24">
        <f t="shared" ca="1" si="9"/>
        <v>0</v>
      </c>
      <c r="AF43" s="24">
        <f t="shared" ca="1" si="9"/>
        <v>-4.999999964638846E-5</v>
      </c>
      <c r="AG43" s="24">
        <f t="shared" ca="1" si="9"/>
        <v>-4.999999964638846E-5</v>
      </c>
    </row>
    <row r="44" spans="1:33" x14ac:dyDescent="0.25">
      <c r="H44" s="20" t="s">
        <v>72</v>
      </c>
      <c r="I44" s="24">
        <f t="shared" ca="1" si="8"/>
        <v>0</v>
      </c>
      <c r="J44" s="24">
        <f t="shared" ca="1" si="8"/>
        <v>0</v>
      </c>
      <c r="K44" s="24">
        <f t="shared" ca="1" si="8"/>
        <v>0</v>
      </c>
      <c r="L44" s="24">
        <f t="shared" ca="1" si="8"/>
        <v>-1.4837225999144721E-3</v>
      </c>
      <c r="M44" s="24">
        <f t="shared" ca="1" si="8"/>
        <v>46.352350993799973</v>
      </c>
      <c r="N44" s="24">
        <f t="shared" ca="1" si="8"/>
        <v>46.352217851599562</v>
      </c>
      <c r="O44" s="24">
        <f t="shared" ca="1" si="8"/>
        <v>43.349546427999485</v>
      </c>
      <c r="P44" s="24">
        <f t="shared" ca="1" si="8"/>
        <v>89.615119999999024</v>
      </c>
      <c r="Q44" s="24">
        <f t="shared" ca="1" si="8"/>
        <v>89.615119999999024</v>
      </c>
      <c r="R44" s="24">
        <f t="shared" ca="1" si="8"/>
        <v>89.615119999999024</v>
      </c>
      <c r="S44" s="24">
        <f t="shared" ca="1" si="8"/>
        <v>89.615119999999024</v>
      </c>
      <c r="T44" s="24">
        <f t="shared" ca="1" si="8"/>
        <v>89.615119999999024</v>
      </c>
      <c r="U44" s="24">
        <f t="shared" ca="1" si="8"/>
        <v>89.615119999999024</v>
      </c>
      <c r="V44" s="24">
        <f t="shared" ca="1" si="8"/>
        <v>89.615119999999024</v>
      </c>
      <c r="W44" s="24">
        <f t="shared" ca="1" si="8"/>
        <v>89.615119999999024</v>
      </c>
      <c r="X44" s="24">
        <f t="shared" ca="1" si="8"/>
        <v>89.615119999999024</v>
      </c>
      <c r="Y44" s="24">
        <f t="shared" ca="1" si="9"/>
        <v>89.615119999999024</v>
      </c>
      <c r="Z44" s="24">
        <f t="shared" ca="1" si="9"/>
        <v>15.886229999997795</v>
      </c>
      <c r="AA44" s="24">
        <f t="shared" ca="1" si="9"/>
        <v>15.886229999997795</v>
      </c>
      <c r="AB44" s="24">
        <f t="shared" ca="1" si="9"/>
        <v>15.886229999997795</v>
      </c>
      <c r="AC44" s="24">
        <f t="shared" ca="1" si="9"/>
        <v>15.886229999997795</v>
      </c>
      <c r="AD44" s="24">
        <f t="shared" ca="1" si="9"/>
        <v>15.886229999997795</v>
      </c>
      <c r="AE44" s="24">
        <f t="shared" ca="1" si="9"/>
        <v>15.886229999997795</v>
      </c>
      <c r="AF44" s="24">
        <f t="shared" ca="1" si="9"/>
        <v>15.886229999997795</v>
      </c>
      <c r="AG44" s="24">
        <f t="shared" ca="1" si="9"/>
        <v>-261.52906000000303</v>
      </c>
    </row>
    <row r="45" spans="1:33" x14ac:dyDescent="0.25">
      <c r="H45" s="20" t="s">
        <v>20</v>
      </c>
      <c r="I45" s="24">
        <f t="shared" ca="1" si="8"/>
        <v>0</v>
      </c>
      <c r="J45" s="24">
        <f t="shared" ca="1" si="8"/>
        <v>4.3646118638207554E-4</v>
      </c>
      <c r="K45" s="24">
        <f t="shared" ca="1" si="8"/>
        <v>4.1082460438701673E-4</v>
      </c>
      <c r="L45" s="24">
        <f t="shared" ca="1" si="8"/>
        <v>4.5662208049179753E-4</v>
      </c>
      <c r="M45" s="24">
        <f t="shared" ca="1" si="8"/>
        <v>4.6703133011760656E-4</v>
      </c>
      <c r="N45" s="24">
        <f t="shared" ca="1" si="8"/>
        <v>4.7483339994869311E-4</v>
      </c>
      <c r="O45" s="24">
        <f t="shared" ca="1" si="8"/>
        <v>4.8558216030869517E-4</v>
      </c>
      <c r="P45" s="24">
        <f t="shared" ca="1" si="8"/>
        <v>5.6972213997141807E-4</v>
      </c>
      <c r="Q45" s="24">
        <f t="shared" ca="1" si="8"/>
        <v>5.5323234028037405E-4</v>
      </c>
      <c r="R45" s="24">
        <f t="shared" ca="1" si="8"/>
        <v>5.6672939945201506E-4</v>
      </c>
      <c r="S45" s="24">
        <f t="shared" ca="1" si="8"/>
        <v>5.6669631067052251E-4</v>
      </c>
      <c r="T45" s="24">
        <f t="shared" ca="1" si="8"/>
        <v>6.1406786016959813E-4</v>
      </c>
      <c r="U45" s="24">
        <f t="shared" ca="1" si="8"/>
        <v>6.5989134009214467E-4</v>
      </c>
      <c r="V45" s="24">
        <f t="shared" ca="1" si="8"/>
        <v>7.0075567964522634E-4</v>
      </c>
      <c r="W45" s="24">
        <f t="shared" ca="1" si="8"/>
        <v>6.1604448001162382E-4</v>
      </c>
      <c r="X45" s="24">
        <f t="shared" ca="1" si="8"/>
        <v>8.3798721016137279E-4</v>
      </c>
      <c r="Y45" s="24">
        <f t="shared" ca="1" si="9"/>
        <v>1.0617906202696759E-3</v>
      </c>
      <c r="Z45" s="24">
        <f t="shared" ca="1" si="9"/>
        <v>1.1275127897079074E-3</v>
      </c>
      <c r="AA45" s="24">
        <f t="shared" ca="1" si="9"/>
        <v>1.1794361698775901E-3</v>
      </c>
      <c r="AB45" s="24">
        <f t="shared" ca="1" si="9"/>
        <v>1.1809368700141931E-3</v>
      </c>
      <c r="AC45" s="24">
        <f t="shared" ca="1" si="9"/>
        <v>1.3814531896514382E-3</v>
      </c>
      <c r="AD45" s="24">
        <f t="shared" ca="1" si="9"/>
        <v>1.5785550694999984E-3</v>
      </c>
      <c r="AE45" s="24">
        <f t="shared" ca="1" si="9"/>
        <v>1.6383863298869983E-3</v>
      </c>
      <c r="AF45" s="24">
        <f t="shared" ca="1" si="9"/>
        <v>1.6066190401033964E-3</v>
      </c>
      <c r="AG45" s="24">
        <f t="shared" ca="1" si="9"/>
        <v>1.6835752099950696E-3</v>
      </c>
    </row>
    <row r="46" spans="1:33" x14ac:dyDescent="0.25">
      <c r="H46" s="20" t="s">
        <v>32</v>
      </c>
      <c r="I46" s="24">
        <f t="shared" ca="1" si="8"/>
        <v>0</v>
      </c>
      <c r="J46" s="24">
        <f t="shared" ca="1" si="8"/>
        <v>0</v>
      </c>
      <c r="K46" s="24">
        <f t="shared" ca="1" si="8"/>
        <v>0</v>
      </c>
      <c r="L46" s="24">
        <f t="shared" ca="1" si="8"/>
        <v>0</v>
      </c>
      <c r="M46" s="24">
        <f t="shared" ca="1" si="8"/>
        <v>0</v>
      </c>
      <c r="N46" s="24">
        <f t="shared" ca="1" si="8"/>
        <v>0</v>
      </c>
      <c r="O46" s="24">
        <f t="shared" ca="1" si="8"/>
        <v>0</v>
      </c>
      <c r="P46" s="24">
        <f t="shared" ca="1" si="8"/>
        <v>0</v>
      </c>
      <c r="Q46" s="24">
        <f t="shared" ca="1" si="8"/>
        <v>0</v>
      </c>
      <c r="R46" s="24">
        <f t="shared" ca="1" si="8"/>
        <v>0</v>
      </c>
      <c r="S46" s="24">
        <f t="shared" ca="1" si="8"/>
        <v>0</v>
      </c>
      <c r="T46" s="24">
        <f t="shared" ca="1" si="8"/>
        <v>0</v>
      </c>
      <c r="U46" s="24">
        <f t="shared" ca="1" si="8"/>
        <v>0</v>
      </c>
      <c r="V46" s="24">
        <f t="shared" ca="1" si="8"/>
        <v>0</v>
      </c>
      <c r="W46" s="24">
        <f t="shared" ca="1" si="8"/>
        <v>0</v>
      </c>
      <c r="X46" s="24">
        <f t="shared" ca="1" si="8"/>
        <v>0</v>
      </c>
      <c r="Y46" s="24">
        <f t="shared" ca="1" si="9"/>
        <v>0</v>
      </c>
      <c r="Z46" s="24">
        <f t="shared" ca="1" si="9"/>
        <v>0</v>
      </c>
      <c r="AA46" s="24">
        <f t="shared" ca="1" si="9"/>
        <v>0</v>
      </c>
      <c r="AB46" s="24">
        <f t="shared" ca="1" si="9"/>
        <v>0</v>
      </c>
      <c r="AC46" s="24">
        <f t="shared" ca="1" si="9"/>
        <v>0</v>
      </c>
      <c r="AD46" s="24">
        <f t="shared" ca="1" si="9"/>
        <v>0</v>
      </c>
      <c r="AE46" s="24">
        <f t="shared" ca="1" si="9"/>
        <v>0</v>
      </c>
      <c r="AF46" s="24">
        <f t="shared" ca="1" si="9"/>
        <v>0</v>
      </c>
      <c r="AG46" s="24">
        <f t="shared" ca="1" si="9"/>
        <v>0</v>
      </c>
    </row>
    <row r="47" spans="1:33" x14ac:dyDescent="0.25">
      <c r="H47" s="20" t="s">
        <v>67</v>
      </c>
      <c r="I47" s="24">
        <f t="shared" ca="1" si="8"/>
        <v>5.368962501961505E-4</v>
      </c>
      <c r="J47" s="24">
        <f t="shared" ca="1" si="8"/>
        <v>6.0279002991592279E-4</v>
      </c>
      <c r="K47" s="24">
        <f t="shared" ca="1" si="8"/>
        <v>6.1210534022393404E-4</v>
      </c>
      <c r="L47" s="24">
        <f t="shared" ca="1" si="8"/>
        <v>6.8299544000183232E-4</v>
      </c>
      <c r="M47" s="24">
        <f t="shared" ca="1" si="8"/>
        <v>7.4600982952688355E-4</v>
      </c>
      <c r="N47" s="24">
        <f t="shared" ca="1" si="8"/>
        <v>8.7470779089926509E-4</v>
      </c>
      <c r="O47" s="24">
        <f t="shared" ca="1" si="8"/>
        <v>8.7230811004701536E-4</v>
      </c>
      <c r="P47" s="24">
        <f t="shared" ca="1" si="8"/>
        <v>9.3429915068554692E-4</v>
      </c>
      <c r="Q47" s="24">
        <f t="shared" ca="1" si="8"/>
        <v>9.1948226963722846E-4</v>
      </c>
      <c r="R47" s="24">
        <f t="shared" ca="1" si="8"/>
        <v>9.7868886950891465E-4</v>
      </c>
      <c r="S47" s="24">
        <f t="shared" ca="1" si="8"/>
        <v>9.7649179951986298E-4</v>
      </c>
      <c r="T47" s="24">
        <f t="shared" ca="1" si="8"/>
        <v>9.889656803352409E-4</v>
      </c>
      <c r="U47" s="24">
        <f t="shared" ca="1" si="8"/>
        <v>1.0215394404440303E-3</v>
      </c>
      <c r="V47" s="24">
        <f t="shared" ca="1" si="8"/>
        <v>7.0744885942986002E-4</v>
      </c>
      <c r="W47" s="24">
        <f t="shared" ca="1" si="8"/>
        <v>-3.4964529795615817E-3</v>
      </c>
      <c r="X47" s="24">
        <f t="shared" ca="1" si="8"/>
        <v>-827.65018314638928</v>
      </c>
      <c r="Y47" s="24">
        <f t="shared" ca="1" si="9"/>
        <v>-1636.9059173083187</v>
      </c>
      <c r="Z47" s="24">
        <f t="shared" ca="1" si="9"/>
        <v>-1636.9058736188117</v>
      </c>
      <c r="AA47" s="24">
        <f t="shared" ca="1" si="9"/>
        <v>-1636.9057703197604</v>
      </c>
      <c r="AB47" s="24">
        <f t="shared" ca="1" si="9"/>
        <v>-1636.9057692949409</v>
      </c>
      <c r="AC47" s="24">
        <f t="shared" ca="1" si="9"/>
        <v>-1636.9054097323096</v>
      </c>
      <c r="AD47" s="24">
        <f t="shared" ca="1" si="9"/>
        <v>-1636.9054718547986</v>
      </c>
      <c r="AE47" s="24">
        <f t="shared" ca="1" si="9"/>
        <v>-1569.5316261265107</v>
      </c>
      <c r="AF47" s="24">
        <f t="shared" ca="1" si="9"/>
        <v>-1605.1200717068004</v>
      </c>
      <c r="AG47" s="24">
        <f t="shared" ca="1" si="9"/>
        <v>-1660.2853595485003</v>
      </c>
    </row>
    <row r="48" spans="1:33" x14ac:dyDescent="0.25">
      <c r="H48" s="20" t="s">
        <v>66</v>
      </c>
      <c r="I48" s="24">
        <f t="shared" ca="1" si="8"/>
        <v>0</v>
      </c>
      <c r="J48" s="24">
        <f t="shared" ca="1" si="8"/>
        <v>0</v>
      </c>
      <c r="K48" s="24">
        <f t="shared" ca="1" si="8"/>
        <v>0</v>
      </c>
      <c r="L48" s="24">
        <f t="shared" ca="1" si="8"/>
        <v>0</v>
      </c>
      <c r="M48" s="24">
        <f t="shared" ca="1" si="8"/>
        <v>0</v>
      </c>
      <c r="N48" s="24">
        <f t="shared" ca="1" si="8"/>
        <v>0</v>
      </c>
      <c r="O48" s="24">
        <f t="shared" ca="1" si="8"/>
        <v>0</v>
      </c>
      <c r="P48" s="24">
        <f t="shared" ca="1" si="8"/>
        <v>0</v>
      </c>
      <c r="Q48" s="24">
        <f t="shared" ca="1" si="8"/>
        <v>0</v>
      </c>
      <c r="R48" s="24">
        <f t="shared" ca="1" si="8"/>
        <v>0</v>
      </c>
      <c r="S48" s="24">
        <f t="shared" ca="1" si="8"/>
        <v>0</v>
      </c>
      <c r="T48" s="24">
        <f t="shared" ca="1" si="8"/>
        <v>0</v>
      </c>
      <c r="U48" s="24">
        <f t="shared" ca="1" si="8"/>
        <v>0</v>
      </c>
      <c r="V48" s="24">
        <f t="shared" ca="1" si="8"/>
        <v>0</v>
      </c>
      <c r="W48" s="24">
        <f t="shared" ca="1" si="8"/>
        <v>0</v>
      </c>
      <c r="X48" s="24">
        <f t="shared" ca="1" si="8"/>
        <v>0</v>
      </c>
      <c r="Y48" s="24">
        <f t="shared" ca="1" si="9"/>
        <v>0</v>
      </c>
      <c r="Z48" s="24">
        <f t="shared" ca="1" si="9"/>
        <v>0</v>
      </c>
      <c r="AA48" s="24">
        <f t="shared" ca="1" si="9"/>
        <v>0</v>
      </c>
      <c r="AB48" s="24">
        <f t="shared" ca="1" si="9"/>
        <v>0</v>
      </c>
      <c r="AC48" s="24">
        <f t="shared" ca="1" si="9"/>
        <v>0</v>
      </c>
      <c r="AD48" s="24">
        <f t="shared" ca="1" si="9"/>
        <v>0</v>
      </c>
      <c r="AE48" s="24">
        <f t="shared" ca="1" si="9"/>
        <v>0</v>
      </c>
      <c r="AF48" s="24">
        <f t="shared" ca="1" si="9"/>
        <v>0</v>
      </c>
      <c r="AG48" s="24">
        <f t="shared" ca="1" si="9"/>
        <v>0</v>
      </c>
    </row>
    <row r="49" spans="1:33" x14ac:dyDescent="0.25">
      <c r="H49" s="20" t="s">
        <v>70</v>
      </c>
      <c r="I49" s="24">
        <f t="shared" ca="1" si="8"/>
        <v>0</v>
      </c>
      <c r="J49" s="24">
        <f t="shared" ca="1" si="8"/>
        <v>1.0856636672542663E-2</v>
      </c>
      <c r="K49" s="24">
        <f t="shared" ca="1" si="8"/>
        <v>-110.74673220358454</v>
      </c>
      <c r="L49" s="24">
        <f t="shared" ca="1" si="8"/>
        <v>-112.19247208074921</v>
      </c>
      <c r="M49" s="24">
        <f t="shared" ca="1" si="8"/>
        <v>-67.379726408875285</v>
      </c>
      <c r="N49" s="24">
        <f t="shared" ca="1" si="8"/>
        <v>-231.08521606982322</v>
      </c>
      <c r="O49" s="24">
        <f t="shared" ca="1" si="8"/>
        <v>-359.82388141720912</v>
      </c>
      <c r="P49" s="24">
        <f t="shared" ca="1" si="8"/>
        <v>-146.86633994089607</v>
      </c>
      <c r="Q49" s="24">
        <f t="shared" ca="1" si="8"/>
        <v>384.59755012635469</v>
      </c>
      <c r="R49" s="24">
        <f t="shared" ca="1" si="8"/>
        <v>349.04706511551376</v>
      </c>
      <c r="S49" s="24">
        <f t="shared" ca="1" si="8"/>
        <v>283.79532289000053</v>
      </c>
      <c r="T49" s="24">
        <f t="shared" ca="1" si="8"/>
        <v>123.31155271975877</v>
      </c>
      <c r="U49" s="24">
        <f t="shared" ca="1" si="8"/>
        <v>123.27386016463424</v>
      </c>
      <c r="V49" s="24">
        <f t="shared" ca="1" si="8"/>
        <v>39.36173731344752</v>
      </c>
      <c r="W49" s="24">
        <f t="shared" ca="1" si="8"/>
        <v>-51.718398206667189</v>
      </c>
      <c r="X49" s="24">
        <f t="shared" ca="1" si="8"/>
        <v>-57.223027270367311</v>
      </c>
      <c r="Y49" s="24">
        <f t="shared" ca="1" si="9"/>
        <v>-379.74435184464892</v>
      </c>
      <c r="Z49" s="24">
        <f t="shared" ca="1" si="9"/>
        <v>-84.970804073065665</v>
      </c>
      <c r="AA49" s="24">
        <f t="shared" ca="1" si="9"/>
        <v>-261.38027087055889</v>
      </c>
      <c r="AB49" s="24">
        <f t="shared" ca="1" si="9"/>
        <v>-127.95068308018017</v>
      </c>
      <c r="AC49" s="24">
        <f t="shared" ca="1" si="9"/>
        <v>-236.69651415792032</v>
      </c>
      <c r="AD49" s="24">
        <f t="shared" ca="1" si="9"/>
        <v>-149.29142897309794</v>
      </c>
      <c r="AE49" s="24">
        <f t="shared" ca="1" si="9"/>
        <v>-147.32248388216249</v>
      </c>
      <c r="AF49" s="24">
        <f t="shared" ca="1" si="9"/>
        <v>-102.32013305956207</v>
      </c>
      <c r="AG49" s="24">
        <f t="shared" ca="1" si="9"/>
        <v>572.2984340204348</v>
      </c>
    </row>
    <row r="50" spans="1:33" x14ac:dyDescent="0.25">
      <c r="H50" s="20" t="s">
        <v>69</v>
      </c>
      <c r="I50" s="24">
        <f t="shared" ca="1" si="8"/>
        <v>3.0051031708353548E-3</v>
      </c>
      <c r="J50" s="24">
        <f t="shared" ca="1" si="8"/>
        <v>-3.9735197788104415E-3</v>
      </c>
      <c r="K50" s="24">
        <f t="shared" ca="1" si="8"/>
        <v>125.06821406943345</v>
      </c>
      <c r="L50" s="24">
        <f t="shared" ca="1" si="8"/>
        <v>125.06842213989148</v>
      </c>
      <c r="M50" s="24">
        <f t="shared" ca="1" si="8"/>
        <v>124.95835129603984</v>
      </c>
      <c r="N50" s="24">
        <f t="shared" ca="1" si="8"/>
        <v>340.2799843410794</v>
      </c>
      <c r="O50" s="24">
        <f t="shared" ca="1" si="8"/>
        <v>504.60503473324934</v>
      </c>
      <c r="P50" s="24">
        <f t="shared" ca="1" si="8"/>
        <v>504.60777628315736</v>
      </c>
      <c r="Q50" s="24">
        <f t="shared" ca="1" si="8"/>
        <v>-80.381558259468875</v>
      </c>
      <c r="R50" s="24">
        <f t="shared" ca="1" si="8"/>
        <v>-80.381087354158808</v>
      </c>
      <c r="S50" s="24">
        <f t="shared" ca="1" si="8"/>
        <v>-80.389870254819471</v>
      </c>
      <c r="T50" s="24">
        <f t="shared" ca="1" si="8"/>
        <v>-194.57786145691352</v>
      </c>
      <c r="U50" s="24">
        <f t="shared" ca="1" si="8"/>
        <v>-97.951388302670239</v>
      </c>
      <c r="V50" s="24">
        <f t="shared" ca="1" si="8"/>
        <v>-97.950796317019922</v>
      </c>
      <c r="W50" s="24">
        <f t="shared" ca="1" si="8"/>
        <v>-208.0394066778008</v>
      </c>
      <c r="X50" s="24">
        <f t="shared" ca="1" si="8"/>
        <v>152.59240022577069</v>
      </c>
      <c r="Y50" s="24">
        <f t="shared" ca="1" si="9"/>
        <v>-217.47491056563013</v>
      </c>
      <c r="Z50" s="24">
        <f t="shared" ca="1" si="9"/>
        <v>-327.27204679157148</v>
      </c>
      <c r="AA50" s="24">
        <f t="shared" ca="1" si="9"/>
        <v>-327.27468240162852</v>
      </c>
      <c r="AB50" s="24">
        <f t="shared" ca="1" si="9"/>
        <v>16.700747552273242</v>
      </c>
      <c r="AC50" s="24">
        <f t="shared" ca="1" si="9"/>
        <v>-42.985355788336165</v>
      </c>
      <c r="AD50" s="24">
        <f t="shared" ca="1" si="9"/>
        <v>493.64302244267674</v>
      </c>
      <c r="AE50" s="24">
        <f t="shared" ca="1" si="9"/>
        <v>131.83517980170654</v>
      </c>
      <c r="AF50" s="24">
        <f t="shared" ca="1" si="9"/>
        <v>131.83502254331324</v>
      </c>
      <c r="AG50" s="24">
        <f t="shared" ca="1" si="9"/>
        <v>131.83738579579222</v>
      </c>
    </row>
    <row r="51" spans="1:33" x14ac:dyDescent="0.25">
      <c r="H51" s="20" t="s">
        <v>36</v>
      </c>
      <c r="I51" s="24">
        <f t="shared" ca="1" si="8"/>
        <v>2.2305977699659252E-3</v>
      </c>
      <c r="J51" s="24">
        <f t="shared" ca="1" si="8"/>
        <v>2.3515737099160106E-3</v>
      </c>
      <c r="K51" s="24">
        <f t="shared" ca="1" si="8"/>
        <v>2.196324850046949E-3</v>
      </c>
      <c r="L51" s="24">
        <f t="shared" ca="1" si="8"/>
        <v>2.1963851399959822E-3</v>
      </c>
      <c r="M51" s="24">
        <f t="shared" ca="1" si="8"/>
        <v>3.0525728001293828E-3</v>
      </c>
      <c r="N51" s="24">
        <f t="shared" ca="1" si="8"/>
        <v>5.2057299700436488E-3</v>
      </c>
      <c r="O51" s="24">
        <f t="shared" ca="1" si="8"/>
        <v>5.1764395199143109E-3</v>
      </c>
      <c r="P51" s="24">
        <f t="shared" ca="1" si="8"/>
        <v>1.3391732274601509</v>
      </c>
      <c r="Q51" s="24">
        <f t="shared" ca="1" si="8"/>
        <v>1.3391744556599861</v>
      </c>
      <c r="R51" s="24">
        <f t="shared" ca="1" si="8"/>
        <v>-1369.1883060308999</v>
      </c>
      <c r="S51" s="24">
        <f t="shared" ca="1" si="8"/>
        <v>-1320.3644086557999</v>
      </c>
      <c r="T51" s="24">
        <f t="shared" ca="1" si="8"/>
        <v>-2006.1273115980002</v>
      </c>
      <c r="U51" s="24">
        <f t="shared" ca="1" si="8"/>
        <v>-1773.6167855984004</v>
      </c>
      <c r="V51" s="24">
        <f t="shared" ca="1" si="8"/>
        <v>-1901.8678047592998</v>
      </c>
      <c r="W51" s="24">
        <f t="shared" ca="1" si="8"/>
        <v>-1002.0750428318997</v>
      </c>
      <c r="X51" s="24">
        <f t="shared" ca="1" si="8"/>
        <v>-943.35734173619994</v>
      </c>
      <c r="Y51" s="24">
        <f t="shared" ca="1" si="9"/>
        <v>-1076.9867509024011</v>
      </c>
      <c r="Z51" s="24">
        <f t="shared" ca="1" si="9"/>
        <v>-1076.9867506361998</v>
      </c>
      <c r="AA51" s="24">
        <f t="shared" ca="1" si="9"/>
        <v>-1076.9903105058997</v>
      </c>
      <c r="AB51" s="24">
        <f t="shared" ca="1" si="9"/>
        <v>-1076.9903033090009</v>
      </c>
      <c r="AC51" s="24">
        <f t="shared" ca="1" si="9"/>
        <v>-169.26305118319942</v>
      </c>
      <c r="AD51" s="24">
        <f t="shared" ca="1" si="9"/>
        <v>133.42530803429781</v>
      </c>
      <c r="AE51" s="24">
        <f t="shared" ca="1" si="9"/>
        <v>147.62742421499843</v>
      </c>
      <c r="AF51" s="24">
        <f t="shared" ca="1" si="9"/>
        <v>348.96717856580017</v>
      </c>
      <c r="AG51" s="24">
        <f t="shared" ca="1" si="9"/>
        <v>348.9656936995998</v>
      </c>
    </row>
    <row r="52" spans="1:33" x14ac:dyDescent="0.25">
      <c r="H52" s="20" t="s">
        <v>74</v>
      </c>
      <c r="I52" s="24">
        <f t="shared" ca="1" si="8"/>
        <v>0</v>
      </c>
      <c r="J52" s="24">
        <f t="shared" ca="1" si="8"/>
        <v>0</v>
      </c>
      <c r="K52" s="24">
        <f t="shared" ca="1" si="8"/>
        <v>0</v>
      </c>
      <c r="L52" s="24">
        <f t="shared" ca="1" si="8"/>
        <v>3.148059849877427E-3</v>
      </c>
      <c r="M52" s="24">
        <f t="shared" ca="1" si="8"/>
        <v>2.9954039796393772E-3</v>
      </c>
      <c r="N52" s="24">
        <f t="shared" ca="1" si="8"/>
        <v>3.9866446795713273E-3</v>
      </c>
      <c r="O52" s="24">
        <f t="shared" ca="1" si="8"/>
        <v>3.9259595205294318E-3</v>
      </c>
      <c r="P52" s="24">
        <f t="shared" ca="1" si="8"/>
        <v>5.4231134499787004E-3</v>
      </c>
      <c r="Q52" s="24">
        <f t="shared" ca="1" si="8"/>
        <v>2.6738877395473537E-3</v>
      </c>
      <c r="R52" s="24">
        <f t="shared" ca="1" si="8"/>
        <v>2.6264598191119148E-3</v>
      </c>
      <c r="S52" s="24">
        <f t="shared" ca="1" si="8"/>
        <v>2.7878165992660797E-3</v>
      </c>
      <c r="T52" s="24">
        <f t="shared" ca="1" si="8"/>
        <v>3.1272191581592779E-3</v>
      </c>
      <c r="U52" s="24">
        <f t="shared" ca="1" si="8"/>
        <v>3.1349643013527384E-3</v>
      </c>
      <c r="V52" s="24">
        <f t="shared" ca="1" si="8"/>
        <v>2.8336029690763098E-3</v>
      </c>
      <c r="W52" s="24">
        <f t="shared" ca="1" si="8"/>
        <v>-210.00214342899926</v>
      </c>
      <c r="X52" s="24">
        <f t="shared" ca="1" si="8"/>
        <v>-1.8464981003489811E-3</v>
      </c>
      <c r="Y52" s="24">
        <f t="shared" ca="1" si="9"/>
        <v>-52.848078745098064</v>
      </c>
      <c r="Z52" s="24">
        <f t="shared" ca="1" si="9"/>
        <v>-52.84737055829919</v>
      </c>
      <c r="AA52" s="24">
        <f t="shared" ca="1" si="9"/>
        <v>-164.68895277879892</v>
      </c>
      <c r="AB52" s="24">
        <f t="shared" ca="1" si="9"/>
        <v>-164.68893924249915</v>
      </c>
      <c r="AC52" s="24">
        <f t="shared" ca="1" si="9"/>
        <v>-311.02441039500172</v>
      </c>
      <c r="AD52" s="24">
        <f t="shared" ca="1" si="9"/>
        <v>-365.34695523829942</v>
      </c>
      <c r="AE52" s="24">
        <f t="shared" ca="1" si="9"/>
        <v>-91.125890992600944</v>
      </c>
      <c r="AF52" s="24">
        <f t="shared" ca="1" si="9"/>
        <v>-136.64906431200143</v>
      </c>
      <c r="AG52" s="24">
        <f t="shared" ca="1" si="9"/>
        <v>-235.86929658120062</v>
      </c>
    </row>
    <row r="53" spans="1:33" x14ac:dyDescent="0.25">
      <c r="H53" s="20" t="s">
        <v>56</v>
      </c>
      <c r="I53" s="24">
        <f t="shared" ca="1" si="8"/>
        <v>0</v>
      </c>
      <c r="J53" s="24">
        <f t="shared" ca="1" si="8"/>
        <v>0</v>
      </c>
      <c r="K53" s="24">
        <f t="shared" ca="1" si="8"/>
        <v>0</v>
      </c>
      <c r="L53" s="24">
        <f t="shared" ca="1" si="8"/>
        <v>0</v>
      </c>
      <c r="M53" s="24">
        <f t="shared" ca="1" si="8"/>
        <v>0</v>
      </c>
      <c r="N53" s="24">
        <f t="shared" ca="1" si="8"/>
        <v>0</v>
      </c>
      <c r="O53" s="24">
        <f t="shared" ca="1" si="8"/>
        <v>0</v>
      </c>
      <c r="P53" s="24">
        <f t="shared" ca="1" si="8"/>
        <v>0</v>
      </c>
      <c r="Q53" s="24">
        <f t="shared" ca="1" si="8"/>
        <v>0</v>
      </c>
      <c r="R53" s="24">
        <f t="shared" ca="1" si="8"/>
        <v>0</v>
      </c>
      <c r="S53" s="24">
        <f t="shared" ca="1" si="8"/>
        <v>0</v>
      </c>
      <c r="T53" s="24">
        <f t="shared" ca="1" si="8"/>
        <v>0</v>
      </c>
      <c r="U53" s="24">
        <f t="shared" ca="1" si="8"/>
        <v>0</v>
      </c>
      <c r="V53" s="24">
        <f t="shared" ca="1" si="8"/>
        <v>0</v>
      </c>
      <c r="W53" s="24">
        <f t="shared" ca="1" si="8"/>
        <v>0</v>
      </c>
      <c r="X53" s="24">
        <f t="shared" ca="1" si="8"/>
        <v>0</v>
      </c>
      <c r="Y53" s="24">
        <f t="shared" ca="1" si="9"/>
        <v>0</v>
      </c>
      <c r="Z53" s="24">
        <f t="shared" ca="1" si="9"/>
        <v>0</v>
      </c>
      <c r="AA53" s="24">
        <f t="shared" ca="1" si="9"/>
        <v>0</v>
      </c>
      <c r="AB53" s="24">
        <f t="shared" ca="1" si="9"/>
        <v>0</v>
      </c>
      <c r="AC53" s="24">
        <f t="shared" ca="1" si="9"/>
        <v>0</v>
      </c>
      <c r="AD53" s="24">
        <f t="shared" ca="1" si="9"/>
        <v>0</v>
      </c>
      <c r="AE53" s="24">
        <f t="shared" ca="1" si="9"/>
        <v>0</v>
      </c>
      <c r="AF53" s="24">
        <f t="shared" ca="1" si="9"/>
        <v>0</v>
      </c>
      <c r="AG53" s="24">
        <f t="shared" ca="1" si="9"/>
        <v>0</v>
      </c>
    </row>
    <row r="55" spans="1:33" x14ac:dyDescent="0.25">
      <c r="H55" s="20" t="s">
        <v>71</v>
      </c>
      <c r="I55" s="24">
        <f t="shared" ref="I55:X57" ca="1" si="10">-SUMIFS(OFFSET(INDIRECT("'"&amp;$E$1 &amp; "_Capacity'!C:C"), 0, I$1), INDIRECT("'"&amp;$E$1 &amp; "_Capacity'!B:B"),$H55, INDIRECT("'"&amp;$E$1 &amp; "_Capacity'!A:A"),$B$40) +SUMIFS(OFFSET(INDIRECT("'"&amp;$C$1 &amp; "_Capacity'!C:C"), 0, I$1), INDIRECT("'"&amp;$C$1 &amp; "_Capacity'!B:B"),$H55, INDIRECT("'"&amp;$C$1 &amp; "_Capacity'!A:A"),$B$40)</f>
        <v>2.2305977699659252E-3</v>
      </c>
      <c r="J55" s="24">
        <f t="shared" ca="1" si="10"/>
        <v>2.3515737099160106E-3</v>
      </c>
      <c r="K55" s="24">
        <f t="shared" ca="1" si="10"/>
        <v>2.196324850046949E-3</v>
      </c>
      <c r="L55" s="24">
        <f t="shared" ca="1" si="10"/>
        <v>2.1963851399959822E-3</v>
      </c>
      <c r="M55" s="24">
        <f t="shared" ca="1" si="10"/>
        <v>3.0525728001293828E-3</v>
      </c>
      <c r="N55" s="24">
        <f t="shared" ca="1" si="10"/>
        <v>5.2057299700436488E-3</v>
      </c>
      <c r="O55" s="24">
        <f t="shared" ca="1" si="10"/>
        <v>5.1764395199143109E-3</v>
      </c>
      <c r="P55" s="24">
        <f t="shared" ca="1" si="10"/>
        <v>1.3391732274601509</v>
      </c>
      <c r="Q55" s="24">
        <f t="shared" ca="1" si="10"/>
        <v>1.3391744556599861</v>
      </c>
      <c r="R55" s="24">
        <f t="shared" ca="1" si="10"/>
        <v>-1369.1883060308999</v>
      </c>
      <c r="S55" s="24">
        <f t="shared" ca="1" si="10"/>
        <v>-1320.3644086557999</v>
      </c>
      <c r="T55" s="24">
        <f t="shared" ca="1" si="10"/>
        <v>-2006.1273115980002</v>
      </c>
      <c r="U55" s="24">
        <f t="shared" ca="1" si="10"/>
        <v>-1773.6167855984004</v>
      </c>
      <c r="V55" s="24">
        <f t="shared" ca="1" si="10"/>
        <v>-1901.8678047592998</v>
      </c>
      <c r="W55" s="24">
        <f t="shared" ca="1" si="10"/>
        <v>-1002.0750428318997</v>
      </c>
      <c r="X55" s="24">
        <f t="shared" ca="1" si="10"/>
        <v>-943.35734173619994</v>
      </c>
      <c r="Y55" s="24">
        <f t="shared" ref="Y55:AM57" ca="1" si="11">-SUMIFS(OFFSET(INDIRECT("'"&amp;$E$1 &amp; "_Capacity'!C:C"), 0, Y$1), INDIRECT("'"&amp;$E$1 &amp; "_Capacity'!B:B"),$H55, INDIRECT("'"&amp;$E$1 &amp; "_Capacity'!A:A"),$B$40) +SUMIFS(OFFSET(INDIRECT("'"&amp;$C$1 &amp; "_Capacity'!C:C"), 0, Y$1), INDIRECT("'"&amp;$C$1 &amp; "_Capacity'!B:B"),$H55, INDIRECT("'"&amp;$C$1 &amp; "_Capacity'!A:A"),$B$40)</f>
        <v>-1076.9867509024011</v>
      </c>
      <c r="Z55" s="24">
        <f t="shared" ca="1" si="11"/>
        <v>-1076.9867506361998</v>
      </c>
      <c r="AA55" s="24">
        <f t="shared" ca="1" si="11"/>
        <v>-1076.9903105058997</v>
      </c>
      <c r="AB55" s="24">
        <f t="shared" ca="1" si="11"/>
        <v>-1076.9903033090009</v>
      </c>
      <c r="AC55" s="24">
        <f t="shared" ca="1" si="11"/>
        <v>-169.26305118319942</v>
      </c>
      <c r="AD55" s="24">
        <f t="shared" ca="1" si="11"/>
        <v>133.42530803429781</v>
      </c>
      <c r="AE55" s="24">
        <f t="shared" ca="1" si="11"/>
        <v>147.62742421499843</v>
      </c>
      <c r="AF55" s="24">
        <f t="shared" ca="1" si="11"/>
        <v>348.96717856580017</v>
      </c>
      <c r="AG55" s="24">
        <f t="shared" ca="1" si="11"/>
        <v>348.9656936995998</v>
      </c>
    </row>
    <row r="56" spans="1:33" x14ac:dyDescent="0.25">
      <c r="H56" s="20" t="s">
        <v>122</v>
      </c>
      <c r="I56" s="24">
        <f t="shared" ca="1" si="10"/>
        <v>0</v>
      </c>
      <c r="J56" s="24">
        <f t="shared" ca="1" si="10"/>
        <v>0</v>
      </c>
      <c r="K56" s="24">
        <f t="shared" ca="1" si="10"/>
        <v>0</v>
      </c>
      <c r="L56" s="24">
        <f t="shared" ca="1" si="10"/>
        <v>3.1480598499911139E-3</v>
      </c>
      <c r="M56" s="24">
        <f t="shared" ca="1" si="10"/>
        <v>2.9954039800941246E-3</v>
      </c>
      <c r="N56" s="24">
        <f t="shared" ca="1" si="10"/>
        <v>3.986644680480822E-3</v>
      </c>
      <c r="O56" s="24">
        <f t="shared" ca="1" si="10"/>
        <v>3.9259595200746844E-3</v>
      </c>
      <c r="P56" s="24">
        <f t="shared" ca="1" si="10"/>
        <v>5.4231134499787004E-3</v>
      </c>
      <c r="Q56" s="24">
        <f t="shared" ca="1" si="10"/>
        <v>2.6738877395473537E-3</v>
      </c>
      <c r="R56" s="24">
        <f t="shared" ca="1" si="10"/>
        <v>2.6264598191119148E-3</v>
      </c>
      <c r="S56" s="24">
        <f t="shared" ca="1" si="10"/>
        <v>2.7878165992660797E-3</v>
      </c>
      <c r="T56" s="24">
        <f t="shared" ca="1" si="10"/>
        <v>3.1272191581592779E-3</v>
      </c>
      <c r="U56" s="24">
        <f t="shared" ca="1" si="10"/>
        <v>3.1349643013527384E-3</v>
      </c>
      <c r="V56" s="24">
        <f t="shared" ca="1" si="10"/>
        <v>2.8336029690763098E-3</v>
      </c>
      <c r="W56" s="24">
        <f t="shared" ca="1" si="10"/>
        <v>-210.00214342899926</v>
      </c>
      <c r="X56" s="24">
        <f t="shared" ca="1" si="10"/>
        <v>-1.8464981003489811E-3</v>
      </c>
      <c r="Y56" s="24">
        <f t="shared" ca="1" si="11"/>
        <v>-52.848078745098974</v>
      </c>
      <c r="Z56" s="24">
        <f t="shared" ca="1" si="11"/>
        <v>-52.84737055829919</v>
      </c>
      <c r="AA56" s="24">
        <f t="shared" ca="1" si="11"/>
        <v>-164.68895277879892</v>
      </c>
      <c r="AB56" s="24">
        <f t="shared" ca="1" si="11"/>
        <v>-164.68893924249915</v>
      </c>
      <c r="AC56" s="24">
        <f t="shared" ca="1" si="11"/>
        <v>-311.02441039500172</v>
      </c>
      <c r="AD56" s="24">
        <f t="shared" ca="1" si="11"/>
        <v>-365.34695523830032</v>
      </c>
      <c r="AE56" s="24">
        <f t="shared" ca="1" si="11"/>
        <v>-91.125890992600944</v>
      </c>
      <c r="AF56" s="24">
        <f t="shared" ca="1" si="11"/>
        <v>-136.64906431200143</v>
      </c>
      <c r="AG56" s="24">
        <f t="shared" ca="1" si="11"/>
        <v>-235.86929658120062</v>
      </c>
    </row>
    <row r="57" spans="1:33" x14ac:dyDescent="0.25">
      <c r="H57" s="20" t="s">
        <v>76</v>
      </c>
      <c r="I57" s="24">
        <f t="shared" ca="1" si="10"/>
        <v>0</v>
      </c>
      <c r="J57" s="24">
        <f t="shared" ca="1" si="10"/>
        <v>0</v>
      </c>
      <c r="K57" s="24">
        <f t="shared" ca="1" si="10"/>
        <v>0</v>
      </c>
      <c r="L57" s="24">
        <f t="shared" ca="1" si="10"/>
        <v>0</v>
      </c>
      <c r="M57" s="24">
        <f t="shared" ca="1" si="10"/>
        <v>0</v>
      </c>
      <c r="N57" s="24">
        <f t="shared" ca="1" si="10"/>
        <v>0</v>
      </c>
      <c r="O57" s="24">
        <f t="shared" ca="1" si="10"/>
        <v>0</v>
      </c>
      <c r="P57" s="24">
        <f t="shared" ca="1" si="10"/>
        <v>0</v>
      </c>
      <c r="Q57" s="24">
        <f t="shared" ca="1" si="10"/>
        <v>0</v>
      </c>
      <c r="R57" s="24">
        <f t="shared" ca="1" si="10"/>
        <v>0</v>
      </c>
      <c r="S57" s="24">
        <f t="shared" ca="1" si="10"/>
        <v>0</v>
      </c>
      <c r="T57" s="24">
        <f t="shared" ca="1" si="10"/>
        <v>0</v>
      </c>
      <c r="U57" s="24">
        <f t="shared" ca="1" si="10"/>
        <v>0</v>
      </c>
      <c r="V57" s="24">
        <f t="shared" ca="1" si="10"/>
        <v>0</v>
      </c>
      <c r="W57" s="24">
        <f t="shared" ca="1" si="10"/>
        <v>0</v>
      </c>
      <c r="X57" s="24">
        <f t="shared" ca="1" si="10"/>
        <v>0</v>
      </c>
      <c r="Y57" s="24">
        <f t="shared" ca="1" si="11"/>
        <v>0</v>
      </c>
      <c r="Z57" s="24">
        <f t="shared" ca="1" si="11"/>
        <v>0</v>
      </c>
      <c r="AA57" s="24">
        <f t="shared" ca="1" si="11"/>
        <v>0</v>
      </c>
      <c r="AB57" s="24">
        <f t="shared" ca="1" si="11"/>
        <v>0</v>
      </c>
      <c r="AC57" s="24">
        <f t="shared" ca="1" si="11"/>
        <v>0</v>
      </c>
      <c r="AD57" s="24">
        <f t="shared" ca="1" si="11"/>
        <v>0</v>
      </c>
      <c r="AE57" s="24">
        <f t="shared" ca="1" si="11"/>
        <v>0</v>
      </c>
      <c r="AF57" s="24">
        <f t="shared" ca="1" si="11"/>
        <v>0</v>
      </c>
      <c r="AG57" s="24">
        <f t="shared" ca="1" si="11"/>
        <v>0</v>
      </c>
    </row>
    <row r="60" spans="1:33" ht="24.75" x14ac:dyDescent="0.4">
      <c r="A60" s="14" t="str">
        <f>B61&amp;" generation difference by year"</f>
        <v>NEM generation difference by year</v>
      </c>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row>
    <row r="61" spans="1:33" x14ac:dyDescent="0.25">
      <c r="A61" s="16" t="s">
        <v>85</v>
      </c>
      <c r="B61" s="8" t="s">
        <v>40</v>
      </c>
    </row>
    <row r="63" spans="1:33" x14ac:dyDescent="0.25">
      <c r="H63" t="s">
        <v>123</v>
      </c>
      <c r="I63" s="18" t="str">
        <f t="shared" ref="I63:AG63" si="12">I6</f>
        <v>2021-22</v>
      </c>
      <c r="J63" s="18" t="str">
        <f t="shared" si="12"/>
        <v>2022-23</v>
      </c>
      <c r="K63" s="18" t="str">
        <f t="shared" si="12"/>
        <v>2023-24</v>
      </c>
      <c r="L63" s="18" t="str">
        <f t="shared" si="12"/>
        <v>2024-25</v>
      </c>
      <c r="M63" s="18" t="str">
        <f t="shared" si="12"/>
        <v>2025-26</v>
      </c>
      <c r="N63" s="18" t="str">
        <f t="shared" si="12"/>
        <v>2026-27</v>
      </c>
      <c r="O63" s="18" t="str">
        <f t="shared" si="12"/>
        <v>2027-28</v>
      </c>
      <c r="P63" s="18" t="str">
        <f t="shared" si="12"/>
        <v>2028-29</v>
      </c>
      <c r="Q63" s="18" t="str">
        <f t="shared" si="12"/>
        <v>2029-30</v>
      </c>
      <c r="R63" s="18" t="str">
        <f t="shared" si="12"/>
        <v>2030-31</v>
      </c>
      <c r="S63" s="18" t="str">
        <f t="shared" si="12"/>
        <v>2031-32</v>
      </c>
      <c r="T63" s="18" t="str">
        <f t="shared" si="12"/>
        <v>2032-33</v>
      </c>
      <c r="U63" s="18" t="str">
        <f t="shared" si="12"/>
        <v>2033-34</v>
      </c>
      <c r="V63" s="18" t="str">
        <f t="shared" si="12"/>
        <v>2034-35</v>
      </c>
      <c r="W63" s="18" t="str">
        <f t="shared" si="12"/>
        <v>2035-36</v>
      </c>
      <c r="X63" s="18" t="str">
        <f t="shared" si="12"/>
        <v>2036-37</v>
      </c>
      <c r="Y63" s="18" t="str">
        <f t="shared" si="12"/>
        <v>2037-38</v>
      </c>
      <c r="Z63" s="18" t="str">
        <f t="shared" si="12"/>
        <v>2038-39</v>
      </c>
      <c r="AA63" s="18" t="str">
        <f t="shared" si="12"/>
        <v>2039-40</v>
      </c>
      <c r="AB63" s="18" t="str">
        <f t="shared" si="12"/>
        <v>2040-41</v>
      </c>
      <c r="AC63" s="18" t="str">
        <f t="shared" si="12"/>
        <v>2041-42</v>
      </c>
      <c r="AD63" s="18" t="str">
        <f t="shared" si="12"/>
        <v>2042-43</v>
      </c>
      <c r="AE63" s="18" t="str">
        <f t="shared" si="12"/>
        <v>2043-44</v>
      </c>
      <c r="AF63" s="18" t="str">
        <f t="shared" si="12"/>
        <v>2044-45</v>
      </c>
      <c r="AG63" s="18" t="str">
        <f t="shared" si="12"/>
        <v>2045-46</v>
      </c>
    </row>
    <row r="64" spans="1:33" x14ac:dyDescent="0.25">
      <c r="H64" s="20" t="s">
        <v>64</v>
      </c>
      <c r="I64" s="24">
        <f t="shared" ref="I64:X74" ca="1" si="13">-SUMIFS(OFFSET(INDIRECT("'"&amp;$E$1 &amp; "_Generation'!C:C"), 0, I$1), INDIRECT("'"&amp;$E$1 &amp; "_Generation'!B:B"),$H64, INDIRECT("'"&amp;$E$1 &amp; "_Generation'!A:A"),$B$61) + SUMIFS(OFFSET(INDIRECT("'"&amp;$C$1 &amp; "_Generation'!C:C"), 0, I$1), INDIRECT("'"&amp;$C$1 &amp; "_Generation'!B:B"),$H64, INDIRECT("'"&amp;$C$1 &amp; "_Generation'!A:A"),$B$61)</f>
        <v>-2.1245299999718554</v>
      </c>
      <c r="J64" s="24">
        <f t="shared" ca="1" si="13"/>
        <v>1.4193600000144215</v>
      </c>
      <c r="K64" s="24">
        <f t="shared" ca="1" si="13"/>
        <v>46.970100000005914</v>
      </c>
      <c r="L64" s="24">
        <f t="shared" ca="1" si="13"/>
        <v>57.754500000010012</v>
      </c>
      <c r="M64" s="24">
        <f t="shared" ca="1" si="13"/>
        <v>-281.12018194698612</v>
      </c>
      <c r="N64" s="24">
        <f t="shared" ca="1" si="13"/>
        <v>-874.35690562402306</v>
      </c>
      <c r="O64" s="24">
        <f t="shared" ca="1" si="13"/>
        <v>-499.79244851897238</v>
      </c>
      <c r="P64" s="24">
        <f t="shared" ca="1" si="13"/>
        <v>-2144.1218821470247</v>
      </c>
      <c r="Q64" s="24">
        <f t="shared" ca="1" si="13"/>
        <v>-1663.204103659009</v>
      </c>
      <c r="R64" s="24">
        <f t="shared" ca="1" si="13"/>
        <v>-1469.9821411320154</v>
      </c>
      <c r="S64" s="24">
        <f t="shared" ca="1" si="13"/>
        <v>-951.62154376000399</v>
      </c>
      <c r="T64" s="24">
        <f t="shared" ca="1" si="13"/>
        <v>-200.21902116001002</v>
      </c>
      <c r="U64" s="24">
        <f t="shared" ca="1" si="13"/>
        <v>-327.35357692999241</v>
      </c>
      <c r="V64" s="24">
        <f t="shared" ca="1" si="13"/>
        <v>-100.58131300702371</v>
      </c>
      <c r="W64" s="24">
        <f t="shared" ca="1" si="13"/>
        <v>597.71250000000873</v>
      </c>
      <c r="X64" s="24">
        <f t="shared" ca="1" si="13"/>
        <v>113.7587999999887</v>
      </c>
      <c r="Y64" s="24">
        <f t="shared" ref="Y64:AM74" ca="1" si="14">-SUMIFS(OFFSET(INDIRECT("'"&amp;$E$1 &amp; "_Generation'!C:C"), 0, Y$1), INDIRECT("'"&amp;$E$1 &amp; "_Generation'!B:B"),$H64, INDIRECT("'"&amp;$E$1 &amp; "_Generation'!A:A"),$B$61) + SUMIFS(OFFSET(INDIRECT("'"&amp;$C$1 &amp; "_Generation'!C:C"), 0, Y$1), INDIRECT("'"&amp;$C$1 &amp; "_Generation'!B:B"),$H64, INDIRECT("'"&amp;$C$1 &amp; "_Generation'!A:A"),$B$61)</f>
        <v>976.72050000001036</v>
      </c>
      <c r="Z64" s="24">
        <f t="shared" ca="1" si="14"/>
        <v>948.58079999999609</v>
      </c>
      <c r="AA64" s="24">
        <f t="shared" ca="1" si="14"/>
        <v>1351.2072999999982</v>
      </c>
      <c r="AB64" s="24">
        <f t="shared" ca="1" si="14"/>
        <v>150.48869999999806</v>
      </c>
      <c r="AC64" s="24">
        <f t="shared" ca="1" si="14"/>
        <v>636.69939999998678</v>
      </c>
      <c r="AD64" s="24">
        <f t="shared" ca="1" si="14"/>
        <v>226.05889999999999</v>
      </c>
      <c r="AE64" s="24">
        <f t="shared" ca="1" si="14"/>
        <v>-93.45299999999952</v>
      </c>
      <c r="AF64" s="24">
        <f t="shared" ca="1" si="14"/>
        <v>-223.82560000000012</v>
      </c>
      <c r="AG64" s="24">
        <f t="shared" ca="1" si="14"/>
        <v>-43.559499999999389</v>
      </c>
    </row>
    <row r="65" spans="8:33" x14ac:dyDescent="0.25">
      <c r="H65" s="20" t="s">
        <v>72</v>
      </c>
      <c r="I65" s="24">
        <f t="shared" ca="1" si="13"/>
        <v>-0.66999999998733983</v>
      </c>
      <c r="J65" s="24">
        <f t="shared" ca="1" si="13"/>
        <v>-5.8594000000121014</v>
      </c>
      <c r="K65" s="24">
        <f t="shared" ca="1" si="13"/>
        <v>-21.892999999996391</v>
      </c>
      <c r="L65" s="24">
        <f t="shared" ca="1" si="13"/>
        <v>-34.486983760998555</v>
      </c>
      <c r="M65" s="24">
        <f t="shared" ca="1" si="13"/>
        <v>261.64114928750496</v>
      </c>
      <c r="N65" s="24">
        <f t="shared" ca="1" si="13"/>
        <v>407.72701778999908</v>
      </c>
      <c r="O65" s="24">
        <f t="shared" ca="1" si="13"/>
        <v>383.28757146900534</v>
      </c>
      <c r="P65" s="24">
        <f t="shared" ca="1" si="13"/>
        <v>1202.4581999999973</v>
      </c>
      <c r="Q65" s="24">
        <f t="shared" ca="1" si="13"/>
        <v>524.0464000000029</v>
      </c>
      <c r="R65" s="24">
        <f t="shared" ca="1" si="13"/>
        <v>803.8143999999993</v>
      </c>
      <c r="S65" s="24">
        <f t="shared" ca="1" si="13"/>
        <v>560.75159999999596</v>
      </c>
      <c r="T65" s="24">
        <f t="shared" ca="1" si="13"/>
        <v>569.7902000000031</v>
      </c>
      <c r="U65" s="24">
        <f t="shared" ca="1" si="13"/>
        <v>553.3389999999963</v>
      </c>
      <c r="V65" s="24">
        <f t="shared" ca="1" si="13"/>
        <v>639.43750000000364</v>
      </c>
      <c r="W65" s="24">
        <f t="shared" ca="1" si="13"/>
        <v>733.22669999999925</v>
      </c>
      <c r="X65" s="24">
        <f t="shared" ca="1" si="13"/>
        <v>576.39619999999923</v>
      </c>
      <c r="Y65" s="24">
        <f t="shared" ca="1" si="14"/>
        <v>926.79919999999765</v>
      </c>
      <c r="Z65" s="24">
        <f t="shared" ca="1" si="14"/>
        <v>352.26109999999971</v>
      </c>
      <c r="AA65" s="24">
        <f t="shared" ca="1" si="14"/>
        <v>381.12302999999156</v>
      </c>
      <c r="AB65" s="24">
        <f t="shared" ca="1" si="14"/>
        <v>797.7664999999979</v>
      </c>
      <c r="AC65" s="24">
        <f t="shared" ca="1" si="14"/>
        <v>124.08179999999993</v>
      </c>
      <c r="AD65" s="24">
        <f t="shared" ca="1" si="14"/>
        <v>100.06889999999476</v>
      </c>
      <c r="AE65" s="24">
        <f t="shared" ca="1" si="14"/>
        <v>437.71409999999378</v>
      </c>
      <c r="AF65" s="24">
        <f t="shared" ca="1" si="14"/>
        <v>111.7192699999905</v>
      </c>
      <c r="AG65" s="24">
        <f t="shared" ca="1" si="14"/>
        <v>-1643.7743000000009</v>
      </c>
    </row>
    <row r="66" spans="8:33" x14ac:dyDescent="0.25">
      <c r="H66" s="20" t="s">
        <v>20</v>
      </c>
      <c r="I66" s="24">
        <f t="shared" ca="1" si="13"/>
        <v>2.5487077838988625E-2</v>
      </c>
      <c r="J66" s="24">
        <f t="shared" ca="1" si="13"/>
        <v>1.9866242901116493E-3</v>
      </c>
      <c r="K66" s="24">
        <f t="shared" ca="1" si="13"/>
        <v>0.12176991614114741</v>
      </c>
      <c r="L66" s="24">
        <f t="shared" ca="1" si="13"/>
        <v>2.7153706198532745E-3</v>
      </c>
      <c r="M66" s="24">
        <f t="shared" ca="1" si="13"/>
        <v>2.7264923498933058E-3</v>
      </c>
      <c r="N66" s="24">
        <f t="shared" ca="1" si="13"/>
        <v>6.7001237700703768</v>
      </c>
      <c r="O66" s="24">
        <f t="shared" ca="1" si="13"/>
        <v>-47.555561427539715</v>
      </c>
      <c r="P66" s="24">
        <f t="shared" ca="1" si="13"/>
        <v>28.789347702851273</v>
      </c>
      <c r="Q66" s="24">
        <f t="shared" ca="1" si="13"/>
        <v>-36.303058929120425</v>
      </c>
      <c r="R66" s="24">
        <f t="shared" ca="1" si="13"/>
        <v>-50.759494616050233</v>
      </c>
      <c r="S66" s="24">
        <f t="shared" ca="1" si="13"/>
        <v>3.1824494903958112E-3</v>
      </c>
      <c r="T66" s="24">
        <f t="shared" ca="1" si="13"/>
        <v>-69.517056748999948</v>
      </c>
      <c r="U66" s="24">
        <f t="shared" ca="1" si="13"/>
        <v>-216.299509317299</v>
      </c>
      <c r="V66" s="24">
        <f t="shared" ca="1" si="13"/>
        <v>-90.396317745799024</v>
      </c>
      <c r="W66" s="24">
        <f t="shared" ca="1" si="13"/>
        <v>-152.98108933800177</v>
      </c>
      <c r="X66" s="24">
        <f t="shared" ca="1" si="13"/>
        <v>-376.41050420710144</v>
      </c>
      <c r="Y66" s="24">
        <f t="shared" ca="1" si="14"/>
        <v>16.92265143350096</v>
      </c>
      <c r="Z66" s="24">
        <f t="shared" ca="1" si="14"/>
        <v>113.04103879010063</v>
      </c>
      <c r="AA66" s="24">
        <f t="shared" ca="1" si="14"/>
        <v>205.45959040709931</v>
      </c>
      <c r="AB66" s="24">
        <f t="shared" ca="1" si="14"/>
        <v>153.43346774919974</v>
      </c>
      <c r="AC66" s="24">
        <f t="shared" ca="1" si="14"/>
        <v>-0.36573326989037014</v>
      </c>
      <c r="AD66" s="24">
        <f t="shared" ca="1" si="14"/>
        <v>17.47040684249896</v>
      </c>
      <c r="AE66" s="24">
        <f t="shared" ca="1" si="14"/>
        <v>-171.56192213669965</v>
      </c>
      <c r="AF66" s="24">
        <f t="shared" ca="1" si="14"/>
        <v>-115.44882561539907</v>
      </c>
      <c r="AG66" s="24">
        <f t="shared" ca="1" si="14"/>
        <v>2.6945865130999209</v>
      </c>
    </row>
    <row r="67" spans="8:33" x14ac:dyDescent="0.25">
      <c r="H67" s="20" t="s">
        <v>32</v>
      </c>
      <c r="I67" s="24">
        <f t="shared" ca="1" si="13"/>
        <v>5.6100000085734791E-4</v>
      </c>
      <c r="J67" s="24">
        <f t="shared" ca="1" si="13"/>
        <v>2.4500000017724233E-4</v>
      </c>
      <c r="K67" s="24">
        <f t="shared" ca="1" si="13"/>
        <v>0.13710199999900397</v>
      </c>
      <c r="L67" s="24">
        <f t="shared" ca="1" si="13"/>
        <v>-0.13121799999998984</v>
      </c>
      <c r="M67" s="24">
        <f t="shared" ca="1" si="13"/>
        <v>-0.98972499999987917</v>
      </c>
      <c r="N67" s="24">
        <f t="shared" ca="1" si="13"/>
        <v>-15.596486999999883</v>
      </c>
      <c r="O67" s="24">
        <f t="shared" ca="1" si="13"/>
        <v>-21.048343000000017</v>
      </c>
      <c r="P67" s="24">
        <f t="shared" ca="1" si="13"/>
        <v>-59.05954399999996</v>
      </c>
      <c r="Q67" s="24">
        <f t="shared" ca="1" si="13"/>
        <v>-62.048013999999995</v>
      </c>
      <c r="R67" s="24">
        <f t="shared" ca="1" si="13"/>
        <v>-44.994353999999902</v>
      </c>
      <c r="S67" s="24">
        <f t="shared" ca="1" si="13"/>
        <v>-6.099306999999996</v>
      </c>
      <c r="T67" s="24">
        <f t="shared" ca="1" si="13"/>
        <v>-6.1871089999998929</v>
      </c>
      <c r="U67" s="24">
        <f t="shared" ca="1" si="13"/>
        <v>-6.8092339999997904</v>
      </c>
      <c r="V67" s="24">
        <f t="shared" ca="1" si="13"/>
        <v>-20.995326000000006</v>
      </c>
      <c r="W67" s="24">
        <f t="shared" ca="1" si="13"/>
        <v>-22.28798000000009</v>
      </c>
      <c r="X67" s="24">
        <f t="shared" ca="1" si="13"/>
        <v>0.41521999999999082</v>
      </c>
      <c r="Y67" s="24">
        <f t="shared" ca="1" si="14"/>
        <v>25.233010000000007</v>
      </c>
      <c r="Z67" s="24">
        <f t="shared" ca="1" si="14"/>
        <v>-5.2426600000000008</v>
      </c>
      <c r="AA67" s="24">
        <f t="shared" ca="1" si="14"/>
        <v>0</v>
      </c>
      <c r="AB67" s="24">
        <f t="shared" ca="1" si="14"/>
        <v>0</v>
      </c>
      <c r="AC67" s="24">
        <f t="shared" ca="1" si="14"/>
        <v>0</v>
      </c>
      <c r="AD67" s="24">
        <f t="shared" ca="1" si="14"/>
        <v>0</v>
      </c>
      <c r="AE67" s="24">
        <f t="shared" ca="1" si="14"/>
        <v>0</v>
      </c>
      <c r="AF67" s="24">
        <f t="shared" ca="1" si="14"/>
        <v>0</v>
      </c>
      <c r="AG67" s="24">
        <f t="shared" ca="1" si="14"/>
        <v>0</v>
      </c>
    </row>
    <row r="68" spans="8:33" x14ac:dyDescent="0.25">
      <c r="H68" s="20" t="s">
        <v>67</v>
      </c>
      <c r="I68" s="24">
        <f t="shared" ca="1" si="13"/>
        <v>3.1609089200159701E-3</v>
      </c>
      <c r="J68" s="24">
        <f t="shared" ca="1" si="13"/>
        <v>2.7251310140172791E-3</v>
      </c>
      <c r="K68" s="24">
        <f t="shared" ca="1" si="13"/>
        <v>0.21140826604597862</v>
      </c>
      <c r="L68" s="24">
        <f t="shared" ca="1" si="13"/>
        <v>0.35847751177200138</v>
      </c>
      <c r="M68" s="24">
        <f t="shared" ca="1" si="13"/>
        <v>-5.5926984546900158</v>
      </c>
      <c r="N68" s="24">
        <f t="shared" ca="1" si="13"/>
        <v>-12.99356058044998</v>
      </c>
      <c r="O68" s="24">
        <f t="shared" ca="1" si="13"/>
        <v>-30.72475256519202</v>
      </c>
      <c r="P68" s="24">
        <f t="shared" ca="1" si="13"/>
        <v>-33.566481918544014</v>
      </c>
      <c r="Q68" s="24">
        <f t="shared" ca="1" si="13"/>
        <v>-67.860389113804899</v>
      </c>
      <c r="R68" s="24">
        <f t="shared" ca="1" si="13"/>
        <v>-50.551949913726091</v>
      </c>
      <c r="S68" s="24">
        <f t="shared" ca="1" si="13"/>
        <v>-10.948208095788008</v>
      </c>
      <c r="T68" s="24">
        <f t="shared" ca="1" si="13"/>
        <v>-44.783853627422999</v>
      </c>
      <c r="U68" s="24">
        <f t="shared" ca="1" si="13"/>
        <v>-42.900359740273998</v>
      </c>
      <c r="V68" s="24">
        <f t="shared" ca="1" si="13"/>
        <v>-23.68340678662598</v>
      </c>
      <c r="W68" s="24">
        <f t="shared" ca="1" si="13"/>
        <v>-181.44695506334995</v>
      </c>
      <c r="X68" s="24">
        <f t="shared" ca="1" si="13"/>
        <v>-226.97077824271</v>
      </c>
      <c r="Y68" s="24">
        <f t="shared" ca="1" si="14"/>
        <v>-456.90642630164007</v>
      </c>
      <c r="Z68" s="24">
        <f t="shared" ca="1" si="14"/>
        <v>-406.42445525238895</v>
      </c>
      <c r="AA68" s="24">
        <f t="shared" ca="1" si="14"/>
        <v>-496.45739784535897</v>
      </c>
      <c r="AB68" s="24">
        <f t="shared" ca="1" si="14"/>
        <v>-238.05416470614023</v>
      </c>
      <c r="AC68" s="24">
        <f t="shared" ca="1" si="14"/>
        <v>-526.46550055987109</v>
      </c>
      <c r="AD68" s="24">
        <f t="shared" ca="1" si="14"/>
        <v>-1328.1117854353913</v>
      </c>
      <c r="AE68" s="24">
        <f t="shared" ca="1" si="14"/>
        <v>-1076.615669941059</v>
      </c>
      <c r="AF68" s="24">
        <f t="shared" ca="1" si="14"/>
        <v>-1313.1482384976293</v>
      </c>
      <c r="AG68" s="24">
        <f t="shared" ca="1" si="14"/>
        <v>-1210.1720326632085</v>
      </c>
    </row>
    <row r="69" spans="8:33" x14ac:dyDescent="0.25">
      <c r="H69" s="20" t="s">
        <v>66</v>
      </c>
      <c r="I69" s="24">
        <f t="shared" ca="1" si="13"/>
        <v>-9.1274999995221151E-3</v>
      </c>
      <c r="J69" s="24">
        <f t="shared" ca="1" si="13"/>
        <v>-0.21199750000232598</v>
      </c>
      <c r="K69" s="24">
        <f t="shared" ca="1" si="13"/>
        <v>14.576005000002624</v>
      </c>
      <c r="L69" s="24">
        <f t="shared" ca="1" si="13"/>
        <v>11.871736999997665</v>
      </c>
      <c r="M69" s="24">
        <f t="shared" ca="1" si="13"/>
        <v>-3.1104559999985213</v>
      </c>
      <c r="N69" s="24">
        <f t="shared" ca="1" si="13"/>
        <v>27.43512199998986</v>
      </c>
      <c r="O69" s="24">
        <f t="shared" ca="1" si="13"/>
        <v>39.922254999999495</v>
      </c>
      <c r="P69" s="24">
        <f t="shared" ca="1" si="13"/>
        <v>295.47992299999896</v>
      </c>
      <c r="Q69" s="24">
        <f t="shared" ca="1" si="13"/>
        <v>97.176903000003222</v>
      </c>
      <c r="R69" s="24">
        <f t="shared" ca="1" si="13"/>
        <v>277.71430450000298</v>
      </c>
      <c r="S69" s="24">
        <f t="shared" ca="1" si="13"/>
        <v>140.92434499999945</v>
      </c>
      <c r="T69" s="24">
        <f t="shared" ca="1" si="13"/>
        <v>255.53424800000175</v>
      </c>
      <c r="U69" s="24">
        <f t="shared" ca="1" si="13"/>
        <v>207.5006450000019</v>
      </c>
      <c r="V69" s="24">
        <f t="shared" ca="1" si="13"/>
        <v>181.7382110000035</v>
      </c>
      <c r="W69" s="24">
        <f t="shared" ca="1" si="13"/>
        <v>248.12014600000111</v>
      </c>
      <c r="X69" s="24">
        <f t="shared" ca="1" si="13"/>
        <v>190.15440599999602</v>
      </c>
      <c r="Y69" s="24">
        <f t="shared" ca="1" si="14"/>
        <v>194.0292100000006</v>
      </c>
      <c r="Z69" s="24">
        <f t="shared" ca="1" si="14"/>
        <v>136.78516900000068</v>
      </c>
      <c r="AA69" s="24">
        <f t="shared" ca="1" si="14"/>
        <v>187.00587100000121</v>
      </c>
      <c r="AB69" s="24">
        <f t="shared" ca="1" si="14"/>
        <v>176.65964000000531</v>
      </c>
      <c r="AC69" s="24">
        <f t="shared" ca="1" si="14"/>
        <v>103.73838599999908</v>
      </c>
      <c r="AD69" s="24">
        <f t="shared" ca="1" si="14"/>
        <v>171.72050999999556</v>
      </c>
      <c r="AE69" s="24">
        <f t="shared" ca="1" si="14"/>
        <v>98.810760000002119</v>
      </c>
      <c r="AF69" s="24">
        <f t="shared" ca="1" si="14"/>
        <v>47.239123000003019</v>
      </c>
      <c r="AG69" s="24">
        <f t="shared" ca="1" si="14"/>
        <v>144.26987999999801</v>
      </c>
    </row>
    <row r="70" spans="8:33" x14ac:dyDescent="0.25">
      <c r="H70" s="20" t="s">
        <v>70</v>
      </c>
      <c r="I70" s="24">
        <f t="shared" ca="1" si="13"/>
        <v>3.781500001787208E-2</v>
      </c>
      <c r="J70" s="24">
        <f t="shared" ca="1" si="13"/>
        <v>9.8095713721704669E-2</v>
      </c>
      <c r="K70" s="24">
        <f t="shared" ca="1" si="13"/>
        <v>-354.26890988035302</v>
      </c>
      <c r="L70" s="24">
        <f t="shared" ca="1" si="13"/>
        <v>-345.63175092879101</v>
      </c>
      <c r="M70" s="24">
        <f t="shared" ca="1" si="13"/>
        <v>-218.72544329320954</v>
      </c>
      <c r="N70" s="24">
        <f t="shared" ca="1" si="13"/>
        <v>-539.00196177620819</v>
      </c>
      <c r="O70" s="24">
        <f t="shared" ca="1" si="13"/>
        <v>-975.31334143544518</v>
      </c>
      <c r="P70" s="24">
        <f t="shared" ca="1" si="13"/>
        <v>-166.95233058745362</v>
      </c>
      <c r="Q70" s="24">
        <f t="shared" ca="1" si="13"/>
        <v>1586.2011586995941</v>
      </c>
      <c r="R70" s="24">
        <f t="shared" ca="1" si="13"/>
        <v>974.88242260239349</v>
      </c>
      <c r="S70" s="24">
        <f t="shared" ca="1" si="13"/>
        <v>525.410823569473</v>
      </c>
      <c r="T70" s="24">
        <f t="shared" ca="1" si="13"/>
        <v>-14.991538112721173</v>
      </c>
      <c r="U70" s="24">
        <f t="shared" ca="1" si="13"/>
        <v>84.287747453723568</v>
      </c>
      <c r="V70" s="24">
        <f t="shared" ca="1" si="13"/>
        <v>-132.63282557658385</v>
      </c>
      <c r="W70" s="24">
        <f t="shared" ca="1" si="13"/>
        <v>-473.85921054148639</v>
      </c>
      <c r="X70" s="24">
        <f t="shared" ca="1" si="13"/>
        <v>-351.53490409174992</v>
      </c>
      <c r="Y70" s="24">
        <f t="shared" ca="1" si="14"/>
        <v>-1266.7371331610047</v>
      </c>
      <c r="Z70" s="24">
        <f t="shared" ca="1" si="14"/>
        <v>-657.29004977125442</v>
      </c>
      <c r="AA70" s="24">
        <f t="shared" ca="1" si="14"/>
        <v>-884.28928044895292</v>
      </c>
      <c r="AB70" s="24">
        <f t="shared" ca="1" si="14"/>
        <v>-855.13785879776697</v>
      </c>
      <c r="AC70" s="24">
        <f t="shared" ca="1" si="14"/>
        <v>-490.35284327785484</v>
      </c>
      <c r="AD70" s="24">
        <f t="shared" ca="1" si="14"/>
        <v>-373.31847889945493</v>
      </c>
      <c r="AE70" s="24">
        <f t="shared" ca="1" si="14"/>
        <v>498.67321468843147</v>
      </c>
      <c r="AF70" s="24">
        <f t="shared" ca="1" si="14"/>
        <v>1003.7743103326793</v>
      </c>
      <c r="AG70" s="24">
        <f t="shared" ca="1" si="14"/>
        <v>2385.0221594108589</v>
      </c>
    </row>
    <row r="71" spans="8:33" x14ac:dyDescent="0.25">
      <c r="H71" s="20" t="s">
        <v>69</v>
      </c>
      <c r="I71" s="24">
        <f t="shared" ca="1" si="13"/>
        <v>1.872507361586031</v>
      </c>
      <c r="J71" s="24">
        <f t="shared" ca="1" si="13"/>
        <v>1.336119332259841</v>
      </c>
      <c r="K71" s="24">
        <f t="shared" ca="1" si="13"/>
        <v>333.73173451985349</v>
      </c>
      <c r="L71" s="24">
        <f t="shared" ca="1" si="13"/>
        <v>323.73029970165589</v>
      </c>
      <c r="M71" s="24">
        <f t="shared" ca="1" si="13"/>
        <v>319.53083153598345</v>
      </c>
      <c r="N71" s="24">
        <f t="shared" ca="1" si="13"/>
        <v>1029.7831776265448</v>
      </c>
      <c r="O71" s="24">
        <f t="shared" ca="1" si="13"/>
        <v>1515.5687787123316</v>
      </c>
      <c r="P71" s="24">
        <f t="shared" ca="1" si="13"/>
        <v>1287.3550201589169</v>
      </c>
      <c r="Q71" s="24">
        <f t="shared" ca="1" si="13"/>
        <v>50.413146416132804</v>
      </c>
      <c r="R71" s="24">
        <f t="shared" ca="1" si="13"/>
        <v>-350.97815882332361</v>
      </c>
      <c r="S71" s="24">
        <f t="shared" ca="1" si="13"/>
        <v>-432.04982870574895</v>
      </c>
      <c r="T71" s="24">
        <f t="shared" ca="1" si="13"/>
        <v>-655.30086741436389</v>
      </c>
      <c r="U71" s="24">
        <f t="shared" ca="1" si="13"/>
        <v>-409.33275639078056</v>
      </c>
      <c r="V71" s="24">
        <f t="shared" ca="1" si="13"/>
        <v>-494.82759810046991</v>
      </c>
      <c r="W71" s="24">
        <f t="shared" ca="1" si="13"/>
        <v>-869.48325772909448</v>
      </c>
      <c r="X71" s="24">
        <f t="shared" ca="1" si="13"/>
        <v>11.477365970538813</v>
      </c>
      <c r="Y71" s="24">
        <f t="shared" ca="1" si="14"/>
        <v>-618.82717426493036</v>
      </c>
      <c r="Z71" s="24">
        <f t="shared" ca="1" si="14"/>
        <v>-819.03167884070717</v>
      </c>
      <c r="AA71" s="24">
        <f t="shared" ca="1" si="14"/>
        <v>-996.32809504401666</v>
      </c>
      <c r="AB71" s="24">
        <f t="shared" ca="1" si="14"/>
        <v>-243.63431216013123</v>
      </c>
      <c r="AC71" s="24">
        <f t="shared" ca="1" si="14"/>
        <v>-0.34966290061129257</v>
      </c>
      <c r="AD71" s="24">
        <f t="shared" ca="1" si="14"/>
        <v>1264.5203741022051</v>
      </c>
      <c r="AE71" s="24">
        <f t="shared" ca="1" si="14"/>
        <v>410.01692297089903</v>
      </c>
      <c r="AF71" s="24">
        <f t="shared" ca="1" si="14"/>
        <v>391.93020008121675</v>
      </c>
      <c r="AG71" s="24">
        <f t="shared" ca="1" si="14"/>
        <v>358.82029226984014</v>
      </c>
    </row>
    <row r="72" spans="8:33" x14ac:dyDescent="0.25">
      <c r="H72" s="20" t="s">
        <v>36</v>
      </c>
      <c r="I72" s="24">
        <f t="shared" ca="1" si="13"/>
        <v>-9.6770657800021809E-2</v>
      </c>
      <c r="J72" s="24">
        <f t="shared" ca="1" si="13"/>
        <v>6.0266932799692086E-2</v>
      </c>
      <c r="K72" s="24">
        <f t="shared" ca="1" si="13"/>
        <v>1.2261364626000955</v>
      </c>
      <c r="L72" s="24">
        <f t="shared" ca="1" si="13"/>
        <v>1.4830896525999719</v>
      </c>
      <c r="M72" s="24">
        <f t="shared" ca="1" si="13"/>
        <v>-0.35969226639991803</v>
      </c>
      <c r="N72" s="24">
        <f t="shared" ca="1" si="13"/>
        <v>-1.7925387184987471</v>
      </c>
      <c r="O72" s="24">
        <f t="shared" ca="1" si="13"/>
        <v>0.55614486549990261</v>
      </c>
      <c r="P72" s="24">
        <f t="shared" ca="1" si="13"/>
        <v>36.722792291699875</v>
      </c>
      <c r="Q72" s="24">
        <f t="shared" ca="1" si="13"/>
        <v>8.5714041021992671</v>
      </c>
      <c r="R72" s="24">
        <f t="shared" ca="1" si="13"/>
        <v>-1567.8803493034013</v>
      </c>
      <c r="S72" s="24">
        <f t="shared" ca="1" si="13"/>
        <v>-1505.3566565693995</v>
      </c>
      <c r="T72" s="24">
        <f t="shared" ca="1" si="13"/>
        <v>-2310.1654043880976</v>
      </c>
      <c r="U72" s="24">
        <f t="shared" ca="1" si="13"/>
        <v>-2037.0694697884994</v>
      </c>
      <c r="V72" s="24">
        <f t="shared" ca="1" si="13"/>
        <v>-2068.6867379406995</v>
      </c>
      <c r="W72" s="24">
        <f t="shared" ca="1" si="13"/>
        <v>-1159.7965466516989</v>
      </c>
      <c r="X72" s="24">
        <f t="shared" ca="1" si="13"/>
        <v>-1068.8774995476988</v>
      </c>
      <c r="Y72" s="24">
        <f t="shared" ca="1" si="14"/>
        <v>-1140.478775953402</v>
      </c>
      <c r="Z72" s="24">
        <f t="shared" ca="1" si="14"/>
        <v>-1151.5371147394003</v>
      </c>
      <c r="AA72" s="24">
        <f t="shared" ca="1" si="14"/>
        <v>-1207.0475267682009</v>
      </c>
      <c r="AB72" s="24">
        <f t="shared" ca="1" si="14"/>
        <v>-1164.3713023655991</v>
      </c>
      <c r="AC72" s="24">
        <f t="shared" ca="1" si="14"/>
        <v>-174.93194565641079</v>
      </c>
      <c r="AD72" s="24">
        <f t="shared" ca="1" si="14"/>
        <v>148.31688099470011</v>
      </c>
      <c r="AE72" s="24">
        <f t="shared" ca="1" si="14"/>
        <v>193.80876512279883</v>
      </c>
      <c r="AF72" s="24">
        <f t="shared" ca="1" si="14"/>
        <v>377.77360963300089</v>
      </c>
      <c r="AG72" s="24">
        <f t="shared" ca="1" si="14"/>
        <v>373.04120964559024</v>
      </c>
    </row>
    <row r="73" spans="8:33" x14ac:dyDescent="0.25">
      <c r="H73" s="20" t="s">
        <v>74</v>
      </c>
      <c r="I73" s="24">
        <f t="shared" ca="1" si="13"/>
        <v>-1.3892900000001873E-2</v>
      </c>
      <c r="J73" s="24">
        <f t="shared" ca="1" si="13"/>
        <v>-2.9509999999874026E-2</v>
      </c>
      <c r="K73" s="24">
        <f t="shared" ca="1" si="13"/>
        <v>8.8644849999999451</v>
      </c>
      <c r="L73" s="24">
        <f t="shared" ca="1" si="13"/>
        <v>7.6189237342990168</v>
      </c>
      <c r="M73" s="24">
        <f t="shared" ca="1" si="13"/>
        <v>-2.1488248416003444</v>
      </c>
      <c r="N73" s="24">
        <f t="shared" ca="1" si="13"/>
        <v>366.48347687429941</v>
      </c>
      <c r="O73" s="24">
        <f t="shared" ca="1" si="13"/>
        <v>506.15589550310096</v>
      </c>
      <c r="P73" s="24">
        <f t="shared" ca="1" si="13"/>
        <v>1288.0682031006004</v>
      </c>
      <c r="Q73" s="24">
        <f t="shared" ca="1" si="13"/>
        <v>777.60609573369766</v>
      </c>
      <c r="R73" s="24">
        <f t="shared" ca="1" si="13"/>
        <v>1493.248930792699</v>
      </c>
      <c r="S73" s="24">
        <f t="shared" ca="1" si="13"/>
        <v>888.78321444539688</v>
      </c>
      <c r="T73" s="24">
        <f t="shared" ca="1" si="13"/>
        <v>1451.0930151029006</v>
      </c>
      <c r="U73" s="24">
        <f t="shared" ca="1" si="13"/>
        <v>1281.2084040212003</v>
      </c>
      <c r="V73" s="24">
        <f t="shared" ca="1" si="13"/>
        <v>1278.5998300585979</v>
      </c>
      <c r="W73" s="24">
        <f t="shared" ca="1" si="13"/>
        <v>944.21593896329068</v>
      </c>
      <c r="X73" s="24">
        <f t="shared" ca="1" si="13"/>
        <v>1259.1399720685004</v>
      </c>
      <c r="Y73" s="24">
        <f t="shared" ca="1" si="14"/>
        <v>1317.061926087501</v>
      </c>
      <c r="Z73" s="24">
        <f t="shared" ca="1" si="14"/>
        <v>1174.510849694494</v>
      </c>
      <c r="AA73" s="24">
        <f t="shared" ca="1" si="14"/>
        <v>1166.4282708189985</v>
      </c>
      <c r="AB73" s="24">
        <f t="shared" ca="1" si="14"/>
        <v>1007.6706376150014</v>
      </c>
      <c r="AC73" s="24">
        <f t="shared" ca="1" si="14"/>
        <v>605.07286778699927</v>
      </c>
      <c r="AD73" s="24">
        <f t="shared" ca="1" si="14"/>
        <v>887.94612550099737</v>
      </c>
      <c r="AE73" s="24">
        <f t="shared" ca="1" si="14"/>
        <v>1117.7934440310073</v>
      </c>
      <c r="AF73" s="24">
        <f t="shared" ca="1" si="14"/>
        <v>1332.3720360570042</v>
      </c>
      <c r="AG73" s="24">
        <f t="shared" ca="1" si="14"/>
        <v>958.63940422298765</v>
      </c>
    </row>
    <row r="74" spans="8:33" x14ac:dyDescent="0.25">
      <c r="H74" s="20" t="s">
        <v>56</v>
      </c>
      <c r="I74" s="24">
        <f t="shared" ca="1" si="13"/>
        <v>2.6547797999988632E-2</v>
      </c>
      <c r="J74" s="24">
        <f t="shared" ca="1" si="13"/>
        <v>8.9150889998848015E-3</v>
      </c>
      <c r="K74" s="24">
        <f t="shared" ca="1" si="13"/>
        <v>1.6003463299999794</v>
      </c>
      <c r="L74" s="24">
        <f t="shared" ca="1" si="13"/>
        <v>1.7101488799999629</v>
      </c>
      <c r="M74" s="24">
        <f t="shared" ca="1" si="13"/>
        <v>0.33865067999985854</v>
      </c>
      <c r="N74" s="24">
        <f t="shared" ca="1" si="13"/>
        <v>-1.5237119500000631</v>
      </c>
      <c r="O74" s="24">
        <f t="shared" ca="1" si="13"/>
        <v>6.7044673999998849</v>
      </c>
      <c r="P74" s="24">
        <f t="shared" ca="1" si="13"/>
        <v>51.040260300001023</v>
      </c>
      <c r="Q74" s="24">
        <f t="shared" ca="1" si="13"/>
        <v>-8.2296807000009267</v>
      </c>
      <c r="R74" s="24">
        <f t="shared" ca="1" si="13"/>
        <v>16.182940399999097</v>
      </c>
      <c r="S74" s="24">
        <f t="shared" ca="1" si="13"/>
        <v>1.9785108999992644</v>
      </c>
      <c r="T74" s="24">
        <f t="shared" ca="1" si="13"/>
        <v>14.87025850000191</v>
      </c>
      <c r="U74" s="24">
        <f t="shared" ca="1" si="13"/>
        <v>5.4514515999999276</v>
      </c>
      <c r="V74" s="24">
        <f t="shared" ca="1" si="13"/>
        <v>2.2372451999997338</v>
      </c>
      <c r="W74" s="24">
        <f t="shared" ca="1" si="13"/>
        <v>-8.6867678999997224</v>
      </c>
      <c r="X74" s="24">
        <f t="shared" ca="1" si="13"/>
        <v>-9.9790100000009261</v>
      </c>
      <c r="Y74" s="24">
        <f t="shared" ca="1" si="14"/>
        <v>-27.185644599999705</v>
      </c>
      <c r="Z74" s="24">
        <f t="shared" ca="1" si="14"/>
        <v>-17.154360999999881</v>
      </c>
      <c r="AA74" s="24">
        <f t="shared" ca="1" si="14"/>
        <v>-2.6100660000001881</v>
      </c>
      <c r="AB74" s="24">
        <f t="shared" ca="1" si="14"/>
        <v>27.126479499999277</v>
      </c>
      <c r="AC74" s="24">
        <f t="shared" ca="1" si="14"/>
        <v>-15.505814099999043</v>
      </c>
      <c r="AD74" s="24">
        <f t="shared" ca="1" si="14"/>
        <v>28.291976000002705</v>
      </c>
      <c r="AE74" s="24">
        <f t="shared" ca="1" si="14"/>
        <v>-14.206367899999805</v>
      </c>
      <c r="AF74" s="24">
        <f t="shared" ca="1" si="14"/>
        <v>-5.8903624999998101</v>
      </c>
      <c r="AG74" s="24">
        <f t="shared" ca="1" si="14"/>
        <v>15.296888000000763</v>
      </c>
    </row>
    <row r="76" spans="8:33" x14ac:dyDescent="0.25">
      <c r="H76" s="20" t="s">
        <v>71</v>
      </c>
      <c r="I76" s="24">
        <f t="shared" ref="I76:X78" ca="1" si="15">-SUMIFS(OFFSET(INDIRECT("'"&amp;$E$1 &amp; "_Generation'!C:C"), 0, I$1), INDIRECT("'"&amp;$E$1 &amp; "_Generation'!B:B"),$H76, INDIRECT("'"&amp;$E$1 &amp; "_Generation'!A:A"),$B$61) + SUMIFS(OFFSET(INDIRECT("'"&amp;$C$1 &amp; "_Generation'!C:C"), 0, I$1), INDIRECT("'"&amp;$C$1 &amp; "_Generation'!B:B"),$H76, INDIRECT("'"&amp;$C$1 &amp; "_Generation'!A:A"),$B$61)</f>
        <v>-0.11947048269971106</v>
      </c>
      <c r="J76" s="24">
        <f t="shared" ca="1" si="15"/>
        <v>4.8190717399961613E-2</v>
      </c>
      <c r="K76" s="24">
        <f t="shared" ca="1" si="15"/>
        <v>1.5397187091001001</v>
      </c>
      <c r="L76" s="24">
        <f t="shared" ca="1" si="15"/>
        <v>1.8312182745997347</v>
      </c>
      <c r="M76" s="24">
        <f t="shared" ca="1" si="15"/>
        <v>-0.44408943850004334</v>
      </c>
      <c r="N76" s="24">
        <f t="shared" ca="1" si="15"/>
        <v>-2.2130121598000301</v>
      </c>
      <c r="O76" s="24">
        <f t="shared" ca="1" si="15"/>
        <v>0.6866397387999541</v>
      </c>
      <c r="P76" s="24">
        <f t="shared" ca="1" si="15"/>
        <v>45.33672938229995</v>
      </c>
      <c r="Q76" s="24">
        <f t="shared" ca="1" si="15"/>
        <v>10.214887606901016</v>
      </c>
      <c r="R76" s="24">
        <f t="shared" ca="1" si="15"/>
        <v>-1935.2875931854987</v>
      </c>
      <c r="S76" s="24">
        <f t="shared" ca="1" si="15"/>
        <v>-1860.7078720599986</v>
      </c>
      <c r="T76" s="24">
        <f t="shared" ca="1" si="15"/>
        <v>-2849.8161028989998</v>
      </c>
      <c r="U76" s="24">
        <f t="shared" ca="1" si="15"/>
        <v>-2514.897278233002</v>
      </c>
      <c r="V76" s="24">
        <f t="shared" ca="1" si="15"/>
        <v>-2556.4231786814989</v>
      </c>
      <c r="W76" s="24">
        <f t="shared" ca="1" si="15"/>
        <v>-1429.3587584168026</v>
      </c>
      <c r="X76" s="24">
        <f t="shared" ca="1" si="15"/>
        <v>-1319.6015110159992</v>
      </c>
      <c r="Y76" s="24">
        <f t="shared" ref="Y76:AM78" ca="1" si="16">-SUMIFS(OFFSET(INDIRECT("'"&amp;$E$1 &amp; "_Generation'!C:C"), 0, Y$1), INDIRECT("'"&amp;$E$1 &amp; "_Generation'!B:B"),$H76, INDIRECT("'"&amp;$E$1 &amp; "_Generation'!A:A"),$B$61) + SUMIFS(OFFSET(INDIRECT("'"&amp;$C$1 &amp; "_Generation'!C:C"), 0, Y$1), INDIRECT("'"&amp;$C$1 &amp; "_Generation'!B:B"),$H76, INDIRECT("'"&amp;$C$1 &amp; "_Generation'!A:A"),$B$61)</f>
        <v>-1412.1790608075989</v>
      </c>
      <c r="Z76" s="24">
        <f t="shared" ca="1" si="16"/>
        <v>-1415.8076419848003</v>
      </c>
      <c r="AA76" s="24">
        <f t="shared" ca="1" si="16"/>
        <v>-1491.8448943912008</v>
      </c>
      <c r="AB76" s="24">
        <f t="shared" ca="1" si="16"/>
        <v>-1441.7503442126999</v>
      </c>
      <c r="AC76" s="24">
        <f t="shared" ca="1" si="16"/>
        <v>-217.17030389899992</v>
      </c>
      <c r="AD76" s="24">
        <f t="shared" ca="1" si="16"/>
        <v>188.77546618899851</v>
      </c>
      <c r="AE76" s="24">
        <f t="shared" ca="1" si="16"/>
        <v>240.06263427899739</v>
      </c>
      <c r="AF76" s="24">
        <f t="shared" ca="1" si="16"/>
        <v>464.29397313800109</v>
      </c>
      <c r="AG76" s="24">
        <f t="shared" ca="1" si="16"/>
        <v>461.6373507440012</v>
      </c>
    </row>
    <row r="77" spans="8:33" x14ac:dyDescent="0.25">
      <c r="H77" s="20" t="s">
        <v>73</v>
      </c>
      <c r="I77" s="24">
        <f t="shared" ca="1" si="15"/>
        <v>-3.0848199999908843E-2</v>
      </c>
      <c r="J77" s="24">
        <f t="shared" ca="1" si="15"/>
        <v>7.205000000851669E-3</v>
      </c>
      <c r="K77" s="24">
        <f t="shared" ca="1" si="15"/>
        <v>31.026007000000163</v>
      </c>
      <c r="L77" s="24">
        <f t="shared" ca="1" si="15"/>
        <v>25.925067477699145</v>
      </c>
      <c r="M77" s="24">
        <f t="shared" ca="1" si="15"/>
        <v>59.823604667601558</v>
      </c>
      <c r="N77" s="24">
        <f t="shared" ca="1" si="15"/>
        <v>478.58064098819978</v>
      </c>
      <c r="O77" s="24">
        <f t="shared" ca="1" si="15"/>
        <v>779.55108135029968</v>
      </c>
      <c r="P77" s="24">
        <f t="shared" ca="1" si="15"/>
        <v>1738.5917120687095</v>
      </c>
      <c r="Q77" s="24">
        <f t="shared" ca="1" si="15"/>
        <v>1434.0614832738975</v>
      </c>
      <c r="R77" s="24">
        <f t="shared" ca="1" si="15"/>
        <v>2182.0962670184981</v>
      </c>
      <c r="S77" s="24">
        <f t="shared" ca="1" si="15"/>
        <v>1423.5271787231977</v>
      </c>
      <c r="T77" s="24">
        <f t="shared" ca="1" si="15"/>
        <v>2188.6331652791978</v>
      </c>
      <c r="U77" s="24">
        <f t="shared" ca="1" si="15"/>
        <v>1972.6247590142921</v>
      </c>
      <c r="V77" s="24">
        <f t="shared" ca="1" si="15"/>
        <v>2018.5234054960001</v>
      </c>
      <c r="W77" s="24">
        <f t="shared" ca="1" si="15"/>
        <v>1524.4571805045034</v>
      </c>
      <c r="X77" s="24">
        <f t="shared" ca="1" si="15"/>
        <v>1900.9038575366922</v>
      </c>
      <c r="Y77" s="24">
        <f t="shared" ca="1" si="16"/>
        <v>1922.3686143590003</v>
      </c>
      <c r="Z77" s="24">
        <f t="shared" ca="1" si="16"/>
        <v>1746.5594377859998</v>
      </c>
      <c r="AA77" s="24">
        <f t="shared" ca="1" si="16"/>
        <v>1732.4334356350118</v>
      </c>
      <c r="AB77" s="24">
        <f t="shared" ca="1" si="16"/>
        <v>1671.5660836510069</v>
      </c>
      <c r="AC77" s="24">
        <f t="shared" ca="1" si="16"/>
        <v>1009.6517381639969</v>
      </c>
      <c r="AD77" s="24">
        <f t="shared" ca="1" si="16"/>
        <v>1322.5644578269967</v>
      </c>
      <c r="AE77" s="24">
        <f t="shared" ca="1" si="16"/>
        <v>1709.7233810129983</v>
      </c>
      <c r="AF77" s="24">
        <f t="shared" ca="1" si="16"/>
        <v>1755.7555291620156</v>
      </c>
      <c r="AG77" s="24">
        <f t="shared" ca="1" si="16"/>
        <v>1524.1922086569975</v>
      </c>
    </row>
    <row r="78" spans="8:33" x14ac:dyDescent="0.25">
      <c r="H78" s="20" t="s">
        <v>76</v>
      </c>
      <c r="I78" s="24">
        <f t="shared" ca="1" si="15"/>
        <v>3.1232998000007228E-2</v>
      </c>
      <c r="J78" s="24">
        <f t="shared" ca="1" si="15"/>
        <v>1.0491519999916932E-2</v>
      </c>
      <c r="K78" s="24">
        <f t="shared" ca="1" si="15"/>
        <v>1.8827613700000114</v>
      </c>
      <c r="L78" s="24">
        <f t="shared" ca="1" si="15"/>
        <v>2.0119419199999129</v>
      </c>
      <c r="M78" s="24">
        <f t="shared" ca="1" si="15"/>
        <v>0.39842459999999846</v>
      </c>
      <c r="N78" s="24">
        <f t="shared" ca="1" si="15"/>
        <v>-1.792600400000083</v>
      </c>
      <c r="O78" s="24">
        <f t="shared" ca="1" si="15"/>
        <v>7.8876233000000866</v>
      </c>
      <c r="P78" s="24">
        <f t="shared" ca="1" si="15"/>
        <v>60.047382200000357</v>
      </c>
      <c r="Q78" s="24">
        <f t="shared" ca="1" si="15"/>
        <v>-9.6819692999986273</v>
      </c>
      <c r="R78" s="24">
        <f t="shared" ca="1" si="15"/>
        <v>19.038753500000212</v>
      </c>
      <c r="S78" s="24">
        <f t="shared" ca="1" si="15"/>
        <v>2.3276338000009673</v>
      </c>
      <c r="T78" s="24">
        <f t="shared" ca="1" si="15"/>
        <v>17.494447499999978</v>
      </c>
      <c r="U78" s="24">
        <f t="shared" ca="1" si="15"/>
        <v>6.4134618000000501</v>
      </c>
      <c r="V78" s="24">
        <f t="shared" ca="1" si="15"/>
        <v>2.6320482999997239</v>
      </c>
      <c r="W78" s="24">
        <f t="shared" ca="1" si="15"/>
        <v>-10.219626999999491</v>
      </c>
      <c r="X78" s="24">
        <f t="shared" ca="1" si="15"/>
        <v>-11.740074100001493</v>
      </c>
      <c r="Y78" s="24">
        <f t="shared" ca="1" si="16"/>
        <v>-31.983215299999301</v>
      </c>
      <c r="Z78" s="24">
        <f t="shared" ca="1" si="16"/>
        <v>-20.181584000000385</v>
      </c>
      <c r="AA78" s="24">
        <f t="shared" ca="1" si="16"/>
        <v>-3.070671000000857</v>
      </c>
      <c r="AB78" s="24">
        <f t="shared" ca="1" si="16"/>
        <v>31.913527999999587</v>
      </c>
      <c r="AC78" s="24">
        <f t="shared" ca="1" si="16"/>
        <v>-18.242127299999538</v>
      </c>
      <c r="AD78" s="24">
        <f t="shared" ca="1" si="16"/>
        <v>33.284717999998975</v>
      </c>
      <c r="AE78" s="24">
        <f t="shared" ca="1" si="16"/>
        <v>-16.713429500000984</v>
      </c>
      <c r="AF78" s="24">
        <f t="shared" ca="1" si="16"/>
        <v>-6.9298032999990937</v>
      </c>
      <c r="AG78" s="24">
        <f t="shared" ca="1" si="16"/>
        <v>17.996482000000015</v>
      </c>
    </row>
    <row r="80" spans="8:33" x14ac:dyDescent="0.25">
      <c r="H80" s="25" t="s">
        <v>124</v>
      </c>
      <c r="I80" s="25"/>
    </row>
  </sheetData>
  <dataConsolidate/>
  <dataValidations count="1">
    <dataValidation type="list" allowBlank="1" showInputMessage="1" showErrorMessage="1" sqref="B4 B40 B61" xr:uid="{AD7E2C75-2BC3-47AC-BB11-C3D9C369A681}">
      <formula1>"NEM,NSW1,QLD1,VIC1,SA1,TAS1"</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E7527-2073-45AA-993A-F7F1E54297C6}">
  <sheetPr codeName="Sheet65">
    <tabColor theme="7" tint="0.39997558519241921"/>
  </sheetPr>
  <dimension ref="A1:AA8"/>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125</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B2" s="17"/>
    </row>
    <row r="4" spans="1:27" x14ac:dyDescent="0.25">
      <c r="A4" s="17" t="s">
        <v>126</v>
      </c>
      <c r="B4" s="17"/>
    </row>
    <row r="5" spans="1:27" x14ac:dyDescent="0.25">
      <c r="A5" s="18"/>
      <c r="B5" s="18"/>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118</v>
      </c>
      <c r="B6" s="28"/>
      <c r="C6" s="24">
        <v>0</v>
      </c>
      <c r="D6" s="24">
        <v>0</v>
      </c>
      <c r="E6" s="24">
        <v>0</v>
      </c>
      <c r="F6" s="24">
        <v>0</v>
      </c>
      <c r="G6" s="24">
        <v>0</v>
      </c>
      <c r="H6" s="24">
        <v>0</v>
      </c>
      <c r="I6" s="24">
        <v>25618.79</v>
      </c>
      <c r="J6" s="24">
        <v>48652.95</v>
      </c>
      <c r="K6" s="24">
        <v>72780.900000000009</v>
      </c>
      <c r="L6" s="24">
        <v>86169.18</v>
      </c>
      <c r="M6" s="24">
        <v>115222.6</v>
      </c>
      <c r="N6" s="24">
        <v>135513.29999999999</v>
      </c>
      <c r="O6" s="24">
        <v>152655.5</v>
      </c>
      <c r="P6" s="24">
        <v>159202.20000000001</v>
      </c>
      <c r="Q6" s="24">
        <v>164920.80000000002</v>
      </c>
      <c r="R6" s="24">
        <v>173289.60000000001</v>
      </c>
      <c r="S6" s="24">
        <v>177348.6</v>
      </c>
      <c r="T6" s="24">
        <v>180706.1</v>
      </c>
      <c r="U6" s="24">
        <v>187328.2</v>
      </c>
      <c r="V6" s="24">
        <v>189572.4</v>
      </c>
      <c r="W6" s="24">
        <v>193999.9</v>
      </c>
      <c r="X6" s="24">
        <v>190415.6</v>
      </c>
      <c r="Y6" s="24">
        <v>190023.59999999998</v>
      </c>
      <c r="Z6" s="24">
        <v>187940.30000000002</v>
      </c>
      <c r="AA6" s="24">
        <v>184415.69999999998</v>
      </c>
    </row>
    <row r="7" spans="1:27" x14ac:dyDescent="0.25">
      <c r="A7" s="28" t="s">
        <v>119</v>
      </c>
      <c r="B7" s="28"/>
      <c r="C7" s="24">
        <v>0</v>
      </c>
      <c r="D7" s="24">
        <v>0</v>
      </c>
      <c r="E7" s="24">
        <v>0</v>
      </c>
      <c r="F7" s="24">
        <v>0</v>
      </c>
      <c r="G7" s="24">
        <v>0</v>
      </c>
      <c r="H7" s="24">
        <v>0</v>
      </c>
      <c r="I7" s="24">
        <v>3027.2469999999998</v>
      </c>
      <c r="J7" s="24">
        <v>11352.19</v>
      </c>
      <c r="K7" s="24">
        <v>12762</v>
      </c>
      <c r="L7" s="24">
        <v>14211.869999999999</v>
      </c>
      <c r="M7" s="24">
        <v>15940.849999999999</v>
      </c>
      <c r="N7" s="24">
        <v>15846.1</v>
      </c>
      <c r="O7" s="24">
        <v>16566.349999999999</v>
      </c>
      <c r="P7" s="24">
        <v>16649.21</v>
      </c>
      <c r="Q7" s="24">
        <v>21782.639999999999</v>
      </c>
      <c r="R7" s="24">
        <v>35059.049999999996</v>
      </c>
      <c r="S7" s="24">
        <v>105992.3</v>
      </c>
      <c r="T7" s="24">
        <v>111078.59999999999</v>
      </c>
      <c r="U7" s="24">
        <v>123793.3</v>
      </c>
      <c r="V7" s="24">
        <v>129503.09999999999</v>
      </c>
      <c r="W7" s="24">
        <v>153388.80000000002</v>
      </c>
      <c r="X7" s="24">
        <v>171402.09999999998</v>
      </c>
      <c r="Y7" s="24">
        <v>176908.5</v>
      </c>
      <c r="Z7" s="24">
        <v>188455.19999999998</v>
      </c>
      <c r="AA7" s="24">
        <v>199239.2</v>
      </c>
    </row>
    <row r="8" spans="1:27" x14ac:dyDescent="0.25">
      <c r="A8" s="29" t="s">
        <v>120</v>
      </c>
      <c r="B8" s="29"/>
      <c r="C8" s="30">
        <v>0</v>
      </c>
      <c r="D8" s="30">
        <v>0</v>
      </c>
      <c r="E8" s="30">
        <v>0</v>
      </c>
      <c r="F8" s="30">
        <v>0</v>
      </c>
      <c r="G8" s="30">
        <v>0</v>
      </c>
      <c r="H8" s="30">
        <v>0</v>
      </c>
      <c r="I8" s="30">
        <v>28646.037</v>
      </c>
      <c r="J8" s="30">
        <v>60005.14</v>
      </c>
      <c r="K8" s="30">
        <v>85542.900000000009</v>
      </c>
      <c r="L8" s="30">
        <v>100381.04999999999</v>
      </c>
      <c r="M8" s="30">
        <v>131163.45000000001</v>
      </c>
      <c r="N8" s="30">
        <v>151359.4</v>
      </c>
      <c r="O8" s="30">
        <v>169221.85</v>
      </c>
      <c r="P8" s="30">
        <v>175851.41</v>
      </c>
      <c r="Q8" s="30">
        <v>186703.44</v>
      </c>
      <c r="R8" s="30">
        <v>208348.65</v>
      </c>
      <c r="S8" s="30">
        <v>283340.90000000002</v>
      </c>
      <c r="T8" s="30">
        <v>291784.7</v>
      </c>
      <c r="U8" s="30">
        <v>311121.5</v>
      </c>
      <c r="V8" s="30">
        <v>319075.5</v>
      </c>
      <c r="W8" s="30">
        <v>347388.7</v>
      </c>
      <c r="X8" s="30">
        <v>361817.69999999995</v>
      </c>
      <c r="Y8" s="30">
        <v>366932.1</v>
      </c>
      <c r="Z8" s="30">
        <v>376395.5</v>
      </c>
      <c r="AA8" s="30">
        <v>383654.9</v>
      </c>
    </row>
  </sheetData>
  <sheetProtection algorithmName="SHA-512" hashValue="PC73iGXoQwO33KB/JIidNKWSiisI9IIhkGytmDR2vxemoT3atbi/g4GceXmVIo3pUQHzNOrB7ZY5UIv+TvyyWw==" saltValue="CLAo/FK38GQ5yUcapTTBQA=="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D1002-84D8-4937-A950-716369D470A2}">
  <sheetPr codeName="Sheet8">
    <tabColor rgb="FF188736"/>
  </sheetPr>
  <dimension ref="A1:AA151"/>
  <sheetViews>
    <sheetView zoomScale="85" zoomScaleNormal="85" workbookViewId="0"/>
  </sheetViews>
  <sheetFormatPr defaultColWidth="9.140625" defaultRowHeight="15" x14ac:dyDescent="0.25"/>
  <cols>
    <col min="1" max="1" width="16" style="12" customWidth="1"/>
    <col min="2" max="2" width="30.5703125" style="12" customWidth="1"/>
    <col min="3" max="27" width="9.42578125" style="12" customWidth="1"/>
    <col min="28" max="16384" width="9.140625" style="12"/>
  </cols>
  <sheetData>
    <row r="1" spans="1:27" s="27" customFormat="1" ht="23.25" customHeight="1" x14ac:dyDescent="0.25">
      <c r="A1" s="26" t="s">
        <v>127</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s="27" customFormat="1" x14ac:dyDescent="0.25"/>
    <row r="3" spans="1:27" s="27" customFormat="1" x14ac:dyDescent="0.25"/>
    <row r="4" spans="1:27" x14ac:dyDescent="0.25">
      <c r="A4" s="17" t="s">
        <v>128</v>
      </c>
      <c r="B4" s="17"/>
      <c r="C4" s="27"/>
      <c r="D4" s="27"/>
      <c r="E4" s="27"/>
      <c r="F4" s="27"/>
      <c r="G4" s="27"/>
      <c r="H4" s="27"/>
      <c r="I4" s="27"/>
      <c r="J4" s="27"/>
      <c r="K4" s="27"/>
      <c r="L4" s="27"/>
      <c r="M4" s="27"/>
      <c r="N4" s="27"/>
      <c r="O4" s="27"/>
      <c r="P4" s="27"/>
      <c r="Q4" s="27"/>
      <c r="R4" s="27"/>
      <c r="S4" s="27"/>
      <c r="T4" s="27"/>
      <c r="U4" s="27"/>
      <c r="V4" s="27"/>
      <c r="W4" s="27"/>
      <c r="X4" s="27"/>
      <c r="Y4" s="27"/>
      <c r="Z4" s="27"/>
      <c r="AA4" s="2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31">
        <v>0.61579970472123147</v>
      </c>
      <c r="D6" s="31">
        <v>0.5427353896468603</v>
      </c>
      <c r="E6" s="31">
        <v>0.60392141331251148</v>
      </c>
      <c r="F6" s="31">
        <v>0.62748868274159275</v>
      </c>
      <c r="G6" s="31">
        <v>0.62922248776814305</v>
      </c>
      <c r="H6" s="31">
        <v>0.58421496318275612</v>
      </c>
      <c r="I6" s="31">
        <v>0.61907859267516496</v>
      </c>
      <c r="J6" s="31">
        <v>0.64868920930501961</v>
      </c>
      <c r="K6" s="31">
        <v>0.65982499020331764</v>
      </c>
      <c r="L6" s="31">
        <v>0.65831829351016624</v>
      </c>
      <c r="M6" s="31">
        <v>0.65787192656838578</v>
      </c>
      <c r="N6" s="31">
        <v>0.69255801830284824</v>
      </c>
      <c r="O6" s="31">
        <v>0.7278178385214551</v>
      </c>
      <c r="P6" s="31">
        <v>0.6661947700100932</v>
      </c>
      <c r="Q6" s="31">
        <v>0.70561743198113036</v>
      </c>
      <c r="R6" s="31">
        <v>0.66363908327200594</v>
      </c>
      <c r="S6" s="31">
        <v>0.69122208711516353</v>
      </c>
      <c r="T6" s="31">
        <v>0.70686558481805195</v>
      </c>
      <c r="U6" s="31">
        <v>0.68694310358713628</v>
      </c>
      <c r="V6" s="31">
        <v>0.63155538718239634</v>
      </c>
      <c r="W6" s="31">
        <v>0.65193394008950345</v>
      </c>
      <c r="X6" s="31">
        <v>0.70388895649352157</v>
      </c>
      <c r="Y6" s="31">
        <v>0.65039773295125936</v>
      </c>
      <c r="Z6" s="31">
        <v>0.58698056599676929</v>
      </c>
      <c r="AA6" s="31">
        <v>0.56237037205823781</v>
      </c>
    </row>
    <row r="7" spans="1:27" x14ac:dyDescent="0.25">
      <c r="A7" s="28" t="s">
        <v>40</v>
      </c>
      <c r="B7" s="28" t="s">
        <v>72</v>
      </c>
      <c r="C7" s="31">
        <v>0.76110421956059149</v>
      </c>
      <c r="D7" s="31">
        <v>0.65472740921370343</v>
      </c>
      <c r="E7" s="31">
        <v>0.72543628822109052</v>
      </c>
      <c r="F7" s="31">
        <v>0.77533007629705708</v>
      </c>
      <c r="G7" s="31">
        <v>0.76852375783868165</v>
      </c>
      <c r="H7" s="31">
        <v>0.73469139580732179</v>
      </c>
      <c r="I7" s="31">
        <v>0.69801051569444705</v>
      </c>
      <c r="J7" s="31">
        <v>0.73135165622802323</v>
      </c>
      <c r="K7" s="31">
        <v>0.68382135063536453</v>
      </c>
      <c r="L7" s="31">
        <v>0.74052588033466182</v>
      </c>
      <c r="M7" s="31">
        <v>0.76889011111334882</v>
      </c>
      <c r="N7" s="31">
        <v>0.77598532048673707</v>
      </c>
      <c r="O7" s="31">
        <v>0.79061290928282901</v>
      </c>
      <c r="P7" s="31">
        <v>0.76801885468220399</v>
      </c>
      <c r="Q7" s="31">
        <v>0.74066663619034134</v>
      </c>
      <c r="R7" s="31">
        <v>0.74705410757465496</v>
      </c>
      <c r="S7" s="31">
        <v>0.70968033276078735</v>
      </c>
      <c r="T7" s="31">
        <v>0.71661635066923435</v>
      </c>
      <c r="U7" s="31">
        <v>0.6916195170405729</v>
      </c>
      <c r="V7" s="31">
        <v>0.66273295482352135</v>
      </c>
      <c r="W7" s="31">
        <v>0.69783880028002743</v>
      </c>
      <c r="X7" s="31">
        <v>0.71510422055705525</v>
      </c>
      <c r="Y7" s="31">
        <v>0.63153664255169384</v>
      </c>
      <c r="Z7" s="31">
        <v>0.59824287222312633</v>
      </c>
      <c r="AA7" s="31">
        <v>0.6189362584748469</v>
      </c>
    </row>
    <row r="8" spans="1:27" x14ac:dyDescent="0.25">
      <c r="A8" s="28" t="s">
        <v>40</v>
      </c>
      <c r="B8" s="28" t="s">
        <v>20</v>
      </c>
      <c r="C8" s="31">
        <v>9.0957759608839436E-2</v>
      </c>
      <c r="D8" s="31">
        <v>8.584424769463761E-2</v>
      </c>
      <c r="E8" s="31">
        <v>7.0905283654433729E-2</v>
      </c>
      <c r="F8" s="31">
        <v>7.0909701605389355E-2</v>
      </c>
      <c r="G8" s="31">
        <v>7.0909702542556491E-2</v>
      </c>
      <c r="H8" s="31">
        <v>7.0909704756157932E-2</v>
      </c>
      <c r="I8" s="31">
        <v>7.3542075581565475E-2</v>
      </c>
      <c r="J8" s="31">
        <v>7.3111773666336394E-2</v>
      </c>
      <c r="K8" s="31">
        <v>8.019007998219585E-2</v>
      </c>
      <c r="L8" s="31">
        <v>7.6651218762998505E-2</v>
      </c>
      <c r="M8" s="31">
        <v>7.090973588911699E-2</v>
      </c>
      <c r="N8" s="31">
        <v>8.6653668651215571E-2</v>
      </c>
      <c r="O8" s="31">
        <v>9.4332916266399447E-2</v>
      </c>
      <c r="P8" s="31">
        <v>9.857612358523736E-2</v>
      </c>
      <c r="Q8" s="31">
        <v>0.15266542856929535</v>
      </c>
      <c r="R8" s="31">
        <v>0.13247000765718814</v>
      </c>
      <c r="S8" s="31">
        <v>0.20100613377830948</v>
      </c>
      <c r="T8" s="31">
        <v>0.2220071020953899</v>
      </c>
      <c r="U8" s="31">
        <v>0.21886362210710714</v>
      </c>
      <c r="V8" s="31">
        <v>0.23726869413694043</v>
      </c>
      <c r="W8" s="31">
        <v>0.23608220314370892</v>
      </c>
      <c r="X8" s="31">
        <v>0.30964153241417253</v>
      </c>
      <c r="Y8" s="31">
        <v>0.27945160333337421</v>
      </c>
      <c r="Z8" s="31">
        <v>0.27171504660270496</v>
      </c>
      <c r="AA8" s="31">
        <v>0.27804810618872772</v>
      </c>
    </row>
    <row r="9" spans="1:27" x14ac:dyDescent="0.25">
      <c r="A9" s="28" t="s">
        <v>40</v>
      </c>
      <c r="B9" s="28" t="s">
        <v>32</v>
      </c>
      <c r="C9" s="31">
        <v>5.8548298282847695E-2</v>
      </c>
      <c r="D9" s="31">
        <v>6.2816514752370906E-2</v>
      </c>
      <c r="E9" s="31">
        <v>6.6010057780119424E-2</v>
      </c>
      <c r="F9" s="31">
        <v>8.3659499473129513E-3</v>
      </c>
      <c r="G9" s="31">
        <v>8.9206405865823579E-3</v>
      </c>
      <c r="H9" s="31">
        <v>1.1990091060765698E-2</v>
      </c>
      <c r="I9" s="31">
        <v>1.3110699859501222E-2</v>
      </c>
      <c r="J9" s="31">
        <v>1.9734855110642779E-2</v>
      </c>
      <c r="K9" s="31">
        <v>2.1969727783631893E-2</v>
      </c>
      <c r="L9" s="31">
        <v>1.7432158412363882E-2</v>
      </c>
      <c r="M9" s="31">
        <v>8.9789308043554533E-3</v>
      </c>
      <c r="N9" s="31">
        <v>9.4124970144011146E-3</v>
      </c>
      <c r="O9" s="31">
        <v>8.7464098173515789E-3</v>
      </c>
      <c r="P9" s="31">
        <v>1.1348510361784336E-2</v>
      </c>
      <c r="Q9" s="31">
        <v>2.051420091324201E-2</v>
      </c>
      <c r="R9" s="31">
        <v>1.6749719178082191E-2</v>
      </c>
      <c r="S9" s="31">
        <v>3.619174429223744E-2</v>
      </c>
      <c r="T9" s="31">
        <v>2.9669977168949771E-2</v>
      </c>
      <c r="U9" s="31" t="s">
        <v>166</v>
      </c>
      <c r="V9" s="31" t="s">
        <v>166</v>
      </c>
      <c r="W9" s="31" t="s">
        <v>166</v>
      </c>
      <c r="X9" s="31" t="s">
        <v>166</v>
      </c>
      <c r="Y9" s="31" t="s">
        <v>166</v>
      </c>
      <c r="Z9" s="31" t="s">
        <v>166</v>
      </c>
      <c r="AA9" s="31" t="s">
        <v>166</v>
      </c>
    </row>
    <row r="10" spans="1:27" x14ac:dyDescent="0.25">
      <c r="A10" s="28" t="s">
        <v>40</v>
      </c>
      <c r="B10" s="28" t="s">
        <v>67</v>
      </c>
      <c r="C10" s="31">
        <v>8.4826260806945581E-4</v>
      </c>
      <c r="D10" s="31">
        <v>8.0732712339212252E-4</v>
      </c>
      <c r="E10" s="31">
        <v>1.7790026947162598E-3</v>
      </c>
      <c r="F10" s="31">
        <v>4.3123737329419141E-4</v>
      </c>
      <c r="G10" s="31">
        <v>1.0914680624726255E-3</v>
      </c>
      <c r="H10" s="31">
        <v>1.909199135337531E-3</v>
      </c>
      <c r="I10" s="31">
        <v>1.8161862545262809E-3</v>
      </c>
      <c r="J10" s="31">
        <v>2.7729578857899938E-3</v>
      </c>
      <c r="K10" s="31">
        <v>3.683119797433305E-3</v>
      </c>
      <c r="L10" s="31">
        <v>2.6620645485259243E-3</v>
      </c>
      <c r="M10" s="31">
        <v>6.7720941744780442E-4</v>
      </c>
      <c r="N10" s="31">
        <v>1.6649553555595788E-3</v>
      </c>
      <c r="O10" s="31">
        <v>1.2513465374904445E-3</v>
      </c>
      <c r="P10" s="31">
        <v>2.0660148802317656E-3</v>
      </c>
      <c r="Q10" s="31">
        <v>8.5202788676234636E-3</v>
      </c>
      <c r="R10" s="31">
        <v>7.226871968403133E-3</v>
      </c>
      <c r="S10" s="31">
        <v>1.648421071577634E-2</v>
      </c>
      <c r="T10" s="31">
        <v>1.2053901119522445E-2</v>
      </c>
      <c r="U10" s="31">
        <v>2.1755466732116036E-2</v>
      </c>
      <c r="V10" s="31">
        <v>2.5888767875412215E-2</v>
      </c>
      <c r="W10" s="31">
        <v>2.7647054422092698E-2</v>
      </c>
      <c r="X10" s="31">
        <v>5.2130957420970007E-2</v>
      </c>
      <c r="Y10" s="31">
        <v>7.1865486680443513E-2</v>
      </c>
      <c r="Z10" s="31">
        <v>6.5215264969180162E-2</v>
      </c>
      <c r="AA10" s="31">
        <v>5.9324687195963302E-2</v>
      </c>
    </row>
    <row r="11" spans="1:27" x14ac:dyDescent="0.25">
      <c r="A11" s="28" t="s">
        <v>40</v>
      </c>
      <c r="B11" s="28" t="s">
        <v>66</v>
      </c>
      <c r="C11" s="31">
        <v>0.20208248304716953</v>
      </c>
      <c r="D11" s="31">
        <v>0.26190994100280046</v>
      </c>
      <c r="E11" s="31">
        <v>0.21210867271473632</v>
      </c>
      <c r="F11" s="31">
        <v>0.2348592759861752</v>
      </c>
      <c r="G11" s="31">
        <v>0.26649931202664023</v>
      </c>
      <c r="H11" s="31">
        <v>0.24993433505702034</v>
      </c>
      <c r="I11" s="31">
        <v>0.2527214313425008</v>
      </c>
      <c r="J11" s="31">
        <v>0.29168121490919763</v>
      </c>
      <c r="K11" s="31">
        <v>0.25726229405057899</v>
      </c>
      <c r="L11" s="31">
        <v>0.21332201049596564</v>
      </c>
      <c r="M11" s="31">
        <v>0.26966507459043787</v>
      </c>
      <c r="N11" s="31">
        <v>0.2207132578287189</v>
      </c>
      <c r="O11" s="31">
        <v>0.23750999873325521</v>
      </c>
      <c r="P11" s="31">
        <v>0.2660587834735455</v>
      </c>
      <c r="Q11" s="31">
        <v>0.25037173934850387</v>
      </c>
      <c r="R11" s="31">
        <v>0.24799639095022916</v>
      </c>
      <c r="S11" s="31">
        <v>0.28607088350867599</v>
      </c>
      <c r="T11" s="31">
        <v>0.24962914393619107</v>
      </c>
      <c r="U11" s="31">
        <v>0.20982346077100325</v>
      </c>
      <c r="V11" s="31">
        <v>0.26724783389450185</v>
      </c>
      <c r="W11" s="31">
        <v>0.2146645969650823</v>
      </c>
      <c r="X11" s="31">
        <v>0.23299201203048286</v>
      </c>
      <c r="Y11" s="31">
        <v>0.2637543906751682</v>
      </c>
      <c r="Z11" s="31">
        <v>0.24409579372680237</v>
      </c>
      <c r="AA11" s="31">
        <v>0.24446213289909804</v>
      </c>
    </row>
    <row r="12" spans="1:27" x14ac:dyDescent="0.25">
      <c r="A12" s="28" t="s">
        <v>40</v>
      </c>
      <c r="B12" s="28" t="s">
        <v>70</v>
      </c>
      <c r="C12" s="31">
        <v>0.33574545087139185</v>
      </c>
      <c r="D12" s="31">
        <v>0.36275506271424246</v>
      </c>
      <c r="E12" s="31">
        <v>0.32448452473473627</v>
      </c>
      <c r="F12" s="31">
        <v>0.32657751764818388</v>
      </c>
      <c r="G12" s="31">
        <v>0.34676738651955108</v>
      </c>
      <c r="H12" s="31">
        <v>0.35914765838796375</v>
      </c>
      <c r="I12" s="31">
        <v>0.36320335066198028</v>
      </c>
      <c r="J12" s="31">
        <v>0.35187602193876499</v>
      </c>
      <c r="K12" s="31">
        <v>0.33287059426908872</v>
      </c>
      <c r="L12" s="31">
        <v>0.34686224406792165</v>
      </c>
      <c r="M12" s="31">
        <v>0.36926944955313584</v>
      </c>
      <c r="N12" s="31">
        <v>0.35025313688760101</v>
      </c>
      <c r="O12" s="31">
        <v>0.342329443071759</v>
      </c>
      <c r="P12" s="31">
        <v>0.36831119836363496</v>
      </c>
      <c r="Q12" s="31">
        <v>0.3798195422448154</v>
      </c>
      <c r="R12" s="31">
        <v>0.38531929558199929</v>
      </c>
      <c r="S12" s="31">
        <v>0.36648790820603205</v>
      </c>
      <c r="T12" s="31">
        <v>0.35688604382446326</v>
      </c>
      <c r="U12" s="31">
        <v>0.35933384041389616</v>
      </c>
      <c r="V12" s="31">
        <v>0.35928159084140859</v>
      </c>
      <c r="W12" s="31">
        <v>0.33646458486998931</v>
      </c>
      <c r="X12" s="31">
        <v>0.30943730856201818</v>
      </c>
      <c r="Y12" s="31">
        <v>0.33737391564870506</v>
      </c>
      <c r="Z12" s="31">
        <v>0.34809761256087179</v>
      </c>
      <c r="AA12" s="31">
        <v>0.36223355245724159</v>
      </c>
    </row>
    <row r="13" spans="1:27" x14ac:dyDescent="0.25">
      <c r="A13" s="28" t="s">
        <v>40</v>
      </c>
      <c r="B13" s="28" t="s">
        <v>69</v>
      </c>
      <c r="C13" s="31">
        <v>0.27734191256439727</v>
      </c>
      <c r="D13" s="31">
        <v>0.28719505773075393</v>
      </c>
      <c r="E13" s="31">
        <v>0.28806120661283191</v>
      </c>
      <c r="F13" s="31">
        <v>0.28535590703377406</v>
      </c>
      <c r="G13" s="31">
        <v>0.2779322511198134</v>
      </c>
      <c r="H13" s="31">
        <v>0.29544508794576524</v>
      </c>
      <c r="I13" s="31">
        <v>0.29605466568602412</v>
      </c>
      <c r="J13" s="31">
        <v>0.26245607269363697</v>
      </c>
      <c r="K13" s="31">
        <v>0.27561286859910794</v>
      </c>
      <c r="L13" s="31">
        <v>0.29312111377861694</v>
      </c>
      <c r="M13" s="31">
        <v>0.30209596693079965</v>
      </c>
      <c r="N13" s="31">
        <v>0.29968592409564732</v>
      </c>
      <c r="O13" s="31">
        <v>0.29032582468193857</v>
      </c>
      <c r="P13" s="31">
        <v>0.28137804191874022</v>
      </c>
      <c r="Q13" s="31">
        <v>0.30219318215253843</v>
      </c>
      <c r="R13" s="31">
        <v>0.30256096587760994</v>
      </c>
      <c r="S13" s="31">
        <v>0.2675156969116208</v>
      </c>
      <c r="T13" s="31">
        <v>0.28139706316167717</v>
      </c>
      <c r="U13" s="31">
        <v>0.29630723202668025</v>
      </c>
      <c r="V13" s="31">
        <v>0.30297126543033676</v>
      </c>
      <c r="W13" s="31">
        <v>0.2986988521123069</v>
      </c>
      <c r="X13" s="31">
        <v>0.28970398715064599</v>
      </c>
      <c r="Y13" s="31">
        <v>0.28265232510476584</v>
      </c>
      <c r="Z13" s="31">
        <v>0.30141464951401487</v>
      </c>
      <c r="AA13" s="31">
        <v>0.30375700805205713</v>
      </c>
    </row>
    <row r="14" spans="1:27" x14ac:dyDescent="0.25">
      <c r="A14" s="28" t="s">
        <v>40</v>
      </c>
      <c r="B14" s="28" t="s">
        <v>36</v>
      </c>
      <c r="C14" s="31">
        <v>8.9891997336924226E-2</v>
      </c>
      <c r="D14" s="31">
        <v>4.2270163709745512E-2</v>
      </c>
      <c r="E14" s="31">
        <v>5.6628443332967363E-2</v>
      </c>
      <c r="F14" s="31">
        <v>5.2805945389441777E-2</v>
      </c>
      <c r="G14" s="31">
        <v>5.6922099674279338E-2</v>
      </c>
      <c r="H14" s="31">
        <v>5.8107912421379006E-2</v>
      </c>
      <c r="I14" s="31">
        <v>5.8776918922658877E-2</v>
      </c>
      <c r="J14" s="31">
        <v>8.7271893162507594E-2</v>
      </c>
      <c r="K14" s="31">
        <v>8.9636995566954383E-2</v>
      </c>
      <c r="L14" s="31">
        <v>0.11658158359203898</v>
      </c>
      <c r="M14" s="31">
        <v>0.1150806860449189</v>
      </c>
      <c r="N14" s="31">
        <v>0.11980321288628915</v>
      </c>
      <c r="O14" s="31">
        <v>0.12035846287762514</v>
      </c>
      <c r="P14" s="31">
        <v>0.11677396348565675</v>
      </c>
      <c r="Q14" s="31">
        <v>0.12344460256433791</v>
      </c>
      <c r="R14" s="31">
        <v>0.12237437195460622</v>
      </c>
      <c r="S14" s="31">
        <v>0.11749975937491772</v>
      </c>
      <c r="T14" s="31">
        <v>0.11782637546882602</v>
      </c>
      <c r="U14" s="31">
        <v>0.12106331394123178</v>
      </c>
      <c r="V14" s="31">
        <v>0.11780893767650079</v>
      </c>
      <c r="W14" s="31">
        <v>0.11986996460856597</v>
      </c>
      <c r="X14" s="31">
        <v>0.12607744226451095</v>
      </c>
      <c r="Y14" s="31">
        <v>0.12213578202334902</v>
      </c>
      <c r="Z14" s="31">
        <v>0.12757877924118941</v>
      </c>
      <c r="AA14" s="31">
        <v>0.12820526017841305</v>
      </c>
    </row>
    <row r="15" spans="1:27" x14ac:dyDescent="0.25">
      <c r="A15" s="28" t="s">
        <v>40</v>
      </c>
      <c r="B15" s="28" t="s">
        <v>74</v>
      </c>
      <c r="C15" s="31">
        <v>9.7441942330458303E-3</v>
      </c>
      <c r="D15" s="31">
        <v>2.0764180478042713E-2</v>
      </c>
      <c r="E15" s="31">
        <v>4.0948282456733757E-2</v>
      </c>
      <c r="F15" s="31">
        <v>4.4080361252537871E-2</v>
      </c>
      <c r="G15" s="31">
        <v>4.8004485559759363E-2</v>
      </c>
      <c r="H15" s="31">
        <v>8.3873572387267614E-2</v>
      </c>
      <c r="I15" s="31">
        <v>9.2036075173767065E-2</v>
      </c>
      <c r="J15" s="31">
        <v>7.4568736928172216E-2</v>
      </c>
      <c r="K15" s="31">
        <v>0.185697451366611</v>
      </c>
      <c r="L15" s="31">
        <v>0.18425428255075521</v>
      </c>
      <c r="M15" s="31">
        <v>0.17191949008724552</v>
      </c>
      <c r="N15" s="31">
        <v>0.19676151456640326</v>
      </c>
      <c r="O15" s="31">
        <v>0.17840814287719156</v>
      </c>
      <c r="P15" s="31">
        <v>0.16635531733519884</v>
      </c>
      <c r="Q15" s="31">
        <v>0.20518276834325341</v>
      </c>
      <c r="R15" s="31">
        <v>0.19394123470262153</v>
      </c>
      <c r="S15" s="31">
        <v>0.20829713807577338</v>
      </c>
      <c r="T15" s="31">
        <v>0.20693597872472594</v>
      </c>
      <c r="U15" s="31">
        <v>0.22711717940962478</v>
      </c>
      <c r="V15" s="31">
        <v>0.22934907889940623</v>
      </c>
      <c r="W15" s="31">
        <v>0.23197393670469371</v>
      </c>
      <c r="X15" s="31">
        <v>0.23841978495253666</v>
      </c>
      <c r="Y15" s="31">
        <v>0.23877892478033488</v>
      </c>
      <c r="Z15" s="31">
        <v>0.25348307109604395</v>
      </c>
      <c r="AA15" s="31">
        <v>0.24726545805072436</v>
      </c>
    </row>
    <row r="16" spans="1:27" x14ac:dyDescent="0.25">
      <c r="A16" s="28" t="s">
        <v>40</v>
      </c>
      <c r="B16" s="28" t="s">
        <v>56</v>
      </c>
      <c r="C16" s="31">
        <v>6.5208437570106623E-2</v>
      </c>
      <c r="D16" s="31">
        <v>7.9328523557966546E-2</v>
      </c>
      <c r="E16" s="31">
        <v>7.827377858362658E-2</v>
      </c>
      <c r="F16" s="31">
        <v>7.7287702529162963E-2</v>
      </c>
      <c r="G16" s="31">
        <v>8.1955954168725142E-2</v>
      </c>
      <c r="H16" s="31">
        <v>8.2367685446332758E-2</v>
      </c>
      <c r="I16" s="31">
        <v>8.223356980402266E-2</v>
      </c>
      <c r="J16" s="31">
        <v>7.7567866428768131E-2</v>
      </c>
      <c r="K16" s="31">
        <v>8.1789828345165641E-2</v>
      </c>
      <c r="L16" s="31">
        <v>7.6943116973622036E-2</v>
      </c>
      <c r="M16" s="31">
        <v>7.3369779431982626E-2</v>
      </c>
      <c r="N16" s="31">
        <v>7.1655689618112528E-2</v>
      </c>
      <c r="O16" s="31">
        <v>7.0206520747917278E-2</v>
      </c>
      <c r="P16" s="31">
        <v>6.7245573113342005E-2</v>
      </c>
      <c r="Q16" s="31">
        <v>6.7368212305568692E-2</v>
      </c>
      <c r="R16" s="31">
        <v>6.5561418479238118E-2</v>
      </c>
      <c r="S16" s="31">
        <v>6.4476584885037408E-2</v>
      </c>
      <c r="T16" s="31">
        <v>6.3401065512197152E-2</v>
      </c>
      <c r="U16" s="31">
        <v>6.3145206030996021E-2</v>
      </c>
      <c r="V16" s="31">
        <v>6.1444480818539683E-2</v>
      </c>
      <c r="W16" s="31">
        <v>6.282785090036079E-2</v>
      </c>
      <c r="X16" s="31">
        <v>6.2738552044874885E-2</v>
      </c>
      <c r="Y16" s="31">
        <v>5.9981548087204566E-2</v>
      </c>
      <c r="Z16" s="31">
        <v>6.079799540307837E-2</v>
      </c>
      <c r="AA16" s="31">
        <v>6.009389311506988E-2</v>
      </c>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31">
        <v>0.54624973853329384</v>
      </c>
      <c r="D20" s="31">
        <v>0.47690895533909727</v>
      </c>
      <c r="E20" s="31">
        <v>0.54405789993034592</v>
      </c>
      <c r="F20" s="31">
        <v>0.57742701803265994</v>
      </c>
      <c r="G20" s="31">
        <v>0.56636175012175594</v>
      </c>
      <c r="H20" s="31">
        <v>0.51108499732715662</v>
      </c>
      <c r="I20" s="31">
        <v>0.57526054832022566</v>
      </c>
      <c r="J20" s="31">
        <v>0.58750227092958174</v>
      </c>
      <c r="K20" s="31">
        <v>0.59652053019228668</v>
      </c>
      <c r="L20" s="31">
        <v>0.61561763160095662</v>
      </c>
      <c r="M20" s="31">
        <v>0.63611454251703892</v>
      </c>
      <c r="N20" s="31">
        <v>0.66622558414488853</v>
      </c>
      <c r="O20" s="31">
        <v>0.73872709354402855</v>
      </c>
      <c r="P20" s="31">
        <v>0.67357208044777772</v>
      </c>
      <c r="Q20" s="31">
        <v>0.67598170921544209</v>
      </c>
      <c r="R20" s="31">
        <v>0.63347085581845852</v>
      </c>
      <c r="S20" s="31">
        <v>0.69502551196900508</v>
      </c>
      <c r="T20" s="31">
        <v>0.73207542029887918</v>
      </c>
      <c r="U20" s="31">
        <v>0.70429623287671239</v>
      </c>
      <c r="V20" s="31">
        <v>0.57365256157465061</v>
      </c>
      <c r="W20" s="31">
        <v>0.68648234917669848</v>
      </c>
      <c r="X20" s="31" t="s">
        <v>166</v>
      </c>
      <c r="Y20" s="31" t="s">
        <v>166</v>
      </c>
      <c r="Z20" s="31" t="s">
        <v>166</v>
      </c>
      <c r="AA20" s="31" t="s">
        <v>166</v>
      </c>
    </row>
    <row r="21" spans="1:27" s="27" customFormat="1" x14ac:dyDescent="0.25">
      <c r="A21" s="28" t="s">
        <v>131</v>
      </c>
      <c r="B21" s="28" t="s">
        <v>72</v>
      </c>
      <c r="C21" s="31" t="s">
        <v>166</v>
      </c>
      <c r="D21" s="31" t="s">
        <v>166</v>
      </c>
      <c r="E21" s="31" t="s">
        <v>166</v>
      </c>
      <c r="F21" s="31" t="s">
        <v>166</v>
      </c>
      <c r="G21" s="31" t="s">
        <v>166</v>
      </c>
      <c r="H21" s="31" t="s">
        <v>166</v>
      </c>
      <c r="I21" s="31" t="s">
        <v>166</v>
      </c>
      <c r="J21" s="31" t="s">
        <v>166</v>
      </c>
      <c r="K21" s="31" t="s">
        <v>166</v>
      </c>
      <c r="L21" s="31" t="s">
        <v>166</v>
      </c>
      <c r="M21" s="31" t="s">
        <v>166</v>
      </c>
      <c r="N21" s="31" t="s">
        <v>166</v>
      </c>
      <c r="O21" s="31" t="s">
        <v>166</v>
      </c>
      <c r="P21" s="31" t="s">
        <v>166</v>
      </c>
      <c r="Q21" s="31" t="s">
        <v>166</v>
      </c>
      <c r="R21" s="31" t="s">
        <v>166</v>
      </c>
      <c r="S21" s="31" t="s">
        <v>166</v>
      </c>
      <c r="T21" s="31" t="s">
        <v>166</v>
      </c>
      <c r="U21" s="31" t="s">
        <v>166</v>
      </c>
      <c r="V21" s="31" t="s">
        <v>166</v>
      </c>
      <c r="W21" s="31" t="s">
        <v>166</v>
      </c>
      <c r="X21" s="31" t="s">
        <v>166</v>
      </c>
      <c r="Y21" s="31" t="s">
        <v>166</v>
      </c>
      <c r="Z21" s="31" t="s">
        <v>166</v>
      </c>
      <c r="AA21" s="31" t="s">
        <v>166</v>
      </c>
    </row>
    <row r="22" spans="1:27" s="27" customFormat="1" x14ac:dyDescent="0.25">
      <c r="A22" s="28" t="s">
        <v>131</v>
      </c>
      <c r="B22" s="28" t="s">
        <v>20</v>
      </c>
      <c r="C22" s="31">
        <v>4.224069571377634E-3</v>
      </c>
      <c r="D22" s="31">
        <v>6.3361756033671742E-3</v>
      </c>
      <c r="E22" s="31">
        <v>6.3587447329647743E-3</v>
      </c>
      <c r="F22" s="31">
        <v>1.1968253148233497E-2</v>
      </c>
      <c r="G22" s="31">
        <v>1.1968252149899151E-2</v>
      </c>
      <c r="H22" s="31">
        <v>1.1968245003007794E-2</v>
      </c>
      <c r="I22" s="31">
        <v>1.1968249629908095E-2</v>
      </c>
      <c r="J22" s="31">
        <v>1.1990764328798037E-2</v>
      </c>
      <c r="K22" s="31">
        <v>1.2058306299791195E-2</v>
      </c>
      <c r="L22" s="31">
        <v>1.2058298061944844E-2</v>
      </c>
      <c r="M22" s="31">
        <v>1.1968269798472842E-2</v>
      </c>
      <c r="N22" s="31">
        <v>3.0101822722296941E-2</v>
      </c>
      <c r="O22" s="31">
        <v>4.0858960326375954E-2</v>
      </c>
      <c r="P22" s="31">
        <v>5.5497386497156881E-2</v>
      </c>
      <c r="Q22" s="31">
        <v>0.13341942468532414</v>
      </c>
      <c r="R22" s="31">
        <v>0.10467944520237951</v>
      </c>
      <c r="S22" s="31">
        <v>0.19795559196431808</v>
      </c>
      <c r="T22" s="31">
        <v>0.22143429402769096</v>
      </c>
      <c r="U22" s="31">
        <v>0.22737264406519722</v>
      </c>
      <c r="V22" s="31">
        <v>0.24401176327991311</v>
      </c>
      <c r="W22" s="31">
        <v>0.23631812580450864</v>
      </c>
      <c r="X22" s="31">
        <v>0.34216401504962263</v>
      </c>
      <c r="Y22" s="31">
        <v>0.20903655337087679</v>
      </c>
      <c r="Z22" s="31" t="s">
        <v>166</v>
      </c>
      <c r="AA22" s="31" t="s">
        <v>166</v>
      </c>
    </row>
    <row r="23" spans="1:27" s="27" customFormat="1" x14ac:dyDescent="0.25">
      <c r="A23" s="28" t="s">
        <v>131</v>
      </c>
      <c r="B23" s="28" t="s">
        <v>32</v>
      </c>
      <c r="C23" s="31" t="s">
        <v>166</v>
      </c>
      <c r="D23" s="31" t="s">
        <v>166</v>
      </c>
      <c r="E23" s="31" t="s">
        <v>166</v>
      </c>
      <c r="F23" s="31" t="s">
        <v>166</v>
      </c>
      <c r="G23" s="31" t="s">
        <v>166</v>
      </c>
      <c r="H23" s="31" t="s">
        <v>166</v>
      </c>
      <c r="I23" s="31" t="s">
        <v>166</v>
      </c>
      <c r="J23" s="31" t="s">
        <v>166</v>
      </c>
      <c r="K23" s="31" t="s">
        <v>166</v>
      </c>
      <c r="L23" s="31" t="s">
        <v>166</v>
      </c>
      <c r="M23" s="31" t="s">
        <v>166</v>
      </c>
      <c r="N23" s="31" t="s">
        <v>166</v>
      </c>
      <c r="O23" s="31" t="s">
        <v>166</v>
      </c>
      <c r="P23" s="31" t="s">
        <v>166</v>
      </c>
      <c r="Q23" s="31" t="s">
        <v>166</v>
      </c>
      <c r="R23" s="31" t="s">
        <v>166</v>
      </c>
      <c r="S23" s="31" t="s">
        <v>166</v>
      </c>
      <c r="T23" s="31" t="s">
        <v>166</v>
      </c>
      <c r="U23" s="31" t="s">
        <v>166</v>
      </c>
      <c r="V23" s="31" t="s">
        <v>166</v>
      </c>
      <c r="W23" s="31" t="s">
        <v>166</v>
      </c>
      <c r="X23" s="31" t="s">
        <v>166</v>
      </c>
      <c r="Y23" s="31" t="s">
        <v>166</v>
      </c>
      <c r="Z23" s="31" t="s">
        <v>166</v>
      </c>
      <c r="AA23" s="31" t="s">
        <v>166</v>
      </c>
    </row>
    <row r="24" spans="1:27" s="27" customFormat="1" x14ac:dyDescent="0.25">
      <c r="A24" s="28" t="s">
        <v>131</v>
      </c>
      <c r="B24" s="28" t="s">
        <v>67</v>
      </c>
      <c r="C24" s="31">
        <v>5.501972722743026E-8</v>
      </c>
      <c r="D24" s="31">
        <v>5.1890357651737823E-8</v>
      </c>
      <c r="E24" s="31">
        <v>3.1120083764943373E-4</v>
      </c>
      <c r="F24" s="31">
        <v>7.3586597936889212E-6</v>
      </c>
      <c r="G24" s="31">
        <v>2.2700419267761822E-4</v>
      </c>
      <c r="H24" s="31">
        <v>2.0469076473936392E-4</v>
      </c>
      <c r="I24" s="31">
        <v>1.9631290138504579E-4</v>
      </c>
      <c r="J24" s="31">
        <v>2.3733410997657509E-4</v>
      </c>
      <c r="K24" s="31">
        <v>1.544561336107614E-4</v>
      </c>
      <c r="L24" s="31">
        <v>2.6556195061953116E-4</v>
      </c>
      <c r="M24" s="31">
        <v>5.2786321965606424E-5</v>
      </c>
      <c r="N24" s="31">
        <v>6.4782925817565527E-4</v>
      </c>
      <c r="O24" s="31">
        <v>1.4481663891643154E-3</v>
      </c>
      <c r="P24" s="31">
        <v>3.374781021905788E-4</v>
      </c>
      <c r="Q24" s="31">
        <v>1.034824397474686E-2</v>
      </c>
      <c r="R24" s="31">
        <v>7.5434339773939414E-3</v>
      </c>
      <c r="S24" s="31">
        <v>1.0454866792658815E-2</v>
      </c>
      <c r="T24" s="31">
        <v>8.4440284179517645E-3</v>
      </c>
      <c r="U24" s="31">
        <v>1.4411266432259628E-2</v>
      </c>
      <c r="V24" s="31">
        <v>1.4648116621449167E-2</v>
      </c>
      <c r="W24" s="31">
        <v>1.4516720383857561E-2</v>
      </c>
      <c r="X24" s="31">
        <v>4.3395581612770392E-2</v>
      </c>
      <c r="Y24" s="31">
        <v>6.5365296534859327E-2</v>
      </c>
      <c r="Z24" s="31">
        <v>6.9550854122733818E-2</v>
      </c>
      <c r="AA24" s="31">
        <v>6.8286436604743039E-2</v>
      </c>
    </row>
    <row r="25" spans="1:27" s="27" customFormat="1" x14ac:dyDescent="0.25">
      <c r="A25" s="28" t="s">
        <v>131</v>
      </c>
      <c r="B25" s="28" t="s">
        <v>66</v>
      </c>
      <c r="C25" s="31">
        <v>8.7847176635471758E-2</v>
      </c>
      <c r="D25" s="31">
        <v>9.5639133776391341E-2</v>
      </c>
      <c r="E25" s="31">
        <v>8.8592345223563448E-2</v>
      </c>
      <c r="F25" s="31">
        <v>0.11841203264162033</v>
      </c>
      <c r="G25" s="31">
        <v>0.12989168814141686</v>
      </c>
      <c r="H25" s="31">
        <v>0.1314884851937248</v>
      </c>
      <c r="I25" s="31">
        <v>0.13513850241873496</v>
      </c>
      <c r="J25" s="31">
        <v>0.16614287852072876</v>
      </c>
      <c r="K25" s="31">
        <v>0.14819141597721414</v>
      </c>
      <c r="L25" s="31">
        <v>0.12429971517699714</v>
      </c>
      <c r="M25" s="31">
        <v>0.11778870608978705</v>
      </c>
      <c r="N25" s="31">
        <v>0.11996301442199016</v>
      </c>
      <c r="O25" s="31">
        <v>0.13218220760432209</v>
      </c>
      <c r="P25" s="31">
        <v>0.13581574257425738</v>
      </c>
      <c r="Q25" s="31">
        <v>0.13670008544690082</v>
      </c>
      <c r="R25" s="31">
        <v>0.13185952642524529</v>
      </c>
      <c r="S25" s="31">
        <v>0.16789487363804867</v>
      </c>
      <c r="T25" s="31">
        <v>0.14430402866314024</v>
      </c>
      <c r="U25" s="31">
        <v>0.12960703467607038</v>
      </c>
      <c r="V25" s="31">
        <v>0.13178327799629277</v>
      </c>
      <c r="W25" s="31">
        <v>0.12021383561643836</v>
      </c>
      <c r="X25" s="31">
        <v>0.14236517428455175</v>
      </c>
      <c r="Y25" s="31">
        <v>0.14865046498485465</v>
      </c>
      <c r="Z25" s="31">
        <v>0.14431562457615624</v>
      </c>
      <c r="AA25" s="31">
        <v>0.14404459876124595</v>
      </c>
    </row>
    <row r="26" spans="1:27" s="27" customFormat="1" x14ac:dyDescent="0.25">
      <c r="A26" s="28" t="s">
        <v>131</v>
      </c>
      <c r="B26" s="28" t="s">
        <v>70</v>
      </c>
      <c r="C26" s="31">
        <v>0.34744954996343819</v>
      </c>
      <c r="D26" s="31">
        <v>0.39213310011442609</v>
      </c>
      <c r="E26" s="31">
        <v>0.35530684265447632</v>
      </c>
      <c r="F26" s="31">
        <v>0.34010629872569342</v>
      </c>
      <c r="G26" s="31">
        <v>0.36897189993669743</v>
      </c>
      <c r="H26" s="31">
        <v>0.38481666624373712</v>
      </c>
      <c r="I26" s="31">
        <v>0.37521608860074701</v>
      </c>
      <c r="J26" s="31">
        <v>0.36088429109585701</v>
      </c>
      <c r="K26" s="31">
        <v>0.30231068838665975</v>
      </c>
      <c r="L26" s="31">
        <v>0.33067964970331898</v>
      </c>
      <c r="M26" s="31">
        <v>0.33972287687281338</v>
      </c>
      <c r="N26" s="31">
        <v>0.34284833964567968</v>
      </c>
      <c r="O26" s="31">
        <v>0.33402593610842729</v>
      </c>
      <c r="P26" s="31">
        <v>0.35580746535835289</v>
      </c>
      <c r="Q26" s="31">
        <v>0.36860296228261052</v>
      </c>
      <c r="R26" s="31">
        <v>0.36351493338711044</v>
      </c>
      <c r="S26" s="31">
        <v>0.33482978103373978</v>
      </c>
      <c r="T26" s="31">
        <v>0.30357793185881138</v>
      </c>
      <c r="U26" s="31">
        <v>0.32281072201623523</v>
      </c>
      <c r="V26" s="31">
        <v>0.32244915342650188</v>
      </c>
      <c r="W26" s="31">
        <v>0.32766715956008957</v>
      </c>
      <c r="X26" s="31">
        <v>0.30097373404050121</v>
      </c>
      <c r="Y26" s="31">
        <v>0.32366681973636902</v>
      </c>
      <c r="Z26" s="31">
        <v>0.33161630073278825</v>
      </c>
      <c r="AA26" s="31">
        <v>0.332299476534965</v>
      </c>
    </row>
    <row r="27" spans="1:27" s="27" customFormat="1" x14ac:dyDescent="0.25">
      <c r="A27" s="28" t="s">
        <v>131</v>
      </c>
      <c r="B27" s="28" t="s">
        <v>69</v>
      </c>
      <c r="C27" s="31">
        <v>0.24595138498597527</v>
      </c>
      <c r="D27" s="31">
        <v>0.27207479798639039</v>
      </c>
      <c r="E27" s="31">
        <v>0.27106514192866132</v>
      </c>
      <c r="F27" s="31">
        <v>0.27922674811146314</v>
      </c>
      <c r="G27" s="31">
        <v>0.27359982147670453</v>
      </c>
      <c r="H27" s="31">
        <v>0.29449625296113086</v>
      </c>
      <c r="I27" s="31">
        <v>0.29561876576369589</v>
      </c>
      <c r="J27" s="31">
        <v>0.26510164357154387</v>
      </c>
      <c r="K27" s="31">
        <v>0.27384768684869426</v>
      </c>
      <c r="L27" s="31">
        <v>0.29436616398040821</v>
      </c>
      <c r="M27" s="31">
        <v>0.30299715466508309</v>
      </c>
      <c r="N27" s="31">
        <v>0.29774181020913076</v>
      </c>
      <c r="O27" s="31">
        <v>0.28980490232470901</v>
      </c>
      <c r="P27" s="31">
        <v>0.2801333985012795</v>
      </c>
      <c r="Q27" s="31">
        <v>0.303027108009783</v>
      </c>
      <c r="R27" s="31">
        <v>0.30340018376692718</v>
      </c>
      <c r="S27" s="31">
        <v>0.27016090876123905</v>
      </c>
      <c r="T27" s="31">
        <v>0.2814772755025336</v>
      </c>
      <c r="U27" s="31">
        <v>0.29952105096198017</v>
      </c>
      <c r="V27" s="31">
        <v>0.30664324766298223</v>
      </c>
      <c r="W27" s="31">
        <v>0.29993264221715688</v>
      </c>
      <c r="X27" s="31">
        <v>0.29204565897918067</v>
      </c>
      <c r="Y27" s="31">
        <v>0.28426459372426466</v>
      </c>
      <c r="Z27" s="31">
        <v>0.30644333167458654</v>
      </c>
      <c r="AA27" s="31">
        <v>0.30706847035160229</v>
      </c>
    </row>
    <row r="28" spans="1:27" s="27" customFormat="1" x14ac:dyDescent="0.25">
      <c r="A28" s="28" t="s">
        <v>131</v>
      </c>
      <c r="B28" s="28" t="s">
        <v>36</v>
      </c>
      <c r="C28" s="31" t="s">
        <v>166</v>
      </c>
      <c r="D28" s="31" t="s">
        <v>166</v>
      </c>
      <c r="E28" s="31" t="s">
        <v>166</v>
      </c>
      <c r="F28" s="31" t="s">
        <v>166</v>
      </c>
      <c r="G28" s="31" t="s">
        <v>166</v>
      </c>
      <c r="H28" s="31" t="s">
        <v>166</v>
      </c>
      <c r="I28" s="31" t="s">
        <v>166</v>
      </c>
      <c r="J28" s="31" t="s">
        <v>166</v>
      </c>
      <c r="K28" s="31" t="s">
        <v>166</v>
      </c>
      <c r="L28" s="31">
        <v>0.13075698704867897</v>
      </c>
      <c r="M28" s="31">
        <v>0.1305489842545125</v>
      </c>
      <c r="N28" s="31">
        <v>0.13134676351270011</v>
      </c>
      <c r="O28" s="31">
        <v>0.13082993825770337</v>
      </c>
      <c r="P28" s="31">
        <v>0.12523703576810802</v>
      </c>
      <c r="Q28" s="31">
        <v>0.13258955757276059</v>
      </c>
      <c r="R28" s="31">
        <v>0.13165256582069282</v>
      </c>
      <c r="S28" s="31">
        <v>0.12542104027474035</v>
      </c>
      <c r="T28" s="31">
        <v>0.12532902325918679</v>
      </c>
      <c r="U28" s="31">
        <v>0.13031559484758604</v>
      </c>
      <c r="V28" s="31">
        <v>0.12663953857727009</v>
      </c>
      <c r="W28" s="31">
        <v>0.12912754359950085</v>
      </c>
      <c r="X28" s="31">
        <v>0.12891613305212679</v>
      </c>
      <c r="Y28" s="31">
        <v>0.12404611726828499</v>
      </c>
      <c r="Z28" s="31">
        <v>0.13103335268665683</v>
      </c>
      <c r="AA28" s="31">
        <v>0.13124317113849052</v>
      </c>
    </row>
    <row r="29" spans="1:27" s="27" customFormat="1" x14ac:dyDescent="0.25">
      <c r="A29" s="28" t="s">
        <v>131</v>
      </c>
      <c r="B29" s="28" t="s">
        <v>74</v>
      </c>
      <c r="C29" s="31">
        <v>3.0257879566210049E-3</v>
      </c>
      <c r="D29" s="31">
        <v>2.4947283580669662E-2</v>
      </c>
      <c r="E29" s="31">
        <v>3.8686512081430743E-2</v>
      </c>
      <c r="F29" s="31">
        <v>4.8537377933210724E-2</v>
      </c>
      <c r="G29" s="31">
        <v>4.5752112012070377E-2</v>
      </c>
      <c r="H29" s="31">
        <v>8.3477950893342395E-2</v>
      </c>
      <c r="I29" s="31">
        <v>8.9617388912011847E-2</v>
      </c>
      <c r="J29" s="31">
        <v>7.3977004395226323E-2</v>
      </c>
      <c r="K29" s="31">
        <v>0.19741970044408236</v>
      </c>
      <c r="L29" s="31">
        <v>0.19602967838456814</v>
      </c>
      <c r="M29" s="31">
        <v>0.18442653388939445</v>
      </c>
      <c r="N29" s="31">
        <v>0.20965467801447954</v>
      </c>
      <c r="O29" s="31">
        <v>0.19033505979606494</v>
      </c>
      <c r="P29" s="31">
        <v>0.17809851015385383</v>
      </c>
      <c r="Q29" s="31">
        <v>0.21680554845473735</v>
      </c>
      <c r="R29" s="31">
        <v>0.20604018820475042</v>
      </c>
      <c r="S29" s="31">
        <v>0.21322821865875766</v>
      </c>
      <c r="T29" s="31">
        <v>0.21039515239516052</v>
      </c>
      <c r="U29" s="31">
        <v>0.23141587622252369</v>
      </c>
      <c r="V29" s="31">
        <v>0.23372540399901559</v>
      </c>
      <c r="W29" s="31">
        <v>0.23147489696437812</v>
      </c>
      <c r="X29" s="31">
        <v>0.23005701329414457</v>
      </c>
      <c r="Y29" s="31">
        <v>0.23660268868104964</v>
      </c>
      <c r="Z29" s="31">
        <v>0.25009261446055397</v>
      </c>
      <c r="AA29" s="31">
        <v>0.2425471671926899</v>
      </c>
    </row>
    <row r="30" spans="1:27" s="27" customFormat="1" x14ac:dyDescent="0.25">
      <c r="A30" s="28" t="s">
        <v>131</v>
      </c>
      <c r="B30" s="28" t="s">
        <v>56</v>
      </c>
      <c r="C30" s="31">
        <v>3.367680697002861E-2</v>
      </c>
      <c r="D30" s="31">
        <v>8.0026674169277737E-2</v>
      </c>
      <c r="E30" s="31">
        <v>6.1170136933983196E-2</v>
      </c>
      <c r="F30" s="31">
        <v>7.2742081454103477E-2</v>
      </c>
      <c r="G30" s="31">
        <v>7.8355898924489187E-2</v>
      </c>
      <c r="H30" s="31">
        <v>7.9622738815688626E-2</v>
      </c>
      <c r="I30" s="31">
        <v>7.9611610282449369E-2</v>
      </c>
      <c r="J30" s="31">
        <v>7.2836439518369309E-2</v>
      </c>
      <c r="K30" s="31">
        <v>7.9154606746479325E-2</v>
      </c>
      <c r="L30" s="31">
        <v>7.3065065420850006E-2</v>
      </c>
      <c r="M30" s="31">
        <v>6.9769367427808232E-2</v>
      </c>
      <c r="N30" s="31">
        <v>6.8277703433444012E-2</v>
      </c>
      <c r="O30" s="31">
        <v>6.7495503221570122E-2</v>
      </c>
      <c r="P30" s="31">
        <v>6.4219355592798733E-2</v>
      </c>
      <c r="Q30" s="31">
        <v>6.5747912395328956E-2</v>
      </c>
      <c r="R30" s="31">
        <v>6.4591741894615556E-2</v>
      </c>
      <c r="S30" s="31">
        <v>6.2912699336412345E-2</v>
      </c>
      <c r="T30" s="31">
        <v>6.236021119154983E-2</v>
      </c>
      <c r="U30" s="31">
        <v>6.227289163433837E-2</v>
      </c>
      <c r="V30" s="31">
        <v>6.1649616664771853E-2</v>
      </c>
      <c r="W30" s="31">
        <v>6.2220139646525847E-2</v>
      </c>
      <c r="X30" s="31">
        <v>6.3216611381363225E-2</v>
      </c>
      <c r="Y30" s="31">
        <v>6.0679001514846162E-2</v>
      </c>
      <c r="Z30" s="31">
        <v>6.1447072820002578E-2</v>
      </c>
      <c r="AA30" s="31">
        <v>6.066896876014119E-2</v>
      </c>
    </row>
    <row r="32" spans="1:27" s="27" customFormat="1" x14ac:dyDescent="0.25"/>
    <row r="33" spans="1:27" s="27" customFormat="1"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s="27" customFormat="1" x14ac:dyDescent="0.25">
      <c r="A34" s="28" t="s">
        <v>132</v>
      </c>
      <c r="B34" s="28" t="s">
        <v>64</v>
      </c>
      <c r="C34" s="31">
        <v>0.70361445405525058</v>
      </c>
      <c r="D34" s="31">
        <v>0.62179839713440244</v>
      </c>
      <c r="E34" s="31">
        <v>0.66477209267956638</v>
      </c>
      <c r="F34" s="31">
        <v>0.67884197673492652</v>
      </c>
      <c r="G34" s="31">
        <v>0.7029632585708343</v>
      </c>
      <c r="H34" s="31">
        <v>0.67000237759193615</v>
      </c>
      <c r="I34" s="31">
        <v>0.66770545900995637</v>
      </c>
      <c r="J34" s="31">
        <v>0.72084300716157623</v>
      </c>
      <c r="K34" s="31">
        <v>0.71593838772515039</v>
      </c>
      <c r="L34" s="31">
        <v>0.69500707471428169</v>
      </c>
      <c r="M34" s="31">
        <v>0.67192712183286774</v>
      </c>
      <c r="N34" s="31">
        <v>0.70941732938095192</v>
      </c>
      <c r="O34" s="31">
        <v>0.72083320037694665</v>
      </c>
      <c r="P34" s="31">
        <v>0.66147145537668561</v>
      </c>
      <c r="Q34" s="31">
        <v>0.71242549932115073</v>
      </c>
      <c r="R34" s="31">
        <v>0.67153089069148308</v>
      </c>
      <c r="S34" s="31">
        <v>0.68993345241108983</v>
      </c>
      <c r="T34" s="31">
        <v>0.69832426478861365</v>
      </c>
      <c r="U34" s="31">
        <v>0.68106370659990823</v>
      </c>
      <c r="V34" s="31">
        <v>0.65117338764497967</v>
      </c>
      <c r="W34" s="31">
        <v>0.64022862694907801</v>
      </c>
      <c r="X34" s="31">
        <v>0.70388895649352157</v>
      </c>
      <c r="Y34" s="31">
        <v>0.65039773295125936</v>
      </c>
      <c r="Z34" s="31">
        <v>0.58698056599676929</v>
      </c>
      <c r="AA34" s="31">
        <v>0.56237037205823781</v>
      </c>
    </row>
    <row r="35" spans="1:27" s="27" customFormat="1" x14ac:dyDescent="0.25">
      <c r="A35" s="28" t="s">
        <v>132</v>
      </c>
      <c r="B35" s="28" t="s">
        <v>72</v>
      </c>
      <c r="C35" s="31" t="s">
        <v>166</v>
      </c>
      <c r="D35" s="31" t="s">
        <v>166</v>
      </c>
      <c r="E35" s="31" t="s">
        <v>166</v>
      </c>
      <c r="F35" s="31" t="s">
        <v>166</v>
      </c>
      <c r="G35" s="31" t="s">
        <v>166</v>
      </c>
      <c r="H35" s="31" t="s">
        <v>166</v>
      </c>
      <c r="I35" s="31" t="s">
        <v>166</v>
      </c>
      <c r="J35" s="31" t="s">
        <v>166</v>
      </c>
      <c r="K35" s="31" t="s">
        <v>166</v>
      </c>
      <c r="L35" s="31" t="s">
        <v>166</v>
      </c>
      <c r="M35" s="31" t="s">
        <v>166</v>
      </c>
      <c r="N35" s="31" t="s">
        <v>166</v>
      </c>
      <c r="O35" s="31" t="s">
        <v>166</v>
      </c>
      <c r="P35" s="31" t="s">
        <v>166</v>
      </c>
      <c r="Q35" s="31" t="s">
        <v>166</v>
      </c>
      <c r="R35" s="31" t="s">
        <v>166</v>
      </c>
      <c r="S35" s="31" t="s">
        <v>166</v>
      </c>
      <c r="T35" s="31" t="s">
        <v>166</v>
      </c>
      <c r="U35" s="31" t="s">
        <v>166</v>
      </c>
      <c r="V35" s="31" t="s">
        <v>166</v>
      </c>
      <c r="W35" s="31" t="s">
        <v>166</v>
      </c>
      <c r="X35" s="31" t="s">
        <v>166</v>
      </c>
      <c r="Y35" s="31" t="s">
        <v>166</v>
      </c>
      <c r="Z35" s="31" t="s">
        <v>166</v>
      </c>
      <c r="AA35" s="31" t="s">
        <v>166</v>
      </c>
    </row>
    <row r="36" spans="1:27" s="27" customFormat="1" x14ac:dyDescent="0.25">
      <c r="A36" s="28" t="s">
        <v>132</v>
      </c>
      <c r="B36" s="28" t="s">
        <v>20</v>
      </c>
      <c r="C36" s="31">
        <v>8.5169500321380417E-2</v>
      </c>
      <c r="D36" s="31">
        <v>8.4098037195890582E-2</v>
      </c>
      <c r="E36" s="31">
        <v>8.4098039779126804E-2</v>
      </c>
      <c r="F36" s="31">
        <v>9.3577725451439234E-2</v>
      </c>
      <c r="G36" s="31">
        <v>9.357772871896218E-2</v>
      </c>
      <c r="H36" s="31">
        <v>9.3577732752520432E-2</v>
      </c>
      <c r="I36" s="31">
        <v>9.8455251101057448E-2</v>
      </c>
      <c r="J36" s="31">
        <v>9.7649119795317763E-2</v>
      </c>
      <c r="K36" s="31">
        <v>9.5996142664111647E-2</v>
      </c>
      <c r="L36" s="31">
        <v>9.5535400142763002E-2</v>
      </c>
      <c r="M36" s="31">
        <v>9.3577744904611904E-2</v>
      </c>
      <c r="N36" s="31">
        <v>0.11385832618465067</v>
      </c>
      <c r="O36" s="31">
        <v>0.12260576065381669</v>
      </c>
      <c r="P36" s="31">
        <v>0.10311428538236107</v>
      </c>
      <c r="Q36" s="31">
        <v>0.17675454139300037</v>
      </c>
      <c r="R36" s="31">
        <v>0.18371105148793318</v>
      </c>
      <c r="S36" s="31">
        <v>0.23707793897601423</v>
      </c>
      <c r="T36" s="31">
        <v>0.26040552197075972</v>
      </c>
      <c r="U36" s="31">
        <v>0.25649111718812034</v>
      </c>
      <c r="V36" s="31">
        <v>0.27951203592209933</v>
      </c>
      <c r="W36" s="31">
        <v>0.28190076880078746</v>
      </c>
      <c r="X36" s="31">
        <v>0.35089418124481747</v>
      </c>
      <c r="Y36" s="31">
        <v>0.34604230653539075</v>
      </c>
      <c r="Z36" s="31">
        <v>0.32460785093572336</v>
      </c>
      <c r="AA36" s="31">
        <v>0.41444719834121185</v>
      </c>
    </row>
    <row r="37" spans="1:27" s="27" customFormat="1" x14ac:dyDescent="0.25">
      <c r="A37" s="28" t="s">
        <v>132</v>
      </c>
      <c r="B37" s="28" t="s">
        <v>32</v>
      </c>
      <c r="C37" s="31" t="s">
        <v>166</v>
      </c>
      <c r="D37" s="31" t="s">
        <v>166</v>
      </c>
      <c r="E37" s="31" t="s">
        <v>166</v>
      </c>
      <c r="F37" s="31" t="s">
        <v>166</v>
      </c>
      <c r="G37" s="31" t="s">
        <v>166</v>
      </c>
      <c r="H37" s="31" t="s">
        <v>166</v>
      </c>
      <c r="I37" s="31" t="s">
        <v>166</v>
      </c>
      <c r="J37" s="31" t="s">
        <v>166</v>
      </c>
      <c r="K37" s="31" t="s">
        <v>166</v>
      </c>
      <c r="L37" s="31" t="s">
        <v>166</v>
      </c>
      <c r="M37" s="31" t="s">
        <v>166</v>
      </c>
      <c r="N37" s="31" t="s">
        <v>166</v>
      </c>
      <c r="O37" s="31" t="s">
        <v>166</v>
      </c>
      <c r="P37" s="31" t="s">
        <v>166</v>
      </c>
      <c r="Q37" s="31" t="s">
        <v>166</v>
      </c>
      <c r="R37" s="31" t="s">
        <v>166</v>
      </c>
      <c r="S37" s="31" t="s">
        <v>166</v>
      </c>
      <c r="T37" s="31" t="s">
        <v>166</v>
      </c>
      <c r="U37" s="31" t="s">
        <v>166</v>
      </c>
      <c r="V37" s="31" t="s">
        <v>166</v>
      </c>
      <c r="W37" s="31" t="s">
        <v>166</v>
      </c>
      <c r="X37" s="31" t="s">
        <v>166</v>
      </c>
      <c r="Y37" s="31" t="s">
        <v>166</v>
      </c>
      <c r="Z37" s="31" t="s">
        <v>166</v>
      </c>
      <c r="AA37" s="31" t="s">
        <v>166</v>
      </c>
    </row>
    <row r="38" spans="1:27" s="27" customFormat="1" x14ac:dyDescent="0.25">
      <c r="A38" s="28" t="s">
        <v>132</v>
      </c>
      <c r="B38" s="28" t="s">
        <v>67</v>
      </c>
      <c r="C38" s="31">
        <v>2.3563214670249158E-5</v>
      </c>
      <c r="D38" s="31">
        <v>5.2875490846106987E-8</v>
      </c>
      <c r="E38" s="31">
        <v>1.6092317228384606E-4</v>
      </c>
      <c r="F38" s="31">
        <v>3.7978692137176584E-4</v>
      </c>
      <c r="G38" s="31">
        <v>9.1608425307665865E-4</v>
      </c>
      <c r="H38" s="31">
        <v>7.3196299607648481E-4</v>
      </c>
      <c r="I38" s="31">
        <v>5.1382644613773916E-4</v>
      </c>
      <c r="J38" s="31">
        <v>1.2047667917688826E-3</v>
      </c>
      <c r="K38" s="31">
        <v>5.4384398945164889E-4</v>
      </c>
      <c r="L38" s="31">
        <v>3.8961079229138737E-4</v>
      </c>
      <c r="M38" s="31">
        <v>4.5136031802916386E-4</v>
      </c>
      <c r="N38" s="31">
        <v>1.2323708311011924E-3</v>
      </c>
      <c r="O38" s="31">
        <v>1.0749450121846226E-3</v>
      </c>
      <c r="P38" s="31">
        <v>4.1153895533665362E-4</v>
      </c>
      <c r="Q38" s="31">
        <v>4.474120095174239E-3</v>
      </c>
      <c r="R38" s="31">
        <v>8.0707198478893339E-3</v>
      </c>
      <c r="S38" s="31">
        <v>2.4141949479019494E-2</v>
      </c>
      <c r="T38" s="31">
        <v>1.198974958903214E-2</v>
      </c>
      <c r="U38" s="31">
        <v>2.2572812049730741E-2</v>
      </c>
      <c r="V38" s="31">
        <v>2.9599985200691712E-2</v>
      </c>
      <c r="W38" s="31">
        <v>2.7211751355494099E-2</v>
      </c>
      <c r="X38" s="31">
        <v>7.8254713673115844E-2</v>
      </c>
      <c r="Y38" s="31">
        <v>7.1916157393883851E-2</v>
      </c>
      <c r="Z38" s="31">
        <v>9.7042986604124887E-2</v>
      </c>
      <c r="AA38" s="31">
        <v>9.6757005321081641E-2</v>
      </c>
    </row>
    <row r="39" spans="1:27" s="27" customFormat="1" x14ac:dyDescent="0.25">
      <c r="A39" s="28" t="s">
        <v>132</v>
      </c>
      <c r="B39" s="28" t="s">
        <v>66</v>
      </c>
      <c r="C39" s="31">
        <v>0.52188706946398911</v>
      </c>
      <c r="D39" s="31">
        <v>0.52056053901789245</v>
      </c>
      <c r="E39" s="31">
        <v>0.521266069398298</v>
      </c>
      <c r="F39" s="31">
        <v>0.51842732645281053</v>
      </c>
      <c r="G39" s="31">
        <v>0.51737995952457616</v>
      </c>
      <c r="H39" s="31">
        <v>0.51686258306311594</v>
      </c>
      <c r="I39" s="31">
        <v>0.51800990324961682</v>
      </c>
      <c r="J39" s="31">
        <v>0.51243853530002992</v>
      </c>
      <c r="K39" s="31">
        <v>0.51366917233992626</v>
      </c>
      <c r="L39" s="31">
        <v>0.51260387314997946</v>
      </c>
      <c r="M39" s="31">
        <v>0.51353733201478091</v>
      </c>
      <c r="N39" s="31">
        <v>0.51065805047264123</v>
      </c>
      <c r="O39" s="31">
        <v>0.509428349745491</v>
      </c>
      <c r="P39" s="31">
        <v>0.50805668153453354</v>
      </c>
      <c r="Q39" s="31">
        <v>0.50833848170908724</v>
      </c>
      <c r="R39" s="31">
        <v>0.50422802381090959</v>
      </c>
      <c r="S39" s="31">
        <v>0.43041152968036361</v>
      </c>
      <c r="T39" s="31">
        <v>0.43706797426317973</v>
      </c>
      <c r="U39" s="31">
        <v>0.43257989137954894</v>
      </c>
      <c r="V39" s="31">
        <v>0.43471478483464787</v>
      </c>
      <c r="W39" s="31">
        <v>0.43568477584059778</v>
      </c>
      <c r="X39" s="31" t="s">
        <v>166</v>
      </c>
      <c r="Y39" s="31" t="s">
        <v>166</v>
      </c>
      <c r="Z39" s="31" t="s">
        <v>166</v>
      </c>
      <c r="AA39" s="31" t="s">
        <v>166</v>
      </c>
    </row>
    <row r="40" spans="1:27" s="27" customFormat="1" x14ac:dyDescent="0.25">
      <c r="A40" s="28" t="s">
        <v>132</v>
      </c>
      <c r="B40" s="28" t="s">
        <v>70</v>
      </c>
      <c r="C40" s="31">
        <v>0.35712484961646423</v>
      </c>
      <c r="D40" s="31">
        <v>0.34760520031769637</v>
      </c>
      <c r="E40" s="31">
        <v>0.34295120905987658</v>
      </c>
      <c r="F40" s="31">
        <v>0.31432659047660005</v>
      </c>
      <c r="G40" s="31">
        <v>0.39101409913385266</v>
      </c>
      <c r="H40" s="31">
        <v>0.38576716076357326</v>
      </c>
      <c r="I40" s="31">
        <v>0.42120589765121097</v>
      </c>
      <c r="J40" s="31">
        <v>0.44426241686887896</v>
      </c>
      <c r="K40" s="31">
        <v>0.42914444503519195</v>
      </c>
      <c r="L40" s="31">
        <v>0.44015704086478452</v>
      </c>
      <c r="M40" s="31">
        <v>0.4289737062601679</v>
      </c>
      <c r="N40" s="31">
        <v>0.39933256912967424</v>
      </c>
      <c r="O40" s="31">
        <v>0.35587799765822947</v>
      </c>
      <c r="P40" s="31">
        <v>0.41301848441274785</v>
      </c>
      <c r="Q40" s="31">
        <v>0.40848011573148857</v>
      </c>
      <c r="R40" s="31">
        <v>0.41854080845764335</v>
      </c>
      <c r="S40" s="31">
        <v>0.41669387237113376</v>
      </c>
      <c r="T40" s="31">
        <v>0.41242999761180371</v>
      </c>
      <c r="U40" s="31">
        <v>0.41419451085098602</v>
      </c>
      <c r="V40" s="31">
        <v>0.3798100661920632</v>
      </c>
      <c r="W40" s="31">
        <v>0.36873266678169303</v>
      </c>
      <c r="X40" s="31">
        <v>0.31299450400489442</v>
      </c>
      <c r="Y40" s="31">
        <v>0.37029818865156006</v>
      </c>
      <c r="Z40" s="31">
        <v>0.36720499524638373</v>
      </c>
      <c r="AA40" s="31">
        <v>0.38641315555109212</v>
      </c>
    </row>
    <row r="41" spans="1:27" s="27" customFormat="1" x14ac:dyDescent="0.25">
      <c r="A41" s="28" t="s">
        <v>132</v>
      </c>
      <c r="B41" s="28" t="s">
        <v>69</v>
      </c>
      <c r="C41" s="31">
        <v>0.30282855925617069</v>
      </c>
      <c r="D41" s="31">
        <v>0.30932767738819117</v>
      </c>
      <c r="E41" s="31">
        <v>0.31127481038330446</v>
      </c>
      <c r="F41" s="31">
        <v>0.29745104140990408</v>
      </c>
      <c r="G41" s="31">
        <v>0.29148535652779778</v>
      </c>
      <c r="H41" s="31">
        <v>0.30973646846461506</v>
      </c>
      <c r="I41" s="31">
        <v>0.3074893952433716</v>
      </c>
      <c r="J41" s="31">
        <v>0.25889396922428015</v>
      </c>
      <c r="K41" s="31">
        <v>0.28546311845482825</v>
      </c>
      <c r="L41" s="31">
        <v>0.29751186761506643</v>
      </c>
      <c r="M41" s="31">
        <v>0.30906431109155624</v>
      </c>
      <c r="N41" s="31">
        <v>0.31032974217005588</v>
      </c>
      <c r="O41" s="31">
        <v>0.29736918272250329</v>
      </c>
      <c r="P41" s="31">
        <v>0.29157645532492726</v>
      </c>
      <c r="Q41" s="31">
        <v>0.30932172262477314</v>
      </c>
      <c r="R41" s="31">
        <v>0.30833219354940133</v>
      </c>
      <c r="S41" s="31">
        <v>0.2584340973291302</v>
      </c>
      <c r="T41" s="31">
        <v>0.28484575870662476</v>
      </c>
      <c r="U41" s="31">
        <v>0.29698986917370734</v>
      </c>
      <c r="V41" s="31">
        <v>0.30823849613252147</v>
      </c>
      <c r="W41" s="31">
        <v>0.30667768265299988</v>
      </c>
      <c r="X41" s="31">
        <v>0.29567150069496145</v>
      </c>
      <c r="Y41" s="31">
        <v>0.29094907071636422</v>
      </c>
      <c r="Z41" s="31">
        <v>0.30655859432714017</v>
      </c>
      <c r="AA41" s="31">
        <v>0.30902472646086576</v>
      </c>
    </row>
    <row r="42" spans="1:27" s="27" customFormat="1" x14ac:dyDescent="0.25">
      <c r="A42" s="28" t="s">
        <v>132</v>
      </c>
      <c r="B42" s="28" t="s">
        <v>36</v>
      </c>
      <c r="C42" s="31">
        <v>4.6544563631278631E-2</v>
      </c>
      <c r="D42" s="31">
        <v>8.2591714359010998E-2</v>
      </c>
      <c r="E42" s="31">
        <v>0.10673311786687194</v>
      </c>
      <c r="F42" s="31">
        <v>0.11689671370190341</v>
      </c>
      <c r="G42" s="31">
        <v>0.14216219299998695</v>
      </c>
      <c r="H42" s="31">
        <v>0.14606348848204545</v>
      </c>
      <c r="I42" s="31">
        <v>0.15517943555905778</v>
      </c>
      <c r="J42" s="31">
        <v>0.13079160904997561</v>
      </c>
      <c r="K42" s="31">
        <v>0.13599310486889118</v>
      </c>
      <c r="L42" s="31">
        <v>0.1357274283568087</v>
      </c>
      <c r="M42" s="31">
        <v>0.13129326742395603</v>
      </c>
      <c r="N42" s="31">
        <v>0.13447327430478723</v>
      </c>
      <c r="O42" s="31">
        <v>0.13379406437261604</v>
      </c>
      <c r="P42" s="31">
        <v>0.12814749049726065</v>
      </c>
      <c r="Q42" s="31">
        <v>0.13415943102270639</v>
      </c>
      <c r="R42" s="31">
        <v>0.1311731668458701</v>
      </c>
      <c r="S42" s="31">
        <v>0.12508016519240694</v>
      </c>
      <c r="T42" s="31">
        <v>0.12865449718897873</v>
      </c>
      <c r="U42" s="31">
        <v>0.1300158013777315</v>
      </c>
      <c r="V42" s="31">
        <v>0.13018368343368264</v>
      </c>
      <c r="W42" s="31">
        <v>0.13129052842737177</v>
      </c>
      <c r="X42" s="31">
        <v>0.13068788163971071</v>
      </c>
      <c r="Y42" s="31">
        <v>0.12882835095696957</v>
      </c>
      <c r="Z42" s="31">
        <v>0.1299386740140038</v>
      </c>
      <c r="AA42" s="31">
        <v>0.12921741191932046</v>
      </c>
    </row>
    <row r="43" spans="1:27" s="27" customFormat="1" x14ac:dyDescent="0.25">
      <c r="A43" s="28" t="s">
        <v>132</v>
      </c>
      <c r="B43" s="28" t="s">
        <v>74</v>
      </c>
      <c r="C43" s="31">
        <v>1.2572996875751022E-2</v>
      </c>
      <c r="D43" s="31">
        <v>1.9002873908515579E-2</v>
      </c>
      <c r="E43" s="31">
        <v>4.1900606825282384E-2</v>
      </c>
      <c r="F43" s="31">
        <v>4.2202906577845388E-2</v>
      </c>
      <c r="G43" s="31">
        <v>5.7013115769875493E-2</v>
      </c>
      <c r="H43" s="31">
        <v>8.5455059578501816E-2</v>
      </c>
      <c r="I43" s="31">
        <v>0.10170981789479994</v>
      </c>
      <c r="J43" s="31">
        <v>7.6934540572419871E-2</v>
      </c>
      <c r="K43" s="31">
        <v>9.7677170215781192E-2</v>
      </c>
      <c r="L43" s="31">
        <v>9.5834815916800264E-2</v>
      </c>
      <c r="M43" s="31">
        <v>7.8006099289672573E-2</v>
      </c>
      <c r="N43" s="31">
        <v>9.9948959108660043E-2</v>
      </c>
      <c r="O43" s="31">
        <v>8.8850786080779828E-2</v>
      </c>
      <c r="P43" s="31">
        <v>7.8177517485896145E-2</v>
      </c>
      <c r="Q43" s="31">
        <v>0.11362803275191358</v>
      </c>
      <c r="R43" s="31">
        <v>9.8637620831525219E-2</v>
      </c>
      <c r="S43" s="31">
        <v>0.18761080213599152</v>
      </c>
      <c r="T43" s="31">
        <v>0.19242414381362954</v>
      </c>
      <c r="U43" s="31">
        <v>0.20152438967779326</v>
      </c>
      <c r="V43" s="31">
        <v>0.20445747163817388</v>
      </c>
      <c r="W43" s="31">
        <v>0.22697050462805479</v>
      </c>
      <c r="X43" s="31">
        <v>0.24770130833419526</v>
      </c>
      <c r="Y43" s="31">
        <v>0.23767813598989695</v>
      </c>
      <c r="Z43" s="31">
        <v>0.25060144928585804</v>
      </c>
      <c r="AA43" s="31">
        <v>0.24123848943034484</v>
      </c>
    </row>
    <row r="44" spans="1:27" s="27" customFormat="1" x14ac:dyDescent="0.25">
      <c r="A44" s="28" t="s">
        <v>132</v>
      </c>
      <c r="B44" s="28" t="s">
        <v>56</v>
      </c>
      <c r="C44" s="31">
        <v>7.1320765428707494E-2</v>
      </c>
      <c r="D44" s="31">
        <v>7.0559841384282632E-2</v>
      </c>
      <c r="E44" s="31">
        <v>7.3550912643211175E-2</v>
      </c>
      <c r="F44" s="31">
        <v>7.471993997229491E-2</v>
      </c>
      <c r="G44" s="31">
        <v>8.131807740100909E-2</v>
      </c>
      <c r="H44" s="31">
        <v>7.982511869350184E-2</v>
      </c>
      <c r="I44" s="31">
        <v>8.2405258800073447E-2</v>
      </c>
      <c r="J44" s="31">
        <v>7.5400976509540779E-2</v>
      </c>
      <c r="K44" s="31">
        <v>8.0915624987943274E-2</v>
      </c>
      <c r="L44" s="31">
        <v>7.7425989957980251E-2</v>
      </c>
      <c r="M44" s="31">
        <v>7.4045434557396636E-2</v>
      </c>
      <c r="N44" s="31">
        <v>7.3379242096107786E-2</v>
      </c>
      <c r="O44" s="31">
        <v>7.2196886727415838E-2</v>
      </c>
      <c r="P44" s="31">
        <v>6.8813141886254342E-2</v>
      </c>
      <c r="Q44" s="31">
        <v>6.7708939432394519E-2</v>
      </c>
      <c r="R44" s="31">
        <v>6.6434339590732278E-2</v>
      </c>
      <c r="S44" s="31">
        <v>6.5771064264628504E-2</v>
      </c>
      <c r="T44" s="31">
        <v>6.480898766837094E-2</v>
      </c>
      <c r="U44" s="31">
        <v>6.5311779273928852E-2</v>
      </c>
      <c r="V44" s="31">
        <v>6.3436142314315921E-2</v>
      </c>
      <c r="W44" s="31">
        <v>6.3516890770147577E-2</v>
      </c>
      <c r="X44" s="31">
        <v>6.432040789316254E-2</v>
      </c>
      <c r="Y44" s="31">
        <v>6.2525398491149117E-2</v>
      </c>
      <c r="Z44" s="31">
        <v>6.1948587591393975E-2</v>
      </c>
      <c r="AA44" s="31">
        <v>6.1319848744292242E-2</v>
      </c>
    </row>
    <row r="46" spans="1:27" s="27" customFormat="1" x14ac:dyDescent="0.25"/>
    <row r="47" spans="1:27" s="27" customFormat="1"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s="27" customFormat="1" x14ac:dyDescent="0.25">
      <c r="A48" s="28" t="s">
        <v>133</v>
      </c>
      <c r="B48" s="28" t="s">
        <v>64</v>
      </c>
      <c r="C48" s="31" t="s">
        <v>166</v>
      </c>
      <c r="D48" s="31" t="s">
        <v>166</v>
      </c>
      <c r="E48" s="31" t="s">
        <v>166</v>
      </c>
      <c r="F48" s="31" t="s">
        <v>166</v>
      </c>
      <c r="G48" s="31" t="s">
        <v>166</v>
      </c>
      <c r="H48" s="31" t="s">
        <v>166</v>
      </c>
      <c r="I48" s="31" t="s">
        <v>166</v>
      </c>
      <c r="J48" s="31" t="s">
        <v>166</v>
      </c>
      <c r="K48" s="31" t="s">
        <v>166</v>
      </c>
      <c r="L48" s="31" t="s">
        <v>166</v>
      </c>
      <c r="M48" s="31" t="s">
        <v>166</v>
      </c>
      <c r="N48" s="31" t="s">
        <v>166</v>
      </c>
      <c r="O48" s="31" t="s">
        <v>166</v>
      </c>
      <c r="P48" s="31" t="s">
        <v>166</v>
      </c>
      <c r="Q48" s="31" t="s">
        <v>166</v>
      </c>
      <c r="R48" s="31" t="s">
        <v>166</v>
      </c>
      <c r="S48" s="31" t="s">
        <v>166</v>
      </c>
      <c r="T48" s="31" t="s">
        <v>166</v>
      </c>
      <c r="U48" s="31" t="s">
        <v>166</v>
      </c>
      <c r="V48" s="31" t="s">
        <v>166</v>
      </c>
      <c r="W48" s="31" t="s">
        <v>166</v>
      </c>
      <c r="X48" s="31" t="s">
        <v>166</v>
      </c>
      <c r="Y48" s="31" t="s">
        <v>166</v>
      </c>
      <c r="Z48" s="31" t="s">
        <v>166</v>
      </c>
      <c r="AA48" s="31" t="s">
        <v>166</v>
      </c>
    </row>
    <row r="49" spans="1:27" s="27" customFormat="1" x14ac:dyDescent="0.25">
      <c r="A49" s="28" t="s">
        <v>133</v>
      </c>
      <c r="B49" s="28" t="s">
        <v>72</v>
      </c>
      <c r="C49" s="31">
        <v>0.76110421956059149</v>
      </c>
      <c r="D49" s="31">
        <v>0.65472740921370343</v>
      </c>
      <c r="E49" s="31">
        <v>0.72543628822109052</v>
      </c>
      <c r="F49" s="31">
        <v>0.77533007629705708</v>
      </c>
      <c r="G49" s="31">
        <v>0.76852375783868165</v>
      </c>
      <c r="H49" s="31">
        <v>0.73469139580732179</v>
      </c>
      <c r="I49" s="31">
        <v>0.69801051569444705</v>
      </c>
      <c r="J49" s="31">
        <v>0.73135165622802323</v>
      </c>
      <c r="K49" s="31">
        <v>0.68382135063536453</v>
      </c>
      <c r="L49" s="31">
        <v>0.74052588033466182</v>
      </c>
      <c r="M49" s="31">
        <v>0.76889011111334882</v>
      </c>
      <c r="N49" s="31">
        <v>0.77598532048673707</v>
      </c>
      <c r="O49" s="31">
        <v>0.79061290928282901</v>
      </c>
      <c r="P49" s="31">
        <v>0.76801885468220399</v>
      </c>
      <c r="Q49" s="31">
        <v>0.74066663619034134</v>
      </c>
      <c r="R49" s="31">
        <v>0.74705410757465496</v>
      </c>
      <c r="S49" s="31">
        <v>0.70968033276078735</v>
      </c>
      <c r="T49" s="31">
        <v>0.71661635066923435</v>
      </c>
      <c r="U49" s="31">
        <v>0.6916195170405729</v>
      </c>
      <c r="V49" s="31">
        <v>0.66273295482352135</v>
      </c>
      <c r="W49" s="31">
        <v>0.69783880028002743</v>
      </c>
      <c r="X49" s="31">
        <v>0.71510422055705525</v>
      </c>
      <c r="Y49" s="31">
        <v>0.63153664255169384</v>
      </c>
      <c r="Z49" s="31">
        <v>0.59824287222312633</v>
      </c>
      <c r="AA49" s="31">
        <v>0.6189362584748469</v>
      </c>
    </row>
    <row r="50" spans="1:27" s="27" customFormat="1" x14ac:dyDescent="0.25">
      <c r="A50" s="28" t="s">
        <v>133</v>
      </c>
      <c r="B50" s="28" t="s">
        <v>20</v>
      </c>
      <c r="C50" s="31" t="s">
        <v>166</v>
      </c>
      <c r="D50" s="31" t="s">
        <v>166</v>
      </c>
      <c r="E50" s="31" t="s">
        <v>166</v>
      </c>
      <c r="F50" s="31" t="s">
        <v>166</v>
      </c>
      <c r="G50" s="31" t="s">
        <v>166</v>
      </c>
      <c r="H50" s="31" t="s">
        <v>166</v>
      </c>
      <c r="I50" s="31" t="s">
        <v>166</v>
      </c>
      <c r="J50" s="31" t="s">
        <v>166</v>
      </c>
      <c r="K50" s="31" t="s">
        <v>166</v>
      </c>
      <c r="L50" s="31" t="s">
        <v>166</v>
      </c>
      <c r="M50" s="31" t="s">
        <v>166</v>
      </c>
      <c r="N50" s="31" t="s">
        <v>166</v>
      </c>
      <c r="O50" s="31" t="s">
        <v>166</v>
      </c>
      <c r="P50" s="31" t="s">
        <v>166</v>
      </c>
      <c r="Q50" s="31" t="s">
        <v>166</v>
      </c>
      <c r="R50" s="31" t="s">
        <v>166</v>
      </c>
      <c r="S50" s="31" t="s">
        <v>166</v>
      </c>
      <c r="T50" s="31" t="s">
        <v>166</v>
      </c>
      <c r="U50" s="31" t="s">
        <v>166</v>
      </c>
      <c r="V50" s="31" t="s">
        <v>166</v>
      </c>
      <c r="W50" s="31" t="s">
        <v>166</v>
      </c>
      <c r="X50" s="31" t="s">
        <v>166</v>
      </c>
      <c r="Y50" s="31" t="s">
        <v>166</v>
      </c>
      <c r="Z50" s="31" t="s">
        <v>166</v>
      </c>
      <c r="AA50" s="31" t="s">
        <v>166</v>
      </c>
    </row>
    <row r="51" spans="1:27" s="27" customFormat="1" x14ac:dyDescent="0.25">
      <c r="A51" s="28" t="s">
        <v>133</v>
      </c>
      <c r="B51" s="28" t="s">
        <v>32</v>
      </c>
      <c r="C51" s="31">
        <v>3.3702792237442925E-3</v>
      </c>
      <c r="D51" s="31">
        <v>3.1217191780821686E-3</v>
      </c>
      <c r="E51" s="31">
        <v>4.0029082191780814E-3</v>
      </c>
      <c r="F51" s="31">
        <v>2.5514675799086757E-3</v>
      </c>
      <c r="G51" s="31">
        <v>3.9936632420091321E-3</v>
      </c>
      <c r="H51" s="31">
        <v>1.1974234474885822E-2</v>
      </c>
      <c r="I51" s="31">
        <v>1.4887817351598174E-2</v>
      </c>
      <c r="J51" s="31">
        <v>2.6697904109589041E-2</v>
      </c>
      <c r="K51" s="31">
        <v>3.4627716894977165E-2</v>
      </c>
      <c r="L51" s="31">
        <v>2.6123609589041093E-2</v>
      </c>
      <c r="M51" s="31">
        <v>4.1452178082191779E-3</v>
      </c>
      <c r="N51" s="31">
        <v>5.2724899543378995E-3</v>
      </c>
      <c r="O51" s="31">
        <v>3.5406632420091097E-3</v>
      </c>
      <c r="P51" s="31">
        <v>1.0306123287671233E-2</v>
      </c>
      <c r="Q51" s="31">
        <v>2.051420091324201E-2</v>
      </c>
      <c r="R51" s="31">
        <v>1.6749719178082191E-2</v>
      </c>
      <c r="S51" s="31">
        <v>3.619174429223744E-2</v>
      </c>
      <c r="T51" s="31">
        <v>2.9669977168949771E-2</v>
      </c>
      <c r="U51" s="31" t="s">
        <v>166</v>
      </c>
      <c r="V51" s="31" t="s">
        <v>166</v>
      </c>
      <c r="W51" s="31" t="s">
        <v>166</v>
      </c>
      <c r="X51" s="31" t="s">
        <v>166</v>
      </c>
      <c r="Y51" s="31" t="s">
        <v>166</v>
      </c>
      <c r="Z51" s="31" t="s">
        <v>166</v>
      </c>
      <c r="AA51" s="31" t="s">
        <v>166</v>
      </c>
    </row>
    <row r="52" spans="1:27" s="27" customFormat="1" x14ac:dyDescent="0.25">
      <c r="A52" s="28" t="s">
        <v>133</v>
      </c>
      <c r="B52" s="28" t="s">
        <v>67</v>
      </c>
      <c r="C52" s="31">
        <v>4.324183420490107E-4</v>
      </c>
      <c r="D52" s="31">
        <v>1.1971485763441789E-3</v>
      </c>
      <c r="E52" s="31">
        <v>7.4811611175691476E-4</v>
      </c>
      <c r="F52" s="31">
        <v>6.6729383284301288E-4</v>
      </c>
      <c r="G52" s="31">
        <v>5.7228542122357519E-4</v>
      </c>
      <c r="H52" s="31">
        <v>2.4371905553599153E-3</v>
      </c>
      <c r="I52" s="31">
        <v>2.1791901020673994E-3</v>
      </c>
      <c r="J52" s="31">
        <v>3.1862772012886923E-3</v>
      </c>
      <c r="K52" s="31">
        <v>5.4477281703341441E-3</v>
      </c>
      <c r="L52" s="31">
        <v>3.3412825464221776E-3</v>
      </c>
      <c r="M52" s="31">
        <v>9.77520984715919E-4</v>
      </c>
      <c r="N52" s="31">
        <v>1.0399890617094727E-3</v>
      </c>
      <c r="O52" s="31">
        <v>5.2590651849314114E-4</v>
      </c>
      <c r="P52" s="31">
        <v>8.6857364604029557E-4</v>
      </c>
      <c r="Q52" s="31">
        <v>5.5276022105543452E-3</v>
      </c>
      <c r="R52" s="31">
        <v>2.9379015088212392E-3</v>
      </c>
      <c r="S52" s="31">
        <v>9.6293169622713101E-3</v>
      </c>
      <c r="T52" s="31">
        <v>3.9918843071474934E-3</v>
      </c>
      <c r="U52" s="31">
        <v>1.5745272279204508E-2</v>
      </c>
      <c r="V52" s="31">
        <v>2.3588087115415178E-2</v>
      </c>
      <c r="W52" s="31">
        <v>2.6913341802055058E-2</v>
      </c>
      <c r="X52" s="31">
        <v>1.9544754557415119E-2</v>
      </c>
      <c r="Y52" s="31">
        <v>5.5846714155304289E-2</v>
      </c>
      <c r="Z52" s="31">
        <v>2.9055474598703265E-2</v>
      </c>
      <c r="AA52" s="31">
        <v>1.6816724480703614E-2</v>
      </c>
    </row>
    <row r="53" spans="1:27" s="27" customFormat="1" x14ac:dyDescent="0.25">
      <c r="A53" s="28" t="s">
        <v>133</v>
      </c>
      <c r="B53" s="28" t="s">
        <v>66</v>
      </c>
      <c r="C53" s="31">
        <v>0.14457976091011637</v>
      </c>
      <c r="D53" s="31">
        <v>0.14188019584212416</v>
      </c>
      <c r="E53" s="31">
        <v>0.13119399835904949</v>
      </c>
      <c r="F53" s="31">
        <v>0.16229593709489654</v>
      </c>
      <c r="G53" s="31">
        <v>0.16729069797495894</v>
      </c>
      <c r="H53" s="31">
        <v>0.15844479023283861</v>
      </c>
      <c r="I53" s="31">
        <v>0.1597531381423799</v>
      </c>
      <c r="J53" s="31">
        <v>0.20151880230654717</v>
      </c>
      <c r="K53" s="31">
        <v>0.16737705925253551</v>
      </c>
      <c r="L53" s="31">
        <v>0.14361310210758943</v>
      </c>
      <c r="M53" s="31">
        <v>0.14334594525957667</v>
      </c>
      <c r="N53" s="31">
        <v>0.13003765049559102</v>
      </c>
      <c r="O53" s="31">
        <v>0.16009390804666787</v>
      </c>
      <c r="P53" s="31">
        <v>0.16496470428831028</v>
      </c>
      <c r="Q53" s="31">
        <v>0.15674966539838628</v>
      </c>
      <c r="R53" s="31">
        <v>0.15670458634625056</v>
      </c>
      <c r="S53" s="31">
        <v>0.19803262365733584</v>
      </c>
      <c r="T53" s="31">
        <v>0.16453203760361124</v>
      </c>
      <c r="U53" s="31">
        <v>0.14135851886692272</v>
      </c>
      <c r="V53" s="31">
        <v>0.14103304190935298</v>
      </c>
      <c r="W53" s="31">
        <v>0.1278740565536835</v>
      </c>
      <c r="X53" s="31">
        <v>0.15689767952779088</v>
      </c>
      <c r="Y53" s="31">
        <v>0.16190090107012409</v>
      </c>
      <c r="Z53" s="31">
        <v>0.15282580379522381</v>
      </c>
      <c r="AA53" s="31">
        <v>0.15360982621753916</v>
      </c>
    </row>
    <row r="54" spans="1:27" s="27" customFormat="1" x14ac:dyDescent="0.25">
      <c r="A54" s="28" t="s">
        <v>133</v>
      </c>
      <c r="B54" s="28" t="s">
        <v>70</v>
      </c>
      <c r="C54" s="31">
        <v>0.32803908801242004</v>
      </c>
      <c r="D54" s="31">
        <v>0.36307634822675133</v>
      </c>
      <c r="E54" s="31">
        <v>0.30945797024782518</v>
      </c>
      <c r="F54" s="31">
        <v>0.32263744734951072</v>
      </c>
      <c r="G54" s="31">
        <v>0.33328376573606738</v>
      </c>
      <c r="H54" s="31">
        <v>0.34109647030749979</v>
      </c>
      <c r="I54" s="31">
        <v>0.34433082196632164</v>
      </c>
      <c r="J54" s="31">
        <v>0.31268156854957035</v>
      </c>
      <c r="K54" s="31">
        <v>0.32364941742675912</v>
      </c>
      <c r="L54" s="31">
        <v>0.32002350620939274</v>
      </c>
      <c r="M54" s="31">
        <v>0.36938260086155222</v>
      </c>
      <c r="N54" s="31">
        <v>0.32101908037163862</v>
      </c>
      <c r="O54" s="31">
        <v>0.32814748721364284</v>
      </c>
      <c r="P54" s="31">
        <v>0.33979614355646792</v>
      </c>
      <c r="Q54" s="31">
        <v>0.36053845929349215</v>
      </c>
      <c r="R54" s="31">
        <v>0.36474748277884073</v>
      </c>
      <c r="S54" s="31">
        <v>0.33140178309661006</v>
      </c>
      <c r="T54" s="31">
        <v>0.34319964775948458</v>
      </c>
      <c r="U54" s="31">
        <v>0.32844532489250394</v>
      </c>
      <c r="V54" s="31">
        <v>0.36110987403107936</v>
      </c>
      <c r="W54" s="31">
        <v>0.30409155805656085</v>
      </c>
      <c r="X54" s="31">
        <v>0.30280846668410955</v>
      </c>
      <c r="Y54" s="31">
        <v>0.31248705202595772</v>
      </c>
      <c r="Z54" s="31">
        <v>0.33668013103552064</v>
      </c>
      <c r="AA54" s="31">
        <v>0.34685567556901598</v>
      </c>
    </row>
    <row r="55" spans="1:27" s="27" customFormat="1" x14ac:dyDescent="0.25">
      <c r="A55" s="28" t="s">
        <v>133</v>
      </c>
      <c r="B55" s="28" t="s">
        <v>69</v>
      </c>
      <c r="C55" s="31">
        <v>0.28202831228574915</v>
      </c>
      <c r="D55" s="31">
        <v>0.28046307110321228</v>
      </c>
      <c r="E55" s="31">
        <v>0.28700544409598411</v>
      </c>
      <c r="F55" s="31">
        <v>0.27691978462515054</v>
      </c>
      <c r="G55" s="31">
        <v>0.26295441965589411</v>
      </c>
      <c r="H55" s="31">
        <v>0.2715668714611571</v>
      </c>
      <c r="I55" s="31">
        <v>0.27455181007897006</v>
      </c>
      <c r="J55" s="31">
        <v>0.25455665295998442</v>
      </c>
      <c r="K55" s="31">
        <v>0.26530802405309628</v>
      </c>
      <c r="L55" s="31">
        <v>0.27224017970653991</v>
      </c>
      <c r="M55" s="31">
        <v>0.2782732844691822</v>
      </c>
      <c r="N55" s="31">
        <v>0.28984630735687328</v>
      </c>
      <c r="O55" s="31">
        <v>0.27683532270494365</v>
      </c>
      <c r="P55" s="31">
        <v>0.26393208844892835</v>
      </c>
      <c r="Q55" s="31">
        <v>0.28005716526014068</v>
      </c>
      <c r="R55" s="31">
        <v>0.28469711324001717</v>
      </c>
      <c r="S55" s="31">
        <v>0.26538482262518948</v>
      </c>
      <c r="T55" s="31">
        <v>0.27567458644132475</v>
      </c>
      <c r="U55" s="31">
        <v>0.28200127821481896</v>
      </c>
      <c r="V55" s="31">
        <v>0.2810003393379088</v>
      </c>
      <c r="W55" s="31">
        <v>0.2877968348826368</v>
      </c>
      <c r="X55" s="31">
        <v>0.27273386294755447</v>
      </c>
      <c r="Y55" s="31">
        <v>0.26802288518793432</v>
      </c>
      <c r="Z55" s="31">
        <v>0.28056562162462934</v>
      </c>
      <c r="AA55" s="31">
        <v>0.28710966753442468</v>
      </c>
    </row>
    <row r="56" spans="1:27" s="27" customFormat="1" x14ac:dyDescent="0.25">
      <c r="A56" s="28" t="s">
        <v>133</v>
      </c>
      <c r="B56" s="28" t="s">
        <v>36</v>
      </c>
      <c r="C56" s="31">
        <v>0.17412165262066501</v>
      </c>
      <c r="D56" s="31">
        <v>3.8837073637362052E-2</v>
      </c>
      <c r="E56" s="31">
        <v>5.3761187412753174E-2</v>
      </c>
      <c r="F56" s="31">
        <v>5.117587823423686E-2</v>
      </c>
      <c r="G56" s="31">
        <v>5.508902995982868E-2</v>
      </c>
      <c r="H56" s="31">
        <v>5.5926387350125374E-2</v>
      </c>
      <c r="I56" s="31">
        <v>5.6189513401690691E-2</v>
      </c>
      <c r="J56" s="31">
        <v>5.4124233676698386E-2</v>
      </c>
      <c r="K56" s="31">
        <v>5.4470948552801372E-2</v>
      </c>
      <c r="L56" s="31">
        <v>7.3739923416567515E-2</v>
      </c>
      <c r="M56" s="31">
        <v>6.879134375041418E-2</v>
      </c>
      <c r="N56" s="31">
        <v>6.820355181668436E-2</v>
      </c>
      <c r="O56" s="31">
        <v>6.8874962822393332E-2</v>
      </c>
      <c r="P56" s="31">
        <v>6.7508953095419821E-2</v>
      </c>
      <c r="Q56" s="31">
        <v>7.0636452886766038E-2</v>
      </c>
      <c r="R56" s="31">
        <v>7.0342294919627762E-2</v>
      </c>
      <c r="S56" s="31">
        <v>6.8197958148435017E-2</v>
      </c>
      <c r="T56" s="31">
        <v>6.7303862542865522E-2</v>
      </c>
      <c r="U56" s="31">
        <v>6.8023961096301877E-2</v>
      </c>
      <c r="V56" s="31">
        <v>6.5033582527179556E-2</v>
      </c>
      <c r="W56" s="31">
        <v>5.1221787473190894E-2</v>
      </c>
      <c r="X56" s="31">
        <v>0.11132716071778188</v>
      </c>
      <c r="Y56" s="31">
        <v>0.10723150365122205</v>
      </c>
      <c r="Z56" s="31">
        <v>0.11401121846928314</v>
      </c>
      <c r="AA56" s="31">
        <v>0.11571703263298298</v>
      </c>
    </row>
    <row r="57" spans="1:27" s="27" customFormat="1" x14ac:dyDescent="0.25">
      <c r="A57" s="28" t="s">
        <v>133</v>
      </c>
      <c r="B57" s="28" t="s">
        <v>74</v>
      </c>
      <c r="C57" s="31" t="s">
        <v>166</v>
      </c>
      <c r="D57" s="31" t="s">
        <v>166</v>
      </c>
      <c r="E57" s="31" t="s">
        <v>166</v>
      </c>
      <c r="F57" s="31" t="s">
        <v>166</v>
      </c>
      <c r="G57" s="31" t="s">
        <v>166</v>
      </c>
      <c r="H57" s="31" t="s">
        <v>166</v>
      </c>
      <c r="I57" s="31" t="s">
        <v>166</v>
      </c>
      <c r="J57" s="31" t="s">
        <v>166</v>
      </c>
      <c r="K57" s="31" t="s">
        <v>166</v>
      </c>
      <c r="L57" s="31" t="s">
        <v>166</v>
      </c>
      <c r="M57" s="31" t="s">
        <v>166</v>
      </c>
      <c r="N57" s="31" t="s">
        <v>166</v>
      </c>
      <c r="O57" s="31" t="s">
        <v>166</v>
      </c>
      <c r="P57" s="31" t="s">
        <v>166</v>
      </c>
      <c r="Q57" s="31" t="s">
        <v>166</v>
      </c>
      <c r="R57" s="31" t="s">
        <v>166</v>
      </c>
      <c r="S57" s="31" t="s">
        <v>166</v>
      </c>
      <c r="T57" s="31" t="s">
        <v>166</v>
      </c>
      <c r="U57" s="31">
        <v>0.3002615853907889</v>
      </c>
      <c r="V57" s="31">
        <v>0.2925584260159162</v>
      </c>
      <c r="W57" s="31">
        <v>0.31529304365978827</v>
      </c>
      <c r="X57" s="31">
        <v>0.29400181009797882</v>
      </c>
      <c r="Y57" s="31">
        <v>0.2757288079168021</v>
      </c>
      <c r="Z57" s="31">
        <v>0.28204457448837855</v>
      </c>
      <c r="AA57" s="31">
        <v>0.28794144300180002</v>
      </c>
    </row>
    <row r="58" spans="1:27" s="27" customFormat="1" x14ac:dyDescent="0.25">
      <c r="A58" s="28" t="s">
        <v>133</v>
      </c>
      <c r="B58" s="28" t="s">
        <v>56</v>
      </c>
      <c r="C58" s="31">
        <v>8.8697162514348504E-2</v>
      </c>
      <c r="D58" s="31">
        <v>7.8598387115540888E-2</v>
      </c>
      <c r="E58" s="31">
        <v>9.3166410131864025E-2</v>
      </c>
      <c r="F58" s="31">
        <v>8.7277065573307541E-2</v>
      </c>
      <c r="G58" s="31">
        <v>9.251419829248532E-2</v>
      </c>
      <c r="H58" s="31">
        <v>9.2364027318532507E-2</v>
      </c>
      <c r="I58" s="31">
        <v>9.0395195233066328E-2</v>
      </c>
      <c r="J58" s="31">
        <v>8.9037199653392754E-2</v>
      </c>
      <c r="K58" s="31">
        <v>9.0572100102651223E-2</v>
      </c>
      <c r="L58" s="31">
        <v>8.5007596168464039E-2</v>
      </c>
      <c r="M58" s="31">
        <v>7.861782277957656E-2</v>
      </c>
      <c r="N58" s="31">
        <v>7.5604017116657637E-2</v>
      </c>
      <c r="O58" s="31">
        <v>7.3525417045276487E-2</v>
      </c>
      <c r="P58" s="31">
        <v>7.1215295567305187E-2</v>
      </c>
      <c r="Q58" s="31">
        <v>6.9638802075597278E-2</v>
      </c>
      <c r="R58" s="31">
        <v>6.6843273699211905E-2</v>
      </c>
      <c r="S58" s="31">
        <v>6.5542137306737164E-2</v>
      </c>
      <c r="T58" s="31">
        <v>6.3717503884760357E-2</v>
      </c>
      <c r="U58" s="31">
        <v>6.2802769658469787E-2</v>
      </c>
      <c r="V58" s="31">
        <v>6.0454432970508815E-2</v>
      </c>
      <c r="W58" s="31">
        <v>6.2630820626586439E-2</v>
      </c>
      <c r="X58" s="31">
        <v>6.1120571824495061E-2</v>
      </c>
      <c r="Y58" s="31">
        <v>5.8184626955675833E-2</v>
      </c>
      <c r="Z58" s="31">
        <v>5.996964165204903E-2</v>
      </c>
      <c r="AA58" s="31">
        <v>5.9439448933292179E-2</v>
      </c>
    </row>
    <row r="60" spans="1:27" s="27" customFormat="1" x14ac:dyDescent="0.25"/>
    <row r="61" spans="1:27" s="27" customFormat="1"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s="27" customFormat="1" x14ac:dyDescent="0.25">
      <c r="A62" s="28" t="s">
        <v>134</v>
      </c>
      <c r="B62" s="28" t="s">
        <v>64</v>
      </c>
      <c r="C62" s="31" t="s">
        <v>166</v>
      </c>
      <c r="D62" s="31" t="s">
        <v>166</v>
      </c>
      <c r="E62" s="31" t="s">
        <v>166</v>
      </c>
      <c r="F62" s="31" t="s">
        <v>166</v>
      </c>
      <c r="G62" s="31" t="s">
        <v>166</v>
      </c>
      <c r="H62" s="31" t="s">
        <v>166</v>
      </c>
      <c r="I62" s="31" t="s">
        <v>166</v>
      </c>
      <c r="J62" s="31" t="s">
        <v>166</v>
      </c>
      <c r="K62" s="31" t="s">
        <v>166</v>
      </c>
      <c r="L62" s="31" t="s">
        <v>166</v>
      </c>
      <c r="M62" s="31" t="s">
        <v>166</v>
      </c>
      <c r="N62" s="31" t="s">
        <v>166</v>
      </c>
      <c r="O62" s="31" t="s">
        <v>166</v>
      </c>
      <c r="P62" s="31" t="s">
        <v>166</v>
      </c>
      <c r="Q62" s="31" t="s">
        <v>166</v>
      </c>
      <c r="R62" s="31" t="s">
        <v>166</v>
      </c>
      <c r="S62" s="31" t="s">
        <v>166</v>
      </c>
      <c r="T62" s="31" t="s">
        <v>166</v>
      </c>
      <c r="U62" s="31" t="s">
        <v>166</v>
      </c>
      <c r="V62" s="31" t="s">
        <v>166</v>
      </c>
      <c r="W62" s="31" t="s">
        <v>166</v>
      </c>
      <c r="X62" s="31" t="s">
        <v>166</v>
      </c>
      <c r="Y62" s="31" t="s">
        <v>166</v>
      </c>
      <c r="Z62" s="31" t="s">
        <v>166</v>
      </c>
      <c r="AA62" s="31" t="s">
        <v>166</v>
      </c>
    </row>
    <row r="63" spans="1:27" s="27" customFormat="1" x14ac:dyDescent="0.25">
      <c r="A63" s="28" t="s">
        <v>134</v>
      </c>
      <c r="B63" s="28" t="s">
        <v>72</v>
      </c>
      <c r="C63" s="31" t="s">
        <v>166</v>
      </c>
      <c r="D63" s="31" t="s">
        <v>166</v>
      </c>
      <c r="E63" s="31" t="s">
        <v>166</v>
      </c>
      <c r="F63" s="31" t="s">
        <v>166</v>
      </c>
      <c r="G63" s="31" t="s">
        <v>166</v>
      </c>
      <c r="H63" s="31" t="s">
        <v>166</v>
      </c>
      <c r="I63" s="31" t="s">
        <v>166</v>
      </c>
      <c r="J63" s="31" t="s">
        <v>166</v>
      </c>
      <c r="K63" s="31" t="s">
        <v>166</v>
      </c>
      <c r="L63" s="31" t="s">
        <v>166</v>
      </c>
      <c r="M63" s="31" t="s">
        <v>166</v>
      </c>
      <c r="N63" s="31" t="s">
        <v>166</v>
      </c>
      <c r="O63" s="31" t="s">
        <v>166</v>
      </c>
      <c r="P63" s="31" t="s">
        <v>166</v>
      </c>
      <c r="Q63" s="31" t="s">
        <v>166</v>
      </c>
      <c r="R63" s="31" t="s">
        <v>166</v>
      </c>
      <c r="S63" s="31" t="s">
        <v>166</v>
      </c>
      <c r="T63" s="31" t="s">
        <v>166</v>
      </c>
      <c r="U63" s="31" t="s">
        <v>166</v>
      </c>
      <c r="V63" s="31" t="s">
        <v>166</v>
      </c>
      <c r="W63" s="31" t="s">
        <v>166</v>
      </c>
      <c r="X63" s="31" t="s">
        <v>166</v>
      </c>
      <c r="Y63" s="31" t="s">
        <v>166</v>
      </c>
      <c r="Z63" s="31" t="s">
        <v>166</v>
      </c>
      <c r="AA63" s="31" t="s">
        <v>166</v>
      </c>
    </row>
    <row r="64" spans="1:27" s="27" customFormat="1" x14ac:dyDescent="0.25">
      <c r="A64" s="28" t="s">
        <v>134</v>
      </c>
      <c r="B64" s="28" t="s">
        <v>20</v>
      </c>
      <c r="C64" s="31">
        <v>0.20713682046228851</v>
      </c>
      <c r="D64" s="31">
        <v>0.18504944598216985</v>
      </c>
      <c r="E64" s="31">
        <v>0.13521940877552624</v>
      </c>
      <c r="F64" s="31">
        <v>0.1000001265040167</v>
      </c>
      <c r="G64" s="31">
        <v>0.10000012884847556</v>
      </c>
      <c r="H64" s="31">
        <v>0.10000012342663091</v>
      </c>
      <c r="I64" s="31">
        <v>0.10000012969446673</v>
      </c>
      <c r="J64" s="31">
        <v>0.10000016064376439</v>
      </c>
      <c r="K64" s="31">
        <v>0.1445018565652465</v>
      </c>
      <c r="L64" s="31">
        <v>0.12609848242719224</v>
      </c>
      <c r="M64" s="31">
        <v>0.10000015767165936</v>
      </c>
      <c r="N64" s="31">
        <v>0.10541635512950175</v>
      </c>
      <c r="O64" s="31">
        <v>0.10925401157827597</v>
      </c>
      <c r="P64" s="31">
        <v>0.17453217160236001</v>
      </c>
      <c r="Q64" s="31">
        <v>0.16271267753232357</v>
      </c>
      <c r="R64" s="31">
        <v>0.10000038679260081</v>
      </c>
      <c r="S64" s="31" t="s">
        <v>166</v>
      </c>
      <c r="T64" s="31" t="s">
        <v>166</v>
      </c>
      <c r="U64" s="31" t="s">
        <v>166</v>
      </c>
      <c r="V64" s="31" t="s">
        <v>166</v>
      </c>
      <c r="W64" s="31" t="s">
        <v>166</v>
      </c>
      <c r="X64" s="31" t="s">
        <v>166</v>
      </c>
      <c r="Y64" s="31" t="s">
        <v>166</v>
      </c>
      <c r="Z64" s="31" t="s">
        <v>166</v>
      </c>
      <c r="AA64" s="31" t="s">
        <v>166</v>
      </c>
    </row>
    <row r="65" spans="1:27" s="27" customFormat="1" x14ac:dyDescent="0.25">
      <c r="A65" s="28" t="s">
        <v>134</v>
      </c>
      <c r="B65" s="28" t="s">
        <v>32</v>
      </c>
      <c r="C65" s="31">
        <v>8.8536352119316944E-2</v>
      </c>
      <c r="D65" s="31">
        <v>0.10012576198630137</v>
      </c>
      <c r="E65" s="31">
        <v>0.10476452625570777</v>
      </c>
      <c r="F65" s="31">
        <v>1.2000001426940623E-2</v>
      </c>
      <c r="G65" s="31">
        <v>1.2000001426940623E-2</v>
      </c>
      <c r="H65" s="31">
        <v>1.2000001426940623E-2</v>
      </c>
      <c r="I65" s="31">
        <v>1.2000001426940623E-2</v>
      </c>
      <c r="J65" s="31">
        <v>1.5382949486301369E-2</v>
      </c>
      <c r="K65" s="31">
        <v>1.4058484589041097E-2</v>
      </c>
      <c r="L65" s="31">
        <v>1.2000001426940623E-2</v>
      </c>
      <c r="M65" s="31">
        <v>1.2000001426940623E-2</v>
      </c>
      <c r="N65" s="31">
        <v>1.2000001426940623E-2</v>
      </c>
      <c r="O65" s="31">
        <v>1.2000001426940623E-2</v>
      </c>
      <c r="P65" s="31">
        <v>1.2000002283105023E-2</v>
      </c>
      <c r="Q65" s="31" t="s">
        <v>166</v>
      </c>
      <c r="R65" s="31" t="s">
        <v>166</v>
      </c>
      <c r="S65" s="31" t="s">
        <v>166</v>
      </c>
      <c r="T65" s="31" t="s">
        <v>166</v>
      </c>
      <c r="U65" s="31" t="s">
        <v>166</v>
      </c>
      <c r="V65" s="31" t="s">
        <v>166</v>
      </c>
      <c r="W65" s="31" t="s">
        <v>166</v>
      </c>
      <c r="X65" s="31" t="s">
        <v>166</v>
      </c>
      <c r="Y65" s="31" t="s">
        <v>166</v>
      </c>
      <c r="Z65" s="31" t="s">
        <v>166</v>
      </c>
      <c r="AA65" s="31" t="s">
        <v>166</v>
      </c>
    </row>
    <row r="66" spans="1:27" s="27" customFormat="1" x14ac:dyDescent="0.25">
      <c r="A66" s="28" t="s">
        <v>134</v>
      </c>
      <c r="B66" s="28" t="s">
        <v>67</v>
      </c>
      <c r="C66" s="31">
        <v>3.7490061734171513E-3</v>
      </c>
      <c r="D66" s="31">
        <v>2.4420584159219956E-3</v>
      </c>
      <c r="E66" s="31">
        <v>7.5427866772932225E-3</v>
      </c>
      <c r="F66" s="31">
        <v>6.9213669889211485E-4</v>
      </c>
      <c r="G66" s="31">
        <v>3.2200364134645711E-3</v>
      </c>
      <c r="H66" s="31">
        <v>5.0096981885613626E-3</v>
      </c>
      <c r="I66" s="31">
        <v>5.2654203772036683E-3</v>
      </c>
      <c r="J66" s="31">
        <v>7.7030013611104221E-3</v>
      </c>
      <c r="K66" s="31">
        <v>1.0117805116118083E-2</v>
      </c>
      <c r="L66" s="31">
        <v>1.0565003856690213E-2</v>
      </c>
      <c r="M66" s="31">
        <v>1.6661323934140898E-3</v>
      </c>
      <c r="N66" s="31">
        <v>7.3810035390853056E-3</v>
      </c>
      <c r="O66" s="31">
        <v>3.5408494240868988E-3</v>
      </c>
      <c r="P66" s="31">
        <v>1.3399643976842778E-2</v>
      </c>
      <c r="Q66" s="31">
        <v>2.6206663660736353E-2</v>
      </c>
      <c r="R66" s="31">
        <v>1.8813271235797308E-2</v>
      </c>
      <c r="S66" s="31">
        <v>6.1811122162636754E-2</v>
      </c>
      <c r="T66" s="31">
        <v>6.4737347022465308E-2</v>
      </c>
      <c r="U66" s="31">
        <v>8.8970552037833148E-2</v>
      </c>
      <c r="V66" s="31">
        <v>9.9117123019286768E-2</v>
      </c>
      <c r="W66" s="31">
        <v>0.12101608226616183</v>
      </c>
      <c r="X66" s="31">
        <v>0.11500015710937812</v>
      </c>
      <c r="Y66" s="31">
        <v>0.15620529655420134</v>
      </c>
      <c r="Z66" s="31">
        <v>5.2085125308613173E-2</v>
      </c>
      <c r="AA66" s="31">
        <v>3.0179913687517854E-2</v>
      </c>
    </row>
    <row r="67" spans="1:27" s="27" customFormat="1" x14ac:dyDescent="0.25">
      <c r="A67" s="28" t="s">
        <v>134</v>
      </c>
      <c r="B67" s="28" t="s">
        <v>66</v>
      </c>
      <c r="C67" s="31" t="s">
        <v>166</v>
      </c>
      <c r="D67" s="31" t="s">
        <v>166</v>
      </c>
      <c r="E67" s="31" t="s">
        <v>166</v>
      </c>
      <c r="F67" s="31" t="s">
        <v>166</v>
      </c>
      <c r="G67" s="31" t="s">
        <v>166</v>
      </c>
      <c r="H67" s="31" t="s">
        <v>166</v>
      </c>
      <c r="I67" s="31" t="s">
        <v>166</v>
      </c>
      <c r="J67" s="31" t="s">
        <v>166</v>
      </c>
      <c r="K67" s="31" t="s">
        <v>166</v>
      </c>
      <c r="L67" s="31" t="s">
        <v>166</v>
      </c>
      <c r="M67" s="31" t="s">
        <v>166</v>
      </c>
      <c r="N67" s="31" t="s">
        <v>166</v>
      </c>
      <c r="O67" s="31" t="s">
        <v>166</v>
      </c>
      <c r="P67" s="31" t="s">
        <v>166</v>
      </c>
      <c r="Q67" s="31" t="s">
        <v>166</v>
      </c>
      <c r="R67" s="31" t="s">
        <v>166</v>
      </c>
      <c r="S67" s="31" t="s">
        <v>166</v>
      </c>
      <c r="T67" s="31" t="s">
        <v>166</v>
      </c>
      <c r="U67" s="31" t="s">
        <v>166</v>
      </c>
      <c r="V67" s="31" t="s">
        <v>166</v>
      </c>
      <c r="W67" s="31" t="s">
        <v>166</v>
      </c>
      <c r="X67" s="31" t="s">
        <v>166</v>
      </c>
      <c r="Y67" s="31" t="s">
        <v>166</v>
      </c>
      <c r="Z67" s="31" t="s">
        <v>166</v>
      </c>
      <c r="AA67" s="31" t="s">
        <v>166</v>
      </c>
    </row>
    <row r="68" spans="1:27" s="27" customFormat="1" x14ac:dyDescent="0.25">
      <c r="A68" s="28" t="s">
        <v>134</v>
      </c>
      <c r="B68" s="28" t="s">
        <v>70</v>
      </c>
      <c r="C68" s="31">
        <v>0.32648302724904843</v>
      </c>
      <c r="D68" s="31">
        <v>0.33175529989214553</v>
      </c>
      <c r="E68" s="31">
        <v>0.29158630222711179</v>
      </c>
      <c r="F68" s="31">
        <v>0.30873823908603049</v>
      </c>
      <c r="G68" s="31">
        <v>0.29489107861858221</v>
      </c>
      <c r="H68" s="31">
        <v>0.31784145028268868</v>
      </c>
      <c r="I68" s="31">
        <v>0.31960798169483368</v>
      </c>
      <c r="J68" s="31">
        <v>0.30013274888424163</v>
      </c>
      <c r="K68" s="31">
        <v>0.3018693811713643</v>
      </c>
      <c r="L68" s="31">
        <v>0.31016640714033927</v>
      </c>
      <c r="M68" s="31">
        <v>0.34156433699755295</v>
      </c>
      <c r="N68" s="31">
        <v>0.30494546540685236</v>
      </c>
      <c r="O68" s="31">
        <v>0.31381318950981235</v>
      </c>
      <c r="P68" s="31">
        <v>0.30422254991062125</v>
      </c>
      <c r="Q68" s="31">
        <v>0.33843636294124557</v>
      </c>
      <c r="R68" s="31">
        <v>0.33605413376527477</v>
      </c>
      <c r="S68" s="31">
        <v>0.31858865139154463</v>
      </c>
      <c r="T68" s="31">
        <v>0.31899558947878409</v>
      </c>
      <c r="U68" s="31">
        <v>0.3142377394924607</v>
      </c>
      <c r="V68" s="31">
        <v>0.34480100347653875</v>
      </c>
      <c r="W68" s="31">
        <v>0.29209209687954207</v>
      </c>
      <c r="X68" s="31">
        <v>0.29342954387585024</v>
      </c>
      <c r="Y68" s="31">
        <v>0.27766775603063076</v>
      </c>
      <c r="Z68" s="31">
        <v>0.31479421767810822</v>
      </c>
      <c r="AA68" s="31">
        <v>0.33550632076923587</v>
      </c>
    </row>
    <row r="69" spans="1:27" s="27" customFormat="1" x14ac:dyDescent="0.25">
      <c r="A69" s="28" t="s">
        <v>134</v>
      </c>
      <c r="B69" s="28" t="s">
        <v>69</v>
      </c>
      <c r="C69" s="31">
        <v>0.3097863627397377</v>
      </c>
      <c r="D69" s="31">
        <v>0.29684619975223137</v>
      </c>
      <c r="E69" s="31">
        <v>0.29752543736197279</v>
      </c>
      <c r="F69" s="31">
        <v>0.28548005808319693</v>
      </c>
      <c r="G69" s="31">
        <v>0.27822503445507124</v>
      </c>
      <c r="H69" s="31">
        <v>0.27766474438308714</v>
      </c>
      <c r="I69" s="31">
        <v>0.28402780429537594</v>
      </c>
      <c r="J69" s="31">
        <v>0.26766844825697872</v>
      </c>
      <c r="K69" s="31">
        <v>0.28241832690279894</v>
      </c>
      <c r="L69" s="31">
        <v>0.28699296815813841</v>
      </c>
      <c r="M69" s="31">
        <v>0.29553461700197375</v>
      </c>
      <c r="N69" s="31">
        <v>0.29897988008693355</v>
      </c>
      <c r="O69" s="31">
        <v>0.284634796185817</v>
      </c>
      <c r="P69" s="31">
        <v>0.2797692310636633</v>
      </c>
      <c r="Q69" s="31">
        <v>0.28528203383410827</v>
      </c>
      <c r="R69" s="31">
        <v>0.29253481473656157</v>
      </c>
      <c r="S69" s="31">
        <v>0.27330270294673709</v>
      </c>
      <c r="T69" s="31">
        <v>0.28135656788352442</v>
      </c>
      <c r="U69" s="31">
        <v>0.28561332219093927</v>
      </c>
      <c r="V69" s="31">
        <v>0.28884858437540878</v>
      </c>
      <c r="W69" s="31">
        <v>0.28281310979187296</v>
      </c>
      <c r="X69" s="31">
        <v>0.27125047827850257</v>
      </c>
      <c r="Y69" s="31">
        <v>0.26353357799292981</v>
      </c>
      <c r="Z69" s="31">
        <v>0.27152978189953408</v>
      </c>
      <c r="AA69" s="31">
        <v>0.28231739501833231</v>
      </c>
    </row>
    <row r="70" spans="1:27" s="27" customFormat="1" x14ac:dyDescent="0.25">
      <c r="A70" s="28" t="s">
        <v>134</v>
      </c>
      <c r="B70" s="28" t="s">
        <v>36</v>
      </c>
      <c r="C70" s="31">
        <v>5.1959158750261435E-2</v>
      </c>
      <c r="D70" s="31">
        <v>4.4698557232735546E-2</v>
      </c>
      <c r="E70" s="31">
        <v>5.6465277810651554E-2</v>
      </c>
      <c r="F70" s="31">
        <v>4.7963673246057534E-2</v>
      </c>
      <c r="G70" s="31">
        <v>4.9720837556480137E-2</v>
      </c>
      <c r="H70" s="31">
        <v>5.1334290593944128E-2</v>
      </c>
      <c r="I70" s="31">
        <v>5.1798934584778945E-2</v>
      </c>
      <c r="J70" s="31">
        <v>4.9869860379187982E-2</v>
      </c>
      <c r="K70" s="31">
        <v>4.9474690260463326E-2</v>
      </c>
      <c r="L70" s="31">
        <v>0.10027669235424302</v>
      </c>
      <c r="M70" s="31">
        <v>9.653840468784565E-2</v>
      </c>
      <c r="N70" s="31">
        <v>0.10178217436190842</v>
      </c>
      <c r="O70" s="31">
        <v>0.10049334982701194</v>
      </c>
      <c r="P70" s="31">
        <v>0.10104908873795117</v>
      </c>
      <c r="Q70" s="31">
        <v>0.10474936892672436</v>
      </c>
      <c r="R70" s="31">
        <v>0.10623631416116179</v>
      </c>
      <c r="S70" s="31">
        <v>0.11277106903196947</v>
      </c>
      <c r="T70" s="31">
        <v>0.11118764024760891</v>
      </c>
      <c r="U70" s="31">
        <v>0.11206860660040636</v>
      </c>
      <c r="V70" s="31">
        <v>0.10558806171713332</v>
      </c>
      <c r="W70" s="31">
        <v>0.11373033628914796</v>
      </c>
      <c r="X70" s="31">
        <v>0.10927786254633418</v>
      </c>
      <c r="Y70" s="31">
        <v>0.10719200903143854</v>
      </c>
      <c r="Z70" s="31">
        <v>0.11045975489179576</v>
      </c>
      <c r="AA70" s="31">
        <v>0.11451867003785969</v>
      </c>
    </row>
    <row r="71" spans="1:27" s="27" customFormat="1" x14ac:dyDescent="0.25">
      <c r="A71" s="28" t="s">
        <v>134</v>
      </c>
      <c r="B71" s="28" t="s">
        <v>74</v>
      </c>
      <c r="C71" s="31" t="s">
        <v>166</v>
      </c>
      <c r="D71" s="31" t="s">
        <v>166</v>
      </c>
      <c r="E71" s="31" t="s">
        <v>166</v>
      </c>
      <c r="F71" s="31" t="s">
        <v>166</v>
      </c>
      <c r="G71" s="31" t="s">
        <v>166</v>
      </c>
      <c r="H71" s="31" t="s">
        <v>166</v>
      </c>
      <c r="I71" s="31" t="s">
        <v>166</v>
      </c>
      <c r="J71" s="31" t="s">
        <v>166</v>
      </c>
      <c r="K71" s="31" t="s">
        <v>166</v>
      </c>
      <c r="L71" s="31" t="s">
        <v>166</v>
      </c>
      <c r="M71" s="31" t="s">
        <v>166</v>
      </c>
      <c r="N71" s="31" t="s">
        <v>166</v>
      </c>
      <c r="O71" s="31" t="s">
        <v>166</v>
      </c>
      <c r="P71" s="31" t="s">
        <v>166</v>
      </c>
      <c r="Q71" s="31" t="s">
        <v>166</v>
      </c>
      <c r="R71" s="31" t="s">
        <v>166</v>
      </c>
      <c r="S71" s="31" t="s">
        <v>166</v>
      </c>
      <c r="T71" s="31" t="s">
        <v>166</v>
      </c>
      <c r="U71" s="31" t="s">
        <v>166</v>
      </c>
      <c r="V71" s="31" t="s">
        <v>166</v>
      </c>
      <c r="W71" s="31" t="s">
        <v>166</v>
      </c>
      <c r="X71" s="31" t="s">
        <v>166</v>
      </c>
      <c r="Y71" s="31" t="s">
        <v>166</v>
      </c>
      <c r="Z71" s="31" t="s">
        <v>166</v>
      </c>
      <c r="AA71" s="31" t="s">
        <v>166</v>
      </c>
    </row>
    <row r="72" spans="1:27" s="27" customFormat="1" x14ac:dyDescent="0.25">
      <c r="A72" s="28" t="s">
        <v>134</v>
      </c>
      <c r="B72" s="28" t="s">
        <v>56</v>
      </c>
      <c r="C72" s="31">
        <v>0.1047595890410959</v>
      </c>
      <c r="D72" s="31">
        <v>9.5881781248323111E-2</v>
      </c>
      <c r="E72" s="31">
        <v>0.11260510844748858</v>
      </c>
      <c r="F72" s="31">
        <v>8.9078369289656595E-2</v>
      </c>
      <c r="G72" s="31">
        <v>8.8934647509126288E-2</v>
      </c>
      <c r="H72" s="31">
        <v>8.9747291937472926E-2</v>
      </c>
      <c r="I72" s="31">
        <v>8.8586349088860886E-2</v>
      </c>
      <c r="J72" s="31">
        <v>8.4542176248173645E-2</v>
      </c>
      <c r="K72" s="31">
        <v>8.4003533345362147E-2</v>
      </c>
      <c r="L72" s="31">
        <v>7.8236741916352145E-2</v>
      </c>
      <c r="M72" s="31">
        <v>7.1481371432018395E-2</v>
      </c>
      <c r="N72" s="31">
        <v>7.0599338742412171E-2</v>
      </c>
      <c r="O72" s="31">
        <v>6.8373774774560123E-2</v>
      </c>
      <c r="P72" s="31">
        <v>6.595248507879356E-2</v>
      </c>
      <c r="Q72" s="31">
        <v>6.8101282898407639E-2</v>
      </c>
      <c r="R72" s="31">
        <v>6.5825552083737277E-2</v>
      </c>
      <c r="S72" s="31">
        <v>6.5215573179524144E-2</v>
      </c>
      <c r="T72" s="31">
        <v>6.4353533210585179E-2</v>
      </c>
      <c r="U72" s="31">
        <v>6.285324394533455E-2</v>
      </c>
      <c r="V72" s="31">
        <v>6.0999555009430766E-2</v>
      </c>
      <c r="W72" s="31">
        <v>6.3229816969715247E-2</v>
      </c>
      <c r="X72" s="31">
        <v>6.3243629528865072E-2</v>
      </c>
      <c r="Y72" s="31">
        <v>5.9564143824676716E-2</v>
      </c>
      <c r="Z72" s="31">
        <v>5.9960654891825907E-2</v>
      </c>
      <c r="AA72" s="31">
        <v>5.9665545751607658E-2</v>
      </c>
    </row>
    <row r="74" spans="1:27" s="27" customFormat="1" x14ac:dyDescent="0.25"/>
    <row r="75" spans="1:27" s="27" customFormat="1"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s="27" customFormat="1" x14ac:dyDescent="0.25">
      <c r="A76" s="28" t="s">
        <v>135</v>
      </c>
      <c r="B76" s="28" t="s">
        <v>64</v>
      </c>
      <c r="C76" s="31" t="s">
        <v>166</v>
      </c>
      <c r="D76" s="31" t="s">
        <v>166</v>
      </c>
      <c r="E76" s="31" t="s">
        <v>166</v>
      </c>
      <c r="F76" s="31" t="s">
        <v>166</v>
      </c>
      <c r="G76" s="31" t="s">
        <v>166</v>
      </c>
      <c r="H76" s="31" t="s">
        <v>166</v>
      </c>
      <c r="I76" s="31" t="s">
        <v>166</v>
      </c>
      <c r="J76" s="31" t="s">
        <v>166</v>
      </c>
      <c r="K76" s="31" t="s">
        <v>166</v>
      </c>
      <c r="L76" s="31" t="s">
        <v>166</v>
      </c>
      <c r="M76" s="31" t="s">
        <v>166</v>
      </c>
      <c r="N76" s="31" t="s">
        <v>166</v>
      </c>
      <c r="O76" s="31" t="s">
        <v>166</v>
      </c>
      <c r="P76" s="31" t="s">
        <v>166</v>
      </c>
      <c r="Q76" s="31" t="s">
        <v>166</v>
      </c>
      <c r="R76" s="31" t="s">
        <v>166</v>
      </c>
      <c r="S76" s="31" t="s">
        <v>166</v>
      </c>
      <c r="T76" s="31" t="s">
        <v>166</v>
      </c>
      <c r="U76" s="31" t="s">
        <v>166</v>
      </c>
      <c r="V76" s="31" t="s">
        <v>166</v>
      </c>
      <c r="W76" s="31" t="s">
        <v>166</v>
      </c>
      <c r="X76" s="31" t="s">
        <v>166</v>
      </c>
      <c r="Y76" s="31" t="s">
        <v>166</v>
      </c>
      <c r="Z76" s="31" t="s">
        <v>166</v>
      </c>
      <c r="AA76" s="31" t="s">
        <v>166</v>
      </c>
    </row>
    <row r="77" spans="1:27" s="27" customFormat="1" x14ac:dyDescent="0.25">
      <c r="A77" s="28" t="s">
        <v>135</v>
      </c>
      <c r="B77" s="28" t="s">
        <v>72</v>
      </c>
      <c r="C77" s="31" t="s">
        <v>166</v>
      </c>
      <c r="D77" s="31" t="s">
        <v>166</v>
      </c>
      <c r="E77" s="31" t="s">
        <v>166</v>
      </c>
      <c r="F77" s="31" t="s">
        <v>166</v>
      </c>
      <c r="G77" s="31" t="s">
        <v>166</v>
      </c>
      <c r="H77" s="31" t="s">
        <v>166</v>
      </c>
      <c r="I77" s="31" t="s">
        <v>166</v>
      </c>
      <c r="J77" s="31" t="s">
        <v>166</v>
      </c>
      <c r="K77" s="31" t="s">
        <v>166</v>
      </c>
      <c r="L77" s="31" t="s">
        <v>166</v>
      </c>
      <c r="M77" s="31" t="s">
        <v>166</v>
      </c>
      <c r="N77" s="31" t="s">
        <v>166</v>
      </c>
      <c r="O77" s="31" t="s">
        <v>166</v>
      </c>
      <c r="P77" s="31" t="s">
        <v>166</v>
      </c>
      <c r="Q77" s="31" t="s">
        <v>166</v>
      </c>
      <c r="R77" s="31" t="s">
        <v>166</v>
      </c>
      <c r="S77" s="31" t="s">
        <v>166</v>
      </c>
      <c r="T77" s="31" t="s">
        <v>166</v>
      </c>
      <c r="U77" s="31" t="s">
        <v>166</v>
      </c>
      <c r="V77" s="31" t="s">
        <v>166</v>
      </c>
      <c r="W77" s="31" t="s">
        <v>166</v>
      </c>
      <c r="X77" s="31" t="s">
        <v>166</v>
      </c>
      <c r="Y77" s="31" t="s">
        <v>166</v>
      </c>
      <c r="Z77" s="31" t="s">
        <v>166</v>
      </c>
      <c r="AA77" s="31" t="s">
        <v>166</v>
      </c>
    </row>
    <row r="78" spans="1:27" s="27" customFormat="1" x14ac:dyDescent="0.25">
      <c r="A78" s="28" t="s">
        <v>135</v>
      </c>
      <c r="B78" s="28" t="s">
        <v>20</v>
      </c>
      <c r="C78" s="31">
        <v>0</v>
      </c>
      <c r="D78" s="31">
        <v>2.990160842865878E-7</v>
      </c>
      <c r="E78" s="31">
        <v>3.8880586354454496E-7</v>
      </c>
      <c r="F78" s="31">
        <v>4.4320632094733504E-7</v>
      </c>
      <c r="G78" s="31">
        <v>4.2770234186228252E-7</v>
      </c>
      <c r="H78" s="31">
        <v>4.3609229829500904E-7</v>
      </c>
      <c r="I78" s="31">
        <v>4.560283707585133E-7</v>
      </c>
      <c r="J78" s="31">
        <v>4.557075476835173E-7</v>
      </c>
      <c r="K78" s="31">
        <v>4.8132388592334287E-7</v>
      </c>
      <c r="L78" s="31">
        <v>5.1400350505687263E-7</v>
      </c>
      <c r="M78" s="31">
        <v>5.0196455388464796E-7</v>
      </c>
      <c r="N78" s="31">
        <v>6.337080122213563E-7</v>
      </c>
      <c r="O78" s="31">
        <v>6.4092277074288896E-7</v>
      </c>
      <c r="P78" s="31">
        <v>6.3707744112821518E-7</v>
      </c>
      <c r="Q78" s="31">
        <v>7.0019731398297282E-7</v>
      </c>
      <c r="R78" s="31">
        <v>6.927280541382476E-7</v>
      </c>
      <c r="S78" s="31">
        <v>7.9738818433355448E-7</v>
      </c>
      <c r="T78" s="31">
        <v>8.5796626848225452E-7</v>
      </c>
      <c r="U78" s="31">
        <v>9.7946172303226694E-7</v>
      </c>
      <c r="V78" s="31">
        <v>9.0236061791439505E-7</v>
      </c>
      <c r="W78" s="31">
        <v>1.0620497428949436E-6</v>
      </c>
      <c r="X78" s="31">
        <v>1.0669379303961874E-6</v>
      </c>
      <c r="Y78" s="31">
        <v>1.0392265675193983E-6</v>
      </c>
      <c r="Z78" s="31">
        <v>1.1332755770075111E-6</v>
      </c>
      <c r="AA78" s="31">
        <v>1.1439170728740953E-6</v>
      </c>
    </row>
    <row r="79" spans="1:27" s="27" customFormat="1" x14ac:dyDescent="0.25">
      <c r="A79" s="28" t="s">
        <v>135</v>
      </c>
      <c r="B79" s="28" t="s">
        <v>32</v>
      </c>
      <c r="C79" s="31" t="s">
        <v>166</v>
      </c>
      <c r="D79" s="31" t="s">
        <v>166</v>
      </c>
      <c r="E79" s="31" t="s">
        <v>166</v>
      </c>
      <c r="F79" s="31" t="s">
        <v>166</v>
      </c>
      <c r="G79" s="31" t="s">
        <v>166</v>
      </c>
      <c r="H79" s="31" t="s">
        <v>166</v>
      </c>
      <c r="I79" s="31" t="s">
        <v>166</v>
      </c>
      <c r="J79" s="31" t="s">
        <v>166</v>
      </c>
      <c r="K79" s="31" t="s">
        <v>166</v>
      </c>
      <c r="L79" s="31" t="s">
        <v>166</v>
      </c>
      <c r="M79" s="31" t="s">
        <v>166</v>
      </c>
      <c r="N79" s="31" t="s">
        <v>166</v>
      </c>
      <c r="O79" s="31" t="s">
        <v>166</v>
      </c>
      <c r="P79" s="31" t="s">
        <v>166</v>
      </c>
      <c r="Q79" s="31" t="s">
        <v>166</v>
      </c>
      <c r="R79" s="31" t="s">
        <v>166</v>
      </c>
      <c r="S79" s="31" t="s">
        <v>166</v>
      </c>
      <c r="T79" s="31" t="s">
        <v>166</v>
      </c>
      <c r="U79" s="31" t="s">
        <v>166</v>
      </c>
      <c r="V79" s="31" t="s">
        <v>166</v>
      </c>
      <c r="W79" s="31" t="s">
        <v>166</v>
      </c>
      <c r="X79" s="31" t="s">
        <v>166</v>
      </c>
      <c r="Y79" s="31" t="s">
        <v>166</v>
      </c>
      <c r="Z79" s="31" t="s">
        <v>166</v>
      </c>
      <c r="AA79" s="31" t="s">
        <v>166</v>
      </c>
    </row>
    <row r="80" spans="1:27" s="27" customFormat="1" x14ac:dyDescent="0.25">
      <c r="A80" s="28" t="s">
        <v>135</v>
      </c>
      <c r="B80" s="28" t="s">
        <v>67</v>
      </c>
      <c r="C80" s="31">
        <v>3.1000041071933177E-7</v>
      </c>
      <c r="D80" s="31">
        <v>2.6146710918358102E-7</v>
      </c>
      <c r="E80" s="31">
        <v>2.9933640706366249E-4</v>
      </c>
      <c r="F80" s="31">
        <v>3.6734127884247256E-7</v>
      </c>
      <c r="G80" s="31">
        <v>1.0003342991682268E-4</v>
      </c>
      <c r="H80" s="31">
        <v>2.4019888107763276E-4</v>
      </c>
      <c r="I80" s="31">
        <v>4.3742600426007046E-5</v>
      </c>
      <c r="J80" s="31">
        <v>3.6260813269396852E-7</v>
      </c>
      <c r="K80" s="31">
        <v>4.7404543908257697E-4</v>
      </c>
      <c r="L80" s="31">
        <v>4.0601192999745237E-7</v>
      </c>
      <c r="M80" s="31">
        <v>4.0134886845543121E-5</v>
      </c>
      <c r="N80" s="31">
        <v>4.0579358262529631E-4</v>
      </c>
      <c r="O80" s="31">
        <v>4.8711952190541474E-7</v>
      </c>
      <c r="P80" s="31">
        <v>5.0713312629149842E-4</v>
      </c>
      <c r="Q80" s="31">
        <v>1.3540534662566577E-3</v>
      </c>
      <c r="R80" s="31">
        <v>5.4572039533772601E-7</v>
      </c>
      <c r="S80" s="31">
        <v>2.4452715650420754E-3</v>
      </c>
      <c r="T80" s="31">
        <v>1.9027988661882855E-4</v>
      </c>
      <c r="U80" s="31">
        <v>1.0940586653914446E-3</v>
      </c>
      <c r="V80" s="31">
        <v>1.2607855157203596E-3</v>
      </c>
      <c r="W80" s="31">
        <v>3.1980589825175106E-3</v>
      </c>
      <c r="X80" s="31">
        <v>1.0291169438624056E-3</v>
      </c>
      <c r="Y80" s="31">
        <v>2.2357978717697301E-3</v>
      </c>
      <c r="Z80" s="31">
        <v>1.0035506984777749E-2</v>
      </c>
      <c r="AA80" s="31">
        <v>5.8462682249791247E-3</v>
      </c>
    </row>
    <row r="81" spans="1:27" s="27" customFormat="1" x14ac:dyDescent="0.25">
      <c r="A81" s="28" t="s">
        <v>135</v>
      </c>
      <c r="B81" s="28" t="s">
        <v>66</v>
      </c>
      <c r="C81" s="31">
        <v>0.37242690405896012</v>
      </c>
      <c r="D81" s="31">
        <v>0.56237547042596148</v>
      </c>
      <c r="E81" s="31">
        <v>0.41848022394757134</v>
      </c>
      <c r="F81" s="31">
        <v>0.42607699559333417</v>
      </c>
      <c r="G81" s="31">
        <v>0.51129438197318411</v>
      </c>
      <c r="H81" s="31">
        <v>0.46445332303651832</v>
      </c>
      <c r="I81" s="31">
        <v>0.46790253466953557</v>
      </c>
      <c r="J81" s="31">
        <v>0.51627162193017995</v>
      </c>
      <c r="K81" s="31">
        <v>0.45996204494614851</v>
      </c>
      <c r="L81" s="31">
        <v>0.36863436564409141</v>
      </c>
      <c r="M81" s="31">
        <v>0.56105170114409508</v>
      </c>
      <c r="N81" s="31">
        <v>0.41223932543369024</v>
      </c>
      <c r="O81" s="31">
        <v>0.42172483239435582</v>
      </c>
      <c r="P81" s="31">
        <v>0.50606641213632653</v>
      </c>
      <c r="Q81" s="31">
        <v>0.46221253874955076</v>
      </c>
      <c r="R81" s="31">
        <v>0.46037861174918698</v>
      </c>
      <c r="S81" s="31">
        <v>0.51097652817638106</v>
      </c>
      <c r="T81" s="31">
        <v>0.45523964603151823</v>
      </c>
      <c r="U81" s="31">
        <v>0.36781847729580813</v>
      </c>
      <c r="V81" s="31">
        <v>0.55148339315515438</v>
      </c>
      <c r="W81" s="31">
        <v>0.40841441615094176</v>
      </c>
      <c r="X81" s="31">
        <v>0.41780788539464303</v>
      </c>
      <c r="Y81" s="31">
        <v>0.50393886770788421</v>
      </c>
      <c r="Z81" s="31">
        <v>0.45542096411655997</v>
      </c>
      <c r="AA81" s="31">
        <v>0.45608936920420051</v>
      </c>
    </row>
    <row r="82" spans="1:27" s="27" customFormat="1" x14ac:dyDescent="0.25">
      <c r="A82" s="28" t="s">
        <v>135</v>
      </c>
      <c r="B82" s="28" t="s">
        <v>70</v>
      </c>
      <c r="C82" s="31">
        <v>0.35764870765944573</v>
      </c>
      <c r="D82" s="31">
        <v>0.40612141430928528</v>
      </c>
      <c r="E82" s="31">
        <v>0.37860367261278316</v>
      </c>
      <c r="F82" s="31">
        <v>0.36823308568040009</v>
      </c>
      <c r="G82" s="31">
        <v>0.40421666661809846</v>
      </c>
      <c r="H82" s="31">
        <v>0.41216495836905043</v>
      </c>
      <c r="I82" s="31">
        <v>0.4221545381042473</v>
      </c>
      <c r="J82" s="31">
        <v>0.37840118654230548</v>
      </c>
      <c r="K82" s="31">
        <v>0.4101394638927825</v>
      </c>
      <c r="L82" s="31">
        <v>0.4143363765753636</v>
      </c>
      <c r="M82" s="31">
        <v>0.43523476230888192</v>
      </c>
      <c r="N82" s="31">
        <v>0.42479071522064243</v>
      </c>
      <c r="O82" s="31">
        <v>0.43167402641130687</v>
      </c>
      <c r="P82" s="31">
        <v>0.46337465695637609</v>
      </c>
      <c r="Q82" s="31">
        <v>0.46203145203408108</v>
      </c>
      <c r="R82" s="31">
        <v>0.47780981937417227</v>
      </c>
      <c r="S82" s="31">
        <v>0.42601485724646021</v>
      </c>
      <c r="T82" s="31">
        <v>0.40628420661552961</v>
      </c>
      <c r="U82" s="31">
        <v>0.39392844221429674</v>
      </c>
      <c r="V82" s="31">
        <v>0.43520077990947803</v>
      </c>
      <c r="W82" s="31">
        <v>0.38320502501471343</v>
      </c>
      <c r="X82" s="31">
        <v>0.38701836195074296</v>
      </c>
      <c r="Y82" s="31">
        <v>0.40159879103884716</v>
      </c>
      <c r="Z82" s="31">
        <v>0.41875384795167081</v>
      </c>
      <c r="AA82" s="31">
        <v>0.44527176187939688</v>
      </c>
    </row>
    <row r="83" spans="1:27" s="27" customFormat="1" x14ac:dyDescent="0.25">
      <c r="A83" s="28" t="s">
        <v>135</v>
      </c>
      <c r="B83" s="28" t="s">
        <v>69</v>
      </c>
      <c r="C83" s="31" t="s">
        <v>166</v>
      </c>
      <c r="D83" s="31" t="s">
        <v>166</v>
      </c>
      <c r="E83" s="31" t="s">
        <v>166</v>
      </c>
      <c r="F83" s="31" t="s">
        <v>166</v>
      </c>
      <c r="G83" s="31" t="s">
        <v>166</v>
      </c>
      <c r="H83" s="31" t="s">
        <v>166</v>
      </c>
      <c r="I83" s="31" t="s">
        <v>166</v>
      </c>
      <c r="J83" s="31" t="s">
        <v>166</v>
      </c>
      <c r="K83" s="31" t="s">
        <v>166</v>
      </c>
      <c r="L83" s="31" t="s">
        <v>166</v>
      </c>
      <c r="M83" s="31" t="s">
        <v>166</v>
      </c>
      <c r="N83" s="31" t="s">
        <v>166</v>
      </c>
      <c r="O83" s="31" t="s">
        <v>166</v>
      </c>
      <c r="P83" s="31" t="s">
        <v>166</v>
      </c>
      <c r="Q83" s="31" t="s">
        <v>166</v>
      </c>
      <c r="R83" s="31" t="s">
        <v>166</v>
      </c>
      <c r="S83" s="31" t="s">
        <v>166</v>
      </c>
      <c r="T83" s="31" t="s">
        <v>166</v>
      </c>
      <c r="U83" s="31" t="s">
        <v>166</v>
      </c>
      <c r="V83" s="31" t="s">
        <v>166</v>
      </c>
      <c r="W83" s="31" t="s">
        <v>166</v>
      </c>
      <c r="X83" s="31" t="s">
        <v>166</v>
      </c>
      <c r="Y83" s="31" t="s">
        <v>166</v>
      </c>
      <c r="Z83" s="31" t="s">
        <v>166</v>
      </c>
      <c r="AA83" s="31" t="s">
        <v>166</v>
      </c>
    </row>
    <row r="84" spans="1:27" s="27" customFormat="1" x14ac:dyDescent="0.25">
      <c r="A84" s="28" t="s">
        <v>135</v>
      </c>
      <c r="B84" s="28" t="s">
        <v>36</v>
      </c>
      <c r="C84" s="31" t="s">
        <v>166</v>
      </c>
      <c r="D84" s="31" t="s">
        <v>166</v>
      </c>
      <c r="E84" s="31" t="s">
        <v>166</v>
      </c>
      <c r="F84" s="31" t="s">
        <v>166</v>
      </c>
      <c r="G84" s="31" t="s">
        <v>166</v>
      </c>
      <c r="H84" s="31" t="s">
        <v>166</v>
      </c>
      <c r="I84" s="31" t="s">
        <v>166</v>
      </c>
      <c r="J84" s="31" t="s">
        <v>166</v>
      </c>
      <c r="K84" s="31" t="s">
        <v>166</v>
      </c>
      <c r="L84" s="31" t="s">
        <v>166</v>
      </c>
      <c r="M84" s="31" t="s">
        <v>166</v>
      </c>
      <c r="N84" s="31" t="s">
        <v>166</v>
      </c>
      <c r="O84" s="31" t="s">
        <v>166</v>
      </c>
      <c r="P84" s="31" t="s">
        <v>166</v>
      </c>
      <c r="Q84" s="31" t="s">
        <v>166</v>
      </c>
      <c r="R84" s="31" t="s">
        <v>166</v>
      </c>
      <c r="S84" s="31" t="s">
        <v>166</v>
      </c>
      <c r="T84" s="31" t="s">
        <v>166</v>
      </c>
      <c r="U84" s="31" t="s">
        <v>166</v>
      </c>
      <c r="V84" s="31" t="s">
        <v>166</v>
      </c>
      <c r="W84" s="31" t="s">
        <v>166</v>
      </c>
      <c r="X84" s="31" t="s">
        <v>166</v>
      </c>
      <c r="Y84" s="31" t="s">
        <v>166</v>
      </c>
      <c r="Z84" s="31" t="s">
        <v>166</v>
      </c>
      <c r="AA84" s="31" t="s">
        <v>166</v>
      </c>
    </row>
    <row r="85" spans="1:27" s="27" customFormat="1" x14ac:dyDescent="0.25">
      <c r="A85" s="28" t="s">
        <v>135</v>
      </c>
      <c r="B85" s="28" t="s">
        <v>74</v>
      </c>
      <c r="C85" s="31" t="s">
        <v>166</v>
      </c>
      <c r="D85" s="31" t="s">
        <v>166</v>
      </c>
      <c r="E85" s="31" t="s">
        <v>166</v>
      </c>
      <c r="F85" s="31" t="s">
        <v>166</v>
      </c>
      <c r="G85" s="31" t="s">
        <v>166</v>
      </c>
      <c r="H85" s="31" t="s">
        <v>166</v>
      </c>
      <c r="I85" s="31" t="s">
        <v>166</v>
      </c>
      <c r="J85" s="31" t="s">
        <v>166</v>
      </c>
      <c r="K85" s="31" t="s">
        <v>166</v>
      </c>
      <c r="L85" s="31" t="s">
        <v>166</v>
      </c>
      <c r="M85" s="31" t="s">
        <v>166</v>
      </c>
      <c r="N85" s="31" t="s">
        <v>166</v>
      </c>
      <c r="O85" s="31" t="s">
        <v>166</v>
      </c>
      <c r="P85" s="31" t="s">
        <v>166</v>
      </c>
      <c r="Q85" s="31" t="s">
        <v>166</v>
      </c>
      <c r="R85" s="31" t="s">
        <v>166</v>
      </c>
      <c r="S85" s="31" t="s">
        <v>166</v>
      </c>
      <c r="T85" s="31" t="s">
        <v>166</v>
      </c>
      <c r="U85" s="31" t="s">
        <v>166</v>
      </c>
      <c r="V85" s="31" t="s">
        <v>166</v>
      </c>
      <c r="W85" s="31" t="s">
        <v>166</v>
      </c>
      <c r="X85" s="31" t="s">
        <v>166</v>
      </c>
      <c r="Y85" s="31" t="s">
        <v>166</v>
      </c>
      <c r="Z85" s="31" t="s">
        <v>166</v>
      </c>
      <c r="AA85" s="31" t="s">
        <v>166</v>
      </c>
    </row>
    <row r="86" spans="1:27" s="27" customFormat="1" x14ac:dyDescent="0.25">
      <c r="A86" s="28" t="s">
        <v>135</v>
      </c>
      <c r="B86" s="28" t="s">
        <v>56</v>
      </c>
      <c r="C86" s="31">
        <v>3.6099911692232824E-3</v>
      </c>
      <c r="D86" s="31">
        <v>4.146375503335087E-3</v>
      </c>
      <c r="E86" s="31">
        <v>5.5747462899543377E-3</v>
      </c>
      <c r="F86" s="31">
        <v>6.4120430818678771E-3</v>
      </c>
      <c r="G86" s="31">
        <v>6.233385710448563E-3</v>
      </c>
      <c r="H86" s="31">
        <v>9.2090751068524528E-3</v>
      </c>
      <c r="I86" s="31">
        <v>8.7565812133072411E-3</v>
      </c>
      <c r="J86" s="31">
        <v>1.2247682048813498E-2</v>
      </c>
      <c r="K86" s="31">
        <v>2.1950582127579429E-2</v>
      </c>
      <c r="L86" s="31">
        <v>3.4083599695585685E-2</v>
      </c>
      <c r="M86" s="31">
        <v>6.9140454084221217E-2</v>
      </c>
      <c r="N86" s="31">
        <v>6.5255757956871524E-2</v>
      </c>
      <c r="O86" s="31">
        <v>6.1064400709354337E-2</v>
      </c>
      <c r="P86" s="31">
        <v>5.4109890814528189E-2</v>
      </c>
      <c r="Q86" s="31">
        <v>5.5583003843593042E-2</v>
      </c>
      <c r="R86" s="31">
        <v>5.3891154959943607E-2</v>
      </c>
      <c r="S86" s="31">
        <v>5.8293626107977441E-2</v>
      </c>
      <c r="T86" s="31">
        <v>5.726921735892939E-2</v>
      </c>
      <c r="U86" s="31">
        <v>6.1637775875190141E-2</v>
      </c>
      <c r="V86" s="31">
        <v>5.474397369241233E-2</v>
      </c>
      <c r="W86" s="31">
        <v>6.6353624456652993E-2</v>
      </c>
      <c r="X86" s="31">
        <v>6.0374953697865108E-2</v>
      </c>
      <c r="Y86" s="31">
        <v>5.1206817980308621E-2</v>
      </c>
      <c r="Z86" s="31">
        <v>5.4699168122590125E-2</v>
      </c>
      <c r="AA86" s="31">
        <v>5.0028675622226473E-2</v>
      </c>
    </row>
    <row r="88" spans="1:27" s="27" customFormat="1" collapsed="1"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row>
    <row r="89" spans="1:27" s="27" customFormat="1"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row>
    <row r="90" spans="1:27" s="27" customFormat="1" x14ac:dyDescent="0.25">
      <c r="A90" s="17" t="s">
        <v>136</v>
      </c>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row>
    <row r="91" spans="1:27" s="27" customFormat="1" x14ac:dyDescent="0.25">
      <c r="A91" s="18" t="s">
        <v>129</v>
      </c>
      <c r="B91" s="18" t="s">
        <v>130</v>
      </c>
      <c r="C91" s="18" t="s">
        <v>79</v>
      </c>
      <c r="D91" s="18" t="s">
        <v>87</v>
      </c>
      <c r="E91" s="18" t="s">
        <v>88</v>
      </c>
      <c r="F91" s="18" t="s">
        <v>89</v>
      </c>
      <c r="G91" s="18" t="s">
        <v>90</v>
      </c>
      <c r="H91" s="18" t="s">
        <v>91</v>
      </c>
      <c r="I91" s="18" t="s">
        <v>92</v>
      </c>
      <c r="J91" s="18" t="s">
        <v>93</v>
      </c>
      <c r="K91" s="18" t="s">
        <v>94</v>
      </c>
      <c r="L91" s="18" t="s">
        <v>95</v>
      </c>
      <c r="M91" s="18" t="s">
        <v>96</v>
      </c>
      <c r="N91" s="18" t="s">
        <v>97</v>
      </c>
      <c r="O91" s="18" t="s">
        <v>98</v>
      </c>
      <c r="P91" s="18" t="s">
        <v>99</v>
      </c>
      <c r="Q91" s="18" t="s">
        <v>100</v>
      </c>
      <c r="R91" s="18" t="s">
        <v>101</v>
      </c>
      <c r="S91" s="18" t="s">
        <v>102</v>
      </c>
      <c r="T91" s="18" t="s">
        <v>103</v>
      </c>
      <c r="U91" s="18" t="s">
        <v>104</v>
      </c>
      <c r="V91" s="18" t="s">
        <v>105</v>
      </c>
      <c r="W91" s="18" t="s">
        <v>106</v>
      </c>
      <c r="X91" s="18" t="s">
        <v>107</v>
      </c>
      <c r="Y91" s="18" t="s">
        <v>108</v>
      </c>
      <c r="Z91" s="18" t="s">
        <v>109</v>
      </c>
      <c r="AA91" s="18" t="s">
        <v>110</v>
      </c>
    </row>
    <row r="92" spans="1:27" s="27" customFormat="1" x14ac:dyDescent="0.25">
      <c r="A92" s="28" t="s">
        <v>40</v>
      </c>
      <c r="B92" s="28" t="s">
        <v>71</v>
      </c>
      <c r="C92" s="32">
        <v>0.11064724680543747</v>
      </c>
      <c r="D92" s="32">
        <v>5.2356276374718791E-2</v>
      </c>
      <c r="E92" s="32">
        <v>6.9749317978901881E-2</v>
      </c>
      <c r="F92" s="32">
        <v>6.5163945444825164E-2</v>
      </c>
      <c r="G92" s="32">
        <v>7.0279199858349975E-2</v>
      </c>
      <c r="H92" s="32">
        <v>7.173314577187119E-2</v>
      </c>
      <c r="I92" s="32">
        <v>7.2735295061379365E-2</v>
      </c>
      <c r="J92" s="32">
        <v>0.1076436206387645</v>
      </c>
      <c r="K92" s="32">
        <v>0.11073233558054255</v>
      </c>
      <c r="L92" s="32">
        <v>0.14390215686628027</v>
      </c>
      <c r="M92" s="32">
        <v>0.14229689306738152</v>
      </c>
      <c r="N92" s="32">
        <v>0.14773806939463585</v>
      </c>
      <c r="O92" s="32">
        <v>0.1485905802178554</v>
      </c>
      <c r="P92" s="32">
        <v>0.14435318953591286</v>
      </c>
      <c r="Q92" s="32">
        <v>0.15222351628661634</v>
      </c>
      <c r="R92" s="32">
        <v>0.15107946710928499</v>
      </c>
      <c r="S92" s="32">
        <v>0.14540047222052369</v>
      </c>
      <c r="T92" s="32">
        <v>0.1452454937195051</v>
      </c>
      <c r="U92" s="32">
        <v>0.14934100959592475</v>
      </c>
      <c r="V92" s="32">
        <v>0.14586742172617317</v>
      </c>
      <c r="W92" s="32">
        <v>0.14773303994757042</v>
      </c>
      <c r="X92" s="32">
        <v>0.15563710989569868</v>
      </c>
      <c r="Y92" s="32">
        <v>0.15066686729586909</v>
      </c>
      <c r="Z92" s="32">
        <v>0.15752702519487533</v>
      </c>
      <c r="AA92" s="32">
        <v>0.15825173176897306</v>
      </c>
    </row>
    <row r="93" spans="1:27" collapsed="1" x14ac:dyDescent="0.25">
      <c r="A93" s="28" t="s">
        <v>40</v>
      </c>
      <c r="B93" s="28" t="s">
        <v>122</v>
      </c>
      <c r="C93" s="32">
        <v>9.5453263638548263E-3</v>
      </c>
      <c r="D93" s="32">
        <v>4.3540038108970967E-2</v>
      </c>
      <c r="E93" s="32">
        <v>7.0991949909019109E-2</v>
      </c>
      <c r="F93" s="32">
        <v>8.2452021305592704E-2</v>
      </c>
      <c r="G93" s="32">
        <v>7.9532902477169112E-2</v>
      </c>
      <c r="H93" s="32">
        <v>0.13354484609448361</v>
      </c>
      <c r="I93" s="32">
        <v>0.14757956879977654</v>
      </c>
      <c r="J93" s="32">
        <v>0.12246213795989321</v>
      </c>
      <c r="K93" s="32">
        <v>0.23624058031103726</v>
      </c>
      <c r="L93" s="32">
        <v>0.2362135785069206</v>
      </c>
      <c r="M93" s="32">
        <v>0.22672196763906555</v>
      </c>
      <c r="N93" s="32">
        <v>0.24875279939918699</v>
      </c>
      <c r="O93" s="32">
        <v>0.2286693426855993</v>
      </c>
      <c r="P93" s="32">
        <v>0.21526144989314042</v>
      </c>
      <c r="Q93" s="32">
        <v>0.25824055783970939</v>
      </c>
      <c r="R93" s="32">
        <v>0.25326322553476599</v>
      </c>
      <c r="S93" s="32">
        <v>0.26357404762892889</v>
      </c>
      <c r="T93" s="32">
        <v>0.26335318752965597</v>
      </c>
      <c r="U93" s="32">
        <v>0.28858053391927013</v>
      </c>
      <c r="V93" s="32">
        <v>0.29900696739630289</v>
      </c>
      <c r="W93" s="32">
        <v>0.2939591655778992</v>
      </c>
      <c r="X93" s="32">
        <v>0.30723938850685345</v>
      </c>
      <c r="Y93" s="32">
        <v>0.29770132429771295</v>
      </c>
      <c r="Z93" s="32">
        <v>0.32370360459886777</v>
      </c>
      <c r="AA93" s="32">
        <v>0.31272592219929823</v>
      </c>
    </row>
    <row r="94" spans="1:27" x14ac:dyDescent="0.25">
      <c r="A94" s="28" t="s">
        <v>40</v>
      </c>
      <c r="B94" s="28" t="s">
        <v>76</v>
      </c>
      <c r="C94" s="32">
        <v>7.647162605270745E-2</v>
      </c>
      <c r="D94" s="32">
        <v>9.3084808409429412E-2</v>
      </c>
      <c r="E94" s="32">
        <v>9.1846986750681342E-2</v>
      </c>
      <c r="F94" s="32">
        <v>9.0689009172422452E-2</v>
      </c>
      <c r="G94" s="32">
        <v>9.6182588270043612E-2</v>
      </c>
      <c r="H94" s="32">
        <v>9.6668261173243328E-2</v>
      </c>
      <c r="I94" s="32">
        <v>9.6512401950511154E-2</v>
      </c>
      <c r="J94" s="32">
        <v>9.1026825256662475E-2</v>
      </c>
      <c r="K94" s="32">
        <v>9.5998012389757442E-2</v>
      </c>
      <c r="L94" s="32">
        <v>9.0300131967128244E-2</v>
      </c>
      <c r="M94" s="32">
        <v>8.6098602161572807E-2</v>
      </c>
      <c r="N94" s="32">
        <v>8.4086510179452997E-2</v>
      </c>
      <c r="O94" s="32">
        <v>8.2385720926827929E-2</v>
      </c>
      <c r="P94" s="32">
        <v>7.8905537770256093E-2</v>
      </c>
      <c r="Q94" s="32">
        <v>7.9052192539994695E-2</v>
      </c>
      <c r="R94" s="32">
        <v>7.692880698918772E-2</v>
      </c>
      <c r="S94" s="32">
        <v>7.5654573715974047E-2</v>
      </c>
      <c r="T94" s="32">
        <v>7.4390936622241957E-2</v>
      </c>
      <c r="U94" s="32">
        <v>7.4091191155654643E-2</v>
      </c>
      <c r="V94" s="32">
        <v>7.2090858172647057E-2</v>
      </c>
      <c r="W94" s="32">
        <v>7.3719141337642694E-2</v>
      </c>
      <c r="X94" s="32">
        <v>7.361499031399317E-2</v>
      </c>
      <c r="Y94" s="32">
        <v>7.0372522746893526E-2</v>
      </c>
      <c r="Z94" s="32">
        <v>7.1335268759090312E-2</v>
      </c>
      <c r="AA94" s="32">
        <v>7.050917233378047E-2</v>
      </c>
    </row>
    <row r="95" spans="1:27" collapsed="1" x14ac:dyDescent="0.25"/>
    <row r="96" spans="1:27" x14ac:dyDescent="0.25">
      <c r="A96" s="18" t="s">
        <v>129</v>
      </c>
      <c r="B96" s="18" t="s">
        <v>130</v>
      </c>
      <c r="C96" s="18" t="s">
        <v>79</v>
      </c>
      <c r="D96" s="18" t="s">
        <v>87</v>
      </c>
      <c r="E96" s="18" t="s">
        <v>88</v>
      </c>
      <c r="F96" s="18" t="s">
        <v>89</v>
      </c>
      <c r="G96" s="18" t="s">
        <v>90</v>
      </c>
      <c r="H96" s="18" t="s">
        <v>91</v>
      </c>
      <c r="I96" s="18" t="s">
        <v>92</v>
      </c>
      <c r="J96" s="18" t="s">
        <v>93</v>
      </c>
      <c r="K96" s="18" t="s">
        <v>94</v>
      </c>
      <c r="L96" s="18" t="s">
        <v>95</v>
      </c>
      <c r="M96" s="18" t="s">
        <v>96</v>
      </c>
      <c r="N96" s="18" t="s">
        <v>97</v>
      </c>
      <c r="O96" s="18" t="s">
        <v>98</v>
      </c>
      <c r="P96" s="18" t="s">
        <v>99</v>
      </c>
      <c r="Q96" s="18" t="s">
        <v>100</v>
      </c>
      <c r="R96" s="18" t="s">
        <v>101</v>
      </c>
      <c r="S96" s="18" t="s">
        <v>102</v>
      </c>
      <c r="T96" s="18" t="s">
        <v>103</v>
      </c>
      <c r="U96" s="18" t="s">
        <v>104</v>
      </c>
      <c r="V96" s="18" t="s">
        <v>105</v>
      </c>
      <c r="W96" s="18" t="s">
        <v>106</v>
      </c>
      <c r="X96" s="18" t="s">
        <v>107</v>
      </c>
      <c r="Y96" s="18" t="s">
        <v>108</v>
      </c>
      <c r="Z96" s="18" t="s">
        <v>109</v>
      </c>
      <c r="AA96" s="18" t="s">
        <v>110</v>
      </c>
    </row>
    <row r="97" spans="1:27" x14ac:dyDescent="0.25">
      <c r="A97" s="28" t="s">
        <v>131</v>
      </c>
      <c r="B97" s="28" t="s">
        <v>71</v>
      </c>
      <c r="C97" s="32" t="s">
        <v>166</v>
      </c>
      <c r="D97" s="32" t="s">
        <v>166</v>
      </c>
      <c r="E97" s="32" t="s">
        <v>166</v>
      </c>
      <c r="F97" s="32" t="s">
        <v>166</v>
      </c>
      <c r="G97" s="32" t="s">
        <v>166</v>
      </c>
      <c r="H97" s="32" t="s">
        <v>166</v>
      </c>
      <c r="I97" s="32" t="s">
        <v>166</v>
      </c>
      <c r="J97" s="32" t="s">
        <v>166</v>
      </c>
      <c r="K97" s="32" t="s">
        <v>166</v>
      </c>
      <c r="L97" s="32">
        <v>0.16142837004794811</v>
      </c>
      <c r="M97" s="32">
        <v>0.16152751591797579</v>
      </c>
      <c r="N97" s="32">
        <v>0.16193732029859084</v>
      </c>
      <c r="O97" s="32">
        <v>0.16151843412785538</v>
      </c>
      <c r="P97" s="32">
        <v>0.15476857560810639</v>
      </c>
      <c r="Q97" s="32">
        <v>0.16354986531326729</v>
      </c>
      <c r="R97" s="32">
        <v>0.16253402739530773</v>
      </c>
      <c r="S97" s="32">
        <v>0.15529177647696885</v>
      </c>
      <c r="T97" s="32">
        <v>0.1543385860176878</v>
      </c>
      <c r="U97" s="32">
        <v>0.16082106870478885</v>
      </c>
      <c r="V97" s="32">
        <v>0.1567960949110481</v>
      </c>
      <c r="W97" s="32">
        <v>0.15925326434516324</v>
      </c>
      <c r="X97" s="32">
        <v>0.15895253476135218</v>
      </c>
      <c r="Y97" s="32">
        <v>0.15314334464016341</v>
      </c>
      <c r="Z97" s="32">
        <v>0.16176957548990495</v>
      </c>
      <c r="AA97" s="32">
        <v>0.16202860233510166</v>
      </c>
    </row>
    <row r="98" spans="1:27" x14ac:dyDescent="0.25">
      <c r="A98" s="28" t="s">
        <v>131</v>
      </c>
      <c r="B98" s="28" t="s">
        <v>122</v>
      </c>
      <c r="C98" s="32">
        <v>3.1142156447053568E-3</v>
      </c>
      <c r="D98" s="32">
        <v>5.0090455262013479E-2</v>
      </c>
      <c r="E98" s="32">
        <v>7.2212771798216988E-2</v>
      </c>
      <c r="F98" s="32">
        <v>8.9576621289543676E-2</v>
      </c>
      <c r="G98" s="32">
        <v>7.6962324520135239E-2</v>
      </c>
      <c r="H98" s="32">
        <v>0.13210442351584115</v>
      </c>
      <c r="I98" s="32">
        <v>0.14392464950505179</v>
      </c>
      <c r="J98" s="32">
        <v>0.12155167780142936</v>
      </c>
      <c r="K98" s="32">
        <v>0.24366279658652318</v>
      </c>
      <c r="L98" s="32">
        <v>0.24394009235704553</v>
      </c>
      <c r="M98" s="32">
        <v>0.23642575487366879</v>
      </c>
      <c r="N98" s="32">
        <v>0.25709765394190476</v>
      </c>
      <c r="O98" s="32">
        <v>0.23680408366357011</v>
      </c>
      <c r="P98" s="32">
        <v>0.22375698572161815</v>
      </c>
      <c r="Q98" s="32">
        <v>0.26499364341294668</v>
      </c>
      <c r="R98" s="32">
        <v>0.26186487256614832</v>
      </c>
      <c r="S98" s="32">
        <v>0.2634858310116942</v>
      </c>
      <c r="T98" s="32">
        <v>0.26233592531584277</v>
      </c>
      <c r="U98" s="32">
        <v>0.2879360091539056</v>
      </c>
      <c r="V98" s="32">
        <v>0.29967038477766811</v>
      </c>
      <c r="W98" s="32">
        <v>0.28799142392173627</v>
      </c>
      <c r="X98" s="32">
        <v>0.29521999159045159</v>
      </c>
      <c r="Y98" s="32">
        <v>0.28893988895682099</v>
      </c>
      <c r="Z98" s="32">
        <v>0.31687865892921474</v>
      </c>
      <c r="AA98" s="32">
        <v>0.30312587794526619</v>
      </c>
    </row>
    <row r="99" spans="1:27" x14ac:dyDescent="0.25">
      <c r="A99" s="28" t="s">
        <v>131</v>
      </c>
      <c r="B99" s="28" t="s">
        <v>76</v>
      </c>
      <c r="C99" s="32">
        <v>3.9377387797895819E-2</v>
      </c>
      <c r="D99" s="32">
        <v>9.3908435876275217E-2</v>
      </c>
      <c r="E99" s="32">
        <v>7.1726150352367124E-2</v>
      </c>
      <c r="F99" s="32">
        <v>8.5341641162147555E-2</v>
      </c>
      <c r="G99" s="32">
        <v>9.1947584430728729E-2</v>
      </c>
      <c r="H99" s="32">
        <v>9.3439610683382496E-2</v>
      </c>
      <c r="I99" s="32">
        <v>9.3429320597070667E-2</v>
      </c>
      <c r="J99" s="32">
        <v>8.5463476136371563E-2</v>
      </c>
      <c r="K99" s="32">
        <v>9.2901947991255576E-2</v>
      </c>
      <c r="L99" s="32">
        <v>8.5743017427365883E-2</v>
      </c>
      <c r="M99" s="32">
        <v>8.1869111503554345E-2</v>
      </c>
      <c r="N99" s="32">
        <v>8.0118009311891211E-2</v>
      </c>
      <c r="O99" s="32">
        <v>7.9201322367602606E-2</v>
      </c>
      <c r="P99" s="32">
        <v>7.5349485566828731E-2</v>
      </c>
      <c r="Q99" s="32">
        <v>7.7149342559787198E-2</v>
      </c>
      <c r="R99" s="32">
        <v>7.5790861091903208E-2</v>
      </c>
      <c r="S99" s="32">
        <v>7.3817223814654276E-2</v>
      </c>
      <c r="T99" s="32">
        <v>7.3168712265305233E-2</v>
      </c>
      <c r="U99" s="32">
        <v>7.3067030432194202E-2</v>
      </c>
      <c r="V99" s="32">
        <v>7.2334448380420538E-2</v>
      </c>
      <c r="W99" s="32">
        <v>7.3006593820651638E-2</v>
      </c>
      <c r="X99" s="32">
        <v>7.4179931610060215E-2</v>
      </c>
      <c r="Y99" s="32">
        <v>7.1195663228200437E-2</v>
      </c>
      <c r="Z99" s="32">
        <v>7.2101523186574534E-2</v>
      </c>
      <c r="AA99" s="32">
        <v>7.1188360335148554E-2</v>
      </c>
    </row>
    <row r="101" spans="1:27" x14ac:dyDescent="0.25">
      <c r="A101" s="18" t="s">
        <v>129</v>
      </c>
      <c r="B101" s="18" t="s">
        <v>130</v>
      </c>
      <c r="C101" s="18" t="s">
        <v>79</v>
      </c>
      <c r="D101" s="18" t="s">
        <v>87</v>
      </c>
      <c r="E101" s="18" t="s">
        <v>88</v>
      </c>
      <c r="F101" s="18" t="s">
        <v>89</v>
      </c>
      <c r="G101" s="18" t="s">
        <v>90</v>
      </c>
      <c r="H101" s="18" t="s">
        <v>91</v>
      </c>
      <c r="I101" s="18" t="s">
        <v>92</v>
      </c>
      <c r="J101" s="18" t="s">
        <v>93</v>
      </c>
      <c r="K101" s="18" t="s">
        <v>94</v>
      </c>
      <c r="L101" s="18" t="s">
        <v>95</v>
      </c>
      <c r="M101" s="18" t="s">
        <v>96</v>
      </c>
      <c r="N101" s="18" t="s">
        <v>97</v>
      </c>
      <c r="O101" s="18" t="s">
        <v>98</v>
      </c>
      <c r="P101" s="18" t="s">
        <v>99</v>
      </c>
      <c r="Q101" s="18" t="s">
        <v>100</v>
      </c>
      <c r="R101" s="18" t="s">
        <v>101</v>
      </c>
      <c r="S101" s="18" t="s">
        <v>102</v>
      </c>
      <c r="T101" s="18" t="s">
        <v>103</v>
      </c>
      <c r="U101" s="18" t="s">
        <v>104</v>
      </c>
      <c r="V101" s="18" t="s">
        <v>105</v>
      </c>
      <c r="W101" s="18" t="s">
        <v>106</v>
      </c>
      <c r="X101" s="18" t="s">
        <v>107</v>
      </c>
      <c r="Y101" s="18" t="s">
        <v>108</v>
      </c>
      <c r="Z101" s="18" t="s">
        <v>109</v>
      </c>
      <c r="AA101" s="18" t="s">
        <v>110</v>
      </c>
    </row>
    <row r="102" spans="1:27" x14ac:dyDescent="0.25">
      <c r="A102" s="28" t="s">
        <v>132</v>
      </c>
      <c r="B102" s="28" t="s">
        <v>71</v>
      </c>
      <c r="C102" s="32">
        <v>5.7180777565171037E-2</v>
      </c>
      <c r="D102" s="32">
        <v>0.10195713252620207</v>
      </c>
      <c r="E102" s="32">
        <v>0.13126482170382933</v>
      </c>
      <c r="F102" s="32">
        <v>0.14431695359803695</v>
      </c>
      <c r="G102" s="32">
        <v>0.17563689432858595</v>
      </c>
      <c r="H102" s="32">
        <v>0.18019718767564336</v>
      </c>
      <c r="I102" s="32">
        <v>0.19157958692506688</v>
      </c>
      <c r="J102" s="32">
        <v>0.16147111693897648</v>
      </c>
      <c r="K102" s="32">
        <v>0.16789272243571476</v>
      </c>
      <c r="L102" s="32">
        <v>0.16756473761292198</v>
      </c>
      <c r="M102" s="32">
        <v>0.16224494459496067</v>
      </c>
      <c r="N102" s="32">
        <v>0.16586188588633638</v>
      </c>
      <c r="O102" s="32">
        <v>0.16517785122522161</v>
      </c>
      <c r="P102" s="32">
        <v>0.15866002016844041</v>
      </c>
      <c r="Q102" s="32">
        <v>0.1651756678449689</v>
      </c>
      <c r="R102" s="32">
        <v>0.16194217354379936</v>
      </c>
      <c r="S102" s="32">
        <v>0.15487319927076915</v>
      </c>
      <c r="T102" s="32">
        <v>0.15837947642451283</v>
      </c>
      <c r="U102" s="32">
        <v>0.160513340853318</v>
      </c>
      <c r="V102" s="32">
        <v>0.16117384977712176</v>
      </c>
      <c r="W102" s="32">
        <v>0.16164778470673374</v>
      </c>
      <c r="X102" s="32">
        <v>0.16163938509331868</v>
      </c>
      <c r="Y102" s="32">
        <v>0.15875917168672371</v>
      </c>
      <c r="Z102" s="32">
        <v>0.16054329339475204</v>
      </c>
      <c r="AA102" s="32">
        <v>0.15938037770588376</v>
      </c>
    </row>
    <row r="103" spans="1:27" x14ac:dyDescent="0.25">
      <c r="A103" s="28" t="s">
        <v>132</v>
      </c>
      <c r="B103" s="28" t="s">
        <v>122</v>
      </c>
      <c r="C103" s="32">
        <v>2.0570087596682485E-2</v>
      </c>
      <c r="D103" s="32">
        <v>3.2310751560898097E-2</v>
      </c>
      <c r="E103" s="32">
        <v>6.8899112384679898E-2</v>
      </c>
      <c r="F103" s="32">
        <v>7.0237322774631364E-2</v>
      </c>
      <c r="G103" s="32">
        <v>9.4640408404053328E-2</v>
      </c>
      <c r="H103" s="32">
        <v>0.14200967342438209</v>
      </c>
      <c r="I103" s="32">
        <v>0.1690602159310369</v>
      </c>
      <c r="J103" s="32">
        <v>0.12781191871389846</v>
      </c>
      <c r="K103" s="32">
        <v>0.16232043775205074</v>
      </c>
      <c r="L103" s="32">
        <v>0.15926274374264096</v>
      </c>
      <c r="M103" s="32">
        <v>0.13007895948362444</v>
      </c>
      <c r="N103" s="32">
        <v>0.1656437257932255</v>
      </c>
      <c r="O103" s="32">
        <v>0.14765268766924777</v>
      </c>
      <c r="P103" s="32">
        <v>0.13065157297604446</v>
      </c>
      <c r="Q103" s="32">
        <v>0.18809073530604392</v>
      </c>
      <c r="R103" s="32">
        <v>0.16391347115064939</v>
      </c>
      <c r="S103" s="32">
        <v>0.26402527546198662</v>
      </c>
      <c r="T103" s="32">
        <v>0.26856890466494815</v>
      </c>
      <c r="U103" s="32">
        <v>0.28220421149290714</v>
      </c>
      <c r="V103" s="32">
        <v>0.28797016935642505</v>
      </c>
      <c r="W103" s="32">
        <v>0.30874252883309439</v>
      </c>
      <c r="X103" s="32">
        <v>0.3275633115710177</v>
      </c>
      <c r="Y103" s="32">
        <v>0.31250459882915665</v>
      </c>
      <c r="Z103" s="32">
        <v>0.32911429540146903</v>
      </c>
      <c r="AA103" s="32">
        <v>0.31637944878886981</v>
      </c>
    </row>
    <row r="104" spans="1:27" x14ac:dyDescent="0.25">
      <c r="A104" s="28" t="s">
        <v>132</v>
      </c>
      <c r="B104" s="28" t="s">
        <v>76</v>
      </c>
      <c r="C104" s="32">
        <v>8.3663675994617742E-2</v>
      </c>
      <c r="D104" s="32">
        <v>8.2771250901225668E-2</v>
      </c>
      <c r="E104" s="32">
        <v>8.6292580251769377E-2</v>
      </c>
      <c r="F104" s="32">
        <v>8.7668960032835669E-2</v>
      </c>
      <c r="G104" s="32">
        <v>9.5432474864296526E-2</v>
      </c>
      <c r="H104" s="32">
        <v>9.3677572502370715E-2</v>
      </c>
      <c r="I104" s="32">
        <v>9.6715790700149532E-2</v>
      </c>
      <c r="J104" s="32">
        <v>8.8479273505155387E-2</v>
      </c>
      <c r="K104" s="32">
        <v>9.4971789346851201E-2</v>
      </c>
      <c r="L104" s="32">
        <v>9.0870024716846576E-2</v>
      </c>
      <c r="M104" s="32">
        <v>8.6894745490692191E-2</v>
      </c>
      <c r="N104" s="32">
        <v>8.6116279390480374E-2</v>
      </c>
      <c r="O104" s="32">
        <v>8.4729365838073376E-2</v>
      </c>
      <c r="P104" s="32">
        <v>8.075123067704304E-2</v>
      </c>
      <c r="Q104" s="32">
        <v>7.9454171758325726E-2</v>
      </c>
      <c r="R104" s="32">
        <v>7.7956605345409671E-2</v>
      </c>
      <c r="S104" s="32">
        <v>7.7178158648150114E-2</v>
      </c>
      <c r="T104" s="32">
        <v>7.6048022193841699E-2</v>
      </c>
      <c r="U104" s="32">
        <v>7.6640958909654999E-2</v>
      </c>
      <c r="V104" s="32">
        <v>7.4434152388603417E-2</v>
      </c>
      <c r="W104" s="32">
        <v>7.4529391564569142E-2</v>
      </c>
      <c r="X104" s="32">
        <v>7.5475152955564742E-2</v>
      </c>
      <c r="Y104" s="32">
        <v>7.3364077152301144E-2</v>
      </c>
      <c r="Z104" s="32">
        <v>7.268750357211376E-2</v>
      </c>
      <c r="AA104" s="32">
        <v>7.1949952605185913E-2</v>
      </c>
    </row>
    <row r="106" spans="1:27" x14ac:dyDescent="0.25">
      <c r="A106" s="18" t="s">
        <v>129</v>
      </c>
      <c r="B106" s="18" t="s">
        <v>130</v>
      </c>
      <c r="C106" s="18" t="s">
        <v>79</v>
      </c>
      <c r="D106" s="18" t="s">
        <v>87</v>
      </c>
      <c r="E106" s="18" t="s">
        <v>88</v>
      </c>
      <c r="F106" s="18" t="s">
        <v>89</v>
      </c>
      <c r="G106" s="18" t="s">
        <v>90</v>
      </c>
      <c r="H106" s="18" t="s">
        <v>91</v>
      </c>
      <c r="I106" s="18" t="s">
        <v>92</v>
      </c>
      <c r="J106" s="18" t="s">
        <v>93</v>
      </c>
      <c r="K106" s="18" t="s">
        <v>94</v>
      </c>
      <c r="L106" s="18" t="s">
        <v>95</v>
      </c>
      <c r="M106" s="18" t="s">
        <v>96</v>
      </c>
      <c r="N106" s="18" t="s">
        <v>97</v>
      </c>
      <c r="O106" s="18" t="s">
        <v>98</v>
      </c>
      <c r="P106" s="18" t="s">
        <v>99</v>
      </c>
      <c r="Q106" s="18" t="s">
        <v>100</v>
      </c>
      <c r="R106" s="18" t="s">
        <v>101</v>
      </c>
      <c r="S106" s="18" t="s">
        <v>102</v>
      </c>
      <c r="T106" s="18" t="s">
        <v>103</v>
      </c>
      <c r="U106" s="18" t="s">
        <v>104</v>
      </c>
      <c r="V106" s="18" t="s">
        <v>105</v>
      </c>
      <c r="W106" s="18" t="s">
        <v>106</v>
      </c>
      <c r="X106" s="18" t="s">
        <v>107</v>
      </c>
      <c r="Y106" s="18" t="s">
        <v>108</v>
      </c>
      <c r="Z106" s="18" t="s">
        <v>109</v>
      </c>
      <c r="AA106" s="18" t="s">
        <v>110</v>
      </c>
    </row>
    <row r="107" spans="1:27" x14ac:dyDescent="0.25">
      <c r="A107" s="28" t="s">
        <v>133</v>
      </c>
      <c r="B107" s="28" t="s">
        <v>71</v>
      </c>
      <c r="C107" s="32">
        <v>0.21426839585238863</v>
      </c>
      <c r="D107" s="32">
        <v>4.8131407406207784E-2</v>
      </c>
      <c r="E107" s="32">
        <v>6.6230275979253669E-2</v>
      </c>
      <c r="F107" s="32">
        <v>6.3137266980352255E-2</v>
      </c>
      <c r="G107" s="32">
        <v>6.8011146909085177E-2</v>
      </c>
      <c r="H107" s="32">
        <v>6.9044916342555759E-2</v>
      </c>
      <c r="I107" s="32">
        <v>6.9554167905102299E-2</v>
      </c>
      <c r="J107" s="32">
        <v>6.6635642046000157E-2</v>
      </c>
      <c r="K107" s="32">
        <v>6.7362243157183366E-2</v>
      </c>
      <c r="L107" s="32">
        <v>9.0953192668212487E-2</v>
      </c>
      <c r="M107" s="32">
        <v>8.5012098823603693E-2</v>
      </c>
      <c r="N107" s="32">
        <v>8.4117415005873553E-2</v>
      </c>
      <c r="O107" s="32">
        <v>8.5030801668795911E-2</v>
      </c>
      <c r="P107" s="32">
        <v>8.3344382809293988E-2</v>
      </c>
      <c r="Q107" s="32">
        <v>8.7205500235915168E-2</v>
      </c>
      <c r="R107" s="32">
        <v>8.6842339620079589E-2</v>
      </c>
      <c r="S107" s="32">
        <v>8.4195018745687453E-2</v>
      </c>
      <c r="T107" s="32">
        <v>8.3352851766536215E-2</v>
      </c>
      <c r="U107" s="32">
        <v>8.3718530626770246E-2</v>
      </c>
      <c r="V107" s="32">
        <v>8.0550041247502174E-2</v>
      </c>
      <c r="W107" s="32">
        <v>6.2975110692089803E-2</v>
      </c>
      <c r="X107" s="32">
        <v>0.1378648469583123</v>
      </c>
      <c r="Y107" s="32">
        <v>0.1319606594629292</v>
      </c>
      <c r="Z107" s="32">
        <v>0.14075459937023049</v>
      </c>
      <c r="AA107" s="32">
        <v>0.14286051502123842</v>
      </c>
    </row>
    <row r="108" spans="1:27" x14ac:dyDescent="0.25">
      <c r="A108" s="28" t="s">
        <v>133</v>
      </c>
      <c r="B108" s="28" t="s">
        <v>122</v>
      </c>
      <c r="C108" s="32" t="s">
        <v>166</v>
      </c>
      <c r="D108" s="32" t="s">
        <v>166</v>
      </c>
      <c r="E108" s="32" t="s">
        <v>166</v>
      </c>
      <c r="F108" s="32" t="s">
        <v>166</v>
      </c>
      <c r="G108" s="32" t="s">
        <v>166</v>
      </c>
      <c r="H108" s="32" t="s">
        <v>166</v>
      </c>
      <c r="I108" s="32" t="s">
        <v>166</v>
      </c>
      <c r="J108" s="32" t="s">
        <v>166</v>
      </c>
      <c r="K108" s="32" t="s">
        <v>166</v>
      </c>
      <c r="L108" s="32" t="s">
        <v>166</v>
      </c>
      <c r="M108" s="32" t="s">
        <v>166</v>
      </c>
      <c r="N108" s="32" t="s">
        <v>166</v>
      </c>
      <c r="O108" s="32" t="s">
        <v>166</v>
      </c>
      <c r="P108" s="32" t="s">
        <v>166</v>
      </c>
      <c r="Q108" s="32" t="s">
        <v>166</v>
      </c>
      <c r="R108" s="32" t="s">
        <v>166</v>
      </c>
      <c r="S108" s="32" t="s">
        <v>166</v>
      </c>
      <c r="T108" s="32" t="s">
        <v>166</v>
      </c>
      <c r="U108" s="32">
        <v>0.37532695622375123</v>
      </c>
      <c r="V108" s="32">
        <v>0.36741034409008866</v>
      </c>
      <c r="W108" s="32">
        <v>0.39240398684015637</v>
      </c>
      <c r="X108" s="32">
        <v>0.36921458782990274</v>
      </c>
      <c r="Y108" s="32">
        <v>0.34294867604853913</v>
      </c>
      <c r="Z108" s="32">
        <v>0.35298699883415174</v>
      </c>
      <c r="AA108" s="32">
        <v>0.35954438207194039</v>
      </c>
    </row>
    <row r="109" spans="1:27" x14ac:dyDescent="0.25">
      <c r="A109" s="28" t="s">
        <v>133</v>
      </c>
      <c r="B109" s="28" t="s">
        <v>76</v>
      </c>
      <c r="C109" s="32">
        <v>0.1041045739946429</v>
      </c>
      <c r="D109" s="32">
        <v>9.2225405747115505E-2</v>
      </c>
      <c r="E109" s="32">
        <v>0.10936565135091805</v>
      </c>
      <c r="F109" s="32">
        <v>0.10243807266276671</v>
      </c>
      <c r="G109" s="32">
        <v>0.10860049274346881</v>
      </c>
      <c r="H109" s="32">
        <v>0.10842468705715635</v>
      </c>
      <c r="I109" s="32">
        <v>0.10610883926241303</v>
      </c>
      <c r="J109" s="32">
        <v>0.10451260891050529</v>
      </c>
      <c r="K109" s="32">
        <v>0.10632104350288483</v>
      </c>
      <c r="L109" s="32">
        <v>9.9777904432056891E-2</v>
      </c>
      <c r="M109" s="32">
        <v>9.2262384311889323E-2</v>
      </c>
      <c r="N109" s="32">
        <v>8.8721257184312938E-2</v>
      </c>
      <c r="O109" s="32">
        <v>8.6280843524723858E-2</v>
      </c>
      <c r="P109" s="32">
        <v>8.3567966892792805E-2</v>
      </c>
      <c r="Q109" s="32">
        <v>8.1717051318787592E-2</v>
      </c>
      <c r="R109" s="32">
        <v>7.8431437541274018E-2</v>
      </c>
      <c r="S109" s="32">
        <v>7.6903328526796447E-2</v>
      </c>
      <c r="T109" s="32">
        <v>7.4758583071407897E-2</v>
      </c>
      <c r="U109" s="32">
        <v>7.368362159485245E-2</v>
      </c>
      <c r="V109" s="32">
        <v>7.0921494863744106E-2</v>
      </c>
      <c r="W109" s="32">
        <v>7.3482777252610057E-2</v>
      </c>
      <c r="X109" s="32">
        <v>7.1706973705950597E-2</v>
      </c>
      <c r="Y109" s="32">
        <v>6.825404236967475E-2</v>
      </c>
      <c r="Z109" s="32">
        <v>7.0356300856524348E-2</v>
      </c>
      <c r="AA109" s="32">
        <v>6.973483194757274E-2</v>
      </c>
    </row>
    <row r="111" spans="1:27" x14ac:dyDescent="0.25">
      <c r="A111" s="18" t="s">
        <v>129</v>
      </c>
      <c r="B111" s="18" t="s">
        <v>130</v>
      </c>
      <c r="C111" s="18" t="s">
        <v>79</v>
      </c>
      <c r="D111" s="18" t="s">
        <v>87</v>
      </c>
      <c r="E111" s="18" t="s">
        <v>88</v>
      </c>
      <c r="F111" s="18" t="s">
        <v>89</v>
      </c>
      <c r="G111" s="18" t="s">
        <v>90</v>
      </c>
      <c r="H111" s="18" t="s">
        <v>91</v>
      </c>
      <c r="I111" s="18" t="s">
        <v>92</v>
      </c>
      <c r="J111" s="18" t="s">
        <v>93</v>
      </c>
      <c r="K111" s="18" t="s">
        <v>94</v>
      </c>
      <c r="L111" s="18" t="s">
        <v>95</v>
      </c>
      <c r="M111" s="18" t="s">
        <v>96</v>
      </c>
      <c r="N111" s="18" t="s">
        <v>97</v>
      </c>
      <c r="O111" s="18" t="s">
        <v>98</v>
      </c>
      <c r="P111" s="18" t="s">
        <v>99</v>
      </c>
      <c r="Q111" s="18" t="s">
        <v>100</v>
      </c>
      <c r="R111" s="18" t="s">
        <v>101</v>
      </c>
      <c r="S111" s="18" t="s">
        <v>102</v>
      </c>
      <c r="T111" s="18" t="s">
        <v>103</v>
      </c>
      <c r="U111" s="18" t="s">
        <v>104</v>
      </c>
      <c r="V111" s="18" t="s">
        <v>105</v>
      </c>
      <c r="W111" s="18" t="s">
        <v>106</v>
      </c>
      <c r="X111" s="18" t="s">
        <v>107</v>
      </c>
      <c r="Y111" s="18" t="s">
        <v>108</v>
      </c>
      <c r="Z111" s="18" t="s">
        <v>109</v>
      </c>
      <c r="AA111" s="18" t="s">
        <v>110</v>
      </c>
    </row>
    <row r="112" spans="1:27" x14ac:dyDescent="0.25">
      <c r="A112" s="28" t="s">
        <v>134</v>
      </c>
      <c r="B112" s="28" t="s">
        <v>71</v>
      </c>
      <c r="C112" s="32">
        <v>6.3983115287092371E-2</v>
      </c>
      <c r="D112" s="32">
        <v>5.534739851283188E-2</v>
      </c>
      <c r="E112" s="32">
        <v>6.9546224199354301E-2</v>
      </c>
      <c r="F112" s="32">
        <v>5.9214433056443729E-2</v>
      </c>
      <c r="G112" s="32">
        <v>6.1383732426897208E-2</v>
      </c>
      <c r="H112" s="32">
        <v>6.3375663525317635E-2</v>
      </c>
      <c r="I112" s="32">
        <v>6.4113295426293737E-2</v>
      </c>
      <c r="J112" s="32">
        <v>6.1403730704976435E-2</v>
      </c>
      <c r="K112" s="32">
        <v>6.122719511881182E-2</v>
      </c>
      <c r="L112" s="32">
        <v>0.12372404329696454</v>
      </c>
      <c r="M112" s="32">
        <v>0.11918323971860707</v>
      </c>
      <c r="N112" s="32">
        <v>0.12565800439340338</v>
      </c>
      <c r="O112" s="32">
        <v>0.12406485216716062</v>
      </c>
      <c r="P112" s="32">
        <v>0.12475195807141473</v>
      </c>
      <c r="Q112" s="32">
        <v>0.1293202041259926</v>
      </c>
      <c r="R112" s="32">
        <v>0.13115593948252435</v>
      </c>
      <c r="S112" s="32">
        <v>0.13922354067988518</v>
      </c>
      <c r="T112" s="32">
        <v>0.13766978412830264</v>
      </c>
      <c r="U112" s="32">
        <v>0.13795520297488306</v>
      </c>
      <c r="V112" s="32">
        <v>0.13075673527852297</v>
      </c>
      <c r="W112" s="32">
        <v>0.14000670934774342</v>
      </c>
      <c r="X112" s="32">
        <v>0.13531203225703686</v>
      </c>
      <c r="Y112" s="32">
        <v>0.13193472952994414</v>
      </c>
      <c r="Z112" s="32">
        <v>0.13637006362170434</v>
      </c>
      <c r="AA112" s="32">
        <v>0.14138106144548149</v>
      </c>
    </row>
    <row r="113" spans="1:27" x14ac:dyDescent="0.25">
      <c r="A113" s="28" t="s">
        <v>134</v>
      </c>
      <c r="B113" s="28" t="s">
        <v>122</v>
      </c>
      <c r="C113" s="32" t="s">
        <v>166</v>
      </c>
      <c r="D113" s="32" t="s">
        <v>166</v>
      </c>
      <c r="E113" s="32" t="s">
        <v>166</v>
      </c>
      <c r="F113" s="32" t="s">
        <v>166</v>
      </c>
      <c r="G113" s="32" t="s">
        <v>166</v>
      </c>
      <c r="H113" s="32" t="s">
        <v>166</v>
      </c>
      <c r="I113" s="32" t="s">
        <v>166</v>
      </c>
      <c r="J113" s="32" t="s">
        <v>166</v>
      </c>
      <c r="K113" s="32" t="s">
        <v>166</v>
      </c>
      <c r="L113" s="32" t="s">
        <v>166</v>
      </c>
      <c r="M113" s="32" t="s">
        <v>166</v>
      </c>
      <c r="N113" s="32" t="s">
        <v>166</v>
      </c>
      <c r="O113" s="32" t="s">
        <v>166</v>
      </c>
      <c r="P113" s="32" t="s">
        <v>166</v>
      </c>
      <c r="Q113" s="32" t="s">
        <v>166</v>
      </c>
      <c r="R113" s="32" t="s">
        <v>166</v>
      </c>
      <c r="S113" s="32" t="s">
        <v>166</v>
      </c>
      <c r="T113" s="32" t="s">
        <v>166</v>
      </c>
      <c r="U113" s="32" t="s">
        <v>166</v>
      </c>
      <c r="V113" s="32" t="s">
        <v>166</v>
      </c>
      <c r="W113" s="32" t="s">
        <v>166</v>
      </c>
      <c r="X113" s="32" t="s">
        <v>166</v>
      </c>
      <c r="Y113" s="32" t="s">
        <v>166</v>
      </c>
      <c r="Z113" s="32" t="s">
        <v>166</v>
      </c>
      <c r="AA113" s="32" t="s">
        <v>166</v>
      </c>
    </row>
    <row r="114" spans="1:27" x14ac:dyDescent="0.25">
      <c r="A114" s="28" t="s">
        <v>134</v>
      </c>
      <c r="B114" s="28" t="s">
        <v>76</v>
      </c>
      <c r="C114" s="32">
        <v>0.12299903196347033</v>
      </c>
      <c r="D114" s="32">
        <v>0.11255274967568427</v>
      </c>
      <c r="E114" s="32">
        <v>0.13223408349641227</v>
      </c>
      <c r="F114" s="32">
        <v>0.10456206566504056</v>
      </c>
      <c r="G114" s="32">
        <v>0.10439672154006623</v>
      </c>
      <c r="H114" s="32">
        <v>0.10535338132853381</v>
      </c>
      <c r="I114" s="32">
        <v>0.1039892646985839</v>
      </c>
      <c r="J114" s="32">
        <v>9.9235276704402603E-2</v>
      </c>
      <c r="K114" s="32">
        <v>9.860532680168406E-2</v>
      </c>
      <c r="L114" s="32">
        <v>9.1824624162972643E-2</v>
      </c>
      <c r="M114" s="32">
        <v>8.3879450694918312E-2</v>
      </c>
      <c r="N114" s="32">
        <v>8.2847362390814153E-2</v>
      </c>
      <c r="O114" s="32">
        <v>8.023336009288172E-2</v>
      </c>
      <c r="P114" s="32">
        <v>7.7387969314632585E-2</v>
      </c>
      <c r="Q114" s="32">
        <v>7.9918324644414687E-2</v>
      </c>
      <c r="R114" s="32">
        <v>7.7243155736940058E-2</v>
      </c>
      <c r="S114" s="32">
        <v>7.6527586517663712E-2</v>
      </c>
      <c r="T114" s="32">
        <v>7.5515320349274467E-2</v>
      </c>
      <c r="U114" s="32">
        <v>7.3752198396179219E-2</v>
      </c>
      <c r="V114" s="32">
        <v>7.1572621955227872E-2</v>
      </c>
      <c r="W114" s="32">
        <v>7.4197868481741217E-2</v>
      </c>
      <c r="X114" s="32">
        <v>7.4215548007465687E-2</v>
      </c>
      <c r="Y114" s="32">
        <v>6.9888258861364017E-2</v>
      </c>
      <c r="Z114" s="32">
        <v>7.0357285828473393E-2</v>
      </c>
      <c r="AA114" s="32">
        <v>7.0012607480571795E-2</v>
      </c>
    </row>
    <row r="116" spans="1:27" x14ac:dyDescent="0.25">
      <c r="A116" s="18" t="s">
        <v>129</v>
      </c>
      <c r="B116" s="18" t="s">
        <v>130</v>
      </c>
      <c r="C116" s="18" t="s">
        <v>79</v>
      </c>
      <c r="D116" s="18" t="s">
        <v>87</v>
      </c>
      <c r="E116" s="18" t="s">
        <v>88</v>
      </c>
      <c r="F116" s="18" t="s">
        <v>89</v>
      </c>
      <c r="G116" s="18" t="s">
        <v>90</v>
      </c>
      <c r="H116" s="18" t="s">
        <v>91</v>
      </c>
      <c r="I116" s="18" t="s">
        <v>92</v>
      </c>
      <c r="J116" s="18" t="s">
        <v>93</v>
      </c>
      <c r="K116" s="18" t="s">
        <v>94</v>
      </c>
      <c r="L116" s="18" t="s">
        <v>95</v>
      </c>
      <c r="M116" s="18" t="s">
        <v>96</v>
      </c>
      <c r="N116" s="18" t="s">
        <v>97</v>
      </c>
      <c r="O116" s="18" t="s">
        <v>98</v>
      </c>
      <c r="P116" s="18" t="s">
        <v>99</v>
      </c>
      <c r="Q116" s="18" t="s">
        <v>100</v>
      </c>
      <c r="R116" s="18" t="s">
        <v>101</v>
      </c>
      <c r="S116" s="18" t="s">
        <v>102</v>
      </c>
      <c r="T116" s="18" t="s">
        <v>103</v>
      </c>
      <c r="U116" s="18" t="s">
        <v>104</v>
      </c>
      <c r="V116" s="18" t="s">
        <v>105</v>
      </c>
      <c r="W116" s="18" t="s">
        <v>106</v>
      </c>
      <c r="X116" s="18" t="s">
        <v>107</v>
      </c>
      <c r="Y116" s="18" t="s">
        <v>108</v>
      </c>
      <c r="Z116" s="18" t="s">
        <v>109</v>
      </c>
      <c r="AA116" s="18" t="s">
        <v>110</v>
      </c>
    </row>
    <row r="117" spans="1:27" x14ac:dyDescent="0.25">
      <c r="A117" s="28" t="s">
        <v>135</v>
      </c>
      <c r="B117" s="28" t="s">
        <v>71</v>
      </c>
      <c r="C117" s="32" t="s">
        <v>166</v>
      </c>
      <c r="D117" s="32" t="s">
        <v>166</v>
      </c>
      <c r="E117" s="32" t="s">
        <v>166</v>
      </c>
      <c r="F117" s="32" t="s">
        <v>166</v>
      </c>
      <c r="G117" s="32" t="s">
        <v>166</v>
      </c>
      <c r="H117" s="32" t="s">
        <v>166</v>
      </c>
      <c r="I117" s="32" t="s">
        <v>166</v>
      </c>
      <c r="J117" s="32" t="s">
        <v>166</v>
      </c>
      <c r="K117" s="32" t="s">
        <v>166</v>
      </c>
      <c r="L117" s="32" t="s">
        <v>166</v>
      </c>
      <c r="M117" s="32" t="s">
        <v>166</v>
      </c>
      <c r="N117" s="32" t="s">
        <v>166</v>
      </c>
      <c r="O117" s="32" t="s">
        <v>166</v>
      </c>
      <c r="P117" s="32" t="s">
        <v>166</v>
      </c>
      <c r="Q117" s="32" t="s">
        <v>166</v>
      </c>
      <c r="R117" s="32" t="s">
        <v>166</v>
      </c>
      <c r="S117" s="32" t="s">
        <v>166</v>
      </c>
      <c r="T117" s="32" t="s">
        <v>166</v>
      </c>
      <c r="U117" s="32" t="s">
        <v>166</v>
      </c>
      <c r="V117" s="32" t="s">
        <v>166</v>
      </c>
      <c r="W117" s="32" t="s">
        <v>166</v>
      </c>
      <c r="X117" s="32" t="s">
        <v>166</v>
      </c>
      <c r="Y117" s="32" t="s">
        <v>166</v>
      </c>
      <c r="Z117" s="32" t="s">
        <v>166</v>
      </c>
      <c r="AA117" s="32" t="s">
        <v>166</v>
      </c>
    </row>
    <row r="118" spans="1:27" x14ac:dyDescent="0.25">
      <c r="A118" s="28" t="s">
        <v>135</v>
      </c>
      <c r="B118" s="28" t="s">
        <v>122</v>
      </c>
      <c r="C118" s="32" t="s">
        <v>166</v>
      </c>
      <c r="D118" s="32" t="s">
        <v>166</v>
      </c>
      <c r="E118" s="32" t="s">
        <v>166</v>
      </c>
      <c r="F118" s="32" t="s">
        <v>166</v>
      </c>
      <c r="G118" s="32" t="s">
        <v>166</v>
      </c>
      <c r="H118" s="32" t="s">
        <v>166</v>
      </c>
      <c r="I118" s="32" t="s">
        <v>166</v>
      </c>
      <c r="J118" s="32" t="s">
        <v>166</v>
      </c>
      <c r="K118" s="32" t="s">
        <v>166</v>
      </c>
      <c r="L118" s="32" t="s">
        <v>166</v>
      </c>
      <c r="M118" s="32" t="s">
        <v>166</v>
      </c>
      <c r="N118" s="32" t="s">
        <v>166</v>
      </c>
      <c r="O118" s="32" t="s">
        <v>166</v>
      </c>
      <c r="P118" s="32" t="s">
        <v>166</v>
      </c>
      <c r="Q118" s="32" t="s">
        <v>166</v>
      </c>
      <c r="R118" s="32" t="s">
        <v>166</v>
      </c>
      <c r="S118" s="32" t="s">
        <v>166</v>
      </c>
      <c r="T118" s="32" t="s">
        <v>166</v>
      </c>
      <c r="U118" s="32" t="s">
        <v>166</v>
      </c>
      <c r="V118" s="32" t="s">
        <v>166</v>
      </c>
      <c r="W118" s="32" t="s">
        <v>166</v>
      </c>
      <c r="X118" s="32" t="s">
        <v>166</v>
      </c>
      <c r="Y118" s="32" t="s">
        <v>166</v>
      </c>
      <c r="Z118" s="32" t="s">
        <v>166</v>
      </c>
      <c r="AA118" s="32" t="s">
        <v>166</v>
      </c>
    </row>
    <row r="119" spans="1:27" x14ac:dyDescent="0.25">
      <c r="A119" s="28" t="s">
        <v>135</v>
      </c>
      <c r="B119" s="28" t="s">
        <v>76</v>
      </c>
      <c r="C119" s="32">
        <v>4.0005874515791975E-3</v>
      </c>
      <c r="D119" s="32">
        <v>4.6384270229640418E-3</v>
      </c>
      <c r="E119" s="32">
        <v>6.3248458904109593E-3</v>
      </c>
      <c r="F119" s="32">
        <v>7.3104921037976606E-3</v>
      </c>
      <c r="G119" s="32">
        <v>7.0995554660220244E-3</v>
      </c>
      <c r="H119" s="32">
        <v>1.0603603614759517E-2</v>
      </c>
      <c r="I119" s="32">
        <v>1.0071631441617745E-2</v>
      </c>
      <c r="J119" s="32">
        <v>1.4181653997495741E-2</v>
      </c>
      <c r="K119" s="32">
        <v>2.5602460790899156E-2</v>
      </c>
      <c r="L119" s="32">
        <v>3.9881979325215623E-2</v>
      </c>
      <c r="M119" s="32">
        <v>8.1128498224251402E-2</v>
      </c>
      <c r="N119" s="32">
        <v>7.6563649609134282E-2</v>
      </c>
      <c r="O119" s="32">
        <v>7.1636637092025737E-2</v>
      </c>
      <c r="P119" s="32">
        <v>6.3458279520822794E-2</v>
      </c>
      <c r="Q119" s="32">
        <v>6.5193494882312922E-2</v>
      </c>
      <c r="R119" s="32">
        <v>6.3204671183713618E-2</v>
      </c>
      <c r="S119" s="32">
        <v>6.8385320977706027E-2</v>
      </c>
      <c r="T119" s="32">
        <v>6.7181368047671802E-2</v>
      </c>
      <c r="U119" s="32">
        <v>7.2322420804794521E-2</v>
      </c>
      <c r="V119" s="32">
        <v>6.4212792176486802E-2</v>
      </c>
      <c r="W119" s="32">
        <v>7.7872297120737455E-2</v>
      </c>
      <c r="X119" s="32">
        <v>7.0839797896839141E-2</v>
      </c>
      <c r="Y119" s="32">
        <v>6.0054918682134271E-2</v>
      </c>
      <c r="Z119" s="32">
        <v>6.4165968197508777E-2</v>
      </c>
      <c r="AA119" s="32">
        <v>5.8673706646090569E-2</v>
      </c>
    </row>
    <row r="122" spans="1:27" x14ac:dyDescent="0.25">
      <c r="A122" s="25" t="s">
        <v>137</v>
      </c>
    </row>
    <row r="123" spans="1:27" x14ac:dyDescent="0.25">
      <c r="A123" s="18" t="s">
        <v>129</v>
      </c>
      <c r="B123" s="18" t="s">
        <v>130</v>
      </c>
      <c r="C123" s="18" t="s">
        <v>79</v>
      </c>
      <c r="D123" s="18" t="s">
        <v>87</v>
      </c>
      <c r="E123" s="18" t="s">
        <v>88</v>
      </c>
      <c r="F123" s="18" t="s">
        <v>89</v>
      </c>
      <c r="G123" s="18" t="s">
        <v>90</v>
      </c>
      <c r="H123" s="18" t="s">
        <v>91</v>
      </c>
      <c r="I123" s="18" t="s">
        <v>92</v>
      </c>
      <c r="J123" s="18" t="s">
        <v>93</v>
      </c>
      <c r="K123" s="18" t="s">
        <v>94</v>
      </c>
      <c r="L123" s="18" t="s">
        <v>95</v>
      </c>
      <c r="M123" s="18" t="s">
        <v>96</v>
      </c>
      <c r="N123" s="18" t="s">
        <v>97</v>
      </c>
      <c r="O123" s="18" t="s">
        <v>98</v>
      </c>
      <c r="P123" s="18" t="s">
        <v>99</v>
      </c>
      <c r="Q123" s="18" t="s">
        <v>100</v>
      </c>
      <c r="R123" s="18" t="s">
        <v>101</v>
      </c>
      <c r="S123" s="18" t="s">
        <v>102</v>
      </c>
      <c r="T123" s="18" t="s">
        <v>103</v>
      </c>
      <c r="U123" s="18" t="s">
        <v>104</v>
      </c>
      <c r="V123" s="18" t="s">
        <v>105</v>
      </c>
      <c r="W123" s="18" t="s">
        <v>106</v>
      </c>
      <c r="X123" s="18" t="s">
        <v>107</v>
      </c>
      <c r="Y123" s="18" t="s">
        <v>108</v>
      </c>
      <c r="Z123" s="18" t="s">
        <v>109</v>
      </c>
      <c r="AA123" s="18" t="s">
        <v>110</v>
      </c>
    </row>
    <row r="124" spans="1:27" x14ac:dyDescent="0.25">
      <c r="A124" s="28" t="s">
        <v>40</v>
      </c>
      <c r="B124" s="28" t="s">
        <v>24</v>
      </c>
      <c r="C124" s="32">
        <v>0.1567473469865171</v>
      </c>
      <c r="D124" s="32">
        <v>0.15901191175732901</v>
      </c>
      <c r="E124" s="32">
        <v>0.16173006668934192</v>
      </c>
      <c r="F124" s="32">
        <v>0.15673697909199502</v>
      </c>
      <c r="G124" s="32">
        <v>0.15142952356367143</v>
      </c>
      <c r="H124" s="32">
        <v>0.16371668129656025</v>
      </c>
      <c r="I124" s="32">
        <v>0.16373331493919596</v>
      </c>
      <c r="J124" s="32">
        <v>0.14845398355662545</v>
      </c>
      <c r="K124" s="32">
        <v>0.15648196846370169</v>
      </c>
      <c r="L124" s="32">
        <v>0.162835912629544</v>
      </c>
      <c r="M124" s="32">
        <v>0.16528118363458164</v>
      </c>
      <c r="N124" s="32">
        <v>0.16648629676841387</v>
      </c>
      <c r="O124" s="32">
        <v>0.16209715198769264</v>
      </c>
      <c r="P124" s="32">
        <v>0.15619453700300093</v>
      </c>
      <c r="Q124" s="32">
        <v>0.16723295999995558</v>
      </c>
      <c r="R124" s="32">
        <v>0.16712130082112309</v>
      </c>
      <c r="S124" s="32">
        <v>0.15050981816031592</v>
      </c>
      <c r="T124" s="32">
        <v>0.15840558841288177</v>
      </c>
      <c r="U124" s="32">
        <v>0.16499320698692155</v>
      </c>
      <c r="V124" s="32">
        <v>0.16765728474925307</v>
      </c>
      <c r="W124" s="32">
        <v>0.16733997965779693</v>
      </c>
      <c r="X124" s="32">
        <v>0.16311720075912828</v>
      </c>
      <c r="Y124" s="32">
        <v>0.15803114244943464</v>
      </c>
      <c r="Z124" s="32">
        <v>0.1692157154030178</v>
      </c>
      <c r="AA124" s="32">
        <v>0.16882486401942914</v>
      </c>
    </row>
    <row r="125" spans="1:27" collapsed="1" x14ac:dyDescent="0.25">
      <c r="A125" s="28" t="s">
        <v>40</v>
      </c>
      <c r="B125" s="28" t="s">
        <v>77</v>
      </c>
      <c r="C125" s="32">
        <v>4.8763949987566314E-2</v>
      </c>
      <c r="D125" s="32">
        <v>4.8476789291718357E-2</v>
      </c>
      <c r="E125" s="32">
        <v>4.8038298437976058E-2</v>
      </c>
      <c r="F125" s="32">
        <v>4.750000957814679E-2</v>
      </c>
      <c r="G125" s="32">
        <v>4.7303325252255737E-2</v>
      </c>
      <c r="H125" s="32">
        <v>4.7192080130952378E-2</v>
      </c>
      <c r="I125" s="32">
        <v>4.714189839633643E-2</v>
      </c>
      <c r="J125" s="32">
        <v>4.6536277606327899E-2</v>
      </c>
      <c r="K125" s="32">
        <v>4.604617820582569E-2</v>
      </c>
      <c r="L125" s="32">
        <v>4.5439917894730397E-2</v>
      </c>
      <c r="M125" s="32">
        <v>4.5218923706319858E-2</v>
      </c>
      <c r="N125" s="32">
        <v>4.4373270745200977E-2</v>
      </c>
      <c r="O125" s="32">
        <v>4.3649232035796598E-2</v>
      </c>
      <c r="P125" s="32">
        <v>4.2968204975848856E-2</v>
      </c>
      <c r="Q125" s="32">
        <v>4.2519080782516684E-2</v>
      </c>
      <c r="R125" s="32">
        <v>4.1865975752758848E-2</v>
      </c>
      <c r="S125" s="32">
        <v>4.1292745094017362E-2</v>
      </c>
      <c r="T125" s="32">
        <v>4.0884326771086679E-2</v>
      </c>
      <c r="U125" s="32">
        <v>4.0661577411557848E-2</v>
      </c>
      <c r="V125" s="32">
        <v>4.0344736564672933E-2</v>
      </c>
      <c r="W125" s="32">
        <v>4.0138385140003716E-2</v>
      </c>
      <c r="X125" s="32">
        <v>3.9889284316246783E-2</v>
      </c>
      <c r="Y125" s="32">
        <v>3.975747877305659E-2</v>
      </c>
      <c r="Z125" s="32">
        <v>3.9178735694831344E-2</v>
      </c>
      <c r="AA125" s="32">
        <v>3.8732850302462866E-2</v>
      </c>
    </row>
    <row r="126" spans="1:27" collapsed="1" x14ac:dyDescent="0.25">
      <c r="A126" s="28" t="s">
        <v>40</v>
      </c>
      <c r="B126" s="28" t="s">
        <v>78</v>
      </c>
      <c r="C126" s="32">
        <v>5.7392421985969722E-2</v>
      </c>
      <c r="D126" s="32">
        <v>5.706111427446281E-2</v>
      </c>
      <c r="E126" s="32">
        <v>5.6546762803729625E-2</v>
      </c>
      <c r="F126" s="32">
        <v>5.5932648747323933E-2</v>
      </c>
      <c r="G126" s="32">
        <v>5.5664117293977515E-2</v>
      </c>
      <c r="H126" s="32">
        <v>5.5540166744909546E-2</v>
      </c>
      <c r="I126" s="32">
        <v>5.5487642694804669E-2</v>
      </c>
      <c r="J126" s="32">
        <v>5.4780202259101567E-2</v>
      </c>
      <c r="K126" s="32">
        <v>5.4197162162399476E-2</v>
      </c>
      <c r="L126" s="32">
        <v>5.3500068049465478E-2</v>
      </c>
      <c r="M126" s="32">
        <v>5.3240987279848044E-2</v>
      </c>
      <c r="N126" s="32">
        <v>5.2236946376364612E-2</v>
      </c>
      <c r="O126" s="32">
        <v>5.1374515880881398E-2</v>
      </c>
      <c r="P126" s="32">
        <v>5.0586620905637765E-2</v>
      </c>
      <c r="Q126" s="32">
        <v>5.0055413790261023E-2</v>
      </c>
      <c r="R126" s="32">
        <v>4.9281283240907359E-2</v>
      </c>
      <c r="S126" s="32">
        <v>4.8615724685400839E-2</v>
      </c>
      <c r="T126" s="32">
        <v>4.8127368014526405E-2</v>
      </c>
      <c r="U126" s="32">
        <v>4.7864675843055163E-2</v>
      </c>
      <c r="V126" s="32">
        <v>4.7480555761436838E-2</v>
      </c>
      <c r="W126" s="32">
        <v>4.7244431566470985E-2</v>
      </c>
      <c r="X126" s="32">
        <v>4.6963354976517303E-2</v>
      </c>
      <c r="Y126" s="32">
        <v>4.6793709775369563E-2</v>
      </c>
      <c r="Z126" s="32">
        <v>4.6116455801004715E-2</v>
      </c>
      <c r="AA126" s="32">
        <v>4.5581104493763819E-2</v>
      </c>
    </row>
    <row r="128" spans="1:27" x14ac:dyDescent="0.25">
      <c r="A128" s="18" t="s">
        <v>129</v>
      </c>
      <c r="B128" s="18" t="s">
        <v>130</v>
      </c>
      <c r="C128" s="18" t="s">
        <v>79</v>
      </c>
      <c r="D128" s="18" t="s">
        <v>87</v>
      </c>
      <c r="E128" s="18" t="s">
        <v>88</v>
      </c>
      <c r="F128" s="18" t="s">
        <v>89</v>
      </c>
      <c r="G128" s="18" t="s">
        <v>90</v>
      </c>
      <c r="H128" s="18" t="s">
        <v>91</v>
      </c>
      <c r="I128" s="18" t="s">
        <v>92</v>
      </c>
      <c r="J128" s="18" t="s">
        <v>93</v>
      </c>
      <c r="K128" s="18" t="s">
        <v>94</v>
      </c>
      <c r="L128" s="18" t="s">
        <v>95</v>
      </c>
      <c r="M128" s="18" t="s">
        <v>96</v>
      </c>
      <c r="N128" s="18" t="s">
        <v>97</v>
      </c>
      <c r="O128" s="18" t="s">
        <v>98</v>
      </c>
      <c r="P128" s="18" t="s">
        <v>99</v>
      </c>
      <c r="Q128" s="18" t="s">
        <v>100</v>
      </c>
      <c r="R128" s="18" t="s">
        <v>101</v>
      </c>
      <c r="S128" s="18" t="s">
        <v>102</v>
      </c>
      <c r="T128" s="18" t="s">
        <v>103</v>
      </c>
      <c r="U128" s="18" t="s">
        <v>104</v>
      </c>
      <c r="V128" s="18" t="s">
        <v>105</v>
      </c>
      <c r="W128" s="18" t="s">
        <v>106</v>
      </c>
      <c r="X128" s="18" t="s">
        <v>107</v>
      </c>
      <c r="Y128" s="18" t="s">
        <v>108</v>
      </c>
      <c r="Z128" s="18" t="s">
        <v>109</v>
      </c>
      <c r="AA128" s="18" t="s">
        <v>110</v>
      </c>
    </row>
    <row r="129" spans="1:27" x14ac:dyDescent="0.25">
      <c r="A129" s="28" t="s">
        <v>131</v>
      </c>
      <c r="B129" s="28" t="s">
        <v>24</v>
      </c>
      <c r="C129" s="32">
        <v>0.15717315986480487</v>
      </c>
      <c r="D129" s="32">
        <v>0.1612424154165287</v>
      </c>
      <c r="E129" s="32">
        <v>0.16007535483838606</v>
      </c>
      <c r="F129" s="32">
        <v>0.15673465314419893</v>
      </c>
      <c r="G129" s="32">
        <v>0.15036184270219533</v>
      </c>
      <c r="H129" s="32">
        <v>0.16975054117710375</v>
      </c>
      <c r="I129" s="32">
        <v>0.16718962735455473</v>
      </c>
      <c r="J129" s="32">
        <v>0.14890693360625587</v>
      </c>
      <c r="K129" s="32">
        <v>0.1529039314399723</v>
      </c>
      <c r="L129" s="32">
        <v>0.16206714779910206</v>
      </c>
      <c r="M129" s="32">
        <v>0.16943256443959642</v>
      </c>
      <c r="N129" s="32">
        <v>0.1649212677030143</v>
      </c>
      <c r="O129" s="32">
        <v>0.16320619002503814</v>
      </c>
      <c r="P129" s="32">
        <v>0.1563962001864232</v>
      </c>
      <c r="Q129" s="32">
        <v>0.17197228087423116</v>
      </c>
      <c r="R129" s="32">
        <v>0.16890764922967214</v>
      </c>
      <c r="S129" s="32">
        <v>0.14987293630795295</v>
      </c>
      <c r="T129" s="32">
        <v>0.15461549227328603</v>
      </c>
      <c r="U129" s="32">
        <v>0.16399379553915636</v>
      </c>
      <c r="V129" s="32">
        <v>0.17135750735962146</v>
      </c>
      <c r="W129" s="32">
        <v>0.16519691515988141</v>
      </c>
      <c r="X129" s="32">
        <v>0.16331652491348916</v>
      </c>
      <c r="Y129" s="32">
        <v>0.15768838066356303</v>
      </c>
      <c r="Z129" s="32">
        <v>0.17331972412786401</v>
      </c>
      <c r="AA129" s="32">
        <v>0.17039791173198376</v>
      </c>
    </row>
    <row r="130" spans="1:27" x14ac:dyDescent="0.25">
      <c r="A130" s="28" t="s">
        <v>131</v>
      </c>
      <c r="B130" s="28" t="s">
        <v>77</v>
      </c>
      <c r="C130" s="32">
        <v>4.8672636772106696E-2</v>
      </c>
      <c r="D130" s="32">
        <v>4.8281211061749402E-2</v>
      </c>
      <c r="E130" s="32">
        <v>4.804214636531793E-2</v>
      </c>
      <c r="F130" s="32">
        <v>4.7660993417431421E-2</v>
      </c>
      <c r="G130" s="32">
        <v>4.7505850658014916E-2</v>
      </c>
      <c r="H130" s="32">
        <v>4.7339142739714395E-2</v>
      </c>
      <c r="I130" s="32">
        <v>4.7164062962361128E-2</v>
      </c>
      <c r="J130" s="32">
        <v>4.6342478377329202E-2</v>
      </c>
      <c r="K130" s="32">
        <v>4.5652375513570549E-2</v>
      </c>
      <c r="L130" s="32">
        <v>4.4843711365267942E-2</v>
      </c>
      <c r="M130" s="32">
        <v>4.4437886035540247E-2</v>
      </c>
      <c r="N130" s="32">
        <v>4.3694977298993444E-2</v>
      </c>
      <c r="O130" s="32">
        <v>4.300653047191895E-2</v>
      </c>
      <c r="P130" s="32">
        <v>4.2444506669895861E-2</v>
      </c>
      <c r="Q130" s="32">
        <v>4.2093052388960703E-2</v>
      </c>
      <c r="R130" s="32">
        <v>4.1510876529751217E-2</v>
      </c>
      <c r="S130" s="32">
        <v>4.1023842028540036E-2</v>
      </c>
      <c r="T130" s="32">
        <v>4.0643986014207031E-2</v>
      </c>
      <c r="U130" s="32">
        <v>4.0472951602303839E-2</v>
      </c>
      <c r="V130" s="32">
        <v>4.0147687967286808E-2</v>
      </c>
      <c r="W130" s="32">
        <v>3.9886207384207763E-2</v>
      </c>
      <c r="X130" s="32">
        <v>3.9554825015241442E-2</v>
      </c>
      <c r="Y130" s="32">
        <v>3.940556925286319E-2</v>
      </c>
      <c r="Z130" s="32">
        <v>3.8851531975281364E-2</v>
      </c>
      <c r="AA130" s="32">
        <v>3.8384585123630952E-2</v>
      </c>
    </row>
    <row r="131" spans="1:27" x14ac:dyDescent="0.25">
      <c r="A131" s="28" t="s">
        <v>131</v>
      </c>
      <c r="B131" s="28" t="s">
        <v>78</v>
      </c>
      <c r="C131" s="32">
        <v>5.7292531542234196E-2</v>
      </c>
      <c r="D131" s="32">
        <v>5.6840384274322815E-2</v>
      </c>
      <c r="E131" s="32">
        <v>5.6569068413171761E-2</v>
      </c>
      <c r="F131" s="32">
        <v>5.6130153770459282E-2</v>
      </c>
      <c r="G131" s="32">
        <v>5.5905215464749726E-2</v>
      </c>
      <c r="H131" s="32">
        <v>5.5699203092984317E-2</v>
      </c>
      <c r="I131" s="32">
        <v>5.5495502253478539E-2</v>
      </c>
      <c r="J131" s="32">
        <v>5.4556116382431484E-2</v>
      </c>
      <c r="K131" s="32">
        <v>5.3742670576715973E-2</v>
      </c>
      <c r="L131" s="32">
        <v>5.2803748989509569E-2</v>
      </c>
      <c r="M131" s="32">
        <v>5.2339045775869578E-2</v>
      </c>
      <c r="N131" s="32">
        <v>5.1432778993655205E-2</v>
      </c>
      <c r="O131" s="32">
        <v>5.06270446672136E-2</v>
      </c>
      <c r="P131" s="32">
        <v>4.9967202102130986E-2</v>
      </c>
      <c r="Q131" s="32">
        <v>4.9572654455776431E-2</v>
      </c>
      <c r="R131" s="32">
        <v>4.8876190433950056E-2</v>
      </c>
      <c r="S131" s="32">
        <v>4.8309408899646092E-2</v>
      </c>
      <c r="T131" s="32">
        <v>4.7817426693466655E-2</v>
      </c>
      <c r="U131" s="32">
        <v>4.7632163573365874E-2</v>
      </c>
      <c r="V131" s="32">
        <v>4.7237905151122417E-2</v>
      </c>
      <c r="W131" s="32">
        <v>4.6933148700400273E-2</v>
      </c>
      <c r="X131" s="32">
        <v>4.6593950161612968E-2</v>
      </c>
      <c r="Y131" s="32">
        <v>4.6390460320423668E-2</v>
      </c>
      <c r="Z131" s="32">
        <v>4.5725278052520954E-2</v>
      </c>
      <c r="AA131" s="32">
        <v>4.5162323039744059E-2</v>
      </c>
    </row>
    <row r="133" spans="1:27" x14ac:dyDescent="0.25">
      <c r="A133" s="18" t="s">
        <v>129</v>
      </c>
      <c r="B133" s="18" t="s">
        <v>130</v>
      </c>
      <c r="C133" s="18" t="s">
        <v>79</v>
      </c>
      <c r="D133" s="18" t="s">
        <v>87</v>
      </c>
      <c r="E133" s="18" t="s">
        <v>88</v>
      </c>
      <c r="F133" s="18" t="s">
        <v>89</v>
      </c>
      <c r="G133" s="18" t="s">
        <v>90</v>
      </c>
      <c r="H133" s="18" t="s">
        <v>91</v>
      </c>
      <c r="I133" s="18" t="s">
        <v>92</v>
      </c>
      <c r="J133" s="18" t="s">
        <v>93</v>
      </c>
      <c r="K133" s="18" t="s">
        <v>94</v>
      </c>
      <c r="L133" s="18" t="s">
        <v>95</v>
      </c>
      <c r="M133" s="18" t="s">
        <v>96</v>
      </c>
      <c r="N133" s="18" t="s">
        <v>97</v>
      </c>
      <c r="O133" s="18" t="s">
        <v>98</v>
      </c>
      <c r="P133" s="18" t="s">
        <v>99</v>
      </c>
      <c r="Q133" s="18" t="s">
        <v>100</v>
      </c>
      <c r="R133" s="18" t="s">
        <v>101</v>
      </c>
      <c r="S133" s="18" t="s">
        <v>102</v>
      </c>
      <c r="T133" s="18" t="s">
        <v>103</v>
      </c>
      <c r="U133" s="18" t="s">
        <v>104</v>
      </c>
      <c r="V133" s="18" t="s">
        <v>105</v>
      </c>
      <c r="W133" s="18" t="s">
        <v>106</v>
      </c>
      <c r="X133" s="18" t="s">
        <v>107</v>
      </c>
      <c r="Y133" s="18" t="s">
        <v>108</v>
      </c>
      <c r="Z133" s="18" t="s">
        <v>109</v>
      </c>
      <c r="AA133" s="18" t="s">
        <v>110</v>
      </c>
    </row>
    <row r="134" spans="1:27" x14ac:dyDescent="0.25">
      <c r="A134" s="28" t="s">
        <v>132</v>
      </c>
      <c r="B134" s="28" t="s">
        <v>24</v>
      </c>
      <c r="C134" s="32">
        <v>0.16144781853337448</v>
      </c>
      <c r="D134" s="32">
        <v>0.16971232833460495</v>
      </c>
      <c r="E134" s="32">
        <v>0.17095039194563316</v>
      </c>
      <c r="F134" s="32">
        <v>0.163757062914312</v>
      </c>
      <c r="G134" s="32">
        <v>0.16505376946163677</v>
      </c>
      <c r="H134" s="32">
        <v>0.17674633774290976</v>
      </c>
      <c r="I134" s="32">
        <v>0.1776249919066521</v>
      </c>
      <c r="J134" s="32">
        <v>0.15007283419493964</v>
      </c>
      <c r="K134" s="32">
        <v>0.16307958996161048</v>
      </c>
      <c r="L134" s="32">
        <v>0.1690420591475853</v>
      </c>
      <c r="M134" s="32">
        <v>0.17801640267003616</v>
      </c>
      <c r="N134" s="32">
        <v>0.17626197248151504</v>
      </c>
      <c r="O134" s="32">
        <v>0.16940041926405283</v>
      </c>
      <c r="P134" s="32">
        <v>0.16967199590697638</v>
      </c>
      <c r="Q134" s="32">
        <v>0.1803844234576984</v>
      </c>
      <c r="R134" s="32">
        <v>0.18066057312181608</v>
      </c>
      <c r="S134" s="32">
        <v>0.15252529456420233</v>
      </c>
      <c r="T134" s="32">
        <v>0.16635342487593285</v>
      </c>
      <c r="U134" s="32">
        <v>0.17248479875229519</v>
      </c>
      <c r="V134" s="32">
        <v>0.18127568604230349</v>
      </c>
      <c r="W134" s="32">
        <v>0.17817191687274017</v>
      </c>
      <c r="X134" s="32">
        <v>0.17136613320406502</v>
      </c>
      <c r="Y134" s="32">
        <v>0.17298415548435217</v>
      </c>
      <c r="Z134" s="32">
        <v>0.18315961147696491</v>
      </c>
      <c r="AA134" s="32">
        <v>0.18329992566225942</v>
      </c>
    </row>
    <row r="135" spans="1:27" x14ac:dyDescent="0.25">
      <c r="A135" s="28" t="s">
        <v>132</v>
      </c>
      <c r="B135" s="28" t="s">
        <v>77</v>
      </c>
      <c r="C135" s="32">
        <v>4.8522916237513182E-2</v>
      </c>
      <c r="D135" s="32">
        <v>4.8056733295406585E-2</v>
      </c>
      <c r="E135" s="32">
        <v>4.7799021875681968E-2</v>
      </c>
      <c r="F135" s="32">
        <v>4.7395832020337904E-2</v>
      </c>
      <c r="G135" s="32">
        <v>4.7291317703399408E-2</v>
      </c>
      <c r="H135" s="32">
        <v>4.7086618582897671E-2</v>
      </c>
      <c r="I135" s="32">
        <v>4.6898851072718163E-2</v>
      </c>
      <c r="J135" s="32">
        <v>4.6294997797455745E-2</v>
      </c>
      <c r="K135" s="32">
        <v>4.5731005023133833E-2</v>
      </c>
      <c r="L135" s="32">
        <v>4.5104009285476365E-2</v>
      </c>
      <c r="M135" s="32">
        <v>4.5013633492874745E-2</v>
      </c>
      <c r="N135" s="32">
        <v>4.4062417273647278E-2</v>
      </c>
      <c r="O135" s="32">
        <v>4.3329294109288451E-2</v>
      </c>
      <c r="P135" s="32">
        <v>4.2709249097937836E-2</v>
      </c>
      <c r="Q135" s="32">
        <v>4.2306647443451834E-2</v>
      </c>
      <c r="R135" s="32">
        <v>4.1617799258504194E-2</v>
      </c>
      <c r="S135" s="32">
        <v>4.1095230076811616E-2</v>
      </c>
      <c r="T135" s="32">
        <v>4.0625674252880772E-2</v>
      </c>
      <c r="U135" s="32">
        <v>4.0371462478683298E-2</v>
      </c>
      <c r="V135" s="32">
        <v>4.0207520628424955E-2</v>
      </c>
      <c r="W135" s="32">
        <v>4.0152836193831157E-2</v>
      </c>
      <c r="X135" s="32">
        <v>3.9998059719711404E-2</v>
      </c>
      <c r="Y135" s="32">
        <v>3.9953141052047697E-2</v>
      </c>
      <c r="Z135" s="32">
        <v>3.9376291174695786E-2</v>
      </c>
      <c r="AA135" s="32">
        <v>3.8958911994029906E-2</v>
      </c>
    </row>
    <row r="136" spans="1:27" x14ac:dyDescent="0.25">
      <c r="A136" s="28" t="s">
        <v>132</v>
      </c>
      <c r="B136" s="28" t="s">
        <v>78</v>
      </c>
      <c r="C136" s="32">
        <v>5.7090627325179798E-2</v>
      </c>
      <c r="D136" s="32">
        <v>5.6541869541808676E-2</v>
      </c>
      <c r="E136" s="32">
        <v>5.6237255275816508E-2</v>
      </c>
      <c r="F136" s="32">
        <v>5.5813627625592437E-2</v>
      </c>
      <c r="G136" s="32">
        <v>5.5641633570838053E-2</v>
      </c>
      <c r="H136" s="32">
        <v>5.5447784945224246E-2</v>
      </c>
      <c r="I136" s="32">
        <v>5.5209761117302372E-2</v>
      </c>
      <c r="J136" s="32">
        <v>5.4474622378440245E-2</v>
      </c>
      <c r="K136" s="32">
        <v>5.3811072445704128E-2</v>
      </c>
      <c r="L136" s="32">
        <v>5.3118386654166919E-2</v>
      </c>
      <c r="M136" s="32">
        <v>5.2991341449838143E-2</v>
      </c>
      <c r="N136" s="32">
        <v>5.1844647310759454E-2</v>
      </c>
      <c r="O136" s="32">
        <v>5.0978838778044155E-2</v>
      </c>
      <c r="P136" s="32">
        <v>5.0261530773804845E-2</v>
      </c>
      <c r="Q136" s="32">
        <v>4.977804763933056E-2</v>
      </c>
      <c r="R136" s="32">
        <v>4.900431187184226E-2</v>
      </c>
      <c r="S136" s="32">
        <v>4.8393855861042716E-2</v>
      </c>
      <c r="T136" s="32">
        <v>4.783862779821E-2</v>
      </c>
      <c r="U136" s="32">
        <v>4.7518521982646139E-2</v>
      </c>
      <c r="V136" s="32">
        <v>4.7356628675017255E-2</v>
      </c>
      <c r="W136" s="32">
        <v>4.7242155888651154E-2</v>
      </c>
      <c r="X136" s="32">
        <v>4.708102773781972E-2</v>
      </c>
      <c r="Y136" s="32">
        <v>4.7004699188087737E-2</v>
      </c>
      <c r="Z136" s="32">
        <v>4.6374538499850432E-2</v>
      </c>
      <c r="AA136" s="32">
        <v>4.5848361734856215E-2</v>
      </c>
    </row>
    <row r="138" spans="1:27" x14ac:dyDescent="0.25">
      <c r="A138" s="18" t="s">
        <v>129</v>
      </c>
      <c r="B138" s="18" t="s">
        <v>130</v>
      </c>
      <c r="C138" s="18" t="s">
        <v>79</v>
      </c>
      <c r="D138" s="18" t="s">
        <v>87</v>
      </c>
      <c r="E138" s="18" t="s">
        <v>88</v>
      </c>
      <c r="F138" s="18" t="s">
        <v>89</v>
      </c>
      <c r="G138" s="18" t="s">
        <v>90</v>
      </c>
      <c r="H138" s="18" t="s">
        <v>91</v>
      </c>
      <c r="I138" s="18" t="s">
        <v>92</v>
      </c>
      <c r="J138" s="18" t="s">
        <v>93</v>
      </c>
      <c r="K138" s="18" t="s">
        <v>94</v>
      </c>
      <c r="L138" s="18" t="s">
        <v>95</v>
      </c>
      <c r="M138" s="18" t="s">
        <v>96</v>
      </c>
      <c r="N138" s="18" t="s">
        <v>97</v>
      </c>
      <c r="O138" s="18" t="s">
        <v>98</v>
      </c>
      <c r="P138" s="18" t="s">
        <v>99</v>
      </c>
      <c r="Q138" s="18" t="s">
        <v>100</v>
      </c>
      <c r="R138" s="18" t="s">
        <v>101</v>
      </c>
      <c r="S138" s="18" t="s">
        <v>102</v>
      </c>
      <c r="T138" s="18" t="s">
        <v>103</v>
      </c>
      <c r="U138" s="18" t="s">
        <v>104</v>
      </c>
      <c r="V138" s="18" t="s">
        <v>105</v>
      </c>
      <c r="W138" s="18" t="s">
        <v>106</v>
      </c>
      <c r="X138" s="18" t="s">
        <v>107</v>
      </c>
      <c r="Y138" s="18" t="s">
        <v>108</v>
      </c>
      <c r="Z138" s="18" t="s">
        <v>109</v>
      </c>
      <c r="AA138" s="18" t="s">
        <v>110</v>
      </c>
    </row>
    <row r="139" spans="1:27" x14ac:dyDescent="0.25">
      <c r="A139" s="28" t="s">
        <v>133</v>
      </c>
      <c r="B139" s="28" t="s">
        <v>24</v>
      </c>
      <c r="C139" s="32">
        <v>0.14574586444905654</v>
      </c>
      <c r="D139" s="32">
        <v>0.14118372687936401</v>
      </c>
      <c r="E139" s="32">
        <v>0.14942141455069305</v>
      </c>
      <c r="F139" s="32">
        <v>0.14613242848245961</v>
      </c>
      <c r="G139" s="32">
        <v>0.13825757574802486</v>
      </c>
      <c r="H139" s="32">
        <v>0.14710326280318595</v>
      </c>
      <c r="I139" s="32">
        <v>0.14768361523997861</v>
      </c>
      <c r="J139" s="32">
        <v>0.14213183669183155</v>
      </c>
      <c r="K139" s="32">
        <v>0.15010622724473732</v>
      </c>
      <c r="L139" s="32">
        <v>0.15577258852998938</v>
      </c>
      <c r="M139" s="32">
        <v>0.14943932745932717</v>
      </c>
      <c r="N139" s="32">
        <v>0.15713796049745746</v>
      </c>
      <c r="O139" s="32">
        <v>0.15274428959662772</v>
      </c>
      <c r="P139" s="32">
        <v>0.14384227935368776</v>
      </c>
      <c r="Q139" s="32">
        <v>0.15248698424634163</v>
      </c>
      <c r="R139" s="32">
        <v>0.1530580519929888</v>
      </c>
      <c r="S139" s="32">
        <v>0.14499228328202027</v>
      </c>
      <c r="T139" s="32">
        <v>0.15152434239319804</v>
      </c>
      <c r="U139" s="32">
        <v>0.15740778999609467</v>
      </c>
      <c r="V139" s="32">
        <v>0.15157170540564111</v>
      </c>
      <c r="W139" s="32">
        <v>0.15798889705984531</v>
      </c>
      <c r="X139" s="32">
        <v>0.15396690865429433</v>
      </c>
      <c r="Y139" s="32">
        <v>0.14522304355848967</v>
      </c>
      <c r="Z139" s="32">
        <v>0.15438344465236808</v>
      </c>
      <c r="AA139" s="32">
        <v>0.15437425746824579</v>
      </c>
    </row>
    <row r="140" spans="1:27" x14ac:dyDescent="0.25">
      <c r="A140" s="28" t="s">
        <v>133</v>
      </c>
      <c r="B140" s="28" t="s">
        <v>77</v>
      </c>
      <c r="C140" s="32">
        <v>4.8929288965874423E-2</v>
      </c>
      <c r="D140" s="32">
        <v>4.8567070854488054E-2</v>
      </c>
      <c r="E140" s="32">
        <v>4.8225591382740442E-2</v>
      </c>
      <c r="F140" s="32">
        <v>4.7832323766420527E-2</v>
      </c>
      <c r="G140" s="32">
        <v>4.7636486279524208E-2</v>
      </c>
      <c r="H140" s="32">
        <v>4.7618757093665053E-2</v>
      </c>
      <c r="I140" s="32">
        <v>4.7775873236321528E-2</v>
      </c>
      <c r="J140" s="32">
        <v>4.7497857001207219E-2</v>
      </c>
      <c r="K140" s="32">
        <v>4.7142928324076933E-2</v>
      </c>
      <c r="L140" s="32">
        <v>4.6721062350479618E-2</v>
      </c>
      <c r="M140" s="32">
        <v>4.6562499739303972E-2</v>
      </c>
      <c r="N140" s="32">
        <v>4.5674302405808484E-2</v>
      </c>
      <c r="O140" s="32">
        <v>4.4901671870759476E-2</v>
      </c>
      <c r="P140" s="32">
        <v>4.3991712265846861E-2</v>
      </c>
      <c r="Q140" s="32">
        <v>4.3385207638512578E-2</v>
      </c>
      <c r="R140" s="32">
        <v>4.2642171795939661E-2</v>
      </c>
      <c r="S140" s="32">
        <v>4.1966800998915768E-2</v>
      </c>
      <c r="T140" s="32">
        <v>4.1536525824107134E-2</v>
      </c>
      <c r="U140" s="32">
        <v>4.1339838296683432E-2</v>
      </c>
      <c r="V140" s="32">
        <v>4.0987775309593778E-2</v>
      </c>
      <c r="W140" s="32">
        <v>4.0755789025345525E-2</v>
      </c>
      <c r="X140" s="32">
        <v>4.0575565482803534E-2</v>
      </c>
      <c r="Y140" s="32">
        <v>4.0413007474151857E-2</v>
      </c>
      <c r="Z140" s="32">
        <v>3.9842243832629666E-2</v>
      </c>
      <c r="AA140" s="32">
        <v>3.941519648749349E-2</v>
      </c>
    </row>
    <row r="141" spans="1:27" x14ac:dyDescent="0.25">
      <c r="A141" s="28" t="s">
        <v>133</v>
      </c>
      <c r="B141" s="28" t="s">
        <v>78</v>
      </c>
      <c r="C141" s="32">
        <v>5.7568961372165404E-2</v>
      </c>
      <c r="D141" s="32">
        <v>5.7175525279764113E-2</v>
      </c>
      <c r="E141" s="32">
        <v>5.677752003154117E-2</v>
      </c>
      <c r="F141" s="32">
        <v>5.6300540144781031E-2</v>
      </c>
      <c r="G141" s="32">
        <v>5.6059204901406035E-2</v>
      </c>
      <c r="H141" s="32">
        <v>5.6030024012716215E-2</v>
      </c>
      <c r="I141" s="32">
        <v>5.6260256124535495E-2</v>
      </c>
      <c r="J141" s="32">
        <v>5.5913291479274055E-2</v>
      </c>
      <c r="K141" s="32">
        <v>5.5489668682349072E-2</v>
      </c>
      <c r="L141" s="32">
        <v>5.5001576135284225E-2</v>
      </c>
      <c r="M141" s="32">
        <v>5.4799530238579676E-2</v>
      </c>
      <c r="N141" s="32">
        <v>5.3794151952532628E-2</v>
      </c>
      <c r="O141" s="32">
        <v>5.2851663557085274E-2</v>
      </c>
      <c r="P141" s="32">
        <v>5.1802859988326143E-2</v>
      </c>
      <c r="Q141" s="32">
        <v>5.1074606702909045E-2</v>
      </c>
      <c r="R141" s="32">
        <v>5.017969937461017E-2</v>
      </c>
      <c r="S141" s="32">
        <v>4.940062423027957E-2</v>
      </c>
      <c r="T141" s="32">
        <v>4.8909366414028828E-2</v>
      </c>
      <c r="U141" s="32">
        <v>4.867673179593459E-2</v>
      </c>
      <c r="V141" s="32">
        <v>4.8221756248904034E-2</v>
      </c>
      <c r="W141" s="32">
        <v>4.7998272240321813E-2</v>
      </c>
      <c r="X141" s="32">
        <v>4.7750308793159002E-2</v>
      </c>
      <c r="Y141" s="32">
        <v>4.7558921622023964E-2</v>
      </c>
      <c r="Z141" s="32">
        <v>4.6887612994835418E-2</v>
      </c>
      <c r="AA141" s="32">
        <v>4.6377638809356157E-2</v>
      </c>
    </row>
    <row r="143" spans="1:27" x14ac:dyDescent="0.25">
      <c r="A143" s="18" t="s">
        <v>129</v>
      </c>
      <c r="B143" s="18" t="s">
        <v>130</v>
      </c>
      <c r="C143" s="18" t="s">
        <v>79</v>
      </c>
      <c r="D143" s="18" t="s">
        <v>87</v>
      </c>
      <c r="E143" s="18" t="s">
        <v>88</v>
      </c>
      <c r="F143" s="18" t="s">
        <v>89</v>
      </c>
      <c r="G143" s="18" t="s">
        <v>90</v>
      </c>
      <c r="H143" s="18" t="s">
        <v>91</v>
      </c>
      <c r="I143" s="18" t="s">
        <v>92</v>
      </c>
      <c r="J143" s="18" t="s">
        <v>93</v>
      </c>
      <c r="K143" s="18" t="s">
        <v>94</v>
      </c>
      <c r="L143" s="18" t="s">
        <v>95</v>
      </c>
      <c r="M143" s="18" t="s">
        <v>96</v>
      </c>
      <c r="N143" s="18" t="s">
        <v>97</v>
      </c>
      <c r="O143" s="18" t="s">
        <v>98</v>
      </c>
      <c r="P143" s="18" t="s">
        <v>99</v>
      </c>
      <c r="Q143" s="18" t="s">
        <v>100</v>
      </c>
      <c r="R143" s="18" t="s">
        <v>101</v>
      </c>
      <c r="S143" s="18" t="s">
        <v>102</v>
      </c>
      <c r="T143" s="18" t="s">
        <v>103</v>
      </c>
      <c r="U143" s="18" t="s">
        <v>104</v>
      </c>
      <c r="V143" s="18" t="s">
        <v>105</v>
      </c>
      <c r="W143" s="18" t="s">
        <v>106</v>
      </c>
      <c r="X143" s="18" t="s">
        <v>107</v>
      </c>
      <c r="Y143" s="18" t="s">
        <v>108</v>
      </c>
      <c r="Z143" s="18" t="s">
        <v>109</v>
      </c>
      <c r="AA143" s="18" t="s">
        <v>110</v>
      </c>
    </row>
    <row r="144" spans="1:27" x14ac:dyDescent="0.25">
      <c r="A144" s="28" t="s">
        <v>134</v>
      </c>
      <c r="B144" s="28" t="s">
        <v>24</v>
      </c>
      <c r="C144" s="32">
        <v>0.1686072592171457</v>
      </c>
      <c r="D144" s="32">
        <v>0.17015971490464699</v>
      </c>
      <c r="E144" s="32">
        <v>0.17571583350872211</v>
      </c>
      <c r="F144" s="32">
        <v>0.16912693696425071</v>
      </c>
      <c r="G144" s="32">
        <v>0.16011698631848803</v>
      </c>
      <c r="H144" s="32">
        <v>0.16671420109312743</v>
      </c>
      <c r="I144" s="32">
        <v>0.17197152318986028</v>
      </c>
      <c r="J144" s="32">
        <v>0.16381974944072181</v>
      </c>
      <c r="K144" s="32">
        <v>0.17229151058268199</v>
      </c>
      <c r="L144" s="32">
        <v>0.17457629415558099</v>
      </c>
      <c r="M144" s="32">
        <v>0.17453474733953711</v>
      </c>
      <c r="N144" s="32">
        <v>0.17898842590743294</v>
      </c>
      <c r="O144" s="32">
        <v>0.17245138075446068</v>
      </c>
      <c r="P144" s="32">
        <v>0.16296338731910168</v>
      </c>
      <c r="Q144" s="32">
        <v>0.1693079256899313</v>
      </c>
      <c r="R144" s="32">
        <v>0.17463579869126522</v>
      </c>
      <c r="S144" s="32">
        <v>0.16668790918539067</v>
      </c>
      <c r="T144" s="32">
        <v>0.17465774948018603</v>
      </c>
      <c r="U144" s="32">
        <v>0.17699971737402673</v>
      </c>
      <c r="V144" s="32">
        <v>0.17683297157942546</v>
      </c>
      <c r="W144" s="32">
        <v>0.18032918521581456</v>
      </c>
      <c r="X144" s="32">
        <v>0.17412665174199349</v>
      </c>
      <c r="Y144" s="32">
        <v>0.16524558261229572</v>
      </c>
      <c r="Z144" s="32">
        <v>0.1716379864960994</v>
      </c>
      <c r="AA144" s="32">
        <v>0.17706709094351039</v>
      </c>
    </row>
    <row r="145" spans="1:27" x14ac:dyDescent="0.25">
      <c r="A145" s="28" t="s">
        <v>134</v>
      </c>
      <c r="B145" s="28" t="s">
        <v>77</v>
      </c>
      <c r="C145" s="32">
        <v>4.9067668279334564E-2</v>
      </c>
      <c r="D145" s="32">
        <v>4.9212439246619055E-2</v>
      </c>
      <c r="E145" s="32">
        <v>4.8123658873272697E-2</v>
      </c>
      <c r="F145" s="32">
        <v>4.682339484097639E-2</v>
      </c>
      <c r="G145" s="32">
        <v>4.6334644355402008E-2</v>
      </c>
      <c r="H145" s="32">
        <v>4.630896422756612E-2</v>
      </c>
      <c r="I145" s="32">
        <v>4.631710995255283E-2</v>
      </c>
      <c r="J145" s="32">
        <v>4.5530456985085802E-2</v>
      </c>
      <c r="K145" s="32">
        <v>4.5346201884072949E-2</v>
      </c>
      <c r="L145" s="32">
        <v>4.4897077981109847E-2</v>
      </c>
      <c r="M145" s="32">
        <v>4.4746495488611114E-2</v>
      </c>
      <c r="N145" s="32">
        <v>4.3808456435821375E-2</v>
      </c>
      <c r="O145" s="32">
        <v>4.3030603771469389E-2</v>
      </c>
      <c r="P145" s="32">
        <v>4.243525929373923E-2</v>
      </c>
      <c r="Q145" s="32">
        <v>4.1983339977040006E-2</v>
      </c>
      <c r="R145" s="32">
        <v>4.140023792366998E-2</v>
      </c>
      <c r="S145" s="32">
        <v>4.0673226493816272E-2</v>
      </c>
      <c r="T145" s="32">
        <v>4.0348009359434611E-2</v>
      </c>
      <c r="U145" s="32">
        <v>3.9939033612860074E-2</v>
      </c>
      <c r="V145" s="32">
        <v>3.9442883352339968E-2</v>
      </c>
      <c r="W145" s="32">
        <v>3.9168301717166537E-2</v>
      </c>
      <c r="X145" s="32">
        <v>3.8757114410303814E-2</v>
      </c>
      <c r="Y145" s="32">
        <v>3.8583766541067724E-2</v>
      </c>
      <c r="Z145" s="32">
        <v>3.7901893248595914E-2</v>
      </c>
      <c r="AA145" s="32">
        <v>3.7398477924930493E-2</v>
      </c>
    </row>
    <row r="146" spans="1:27" x14ac:dyDescent="0.25">
      <c r="A146" s="28" t="s">
        <v>134</v>
      </c>
      <c r="B146" s="28" t="s">
        <v>78</v>
      </c>
      <c r="C146" s="32">
        <v>5.7770801125021143E-2</v>
      </c>
      <c r="D146" s="32">
        <v>5.7921880915029457E-2</v>
      </c>
      <c r="E146" s="32">
        <v>5.6626237884361101E-2</v>
      </c>
      <c r="F146" s="32">
        <v>5.5147222562593724E-2</v>
      </c>
      <c r="G146" s="32">
        <v>5.4523348763786707E-2</v>
      </c>
      <c r="H146" s="32">
        <v>5.4514805605444985E-2</v>
      </c>
      <c r="I146" s="32">
        <v>5.4507352466063363E-2</v>
      </c>
      <c r="J146" s="32">
        <v>5.3614394883687938E-2</v>
      </c>
      <c r="K146" s="32">
        <v>5.336565614213179E-2</v>
      </c>
      <c r="L146" s="32">
        <v>5.2838736720607224E-2</v>
      </c>
      <c r="M146" s="32">
        <v>5.2701535388609839E-2</v>
      </c>
      <c r="N146" s="32">
        <v>5.1565201758841758E-2</v>
      </c>
      <c r="O146" s="32">
        <v>5.0646120903358988E-2</v>
      </c>
      <c r="P146" s="32">
        <v>4.9979715682514456E-2</v>
      </c>
      <c r="Q146" s="32">
        <v>4.9420887551377059E-2</v>
      </c>
      <c r="R146" s="32">
        <v>4.870680636083824E-2</v>
      </c>
      <c r="S146" s="32">
        <v>4.7854794160287116E-2</v>
      </c>
      <c r="T146" s="32">
        <v>4.7508214199050831E-2</v>
      </c>
      <c r="U146" s="32">
        <v>4.7021139834143591E-2</v>
      </c>
      <c r="V146" s="32">
        <v>4.641329944859364E-2</v>
      </c>
      <c r="W146" s="32">
        <v>4.6106955274780155E-2</v>
      </c>
      <c r="X146" s="32">
        <v>4.5636433438681172E-2</v>
      </c>
      <c r="Y146" s="32">
        <v>4.5434047961370454E-2</v>
      </c>
      <c r="Z146" s="32">
        <v>4.4606892260373787E-2</v>
      </c>
      <c r="AA146" s="32">
        <v>4.4058021658786188E-2</v>
      </c>
    </row>
    <row r="148" spans="1:27" x14ac:dyDescent="0.25">
      <c r="A148" s="18" t="s">
        <v>129</v>
      </c>
      <c r="B148" s="18" t="s">
        <v>130</v>
      </c>
      <c r="C148" s="18" t="s">
        <v>79</v>
      </c>
      <c r="D148" s="18" t="s">
        <v>87</v>
      </c>
      <c r="E148" s="18" t="s">
        <v>88</v>
      </c>
      <c r="F148" s="18" t="s">
        <v>89</v>
      </c>
      <c r="G148" s="18" t="s">
        <v>90</v>
      </c>
      <c r="H148" s="18" t="s">
        <v>91</v>
      </c>
      <c r="I148" s="18" t="s">
        <v>92</v>
      </c>
      <c r="J148" s="18" t="s">
        <v>93</v>
      </c>
      <c r="K148" s="18" t="s">
        <v>94</v>
      </c>
      <c r="L148" s="18" t="s">
        <v>95</v>
      </c>
      <c r="M148" s="18" t="s">
        <v>96</v>
      </c>
      <c r="N148" s="18" t="s">
        <v>97</v>
      </c>
      <c r="O148" s="18" t="s">
        <v>98</v>
      </c>
      <c r="P148" s="18" t="s">
        <v>99</v>
      </c>
      <c r="Q148" s="18" t="s">
        <v>100</v>
      </c>
      <c r="R148" s="18" t="s">
        <v>101</v>
      </c>
      <c r="S148" s="18" t="s">
        <v>102</v>
      </c>
      <c r="T148" s="18" t="s">
        <v>103</v>
      </c>
      <c r="U148" s="18" t="s">
        <v>104</v>
      </c>
      <c r="V148" s="18" t="s">
        <v>105</v>
      </c>
      <c r="W148" s="18" t="s">
        <v>106</v>
      </c>
      <c r="X148" s="18" t="s">
        <v>107</v>
      </c>
      <c r="Y148" s="18" t="s">
        <v>108</v>
      </c>
      <c r="Z148" s="18" t="s">
        <v>109</v>
      </c>
      <c r="AA148" s="18" t="s">
        <v>110</v>
      </c>
    </row>
    <row r="149" spans="1:27" x14ac:dyDescent="0.25">
      <c r="A149" s="28" t="s">
        <v>135</v>
      </c>
      <c r="B149" s="28" t="s">
        <v>24</v>
      </c>
      <c r="C149" s="32">
        <v>0.13723402965785952</v>
      </c>
      <c r="D149" s="32">
        <v>0.13383458724506547</v>
      </c>
      <c r="E149" s="32">
        <v>0.13988494000578891</v>
      </c>
      <c r="F149" s="32">
        <v>0.13898391379708586</v>
      </c>
      <c r="G149" s="32">
        <v>0.13001206668736534</v>
      </c>
      <c r="H149" s="32">
        <v>0.14173379687985058</v>
      </c>
      <c r="I149" s="32">
        <v>0.14306971945217892</v>
      </c>
      <c r="J149" s="32">
        <v>0.13846102262241819</v>
      </c>
      <c r="K149" s="32">
        <v>0.13916842336114965</v>
      </c>
      <c r="L149" s="32">
        <v>0.14155967444632048</v>
      </c>
      <c r="M149" s="32">
        <v>0.13995320525333768</v>
      </c>
      <c r="N149" s="32">
        <v>0.1433057656494435</v>
      </c>
      <c r="O149" s="32">
        <v>0.14287849789251555</v>
      </c>
      <c r="P149" s="32">
        <v>0.13483759651072316</v>
      </c>
      <c r="Q149" s="32">
        <v>0.14321939041983278</v>
      </c>
      <c r="R149" s="32">
        <v>0.14317250827784242</v>
      </c>
      <c r="S149" s="32">
        <v>0.13806521711429806</v>
      </c>
      <c r="T149" s="32">
        <v>0.139155225933428</v>
      </c>
      <c r="U149" s="32">
        <v>0.1420380677619375</v>
      </c>
      <c r="V149" s="32">
        <v>0.14062921763198374</v>
      </c>
      <c r="W149" s="32">
        <v>0.14353570097355708</v>
      </c>
      <c r="X149" s="32">
        <v>0.1432010141852732</v>
      </c>
      <c r="Y149" s="32">
        <v>0.13611918824362004</v>
      </c>
      <c r="Z149" s="32">
        <v>0.14452828092065514</v>
      </c>
      <c r="AA149" s="32">
        <v>0.14455000378423621</v>
      </c>
    </row>
    <row r="150" spans="1:27" x14ac:dyDescent="0.25">
      <c r="A150" s="28" t="s">
        <v>135</v>
      </c>
      <c r="B150" s="28" t="s">
        <v>77</v>
      </c>
      <c r="C150" s="32">
        <v>4.8155969193389797E-2</v>
      </c>
      <c r="D150" s="32">
        <v>4.7546321349231271E-2</v>
      </c>
      <c r="E150" s="32">
        <v>4.7463807608662006E-2</v>
      </c>
      <c r="F150" s="32">
        <v>4.7013782580439124E-2</v>
      </c>
      <c r="G150" s="32">
        <v>4.6770177172414815E-2</v>
      </c>
      <c r="H150" s="32">
        <v>4.6691175515287758E-2</v>
      </c>
      <c r="I150" s="32">
        <v>4.6882825255425108E-2</v>
      </c>
      <c r="J150" s="32">
        <v>4.6335297135187324E-2</v>
      </c>
      <c r="K150" s="32">
        <v>4.5540694686973297E-2</v>
      </c>
      <c r="L150" s="32">
        <v>4.4636013793712521E-2</v>
      </c>
      <c r="M150" s="32">
        <v>4.4355686172988448E-2</v>
      </c>
      <c r="N150" s="32">
        <v>4.341376397177775E-2</v>
      </c>
      <c r="O150" s="32">
        <v>4.2793193776799111E-2</v>
      </c>
      <c r="P150" s="32">
        <v>4.2114241183548229E-2</v>
      </c>
      <c r="Q150" s="32">
        <v>4.1683504754025665E-2</v>
      </c>
      <c r="R150" s="32">
        <v>4.10768311996597E-2</v>
      </c>
      <c r="S150" s="32">
        <v>4.0757744043587354E-2</v>
      </c>
      <c r="T150" s="32">
        <v>4.0372056580431991E-2</v>
      </c>
      <c r="U150" s="32">
        <v>4.0101112154269758E-2</v>
      </c>
      <c r="V150" s="32">
        <v>3.9659850279195677E-2</v>
      </c>
      <c r="W150" s="32">
        <v>3.9398523378210655E-2</v>
      </c>
      <c r="X150" s="32">
        <v>3.9127384906207138E-2</v>
      </c>
      <c r="Y150" s="32">
        <v>3.8930567106521249E-2</v>
      </c>
      <c r="Z150" s="32">
        <v>3.8235927048602597E-2</v>
      </c>
      <c r="AA150" s="32">
        <v>3.7745278445220347E-2</v>
      </c>
    </row>
    <row r="151" spans="1:27" x14ac:dyDescent="0.25">
      <c r="A151" s="28" t="s">
        <v>135</v>
      </c>
      <c r="B151" s="28" t="s">
        <v>78</v>
      </c>
      <c r="C151" s="32">
        <v>5.6682903635188353E-2</v>
      </c>
      <c r="D151" s="32">
        <v>5.5973024496912542E-2</v>
      </c>
      <c r="E151" s="32">
        <v>5.5862090605042304E-2</v>
      </c>
      <c r="F151" s="32">
        <v>5.5349099365696784E-2</v>
      </c>
      <c r="G151" s="32">
        <v>5.5033060790549523E-2</v>
      </c>
      <c r="H151" s="32">
        <v>5.4967211888899942E-2</v>
      </c>
      <c r="I151" s="32">
        <v>5.5190557039072843E-2</v>
      </c>
      <c r="J151" s="32">
        <v>5.4534622375914277E-2</v>
      </c>
      <c r="K151" s="32">
        <v>5.3599981066440879E-2</v>
      </c>
      <c r="L151" s="32">
        <v>5.2551023194987015E-2</v>
      </c>
      <c r="M151" s="32">
        <v>5.2231790773158218E-2</v>
      </c>
      <c r="N151" s="32">
        <v>5.1122304997527894E-2</v>
      </c>
      <c r="O151" s="32">
        <v>5.0360164022923232E-2</v>
      </c>
      <c r="P151" s="32">
        <v>4.9559929366270586E-2</v>
      </c>
      <c r="Q151" s="32">
        <v>4.9061792071624546E-2</v>
      </c>
      <c r="R151" s="32">
        <v>4.8346053088163088E-2</v>
      </c>
      <c r="S151" s="32">
        <v>4.7993191481648177E-2</v>
      </c>
      <c r="T151" s="32">
        <v>4.753068693230806E-2</v>
      </c>
      <c r="U151" s="32">
        <v>4.7187326250069994E-2</v>
      </c>
      <c r="V151" s="32">
        <v>4.6716774513840466E-2</v>
      </c>
      <c r="W151" s="32">
        <v>4.6380468950292346E-2</v>
      </c>
      <c r="X151" s="32">
        <v>4.6070520703195887E-2</v>
      </c>
      <c r="Y151" s="32">
        <v>4.5841872244310418E-2</v>
      </c>
      <c r="Z151" s="32">
        <v>4.5012300333385671E-2</v>
      </c>
      <c r="AA151" s="32">
        <v>4.4432015958460754E-2</v>
      </c>
    </row>
  </sheetData>
  <sheetProtection algorithmName="SHA-512" hashValue="5DvcI3Y5N6hPYB3p1Q4YtX6J+JBMC8cgiNLh77ONIT+AYJx8mAVbSiw+e3nHEzjI3iemg+AEIQNy/TzMSaw97A==" saltValue="SrzuI6s3hxTurjRKIBZD4A=="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D76FF-3B24-4A52-9E08-99EA58742E21}">
  <sheetPr codeName="Sheet93">
    <tabColor rgb="FF188736"/>
  </sheetPr>
  <dimension ref="A1:AA151"/>
  <sheetViews>
    <sheetView zoomScale="85" zoomScaleNormal="85" workbookViewId="0"/>
  </sheetViews>
  <sheetFormatPr defaultColWidth="9.140625" defaultRowHeight="15" x14ac:dyDescent="0.25"/>
  <cols>
    <col min="1" max="1" width="16" style="12" customWidth="1"/>
    <col min="2" max="2" width="30.5703125" style="12" customWidth="1"/>
    <col min="3" max="27" width="9.42578125" style="12" customWidth="1"/>
    <col min="28" max="16384" width="9.140625" style="12"/>
  </cols>
  <sheetData>
    <row r="1" spans="1:27" s="27" customFormat="1" ht="23.25" customHeight="1" x14ac:dyDescent="0.25">
      <c r="A1" s="26" t="s">
        <v>138</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s="27" customFormat="1" x14ac:dyDescent="0.25"/>
    <row r="3" spans="1:27" s="27" customFormat="1" x14ac:dyDescent="0.25"/>
    <row r="4" spans="1:27" x14ac:dyDescent="0.25">
      <c r="A4" s="17" t="s">
        <v>128</v>
      </c>
      <c r="B4" s="17"/>
      <c r="C4" s="27"/>
      <c r="D4" s="27"/>
      <c r="E4" s="27"/>
      <c r="F4" s="27"/>
      <c r="G4" s="27"/>
      <c r="H4" s="27"/>
      <c r="I4" s="27"/>
      <c r="J4" s="27"/>
      <c r="K4" s="27"/>
      <c r="L4" s="27"/>
      <c r="M4" s="27"/>
      <c r="N4" s="27"/>
      <c r="O4" s="27"/>
      <c r="P4" s="27"/>
      <c r="Q4" s="27"/>
      <c r="R4" s="27"/>
      <c r="S4" s="27"/>
      <c r="T4" s="27"/>
      <c r="U4" s="27"/>
      <c r="V4" s="27"/>
      <c r="W4" s="27"/>
      <c r="X4" s="27"/>
      <c r="Y4" s="27"/>
      <c r="Z4" s="27"/>
      <c r="AA4" s="2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24">
        <v>99181.537929999962</v>
      </c>
      <c r="D6" s="24">
        <v>85036.51896999999</v>
      </c>
      <c r="E6" s="24">
        <v>86687.701000000001</v>
      </c>
      <c r="F6" s="24">
        <v>89665.167249999999</v>
      </c>
      <c r="G6" s="24">
        <v>84340.499980389985</v>
      </c>
      <c r="H6" s="24">
        <v>78307.725216512001</v>
      </c>
      <c r="I6" s="24">
        <v>77096.422240998974</v>
      </c>
      <c r="J6" s="24">
        <v>78527.548708457005</v>
      </c>
      <c r="K6" s="24">
        <v>69142.482425129012</v>
      </c>
      <c r="L6" s="24">
        <v>67990.042596136002</v>
      </c>
      <c r="M6" s="24">
        <v>60152.200415807994</v>
      </c>
      <c r="N6" s="24">
        <v>63102.584781124991</v>
      </c>
      <c r="O6" s="24">
        <v>66315.291494033983</v>
      </c>
      <c r="P6" s="24">
        <v>60700.491285527009</v>
      </c>
      <c r="Q6" s="24">
        <v>43676.419899999994</v>
      </c>
      <c r="R6" s="24">
        <v>37008.603300000002</v>
      </c>
      <c r="S6" s="24">
        <v>31583.430199999988</v>
      </c>
      <c r="T6" s="24">
        <v>32298.215400000001</v>
      </c>
      <c r="U6" s="24">
        <v>31387.914200000003</v>
      </c>
      <c r="V6" s="24">
        <v>28857.129800000002</v>
      </c>
      <c r="W6" s="24">
        <v>29788.269900000007</v>
      </c>
      <c r="X6" s="24">
        <v>19435.444</v>
      </c>
      <c r="Y6" s="24">
        <v>15878.888300000001</v>
      </c>
      <c r="Z6" s="24">
        <v>12453.801799999999</v>
      </c>
      <c r="AA6" s="24">
        <v>10133.531199999999</v>
      </c>
    </row>
    <row r="7" spans="1:27" x14ac:dyDescent="0.25">
      <c r="A7" s="28" t="s">
        <v>40</v>
      </c>
      <c r="B7" s="28" t="s">
        <v>72</v>
      </c>
      <c r="C7" s="24">
        <v>31836.228399999985</v>
      </c>
      <c r="D7" s="24">
        <v>27386.592800000002</v>
      </c>
      <c r="E7" s="24">
        <v>30344.274499999996</v>
      </c>
      <c r="F7" s="24">
        <v>23408.104063380997</v>
      </c>
      <c r="G7" s="24">
        <v>21658.979436150497</v>
      </c>
      <c r="H7" s="24">
        <v>20705.496090807002</v>
      </c>
      <c r="I7" s="24">
        <v>18931.026124813998</v>
      </c>
      <c r="J7" s="24">
        <v>19139.572899999999</v>
      </c>
      <c r="K7" s="24">
        <v>17895.6983</v>
      </c>
      <c r="L7" s="24">
        <v>19379.6636</v>
      </c>
      <c r="M7" s="24">
        <v>20121.9594</v>
      </c>
      <c r="N7" s="24">
        <v>20307.642</v>
      </c>
      <c r="O7" s="24">
        <v>20690.448</v>
      </c>
      <c r="P7" s="24">
        <v>20099.158499999998</v>
      </c>
      <c r="Q7" s="24">
        <v>19383.3472</v>
      </c>
      <c r="R7" s="24">
        <v>19550.5082</v>
      </c>
      <c r="S7" s="24">
        <v>18572.431400000001</v>
      </c>
      <c r="T7" s="24">
        <v>18139.212299999999</v>
      </c>
      <c r="U7" s="24">
        <v>17506.484799999998</v>
      </c>
      <c r="V7" s="24">
        <v>16775.299300000002</v>
      </c>
      <c r="W7" s="24">
        <v>17663.909200000002</v>
      </c>
      <c r="X7" s="24">
        <v>18100.936799999999</v>
      </c>
      <c r="Y7" s="24">
        <v>15985.648699999998</v>
      </c>
      <c r="Z7" s="24">
        <v>15142.906599999998</v>
      </c>
      <c r="AA7" s="24">
        <v>15666.688200000001</v>
      </c>
    </row>
    <row r="8" spans="1:27" x14ac:dyDescent="0.25">
      <c r="A8" s="28" t="s">
        <v>40</v>
      </c>
      <c r="B8" s="28" t="s">
        <v>20</v>
      </c>
      <c r="C8" s="24">
        <v>2501.04324263846</v>
      </c>
      <c r="D8" s="24">
        <v>2360.4385975599389</v>
      </c>
      <c r="E8" s="24">
        <v>1837.8621943617591</v>
      </c>
      <c r="F8" s="24">
        <v>1837.9767539106103</v>
      </c>
      <c r="G8" s="24">
        <v>1837.97678637732</v>
      </c>
      <c r="H8" s="24">
        <v>1837.9768636922299</v>
      </c>
      <c r="I8" s="24">
        <v>1906.2078241329398</v>
      </c>
      <c r="J8" s="24">
        <v>1895.0544404300488</v>
      </c>
      <c r="K8" s="24">
        <v>2078.5239132121201</v>
      </c>
      <c r="L8" s="24">
        <v>1986.7967846856502</v>
      </c>
      <c r="M8" s="24">
        <v>1837.9777595349096</v>
      </c>
      <c r="N8" s="24">
        <v>2246.0600145632002</v>
      </c>
      <c r="O8" s="24">
        <v>2445.1059099693989</v>
      </c>
      <c r="P8" s="24">
        <v>2555.0897484946991</v>
      </c>
      <c r="Q8" s="24">
        <v>3957.0830164570002</v>
      </c>
      <c r="R8" s="24">
        <v>2986.850036672899</v>
      </c>
      <c r="S8" s="24">
        <v>3600.6902541703994</v>
      </c>
      <c r="T8" s="24">
        <v>3976.8876815791</v>
      </c>
      <c r="U8" s="24">
        <v>3645.6447959347011</v>
      </c>
      <c r="V8" s="24">
        <v>3952.2208945398997</v>
      </c>
      <c r="W8" s="24">
        <v>3932.4574346269906</v>
      </c>
      <c r="X8" s="24">
        <v>5157.7469654726001</v>
      </c>
      <c r="Y8" s="24">
        <v>3577.7507327755998</v>
      </c>
      <c r="Z8" s="24">
        <v>3038.3626138627997</v>
      </c>
      <c r="AA8" s="24">
        <v>1539.3703984200001</v>
      </c>
    </row>
    <row r="9" spans="1:27" x14ac:dyDescent="0.25">
      <c r="A9" s="28" t="s">
        <v>40</v>
      </c>
      <c r="B9" s="28" t="s">
        <v>32</v>
      </c>
      <c r="C9" s="24">
        <v>728.29399199999909</v>
      </c>
      <c r="D9" s="24">
        <v>715.35446999999988</v>
      </c>
      <c r="E9" s="24">
        <v>751.72253799999999</v>
      </c>
      <c r="F9" s="24">
        <v>95.27143799999989</v>
      </c>
      <c r="G9" s="24">
        <v>101.58825499999989</v>
      </c>
      <c r="H9" s="24">
        <v>136.54315699999978</v>
      </c>
      <c r="I9" s="24">
        <v>149.3046499999999</v>
      </c>
      <c r="J9" s="24">
        <v>224.74052999999998</v>
      </c>
      <c r="K9" s="24">
        <v>250.19126</v>
      </c>
      <c r="L9" s="24">
        <v>198.5174199999999</v>
      </c>
      <c r="M9" s="24">
        <v>102.25206399999989</v>
      </c>
      <c r="N9" s="24">
        <v>107.1895159999999</v>
      </c>
      <c r="O9" s="24">
        <v>99.604114999999794</v>
      </c>
      <c r="P9" s="24">
        <v>129.23683600000001</v>
      </c>
      <c r="Q9" s="24">
        <v>89.852199999999996</v>
      </c>
      <c r="R9" s="24">
        <v>73.363770000000002</v>
      </c>
      <c r="S9" s="24">
        <v>158.51983999999999</v>
      </c>
      <c r="T9" s="24">
        <v>129.9545</v>
      </c>
      <c r="U9" s="24">
        <v>0</v>
      </c>
      <c r="V9" s="24">
        <v>0</v>
      </c>
      <c r="W9" s="24">
        <v>0</v>
      </c>
      <c r="X9" s="24">
        <v>0</v>
      </c>
      <c r="Y9" s="24">
        <v>0</v>
      </c>
      <c r="Z9" s="24">
        <v>0</v>
      </c>
      <c r="AA9" s="24">
        <v>0</v>
      </c>
    </row>
    <row r="10" spans="1:27" x14ac:dyDescent="0.25">
      <c r="A10" s="28" t="s">
        <v>40</v>
      </c>
      <c r="B10" s="28" t="s">
        <v>67</v>
      </c>
      <c r="C10" s="24">
        <v>49.880160430030969</v>
      </c>
      <c r="D10" s="24">
        <v>47.473042732720884</v>
      </c>
      <c r="E10" s="24">
        <v>104.610231657109</v>
      </c>
      <c r="F10" s="24">
        <v>25.357939296319987</v>
      </c>
      <c r="G10" s="24">
        <v>64.181313791790004</v>
      </c>
      <c r="H10" s="24">
        <v>112.26614560704</v>
      </c>
      <c r="I10" s="24">
        <v>106.79673351390601</v>
      </c>
      <c r="J10" s="24">
        <v>163.05753078100301</v>
      </c>
      <c r="K10" s="24">
        <v>216.57754939199788</v>
      </c>
      <c r="L10" s="24">
        <v>147.06891061929397</v>
      </c>
      <c r="M10" s="24">
        <v>37.413236975654996</v>
      </c>
      <c r="N10" s="24">
        <v>88.564582172309883</v>
      </c>
      <c r="O10" s="24">
        <v>61.630528751163986</v>
      </c>
      <c r="P10" s="24">
        <v>99.636567733865974</v>
      </c>
      <c r="Q10" s="24">
        <v>401.20025650948992</v>
      </c>
      <c r="R10" s="24">
        <v>423.88017389468001</v>
      </c>
      <c r="S10" s="24">
        <v>1125.054027278399</v>
      </c>
      <c r="T10" s="24">
        <v>822.68361196326885</v>
      </c>
      <c r="U10" s="24">
        <v>1400.9651724767889</v>
      </c>
      <c r="V10" s="24">
        <v>1639.918988912578</v>
      </c>
      <c r="W10" s="24">
        <v>1751.297326023669</v>
      </c>
      <c r="X10" s="24">
        <v>3259.2987562204103</v>
      </c>
      <c r="Y10" s="24">
        <v>4493.1287360089982</v>
      </c>
      <c r="Z10" s="24">
        <v>3759.4207843838599</v>
      </c>
      <c r="AA10" s="24">
        <v>3448.5196906778078</v>
      </c>
    </row>
    <row r="11" spans="1:27" x14ac:dyDescent="0.25">
      <c r="A11" s="28" t="s">
        <v>40</v>
      </c>
      <c r="B11" s="28" t="s">
        <v>66</v>
      </c>
      <c r="C11" s="24">
        <v>12626.963104999997</v>
      </c>
      <c r="D11" s="24">
        <v>16365.234195499997</v>
      </c>
      <c r="E11" s="24">
        <v>13253.441585999994</v>
      </c>
      <c r="F11" s="24">
        <v>14674.994922999998</v>
      </c>
      <c r="G11" s="24">
        <v>16651.997390999997</v>
      </c>
      <c r="H11" s="24">
        <v>15616.947990000001</v>
      </c>
      <c r="I11" s="24">
        <v>15791.097482999996</v>
      </c>
      <c r="J11" s="24">
        <v>18225.468548999997</v>
      </c>
      <c r="K11" s="24">
        <v>16074.829674999983</v>
      </c>
      <c r="L11" s="24">
        <v>13329.256031499997</v>
      </c>
      <c r="M11" s="24">
        <v>16849.807545</v>
      </c>
      <c r="N11" s="24">
        <v>13791.092237999996</v>
      </c>
      <c r="O11" s="24">
        <v>14840.623223999995</v>
      </c>
      <c r="P11" s="24">
        <v>16624.471314999992</v>
      </c>
      <c r="Q11" s="24">
        <v>15644.278848999998</v>
      </c>
      <c r="R11" s="24">
        <v>15495.857094999999</v>
      </c>
      <c r="S11" s="24">
        <v>17658.394699999997</v>
      </c>
      <c r="T11" s="24">
        <v>15408.943049999998</v>
      </c>
      <c r="U11" s="24">
        <v>12951.844109999998</v>
      </c>
      <c r="V11" s="24">
        <v>16496.497915999993</v>
      </c>
      <c r="W11" s="24">
        <v>13250.674569999997</v>
      </c>
      <c r="X11" s="24">
        <v>14247.270489999999</v>
      </c>
      <c r="Y11" s="24">
        <v>16128.364719999998</v>
      </c>
      <c r="Z11" s="24">
        <v>14926.257635999997</v>
      </c>
      <c r="AA11" s="24">
        <v>14948.658975999999</v>
      </c>
    </row>
    <row r="12" spans="1:27" x14ac:dyDescent="0.25">
      <c r="A12" s="28" t="s">
        <v>40</v>
      </c>
      <c r="B12" s="28" t="s">
        <v>70</v>
      </c>
      <c r="C12" s="24">
        <v>27421.768158999977</v>
      </c>
      <c r="D12" s="24">
        <v>33748.693212314916</v>
      </c>
      <c r="E12" s="24">
        <v>32162.038490004932</v>
      </c>
      <c r="F12" s="24">
        <v>34544.32804467735</v>
      </c>
      <c r="G12" s="24">
        <v>37653.835789294782</v>
      </c>
      <c r="H12" s="24">
        <v>40277.173556872047</v>
      </c>
      <c r="I12" s="24">
        <v>42001.136944210026</v>
      </c>
      <c r="J12" s="24">
        <v>45515.152259442075</v>
      </c>
      <c r="K12" s="24">
        <v>47367.237191417655</v>
      </c>
      <c r="L12" s="24">
        <v>49722.387780721248</v>
      </c>
      <c r="M12" s="24">
        <v>54784.863506608257</v>
      </c>
      <c r="N12" s="24">
        <v>57112.488131940816</v>
      </c>
      <c r="O12" s="24">
        <v>56590.466434492133</v>
      </c>
      <c r="P12" s="24">
        <v>65514.918184895112</v>
      </c>
      <c r="Q12" s="24">
        <v>77682.759580534082</v>
      </c>
      <c r="R12" s="24">
        <v>86803.182468200976</v>
      </c>
      <c r="S12" s="24">
        <v>97859.414490981391</v>
      </c>
      <c r="T12" s="24">
        <v>94864.299162406387</v>
      </c>
      <c r="U12" s="24">
        <v>96195.888843090652</v>
      </c>
      <c r="V12" s="24">
        <v>94111.603871330299</v>
      </c>
      <c r="W12" s="24">
        <v>93735.626696865744</v>
      </c>
      <c r="X12" s="24">
        <v>93814.179648267498</v>
      </c>
      <c r="Y12" s="24">
        <v>100307.77784567807</v>
      </c>
      <c r="Z12" s="24">
        <v>101606.54215572274</v>
      </c>
      <c r="AA12" s="24">
        <v>105665.79407155284</v>
      </c>
    </row>
    <row r="13" spans="1:27" x14ac:dyDescent="0.25">
      <c r="A13" s="28" t="s">
        <v>40</v>
      </c>
      <c r="B13" s="28" t="s">
        <v>69</v>
      </c>
      <c r="C13" s="24">
        <v>13583.208605821741</v>
      </c>
      <c r="D13" s="24">
        <v>20620.831643379228</v>
      </c>
      <c r="E13" s="24">
        <v>20963.031042926435</v>
      </c>
      <c r="F13" s="24">
        <v>20766.159411121527</v>
      </c>
      <c r="G13" s="24">
        <v>22528.882887741453</v>
      </c>
      <c r="H13" s="24">
        <v>25820.89403678762</v>
      </c>
      <c r="I13" s="24">
        <v>27076.82655974145</v>
      </c>
      <c r="J13" s="24">
        <v>24003.939335622399</v>
      </c>
      <c r="K13" s="24">
        <v>36652.542639904394</v>
      </c>
      <c r="L13" s="24">
        <v>38980.895734841382</v>
      </c>
      <c r="M13" s="24">
        <v>40174.509571831746</v>
      </c>
      <c r="N13" s="24">
        <v>40510.825361207448</v>
      </c>
      <c r="O13" s="24">
        <v>39871.973505007663</v>
      </c>
      <c r="P13" s="24">
        <v>38643.129188672159</v>
      </c>
      <c r="Q13" s="24">
        <v>43590.727575165787</v>
      </c>
      <c r="R13" s="24">
        <v>44027.525280944348</v>
      </c>
      <c r="S13" s="24">
        <v>43285.842000238685</v>
      </c>
      <c r="T13" s="24">
        <v>47737.356490918195</v>
      </c>
      <c r="U13" s="24">
        <v>50266.786489701008</v>
      </c>
      <c r="V13" s="24">
        <v>52569.285820351215</v>
      </c>
      <c r="W13" s="24">
        <v>55242.170843741405</v>
      </c>
      <c r="X13" s="24">
        <v>64457.854239052984</v>
      </c>
      <c r="Y13" s="24">
        <v>63779.726359225293</v>
      </c>
      <c r="Z13" s="24">
        <v>67102.089618727085</v>
      </c>
      <c r="AA13" s="24">
        <v>67370.074112246046</v>
      </c>
    </row>
    <row r="14" spans="1:27" x14ac:dyDescent="0.25">
      <c r="A14" s="28" t="s">
        <v>40</v>
      </c>
      <c r="B14" s="28" t="s">
        <v>36</v>
      </c>
      <c r="C14" s="24">
        <v>190.8265607708</v>
      </c>
      <c r="D14" s="24">
        <v>208.22465435839999</v>
      </c>
      <c r="E14" s="24">
        <v>278.95428312839977</v>
      </c>
      <c r="F14" s="24">
        <v>260.12448473629996</v>
      </c>
      <c r="G14" s="24">
        <v>280.4012185371999</v>
      </c>
      <c r="H14" s="24">
        <v>286.24482178409875</v>
      </c>
      <c r="I14" s="24">
        <v>289.54130257779985</v>
      </c>
      <c r="J14" s="24">
        <v>740.03291380499991</v>
      </c>
      <c r="K14" s="24">
        <v>760.08809565859985</v>
      </c>
      <c r="L14" s="24">
        <v>2666.4259637363998</v>
      </c>
      <c r="M14" s="24">
        <v>2757.1509131728994</v>
      </c>
      <c r="N14" s="24">
        <v>3809.8199229980974</v>
      </c>
      <c r="O14" s="24">
        <v>3833.5491792614994</v>
      </c>
      <c r="P14" s="24">
        <v>3932.8558615986999</v>
      </c>
      <c r="Q14" s="24">
        <v>4405.6123322656986</v>
      </c>
      <c r="R14" s="24">
        <v>4367.4168903956988</v>
      </c>
      <c r="S14" s="24">
        <v>4451.6410310894007</v>
      </c>
      <c r="T14" s="24">
        <v>4464.0153344774008</v>
      </c>
      <c r="U14" s="24">
        <v>4586.6550552406998</v>
      </c>
      <c r="V14" s="24">
        <v>4463.3584185875989</v>
      </c>
      <c r="W14" s="24">
        <v>4909.5289032303999</v>
      </c>
      <c r="X14" s="24">
        <v>5234.4471014062974</v>
      </c>
      <c r="Y14" s="24">
        <v>5070.7990502122002</v>
      </c>
      <c r="Z14" s="24">
        <v>5296.7806579279977</v>
      </c>
      <c r="AA14" s="24">
        <v>5311.5601523073992</v>
      </c>
    </row>
    <row r="15" spans="1:27" x14ac:dyDescent="0.25">
      <c r="A15" s="28" t="s">
        <v>40</v>
      </c>
      <c r="B15" s="28" t="s">
        <v>74</v>
      </c>
      <c r="C15" s="24">
        <v>69.140904599999999</v>
      </c>
      <c r="D15" s="24">
        <v>147.33431899999988</v>
      </c>
      <c r="E15" s="24">
        <v>290.55263300000001</v>
      </c>
      <c r="F15" s="24">
        <v>312.77854781510001</v>
      </c>
      <c r="G15" s="24">
        <v>1198.4825437673005</v>
      </c>
      <c r="H15" s="24">
        <v>2093.9928648710002</v>
      </c>
      <c r="I15" s="24">
        <v>2297.7785528031991</v>
      </c>
      <c r="J15" s="24">
        <v>1861.6880739346998</v>
      </c>
      <c r="K15" s="24">
        <v>7889.5486360871</v>
      </c>
      <c r="L15" s="24">
        <v>7828.2350967043003</v>
      </c>
      <c r="M15" s="24">
        <v>7304.1789329436015</v>
      </c>
      <c r="N15" s="24">
        <v>8359.6193387065978</v>
      </c>
      <c r="O15" s="24">
        <v>7579.8571497034</v>
      </c>
      <c r="P15" s="24">
        <v>7067.7815614803003</v>
      </c>
      <c r="Q15" s="24">
        <v>9094.8711720499996</v>
      </c>
      <c r="R15" s="24">
        <v>8596.60458621619</v>
      </c>
      <c r="S15" s="24">
        <v>10258.864536301498</v>
      </c>
      <c r="T15" s="24">
        <v>10191.826234701504</v>
      </c>
      <c r="U15" s="24">
        <v>11408.306052684002</v>
      </c>
      <c r="V15" s="24">
        <v>11520.416476373999</v>
      </c>
      <c r="W15" s="24">
        <v>12318.247352909999</v>
      </c>
      <c r="X15" s="24">
        <v>14583.984714415001</v>
      </c>
      <c r="Y15" s="24">
        <v>14605.953171981992</v>
      </c>
      <c r="Z15" s="24">
        <v>17043.883853267998</v>
      </c>
      <c r="AA15" s="24">
        <v>16840.734923685999</v>
      </c>
    </row>
    <row r="16" spans="1:27" x14ac:dyDescent="0.25">
      <c r="A16" s="28" t="s">
        <v>40</v>
      </c>
      <c r="B16" s="28" t="s">
        <v>56</v>
      </c>
      <c r="C16" s="24">
        <v>37.072561756000006</v>
      </c>
      <c r="D16" s="24">
        <v>73.112310144999995</v>
      </c>
      <c r="E16" s="24">
        <v>107.79548323999991</v>
      </c>
      <c r="F16" s="24">
        <v>156.53170948000002</v>
      </c>
      <c r="G16" s="24">
        <v>241.6566349499999</v>
      </c>
      <c r="H16" s="24">
        <v>348.14349598999991</v>
      </c>
      <c r="I16" s="24">
        <v>479.91509030000003</v>
      </c>
      <c r="J16" s="24">
        <v>602.91547569999796</v>
      </c>
      <c r="K16" s="24">
        <v>838.06534829999987</v>
      </c>
      <c r="L16" s="24">
        <v>978.27509999999984</v>
      </c>
      <c r="M16" s="24">
        <v>1179.7112022999997</v>
      </c>
      <c r="N16" s="24">
        <v>1378.3120975999971</v>
      </c>
      <c r="O16" s="24">
        <v>1569.5647953999987</v>
      </c>
      <c r="P16" s="24">
        <v>1687.394497</v>
      </c>
      <c r="Q16" s="24">
        <v>1860.0797305999997</v>
      </c>
      <c r="R16" s="24">
        <v>1959.9234547999999</v>
      </c>
      <c r="S16" s="24">
        <v>2071.4642079999999</v>
      </c>
      <c r="T16" s="24">
        <v>2181.7571309999989</v>
      </c>
      <c r="U16" s="24">
        <v>2324.5051410000001</v>
      </c>
      <c r="V16" s="24">
        <v>2430.4897045000002</v>
      </c>
      <c r="W16" s="24">
        <v>2660.4430344999987</v>
      </c>
      <c r="X16" s="24">
        <v>2835.8279329999973</v>
      </c>
      <c r="Y16" s="24">
        <v>2886.8634231999999</v>
      </c>
      <c r="Z16" s="24">
        <v>3065.9153819999997</v>
      </c>
      <c r="AA16" s="24">
        <v>3173.2222639999986</v>
      </c>
    </row>
    <row r="17" spans="1:27" x14ac:dyDescent="0.25">
      <c r="A17" s="33" t="s">
        <v>139</v>
      </c>
      <c r="B17" s="33"/>
      <c r="C17" s="30">
        <v>187928.92359489016</v>
      </c>
      <c r="D17" s="30">
        <v>186281.13693148681</v>
      </c>
      <c r="E17" s="30">
        <v>186104.68158295023</v>
      </c>
      <c r="F17" s="30">
        <v>185017.35982338683</v>
      </c>
      <c r="G17" s="30">
        <v>184837.94183974582</v>
      </c>
      <c r="H17" s="30">
        <v>182815.02305727793</v>
      </c>
      <c r="I17" s="30">
        <v>183058.81856041131</v>
      </c>
      <c r="J17" s="30">
        <v>187694.53425373251</v>
      </c>
      <c r="K17" s="30">
        <v>189678.08295405516</v>
      </c>
      <c r="L17" s="30">
        <v>191734.62885850357</v>
      </c>
      <c r="M17" s="30">
        <v>194060.98349975859</v>
      </c>
      <c r="N17" s="30">
        <v>197266.44662500877</v>
      </c>
      <c r="O17" s="30">
        <v>200915.14321125433</v>
      </c>
      <c r="P17" s="30">
        <v>204366.13162632281</v>
      </c>
      <c r="Q17" s="30">
        <v>204425.66857766634</v>
      </c>
      <c r="R17" s="30">
        <v>206369.77032471291</v>
      </c>
      <c r="S17" s="30">
        <v>213843.77691266887</v>
      </c>
      <c r="T17" s="30">
        <v>213377.55219686695</v>
      </c>
      <c r="U17" s="30">
        <v>213355.52841120315</v>
      </c>
      <c r="V17" s="30">
        <v>214401.95659113399</v>
      </c>
      <c r="W17" s="30">
        <v>215364.40597125783</v>
      </c>
      <c r="X17" s="30">
        <v>218472.73089901346</v>
      </c>
      <c r="Y17" s="30">
        <v>220151.28539368795</v>
      </c>
      <c r="Z17" s="30">
        <v>218029.38120869646</v>
      </c>
      <c r="AA17" s="30">
        <v>218772.63664889667</v>
      </c>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24">
        <v>49095.615499999971</v>
      </c>
      <c r="D20" s="24">
        <v>40774.571100000001</v>
      </c>
      <c r="E20" s="24">
        <v>39366.723899999997</v>
      </c>
      <c r="F20" s="24">
        <v>41781.233199999995</v>
      </c>
      <c r="G20" s="24">
        <v>40980.573199999992</v>
      </c>
      <c r="H20" s="24">
        <v>36980.880400000002</v>
      </c>
      <c r="I20" s="24">
        <v>37683.072399999983</v>
      </c>
      <c r="J20" s="24">
        <v>38484.979850000003</v>
      </c>
      <c r="K20" s="24">
        <v>29372.363406163</v>
      </c>
      <c r="L20" s="24">
        <v>29382.650459932</v>
      </c>
      <c r="M20" s="24">
        <v>22826.891331547999</v>
      </c>
      <c r="N20" s="24">
        <v>23694.708200000001</v>
      </c>
      <c r="O20" s="24">
        <v>26273.267400000001</v>
      </c>
      <c r="P20" s="24">
        <v>23955.990699999998</v>
      </c>
      <c r="Q20" s="24">
        <v>7816.5117</v>
      </c>
      <c r="R20" s="24">
        <v>7324.9501999999993</v>
      </c>
      <c r="S20" s="24">
        <v>8036.7190000000001</v>
      </c>
      <c r="T20" s="24">
        <v>8465.1345000000001</v>
      </c>
      <c r="U20" s="24">
        <v>8143.9182000000001</v>
      </c>
      <c r="V20" s="24">
        <v>6633.2592999999997</v>
      </c>
      <c r="W20" s="24">
        <v>7937.9326999999994</v>
      </c>
      <c r="X20" s="24">
        <v>0</v>
      </c>
      <c r="Y20" s="24">
        <v>0</v>
      </c>
      <c r="Z20" s="24">
        <v>0</v>
      </c>
      <c r="AA20" s="24">
        <v>0</v>
      </c>
    </row>
    <row r="21" spans="1:27" s="27" customFormat="1" x14ac:dyDescent="0.25">
      <c r="A21" s="28" t="s">
        <v>131</v>
      </c>
      <c r="B21" s="28" t="s">
        <v>72</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row>
    <row r="22" spans="1:27" s="27" customFormat="1" x14ac:dyDescent="0.25">
      <c r="A22" s="28" t="s">
        <v>131</v>
      </c>
      <c r="B22" s="28" t="s">
        <v>20</v>
      </c>
      <c r="C22" s="24">
        <v>23.126743638459999</v>
      </c>
      <c r="D22" s="24">
        <v>34.690511836439995</v>
      </c>
      <c r="E22" s="24">
        <v>34.814081499750003</v>
      </c>
      <c r="F22" s="24">
        <v>65.526099586699914</v>
      </c>
      <c r="G22" s="24">
        <v>65.526094124839915</v>
      </c>
      <c r="H22" s="24">
        <v>65.526054997300008</v>
      </c>
      <c r="I22" s="24">
        <v>65.526080331500012</v>
      </c>
      <c r="J22" s="24">
        <v>65.649348156839906</v>
      </c>
      <c r="K22" s="24">
        <v>66.019139991039992</v>
      </c>
      <c r="L22" s="24">
        <v>66.019094894899993</v>
      </c>
      <c r="M22" s="24">
        <v>65.526190813649904</v>
      </c>
      <c r="N22" s="24">
        <v>164.80727323780002</v>
      </c>
      <c r="O22" s="24">
        <v>223.70252848270002</v>
      </c>
      <c r="P22" s="24">
        <v>303.84781229300006</v>
      </c>
      <c r="Q22" s="24">
        <v>730.47060997209996</v>
      </c>
      <c r="R22" s="24">
        <v>573.11939015079895</v>
      </c>
      <c r="S22" s="24">
        <v>1083.8063558879999</v>
      </c>
      <c r="T22" s="24">
        <v>1212.3521893321999</v>
      </c>
      <c r="U22" s="24">
        <v>1244.8646405497002</v>
      </c>
      <c r="V22" s="24">
        <v>1335.9637756144998</v>
      </c>
      <c r="W22" s="24">
        <v>1293.8411310114002</v>
      </c>
      <c r="X22" s="24">
        <v>1873.3472560025</v>
      </c>
      <c r="Y22" s="24">
        <v>338.764195239</v>
      </c>
      <c r="Z22" s="24">
        <v>3.9740549999999998E-3</v>
      </c>
      <c r="AA22" s="24">
        <v>3.9109009999999996E-3</v>
      </c>
    </row>
    <row r="23" spans="1:27" s="27" customFormat="1" x14ac:dyDescent="0.25">
      <c r="A23" s="28" t="s">
        <v>131</v>
      </c>
      <c r="B23" s="28" t="s">
        <v>32</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s="27" customFormat="1" x14ac:dyDescent="0.25">
      <c r="A24" s="28" t="s">
        <v>131</v>
      </c>
      <c r="B24" s="28" t="s">
        <v>67</v>
      </c>
      <c r="C24" s="24">
        <v>6.9307703699999991E-4</v>
      </c>
      <c r="D24" s="24">
        <v>6.5365674199999895E-4</v>
      </c>
      <c r="E24" s="24">
        <v>3.9201616764280001</v>
      </c>
      <c r="F24" s="24">
        <v>9.26962034099999E-2</v>
      </c>
      <c r="G24" s="24">
        <v>2.8595461195</v>
      </c>
      <c r="H24" s="24">
        <v>2.5784664033900002</v>
      </c>
      <c r="I24" s="24">
        <v>2.4729314212159994</v>
      </c>
      <c r="J24" s="24">
        <v>2.989670971367</v>
      </c>
      <c r="K24" s="24">
        <v>1.9456664823800003</v>
      </c>
      <c r="L24" s="24">
        <v>3.3452539531339998</v>
      </c>
      <c r="M24" s="24">
        <v>0.66494335228400014</v>
      </c>
      <c r="N24" s="24">
        <v>8.1606323182800011</v>
      </c>
      <c r="O24" s="24">
        <v>18.24238931843</v>
      </c>
      <c r="P24" s="24">
        <v>4.2511737941199899</v>
      </c>
      <c r="Q24" s="24">
        <v>125.82351896065002</v>
      </c>
      <c r="R24" s="24">
        <v>178.96466921570001</v>
      </c>
      <c r="S24" s="24">
        <v>348.37293559290003</v>
      </c>
      <c r="T24" s="24">
        <v>281.36857482439984</v>
      </c>
      <c r="U24" s="24">
        <v>480.2065360051389</v>
      </c>
      <c r="V24" s="24">
        <v>488.09876492093002</v>
      </c>
      <c r="W24" s="24">
        <v>483.72043170329903</v>
      </c>
      <c r="X24" s="24">
        <v>1446.0104746987499</v>
      </c>
      <c r="Y24" s="24">
        <v>2178.0767052694991</v>
      </c>
      <c r="Z24" s="24">
        <v>1912.9948832651999</v>
      </c>
      <c r="AA24" s="24">
        <v>1878.21739103856</v>
      </c>
    </row>
    <row r="25" spans="1:27" s="27" customFormat="1" x14ac:dyDescent="0.25">
      <c r="A25" s="28" t="s">
        <v>131</v>
      </c>
      <c r="B25" s="28" t="s">
        <v>66</v>
      </c>
      <c r="C25" s="24">
        <v>1943.0916999999999</v>
      </c>
      <c r="D25" s="24">
        <v>2115.442</v>
      </c>
      <c r="E25" s="24">
        <v>1959.5740839999999</v>
      </c>
      <c r="F25" s="24">
        <v>2619.1557499999999</v>
      </c>
      <c r="G25" s="24">
        <v>2873.0742499999997</v>
      </c>
      <c r="H25" s="24">
        <v>2908.3938039999989</v>
      </c>
      <c r="I25" s="24">
        <v>2989.1285349999989</v>
      </c>
      <c r="J25" s="24">
        <v>3674.9143299999996</v>
      </c>
      <c r="K25" s="24">
        <v>3277.845929999999</v>
      </c>
      <c r="L25" s="24">
        <v>2749.3854000000001</v>
      </c>
      <c r="M25" s="24">
        <v>2605.3683899999996</v>
      </c>
      <c r="N25" s="24">
        <v>2653.4619160000002</v>
      </c>
      <c r="O25" s="24">
        <v>2923.7382500000003</v>
      </c>
      <c r="P25" s="24">
        <v>3004.1084099999989</v>
      </c>
      <c r="Q25" s="24">
        <v>3023.6691899999992</v>
      </c>
      <c r="R25" s="24">
        <v>2916.6008650000003</v>
      </c>
      <c r="S25" s="24">
        <v>3713.6667099999986</v>
      </c>
      <c r="T25" s="24">
        <v>3191.8608099999992</v>
      </c>
      <c r="U25" s="24">
        <v>2866.7780000000002</v>
      </c>
      <c r="V25" s="24">
        <v>2914.9143260000001</v>
      </c>
      <c r="W25" s="24">
        <v>2659.00983</v>
      </c>
      <c r="X25" s="24">
        <v>3148.9752900000003</v>
      </c>
      <c r="Y25" s="24">
        <v>3287.9996350000001</v>
      </c>
      <c r="Z25" s="24">
        <v>3192.1172999999999</v>
      </c>
      <c r="AA25" s="24">
        <v>3186.1224799999991</v>
      </c>
    </row>
    <row r="26" spans="1:27" s="27" customFormat="1" x14ac:dyDescent="0.25">
      <c r="A26" s="28" t="s">
        <v>131</v>
      </c>
      <c r="B26" s="28" t="s">
        <v>70</v>
      </c>
      <c r="C26" s="24">
        <v>6046.0745509999979</v>
      </c>
      <c r="D26" s="24">
        <v>7602.7232069356769</v>
      </c>
      <c r="E26" s="24">
        <v>9050.0341518637761</v>
      </c>
      <c r="F26" s="24">
        <v>10920.381852254508</v>
      </c>
      <c r="G26" s="24">
        <v>11847.219700292526</v>
      </c>
      <c r="H26" s="24">
        <v>13014.636953894047</v>
      </c>
      <c r="I26" s="24">
        <v>14001.04880844841</v>
      </c>
      <c r="J26" s="24">
        <v>15875.825820235066</v>
      </c>
      <c r="K26" s="24">
        <v>16818.725487309599</v>
      </c>
      <c r="L26" s="24">
        <v>18397.001722882698</v>
      </c>
      <c r="M26" s="24">
        <v>18900.111811397401</v>
      </c>
      <c r="N26" s="24">
        <v>19073.993636988289</v>
      </c>
      <c r="O26" s="24">
        <v>18583.1688483816</v>
      </c>
      <c r="P26" s="24">
        <v>19794.960947131232</v>
      </c>
      <c r="Q26" s="24">
        <v>26421.260599025696</v>
      </c>
      <c r="R26" s="24">
        <v>25908.480089861994</v>
      </c>
      <c r="S26" s="24">
        <v>26382.686614821778</v>
      </c>
      <c r="T26" s="24">
        <v>23381.758885221745</v>
      </c>
      <c r="U26" s="24">
        <v>24863.089750350493</v>
      </c>
      <c r="V26" s="24">
        <v>23816.953863905896</v>
      </c>
      <c r="W26" s="24">
        <v>26939.748431058688</v>
      </c>
      <c r="X26" s="24">
        <v>25103.6310142865</v>
      </c>
      <c r="Y26" s="24">
        <v>26160.05388842649</v>
      </c>
      <c r="Z26" s="24">
        <v>26802.563174617801</v>
      </c>
      <c r="AA26" s="24">
        <v>26857.780897784593</v>
      </c>
    </row>
    <row r="27" spans="1:27" s="27" customFormat="1" x14ac:dyDescent="0.25">
      <c r="A27" s="28" t="s">
        <v>131</v>
      </c>
      <c r="B27" s="28" t="s">
        <v>69</v>
      </c>
      <c r="C27" s="24">
        <v>4633.3670235059017</v>
      </c>
      <c r="D27" s="24">
        <v>9216.1316228328069</v>
      </c>
      <c r="E27" s="24">
        <v>9445.4192306414479</v>
      </c>
      <c r="F27" s="24">
        <v>9729.8154621860504</v>
      </c>
      <c r="G27" s="24">
        <v>11800.802099513914</v>
      </c>
      <c r="H27" s="24">
        <v>14568.521625103325</v>
      </c>
      <c r="I27" s="24">
        <v>15824.93676705637</v>
      </c>
      <c r="J27" s="24">
        <v>14191.307304306001</v>
      </c>
      <c r="K27" s="24">
        <v>26031.490176292897</v>
      </c>
      <c r="L27" s="24">
        <v>27981.941332055398</v>
      </c>
      <c r="M27" s="24">
        <v>28802.388468872901</v>
      </c>
      <c r="N27" s="24">
        <v>28302.824680119298</v>
      </c>
      <c r="O27" s="24">
        <v>27548.355891039395</v>
      </c>
      <c r="P27" s="24">
        <v>26629.000592740183</v>
      </c>
      <c r="Q27" s="24">
        <v>28805.2384363909</v>
      </c>
      <c r="R27" s="24">
        <v>28840.703426028798</v>
      </c>
      <c r="S27" s="24">
        <v>29778.562710455699</v>
      </c>
      <c r="T27" s="24">
        <v>30655.311704713797</v>
      </c>
      <c r="U27" s="24">
        <v>32620.435149243698</v>
      </c>
      <c r="V27" s="24">
        <v>34117.637686864291</v>
      </c>
      <c r="W27" s="24">
        <v>33371.007521848594</v>
      </c>
      <c r="X27" s="24">
        <v>37602.612783013283</v>
      </c>
      <c r="Y27" s="24">
        <v>36418.9734606645</v>
      </c>
      <c r="Z27" s="24">
        <v>39260.434985981396</v>
      </c>
      <c r="AA27" s="24">
        <v>39340.526402331496</v>
      </c>
    </row>
    <row r="28" spans="1:27" s="27" customFormat="1" x14ac:dyDescent="0.25">
      <c r="A28" s="28" t="s">
        <v>131</v>
      </c>
      <c r="B28" s="28" t="s">
        <v>36</v>
      </c>
      <c r="C28" s="24">
        <v>5.9291927999999905E-3</v>
      </c>
      <c r="D28" s="24">
        <v>6.3758017999999998E-3</v>
      </c>
      <c r="E28" s="24">
        <v>6.9035401999999997E-3</v>
      </c>
      <c r="F28" s="24">
        <v>6.8531895999999898E-3</v>
      </c>
      <c r="G28" s="24">
        <v>8.3767829000000009E-3</v>
      </c>
      <c r="H28" s="24">
        <v>1.2053074600000001E-2</v>
      </c>
      <c r="I28" s="24">
        <v>1.4135446999999982E-2</v>
      </c>
      <c r="J28" s="24">
        <v>1.5652005499999989E-2</v>
      </c>
      <c r="K28" s="24">
        <v>1.5972440399999982E-2</v>
      </c>
      <c r="L28" s="24">
        <v>1540.2313210550001</v>
      </c>
      <c r="M28" s="24">
        <v>1537.7812074763999</v>
      </c>
      <c r="N28" s="24">
        <v>2512.6525112190998</v>
      </c>
      <c r="O28" s="24">
        <v>2502.7656887665003</v>
      </c>
      <c r="P28" s="24">
        <v>2395.7739360863998</v>
      </c>
      <c r="Q28" s="24">
        <v>2788.3324942740001</v>
      </c>
      <c r="R28" s="24">
        <v>2768.6277409873001</v>
      </c>
      <c r="S28" s="24">
        <v>2637.5799763624</v>
      </c>
      <c r="T28" s="24">
        <v>2635.6448769464005</v>
      </c>
      <c r="U28" s="24">
        <v>2740.5156213797</v>
      </c>
      <c r="V28" s="24">
        <v>2663.2087696836002</v>
      </c>
      <c r="W28" s="24">
        <v>3112.0446955304001</v>
      </c>
      <c r="X28" s="24">
        <v>3518.0102519342995</v>
      </c>
      <c r="Y28" s="24">
        <v>3385.1116287932</v>
      </c>
      <c r="Z28" s="24">
        <v>3575.7879316709996</v>
      </c>
      <c r="AA28" s="24">
        <v>3581.5138898303999</v>
      </c>
    </row>
    <row r="29" spans="1:27" s="27" customFormat="1" x14ac:dyDescent="0.25">
      <c r="A29" s="28" t="s">
        <v>131</v>
      </c>
      <c r="B29" s="28" t="s">
        <v>74</v>
      </c>
      <c r="C29" s="24">
        <v>6.3614166000000001</v>
      </c>
      <c r="D29" s="24">
        <v>52.449168999999898</v>
      </c>
      <c r="E29" s="24">
        <v>81.334523000000004</v>
      </c>
      <c r="F29" s="24">
        <v>102.0461976748</v>
      </c>
      <c r="G29" s="24">
        <v>913.79927385200017</v>
      </c>
      <c r="H29" s="24">
        <v>1667.2912230460997</v>
      </c>
      <c r="I29" s="24">
        <v>1789.9132612321002</v>
      </c>
      <c r="J29" s="24">
        <v>1477.5304904530999</v>
      </c>
      <c r="K29" s="24">
        <v>7401.81735097</v>
      </c>
      <c r="L29" s="24">
        <v>7349.7015326970004</v>
      </c>
      <c r="M29" s="24">
        <v>6914.6671574330003</v>
      </c>
      <c r="N29" s="24">
        <v>7860.5409953359986</v>
      </c>
      <c r="O29" s="24">
        <v>7136.1944070720001</v>
      </c>
      <c r="P29" s="24">
        <v>6677.4118951569999</v>
      </c>
      <c r="Q29" s="24">
        <v>8527.4826460950007</v>
      </c>
      <c r="R29" s="24">
        <v>8104.05529676899</v>
      </c>
      <c r="S29" s="24">
        <v>8480.1713069049983</v>
      </c>
      <c r="T29" s="24">
        <v>8367.4991346135012</v>
      </c>
      <c r="U29" s="24">
        <v>9203.5017099569995</v>
      </c>
      <c r="V29" s="24">
        <v>9295.3525549449987</v>
      </c>
      <c r="W29" s="24">
        <v>9205.8494831799999</v>
      </c>
      <c r="X29" s="24">
        <v>9149.4596854070005</v>
      </c>
      <c r="Y29" s="24">
        <v>9409.7838254979997</v>
      </c>
      <c r="Z29" s="24">
        <v>9946.2835897980003</v>
      </c>
      <c r="AA29" s="24">
        <v>9646.1981307709993</v>
      </c>
    </row>
    <row r="30" spans="1:27" s="27" customFormat="1" x14ac:dyDescent="0.25">
      <c r="A30" s="28" t="s">
        <v>131</v>
      </c>
      <c r="B30" s="28" t="s">
        <v>56</v>
      </c>
      <c r="C30" s="24">
        <v>7.375220766</v>
      </c>
      <c r="D30" s="24">
        <v>27.838047299999989</v>
      </c>
      <c r="E30" s="24">
        <v>32.799402130000004</v>
      </c>
      <c r="F30" s="24">
        <v>58.688020440000003</v>
      </c>
      <c r="G30" s="24">
        <v>92.663687050000007</v>
      </c>
      <c r="H30" s="24">
        <v>133.77957654999989</v>
      </c>
      <c r="I30" s="24">
        <v>182.30673639999998</v>
      </c>
      <c r="J30" s="24">
        <v>218.65877469999899</v>
      </c>
      <c r="K30" s="24">
        <v>310.57132129999985</v>
      </c>
      <c r="L30" s="24">
        <v>350.49137099999996</v>
      </c>
      <c r="M30" s="24">
        <v>413.46303529999989</v>
      </c>
      <c r="N30" s="24">
        <v>479.32751259999901</v>
      </c>
      <c r="O30" s="24">
        <v>543.07285539999975</v>
      </c>
      <c r="P30" s="24">
        <v>571.95633500000008</v>
      </c>
      <c r="Q30" s="24">
        <v>636.94498059999978</v>
      </c>
      <c r="R30" s="24">
        <v>673.27923079999994</v>
      </c>
      <c r="S30" s="24">
        <v>701.79565400000001</v>
      </c>
      <c r="T30" s="24">
        <v>742.77617499999997</v>
      </c>
      <c r="U30" s="24">
        <v>792.02130699999998</v>
      </c>
      <c r="V30" s="24">
        <v>840.32418050000012</v>
      </c>
      <c r="W30" s="24">
        <v>905.43440950000013</v>
      </c>
      <c r="X30" s="24">
        <v>979.68777999999895</v>
      </c>
      <c r="Y30" s="24">
        <v>999.41661619999991</v>
      </c>
      <c r="Z30" s="24">
        <v>1059.6561919999999</v>
      </c>
      <c r="AA30" s="24">
        <v>1094.8079679999989</v>
      </c>
    </row>
    <row r="31" spans="1:27" s="27" customFormat="1" x14ac:dyDescent="0.25">
      <c r="A31" s="33" t="s">
        <v>139</v>
      </c>
      <c r="B31" s="33"/>
      <c r="C31" s="30">
        <v>61741.276211221368</v>
      </c>
      <c r="D31" s="30">
        <v>59743.559095261669</v>
      </c>
      <c r="E31" s="30">
        <v>59860.485609681404</v>
      </c>
      <c r="F31" s="30">
        <v>65116.205060230663</v>
      </c>
      <c r="G31" s="30">
        <v>67570.054890050771</v>
      </c>
      <c r="H31" s="30">
        <v>67540.537304398065</v>
      </c>
      <c r="I31" s="30">
        <v>70566.185522257481</v>
      </c>
      <c r="J31" s="30">
        <v>72295.666323669269</v>
      </c>
      <c r="K31" s="30">
        <v>75568.38980623892</v>
      </c>
      <c r="L31" s="30">
        <v>78580.343263718125</v>
      </c>
      <c r="M31" s="30">
        <v>73200.951135984229</v>
      </c>
      <c r="N31" s="30">
        <v>73897.956338663673</v>
      </c>
      <c r="O31" s="30">
        <v>75570.475307222121</v>
      </c>
      <c r="P31" s="30">
        <v>73692.159635958524</v>
      </c>
      <c r="Q31" s="30">
        <v>66922.974054349354</v>
      </c>
      <c r="R31" s="30">
        <v>65742.81864025729</v>
      </c>
      <c r="S31" s="30">
        <v>69343.81432675838</v>
      </c>
      <c r="T31" s="30">
        <v>67187.786664092142</v>
      </c>
      <c r="U31" s="30">
        <v>70219.292276149034</v>
      </c>
      <c r="V31" s="30">
        <v>69306.827717305627</v>
      </c>
      <c r="W31" s="30">
        <v>72685.260045621981</v>
      </c>
      <c r="X31" s="30">
        <v>69174.576818001035</v>
      </c>
      <c r="Y31" s="30">
        <v>68383.867884599487</v>
      </c>
      <c r="Z31" s="30">
        <v>71168.11431791939</v>
      </c>
      <c r="AA31" s="30">
        <v>71262.651082055643</v>
      </c>
    </row>
    <row r="32" spans="1:27" s="27" customFormat="1" x14ac:dyDescent="0.25"/>
    <row r="33" spans="1:27" s="27" customFormat="1"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s="27" customFormat="1" x14ac:dyDescent="0.25">
      <c r="A34" s="28" t="s">
        <v>132</v>
      </c>
      <c r="B34" s="28" t="s">
        <v>64</v>
      </c>
      <c r="C34" s="24">
        <v>50085.922429999984</v>
      </c>
      <c r="D34" s="24">
        <v>44261.947869999989</v>
      </c>
      <c r="E34" s="24">
        <v>47320.977100000011</v>
      </c>
      <c r="F34" s="24">
        <v>47883.934049999996</v>
      </c>
      <c r="G34" s="24">
        <v>43359.926780389986</v>
      </c>
      <c r="H34" s="24">
        <v>41326.844816511999</v>
      </c>
      <c r="I34" s="24">
        <v>39413.349840998992</v>
      </c>
      <c r="J34" s="24">
        <v>40042.568858457009</v>
      </c>
      <c r="K34" s="24">
        <v>39770.119018966005</v>
      </c>
      <c r="L34" s="24">
        <v>38607.392136203998</v>
      </c>
      <c r="M34" s="24">
        <v>37325.30908426</v>
      </c>
      <c r="N34" s="24">
        <v>39407.87658112499</v>
      </c>
      <c r="O34" s="24">
        <v>40042.024094033986</v>
      </c>
      <c r="P34" s="24">
        <v>36744.500585527006</v>
      </c>
      <c r="Q34" s="24">
        <v>35859.908199999991</v>
      </c>
      <c r="R34" s="24">
        <v>29683.6531</v>
      </c>
      <c r="S34" s="24">
        <v>23546.711199999987</v>
      </c>
      <c r="T34" s="24">
        <v>23833.080900000001</v>
      </c>
      <c r="U34" s="24">
        <v>23243.996000000003</v>
      </c>
      <c r="V34" s="24">
        <v>22223.870500000005</v>
      </c>
      <c r="W34" s="24">
        <v>21850.337200000005</v>
      </c>
      <c r="X34" s="24">
        <v>19435.444</v>
      </c>
      <c r="Y34" s="24">
        <v>15878.888300000001</v>
      </c>
      <c r="Z34" s="24">
        <v>12453.801799999999</v>
      </c>
      <c r="AA34" s="24">
        <v>10133.531199999999</v>
      </c>
    </row>
    <row r="35" spans="1:27" s="27" customFormat="1" x14ac:dyDescent="0.25">
      <c r="A35" s="28" t="s">
        <v>132</v>
      </c>
      <c r="B35" s="28" t="s">
        <v>72</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row>
    <row r="36" spans="1:27" s="27" customFormat="1" x14ac:dyDescent="0.25">
      <c r="A36" s="28" t="s">
        <v>132</v>
      </c>
      <c r="B36" s="28" t="s">
        <v>20</v>
      </c>
      <c r="C36" s="24">
        <v>1191.422849</v>
      </c>
      <c r="D36" s="24">
        <v>1176.434398026099</v>
      </c>
      <c r="E36" s="24">
        <v>1176.4344382763691</v>
      </c>
      <c r="F36" s="24">
        <v>1309.0443120437001</v>
      </c>
      <c r="G36" s="24">
        <v>1309.0443660348001</v>
      </c>
      <c r="H36" s="24">
        <v>1309.0444341825</v>
      </c>
      <c r="I36" s="24">
        <v>1377.2752843501</v>
      </c>
      <c r="J36" s="24">
        <v>1365.9984582796999</v>
      </c>
      <c r="K36" s="24">
        <v>1342.8752165339999</v>
      </c>
      <c r="L36" s="24">
        <v>1336.4299606063501</v>
      </c>
      <c r="M36" s="24">
        <v>1309.0446244197499</v>
      </c>
      <c r="N36" s="24">
        <v>1592.7465475329</v>
      </c>
      <c r="O36" s="24">
        <v>1715.1130804206</v>
      </c>
      <c r="P36" s="24">
        <v>1442.449877087699</v>
      </c>
      <c r="Q36" s="24">
        <v>2472.5921636457001</v>
      </c>
      <c r="R36" s="24">
        <v>1950.3218473794</v>
      </c>
      <c r="S36" s="24">
        <v>2516.8782673180999</v>
      </c>
      <c r="T36" s="24">
        <v>2764.5296807425998</v>
      </c>
      <c r="U36" s="24">
        <v>2400.7733638935006</v>
      </c>
      <c r="V36" s="24">
        <v>2616.2506450758005</v>
      </c>
      <c r="W36" s="24">
        <v>2638.6093396239903</v>
      </c>
      <c r="X36" s="24">
        <v>3284.3922652470001</v>
      </c>
      <c r="Y36" s="24">
        <v>3238.9784041110001</v>
      </c>
      <c r="Z36" s="24">
        <v>3038.3505196633</v>
      </c>
      <c r="AA36" s="24">
        <v>1539.35835978</v>
      </c>
    </row>
    <row r="37" spans="1:27" s="27" customFormat="1" x14ac:dyDescent="0.25">
      <c r="A37" s="28" t="s">
        <v>132</v>
      </c>
      <c r="B37" s="28" t="s">
        <v>32</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row>
    <row r="38" spans="1:27" s="27" customFormat="1" x14ac:dyDescent="0.25">
      <c r="A38" s="28" t="s">
        <v>132</v>
      </c>
      <c r="B38" s="28" t="s">
        <v>67</v>
      </c>
      <c r="C38" s="24">
        <v>0.39404389801700002</v>
      </c>
      <c r="D38" s="24">
        <v>8.8422844199999892E-4</v>
      </c>
      <c r="E38" s="24">
        <v>2.6910926840610001</v>
      </c>
      <c r="F38" s="24">
        <v>6.3511167858430007</v>
      </c>
      <c r="G38" s="24">
        <v>15.31953282374999</v>
      </c>
      <c r="H38" s="24">
        <v>12.24050284112</v>
      </c>
      <c r="I38" s="24">
        <v>8.59263939507</v>
      </c>
      <c r="J38" s="24">
        <v>20.147126888207001</v>
      </c>
      <c r="K38" s="24">
        <v>9.0946180954580012</v>
      </c>
      <c r="L38" s="24">
        <v>6.5154004287699996</v>
      </c>
      <c r="M38" s="24">
        <v>7.5480281041510002</v>
      </c>
      <c r="N38" s="24">
        <v>20.60874493915</v>
      </c>
      <c r="O38" s="24">
        <v>15.339512434999991</v>
      </c>
      <c r="P38" s="24">
        <v>5.4508859451699996</v>
      </c>
      <c r="Q38" s="24">
        <v>59.260294537039904</v>
      </c>
      <c r="R38" s="24">
        <v>106.89780260873999</v>
      </c>
      <c r="S38" s="24">
        <v>319.76380974379998</v>
      </c>
      <c r="T38" s="24">
        <v>158.80606537880001</v>
      </c>
      <c r="U38" s="24">
        <v>298.98034487885002</v>
      </c>
      <c r="V38" s="24">
        <v>392.05632716125899</v>
      </c>
      <c r="W38" s="24">
        <v>360.42380504805004</v>
      </c>
      <c r="X38" s="24">
        <v>1036.4956415317999</v>
      </c>
      <c r="Y38" s="24">
        <v>952.54049533399996</v>
      </c>
      <c r="Z38" s="24">
        <v>1163.7853803158</v>
      </c>
      <c r="AA38" s="24">
        <v>1160.355758348099</v>
      </c>
    </row>
    <row r="39" spans="1:27" s="27" customFormat="1" x14ac:dyDescent="0.25">
      <c r="A39" s="28" t="s">
        <v>132</v>
      </c>
      <c r="B39" s="28" t="s">
        <v>66</v>
      </c>
      <c r="C39" s="24">
        <v>696.73176999999998</v>
      </c>
      <c r="D39" s="24">
        <v>694.96081999999899</v>
      </c>
      <c r="E39" s="24">
        <v>695.90272000000004</v>
      </c>
      <c r="F39" s="24">
        <v>692.11292999999898</v>
      </c>
      <c r="G39" s="24">
        <v>690.71467000000007</v>
      </c>
      <c r="H39" s="24">
        <v>690.02395999999999</v>
      </c>
      <c r="I39" s="24">
        <v>691.55565999999897</v>
      </c>
      <c r="J39" s="24">
        <v>684.11774999999898</v>
      </c>
      <c r="K39" s="24">
        <v>685.76067999999896</v>
      </c>
      <c r="L39" s="24">
        <v>684.33848</v>
      </c>
      <c r="M39" s="24">
        <v>685.58466999999996</v>
      </c>
      <c r="N39" s="24">
        <v>681.74075999999991</v>
      </c>
      <c r="O39" s="24">
        <v>680.09907999999996</v>
      </c>
      <c r="P39" s="24">
        <v>678.26787000000002</v>
      </c>
      <c r="Q39" s="24">
        <v>678.64408000000003</v>
      </c>
      <c r="R39" s="24">
        <v>673.15652</v>
      </c>
      <c r="S39" s="24">
        <v>248.84672999999901</v>
      </c>
      <c r="T39" s="24">
        <v>252.69522000000001</v>
      </c>
      <c r="U39" s="24">
        <v>250.10039</v>
      </c>
      <c r="V39" s="24">
        <v>251.3347</v>
      </c>
      <c r="W39" s="24">
        <v>251.89551</v>
      </c>
      <c r="X39" s="24">
        <v>0</v>
      </c>
      <c r="Y39" s="24">
        <v>0</v>
      </c>
      <c r="Z39" s="24">
        <v>0</v>
      </c>
      <c r="AA39" s="24">
        <v>0</v>
      </c>
    </row>
    <row r="40" spans="1:27" s="27" customFormat="1" x14ac:dyDescent="0.25">
      <c r="A40" s="28" t="s">
        <v>132</v>
      </c>
      <c r="B40" s="28" t="s">
        <v>70</v>
      </c>
      <c r="C40" s="24">
        <v>2116.7097899999999</v>
      </c>
      <c r="D40" s="24">
        <v>3582.8082860402806</v>
      </c>
      <c r="E40" s="24">
        <v>3534.8396050311198</v>
      </c>
      <c r="F40" s="24">
        <v>3239.8036567572494</v>
      </c>
      <c r="G40" s="24">
        <v>5128.3845512192511</v>
      </c>
      <c r="H40" s="24">
        <v>5752.8062928446316</v>
      </c>
      <c r="I40" s="24">
        <v>6281.2914244573376</v>
      </c>
      <c r="J40" s="24">
        <v>9663.4573105651871</v>
      </c>
      <c r="K40" s="24">
        <v>9334.6168364229598</v>
      </c>
      <c r="L40" s="24">
        <v>9574.1594892232024</v>
      </c>
      <c r="M40" s="24">
        <v>11480.506339655616</v>
      </c>
      <c r="N40" s="24">
        <v>12614.598576435801</v>
      </c>
      <c r="O40" s="24">
        <v>11241.903244262199</v>
      </c>
      <c r="P40" s="24">
        <v>18238.2592181043</v>
      </c>
      <c r="Q40" s="24">
        <v>20928.245592662886</v>
      </c>
      <c r="R40" s="24">
        <v>29852.2895940774</v>
      </c>
      <c r="S40" s="24">
        <v>39736.761019451289</v>
      </c>
      <c r="T40" s="24">
        <v>39330.149410973085</v>
      </c>
      <c r="U40" s="24">
        <v>39498.416933902008</v>
      </c>
      <c r="V40" s="24">
        <v>36219.447544923307</v>
      </c>
      <c r="W40" s="24">
        <v>35163.084858012502</v>
      </c>
      <c r="X40" s="24">
        <v>33351.390955094394</v>
      </c>
      <c r="Y40" s="24">
        <v>38871.8732816665</v>
      </c>
      <c r="Z40" s="24">
        <v>38051.539173149104</v>
      </c>
      <c r="AA40" s="24">
        <v>43952.308532164992</v>
      </c>
    </row>
    <row r="41" spans="1:27" s="27" customFormat="1" x14ac:dyDescent="0.25">
      <c r="A41" s="28" t="s">
        <v>132</v>
      </c>
      <c r="B41" s="28" t="s">
        <v>69</v>
      </c>
      <c r="C41" s="24">
        <v>5214.9828358892491</v>
      </c>
      <c r="D41" s="24">
        <v>7521.7719051616295</v>
      </c>
      <c r="E41" s="24">
        <v>7569.1194023167454</v>
      </c>
      <c r="F41" s="24">
        <v>7232.9734817784865</v>
      </c>
      <c r="G41" s="24">
        <v>7087.9112518152988</v>
      </c>
      <c r="H41" s="24">
        <v>7531.7168673642782</v>
      </c>
      <c r="I41" s="24">
        <v>7477.0762305433873</v>
      </c>
      <c r="J41" s="24">
        <v>6295.4056859721795</v>
      </c>
      <c r="K41" s="24">
        <v>6941.4756987836772</v>
      </c>
      <c r="L41" s="24">
        <v>7234.460833909</v>
      </c>
      <c r="M41" s="24">
        <v>7515.4571894383953</v>
      </c>
      <c r="N41" s="24">
        <v>8226.3294230795564</v>
      </c>
      <c r="O41" s="24">
        <v>8524.3033923060721</v>
      </c>
      <c r="P41" s="24">
        <v>8358.2506759304761</v>
      </c>
      <c r="Q41" s="24">
        <v>10449.995759810294</v>
      </c>
      <c r="R41" s="24">
        <v>10089.74647557796</v>
      </c>
      <c r="S41" s="24">
        <v>8563.5504045458874</v>
      </c>
      <c r="T41" s="24">
        <v>9438.7352168939997</v>
      </c>
      <c r="U41" s="24">
        <v>9841.1461437884154</v>
      </c>
      <c r="V41" s="24">
        <v>10213.885031999229</v>
      </c>
      <c r="W41" s="24">
        <v>11601.851325223117</v>
      </c>
      <c r="X41" s="24">
        <v>16804.224111722899</v>
      </c>
      <c r="Y41" s="24">
        <v>16145.875958175595</v>
      </c>
      <c r="Z41" s="24">
        <v>16748.557830631788</v>
      </c>
      <c r="AA41" s="24">
        <v>16709.60824035525</v>
      </c>
    </row>
    <row r="42" spans="1:27" s="27" customFormat="1" x14ac:dyDescent="0.25">
      <c r="A42" s="28" t="s">
        <v>132</v>
      </c>
      <c r="B42" s="28" t="s">
        <v>36</v>
      </c>
      <c r="C42" s="24">
        <v>0.81562419829999999</v>
      </c>
      <c r="D42" s="24">
        <v>15.9173653411</v>
      </c>
      <c r="E42" s="24">
        <v>20.569981462099999</v>
      </c>
      <c r="F42" s="24">
        <v>22.528745372300001</v>
      </c>
      <c r="G42" s="24">
        <v>27.398046877900001</v>
      </c>
      <c r="H42" s="24">
        <v>28.151710530999903</v>
      </c>
      <c r="I42" s="24">
        <v>29.908704805000003</v>
      </c>
      <c r="J42" s="24">
        <v>489.97709199999997</v>
      </c>
      <c r="K42" s="24">
        <v>509.46315699999997</v>
      </c>
      <c r="L42" s="24">
        <v>508.46803479999988</v>
      </c>
      <c r="M42" s="24">
        <v>634.52629679999995</v>
      </c>
      <c r="N42" s="24">
        <v>649.89492940000002</v>
      </c>
      <c r="O42" s="24">
        <v>718.21088800000007</v>
      </c>
      <c r="P42" s="24">
        <v>950.23330139999996</v>
      </c>
      <c r="Q42" s="24">
        <v>994.81276270000001</v>
      </c>
      <c r="R42" s="24">
        <v>972.66915569999901</v>
      </c>
      <c r="S42" s="24">
        <v>927.48861369999997</v>
      </c>
      <c r="T42" s="24">
        <v>953.99283379999997</v>
      </c>
      <c r="U42" s="24">
        <v>964.08711319999998</v>
      </c>
      <c r="V42" s="24">
        <v>965.3319843999999</v>
      </c>
      <c r="W42" s="24">
        <v>973.53906480000001</v>
      </c>
      <c r="X42" s="24">
        <v>969.07034799999997</v>
      </c>
      <c r="Y42" s="24">
        <v>955.28164760000004</v>
      </c>
      <c r="Z42" s="24">
        <v>963.51491739999994</v>
      </c>
      <c r="AA42" s="24">
        <v>958.16659329999993</v>
      </c>
    </row>
    <row r="43" spans="1:27" s="27" customFormat="1" x14ac:dyDescent="0.25">
      <c r="A43" s="28" t="s">
        <v>132</v>
      </c>
      <c r="B43" s="28" t="s">
        <v>74</v>
      </c>
      <c r="C43" s="24">
        <v>62.779488000000001</v>
      </c>
      <c r="D43" s="24">
        <v>94.885149999999996</v>
      </c>
      <c r="E43" s="24">
        <v>209.21811</v>
      </c>
      <c r="F43" s="24">
        <v>210.72777282499999</v>
      </c>
      <c r="G43" s="24">
        <v>284.67824109440005</v>
      </c>
      <c r="H43" s="24">
        <v>426.69503855779999</v>
      </c>
      <c r="I43" s="24">
        <v>507.85845908499897</v>
      </c>
      <c r="J43" s="24">
        <v>384.15039841250001</v>
      </c>
      <c r="K43" s="24">
        <v>487.72272705099999</v>
      </c>
      <c r="L43" s="24">
        <v>478.52346346849998</v>
      </c>
      <c r="M43" s="24">
        <v>389.50091910100002</v>
      </c>
      <c r="N43" s="24">
        <v>499.0662544013</v>
      </c>
      <c r="O43" s="24">
        <v>443.65073730580002</v>
      </c>
      <c r="P43" s="24">
        <v>390.35746372479997</v>
      </c>
      <c r="Q43" s="24">
        <v>567.37474116600004</v>
      </c>
      <c r="R43" s="24">
        <v>492.53479687699996</v>
      </c>
      <c r="S43" s="24">
        <v>1778.66893</v>
      </c>
      <c r="T43" s="24">
        <v>1824.3024500000001</v>
      </c>
      <c r="U43" s="24">
        <v>1910.5785300000002</v>
      </c>
      <c r="V43" s="24">
        <v>1938.386</v>
      </c>
      <c r="W43" s="24">
        <v>2803.4294</v>
      </c>
      <c r="X43" s="24">
        <v>4583.7948999999999</v>
      </c>
      <c r="Y43" s="24">
        <v>4398.3127699999905</v>
      </c>
      <c r="Z43" s="24">
        <v>5178.0974999999999</v>
      </c>
      <c r="AA43" s="24">
        <v>4984.6338699999997</v>
      </c>
    </row>
    <row r="44" spans="1:27" s="27" customFormat="1" x14ac:dyDescent="0.25">
      <c r="A44" s="28" t="s">
        <v>132</v>
      </c>
      <c r="B44" s="28" t="s">
        <v>56</v>
      </c>
      <c r="C44" s="24">
        <v>7.3722849999999998</v>
      </c>
      <c r="D44" s="24">
        <v>11.743980000000001</v>
      </c>
      <c r="E44" s="24">
        <v>18.942595999999899</v>
      </c>
      <c r="F44" s="24">
        <v>29.127327000000001</v>
      </c>
      <c r="G44" s="24">
        <v>46.72992</v>
      </c>
      <c r="H44" s="24">
        <v>65.661270000000002</v>
      </c>
      <c r="I44" s="24">
        <v>92.471559999999997</v>
      </c>
      <c r="J44" s="24">
        <v>112.485289999999</v>
      </c>
      <c r="K44" s="24">
        <v>159.05940000000001</v>
      </c>
      <c r="L44" s="24">
        <v>193.03043</v>
      </c>
      <c r="M44" s="24">
        <v>239.47716</v>
      </c>
      <c r="N44" s="24">
        <v>287.39684999999997</v>
      </c>
      <c r="O44" s="24">
        <v>335.005979999999</v>
      </c>
      <c r="P44" s="24">
        <v>362.88747999999998</v>
      </c>
      <c r="Q44" s="24">
        <v>396.32968</v>
      </c>
      <c r="R44" s="24">
        <v>424.25234999999998</v>
      </c>
      <c r="S44" s="24">
        <v>454.64352000000002</v>
      </c>
      <c r="T44" s="24">
        <v>483.305759999999</v>
      </c>
      <c r="U44" s="24">
        <v>524.1866</v>
      </c>
      <c r="V44" s="24">
        <v>549.58789999999999</v>
      </c>
      <c r="W44" s="24">
        <v>592.07370000000003</v>
      </c>
      <c r="X44" s="24">
        <v>643.00542999999902</v>
      </c>
      <c r="Y44" s="24">
        <v>668.49530000000004</v>
      </c>
      <c r="Z44" s="24">
        <v>695.26829999999995</v>
      </c>
      <c r="AA44" s="24">
        <v>721.94556</v>
      </c>
    </row>
    <row r="45" spans="1:27" s="27" customFormat="1" x14ac:dyDescent="0.25">
      <c r="A45" s="33" t="s">
        <v>139</v>
      </c>
      <c r="B45" s="33"/>
      <c r="C45" s="30">
        <v>59306.163718787247</v>
      </c>
      <c r="D45" s="30">
        <v>57237.924163456439</v>
      </c>
      <c r="E45" s="30">
        <v>60299.964358308302</v>
      </c>
      <c r="F45" s="30">
        <v>60364.219547365268</v>
      </c>
      <c r="G45" s="30">
        <v>57591.301152283086</v>
      </c>
      <c r="H45" s="30">
        <v>56622.676873744531</v>
      </c>
      <c r="I45" s="30">
        <v>55249.141079744892</v>
      </c>
      <c r="J45" s="30">
        <v>58071.695190162282</v>
      </c>
      <c r="K45" s="30">
        <v>58083.942068802091</v>
      </c>
      <c r="L45" s="30">
        <v>57443.296300371316</v>
      </c>
      <c r="M45" s="30">
        <v>58323.449935877914</v>
      </c>
      <c r="N45" s="30">
        <v>62543.900633112396</v>
      </c>
      <c r="O45" s="30">
        <v>62218.782403457852</v>
      </c>
      <c r="P45" s="30">
        <v>65467.179112594647</v>
      </c>
      <c r="Q45" s="30">
        <v>70448.646090655908</v>
      </c>
      <c r="R45" s="30">
        <v>72356.065339643508</v>
      </c>
      <c r="S45" s="30">
        <v>74932.511431059072</v>
      </c>
      <c r="T45" s="30">
        <v>75777.996493988481</v>
      </c>
      <c r="U45" s="30">
        <v>75533.413176462782</v>
      </c>
      <c r="V45" s="30">
        <v>71916.844749159602</v>
      </c>
      <c r="W45" s="30">
        <v>71866.202037907671</v>
      </c>
      <c r="X45" s="30">
        <v>73911.946973596088</v>
      </c>
      <c r="Y45" s="30">
        <v>75088.156439287093</v>
      </c>
      <c r="Z45" s="30">
        <v>71456.034703759986</v>
      </c>
      <c r="AA45" s="30">
        <v>73495.162090648344</v>
      </c>
    </row>
    <row r="46" spans="1:27" s="27" customFormat="1" x14ac:dyDescent="0.25"/>
    <row r="47" spans="1:27" s="27" customFormat="1"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s="27" customFormat="1" x14ac:dyDescent="0.25">
      <c r="A48" s="28" t="s">
        <v>133</v>
      </c>
      <c r="B48" s="28" t="s">
        <v>64</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row>
    <row r="49" spans="1:27" s="27" customFormat="1" x14ac:dyDescent="0.25">
      <c r="A49" s="28" t="s">
        <v>133</v>
      </c>
      <c r="B49" s="28" t="s">
        <v>72</v>
      </c>
      <c r="C49" s="24">
        <v>31836.228399999985</v>
      </c>
      <c r="D49" s="24">
        <v>27386.592800000002</v>
      </c>
      <c r="E49" s="24">
        <v>30344.274499999996</v>
      </c>
      <c r="F49" s="24">
        <v>23408.104063380997</v>
      </c>
      <c r="G49" s="24">
        <v>21658.979436150497</v>
      </c>
      <c r="H49" s="24">
        <v>20705.496090807002</v>
      </c>
      <c r="I49" s="24">
        <v>18931.026124813998</v>
      </c>
      <c r="J49" s="24">
        <v>19139.572899999999</v>
      </c>
      <c r="K49" s="24">
        <v>17895.6983</v>
      </c>
      <c r="L49" s="24">
        <v>19379.6636</v>
      </c>
      <c r="M49" s="24">
        <v>20121.9594</v>
      </c>
      <c r="N49" s="24">
        <v>20307.642</v>
      </c>
      <c r="O49" s="24">
        <v>20690.448</v>
      </c>
      <c r="P49" s="24">
        <v>20099.158499999998</v>
      </c>
      <c r="Q49" s="24">
        <v>19383.3472</v>
      </c>
      <c r="R49" s="24">
        <v>19550.5082</v>
      </c>
      <c r="S49" s="24">
        <v>18572.431400000001</v>
      </c>
      <c r="T49" s="24">
        <v>18139.212299999999</v>
      </c>
      <c r="U49" s="24">
        <v>17506.484799999998</v>
      </c>
      <c r="V49" s="24">
        <v>16775.299300000002</v>
      </c>
      <c r="W49" s="24">
        <v>17663.909200000002</v>
      </c>
      <c r="X49" s="24">
        <v>18100.936799999999</v>
      </c>
      <c r="Y49" s="24">
        <v>15985.648699999998</v>
      </c>
      <c r="Z49" s="24">
        <v>15142.906599999998</v>
      </c>
      <c r="AA49" s="24">
        <v>15666.688200000001</v>
      </c>
    </row>
    <row r="50" spans="1:27" s="27" customFormat="1" x14ac:dyDescent="0.25">
      <c r="A50" s="28" t="s">
        <v>133</v>
      </c>
      <c r="B50" s="28" t="s">
        <v>20</v>
      </c>
      <c r="C50" s="24">
        <v>0</v>
      </c>
      <c r="D50" s="24">
        <v>6.4178199999999905E-4</v>
      </c>
      <c r="E50" s="24">
        <v>6.6683619999999895E-4</v>
      </c>
      <c r="F50" s="24">
        <v>8.3578685999999996E-4</v>
      </c>
      <c r="G50" s="24">
        <v>8.3466496999999996E-4</v>
      </c>
      <c r="H50" s="24">
        <v>8.9229770000000003E-4</v>
      </c>
      <c r="I50" s="24">
        <v>9.0671800000000004E-4</v>
      </c>
      <c r="J50" s="24">
        <v>9.2590689999999998E-4</v>
      </c>
      <c r="K50" s="24">
        <v>1.0816089000000001E-3</v>
      </c>
      <c r="L50" s="24">
        <v>1.1932125000000001E-3</v>
      </c>
      <c r="M50" s="24">
        <v>1.1498744000000001E-3</v>
      </c>
      <c r="N50" s="24">
        <v>1.2451448E-3</v>
      </c>
      <c r="O50" s="24">
        <v>1.467639E-3</v>
      </c>
      <c r="P50" s="24">
        <v>1.4819314000000001E-3</v>
      </c>
      <c r="Q50" s="24">
        <v>1.5383457999999901E-3</v>
      </c>
      <c r="R50" s="24">
        <v>1.51429329999999E-3</v>
      </c>
      <c r="S50" s="24">
        <v>1.966897E-3</v>
      </c>
      <c r="T50" s="24">
        <v>2.0140356000000002E-3</v>
      </c>
      <c r="U50" s="24">
        <v>2.6963956000000001E-3</v>
      </c>
      <c r="V50" s="24">
        <v>2.5919436E-3</v>
      </c>
      <c r="W50" s="24">
        <v>2.7003376999999999E-3</v>
      </c>
      <c r="X50" s="24">
        <v>3.0116983999999999E-3</v>
      </c>
      <c r="Y50" s="24">
        <v>3.3216244000000002E-3</v>
      </c>
      <c r="Z50" s="24">
        <v>3.2205768E-3</v>
      </c>
      <c r="AA50" s="24">
        <v>3.2202226999999998E-3</v>
      </c>
    </row>
    <row r="51" spans="1:27" s="27" customFormat="1" x14ac:dyDescent="0.25">
      <c r="A51" s="28" t="s">
        <v>133</v>
      </c>
      <c r="B51" s="28" t="s">
        <v>32</v>
      </c>
      <c r="C51" s="24">
        <v>14.761823</v>
      </c>
      <c r="D51" s="24">
        <v>13.673129999999899</v>
      </c>
      <c r="E51" s="24">
        <v>17.532737999999998</v>
      </c>
      <c r="F51" s="24">
        <v>11.175428</v>
      </c>
      <c r="G51" s="24">
        <v>17.492245</v>
      </c>
      <c r="H51" s="24">
        <v>52.447146999999902</v>
      </c>
      <c r="I51" s="24">
        <v>65.208640000000003</v>
      </c>
      <c r="J51" s="24">
        <v>116.93682</v>
      </c>
      <c r="K51" s="24">
        <v>151.6694</v>
      </c>
      <c r="L51" s="24">
        <v>114.42140999999999</v>
      </c>
      <c r="M51" s="24">
        <v>18.156054000000001</v>
      </c>
      <c r="N51" s="24">
        <v>23.093506000000001</v>
      </c>
      <c r="O51" s="24">
        <v>15.508104999999899</v>
      </c>
      <c r="P51" s="24">
        <v>45.140819999999998</v>
      </c>
      <c r="Q51" s="24">
        <v>89.852199999999996</v>
      </c>
      <c r="R51" s="24">
        <v>73.363770000000002</v>
      </c>
      <c r="S51" s="24">
        <v>158.51983999999999</v>
      </c>
      <c r="T51" s="24">
        <v>129.9545</v>
      </c>
      <c r="U51" s="24">
        <v>0</v>
      </c>
      <c r="V51" s="24">
        <v>0</v>
      </c>
      <c r="W51" s="24">
        <v>0</v>
      </c>
      <c r="X51" s="24">
        <v>0</v>
      </c>
      <c r="Y51" s="24">
        <v>0</v>
      </c>
      <c r="Z51" s="24">
        <v>0</v>
      </c>
      <c r="AA51" s="24">
        <v>0</v>
      </c>
    </row>
    <row r="52" spans="1:27" s="27" customFormat="1" x14ac:dyDescent="0.25">
      <c r="A52" s="28" t="s">
        <v>133</v>
      </c>
      <c r="B52" s="28" t="s">
        <v>67</v>
      </c>
      <c r="C52" s="24">
        <v>7.1971714286899902</v>
      </c>
      <c r="D52" s="24">
        <v>19.925343181109991</v>
      </c>
      <c r="E52" s="24">
        <v>12.451645989980003</v>
      </c>
      <c r="F52" s="24">
        <v>11.10643985334</v>
      </c>
      <c r="G52" s="24">
        <v>9.5251196678599985</v>
      </c>
      <c r="H52" s="24">
        <v>40.564605168969997</v>
      </c>
      <c r="I52" s="24">
        <v>36.270445045959988</v>
      </c>
      <c r="J52" s="24">
        <v>53.032405052060007</v>
      </c>
      <c r="K52" s="24">
        <v>90.672000205269896</v>
      </c>
      <c r="L52" s="24">
        <v>55.612317733109997</v>
      </c>
      <c r="M52" s="24">
        <v>16.269862501899997</v>
      </c>
      <c r="N52" s="24">
        <v>17.309581390419901</v>
      </c>
      <c r="O52" s="24">
        <v>7.9700098729699995</v>
      </c>
      <c r="P52" s="24">
        <v>13.163062815639998</v>
      </c>
      <c r="Q52" s="24">
        <v>83.769724654569998</v>
      </c>
      <c r="R52" s="24">
        <v>44.523319784629983</v>
      </c>
      <c r="S52" s="24">
        <v>145.93040890180001</v>
      </c>
      <c r="T52" s="24">
        <v>60.496223349939989</v>
      </c>
      <c r="U52" s="24">
        <v>177.92795924870001</v>
      </c>
      <c r="V52" s="24">
        <v>266.55494638285001</v>
      </c>
      <c r="W52" s="24">
        <v>304.13167282149993</v>
      </c>
      <c r="X52" s="24">
        <v>204.76972127034</v>
      </c>
      <c r="Y52" s="24">
        <v>585.10413773319988</v>
      </c>
      <c r="Z52" s="24">
        <v>304.4135767013999</v>
      </c>
      <c r="AA52" s="24">
        <v>176.18857665024902</v>
      </c>
    </row>
    <row r="53" spans="1:27" s="27" customFormat="1" x14ac:dyDescent="0.25">
      <c r="A53" s="28" t="s">
        <v>133</v>
      </c>
      <c r="B53" s="28" t="s">
        <v>66</v>
      </c>
      <c r="C53" s="24">
        <v>2886.3961299999996</v>
      </c>
      <c r="D53" s="24">
        <v>2832.5019050000005</v>
      </c>
      <c r="E53" s="24">
        <v>2619.1622309999984</v>
      </c>
      <c r="F53" s="24">
        <v>3240.0825799999984</v>
      </c>
      <c r="G53" s="24">
        <v>3339.7981859999991</v>
      </c>
      <c r="H53" s="24">
        <v>3163.1981299999993</v>
      </c>
      <c r="I53" s="24">
        <v>3189.3180399999983</v>
      </c>
      <c r="J53" s="24">
        <v>4023.12943</v>
      </c>
      <c r="K53" s="24">
        <v>3341.5223059999889</v>
      </c>
      <c r="L53" s="24">
        <v>2867.0977149999999</v>
      </c>
      <c r="M53" s="24">
        <v>2861.7641849999991</v>
      </c>
      <c r="N53" s="24">
        <v>2596.0768559999988</v>
      </c>
      <c r="O53" s="24">
        <v>3196.1211839999996</v>
      </c>
      <c r="P53" s="24">
        <v>3293.361954999998</v>
      </c>
      <c r="Q53" s="24">
        <v>3129.3565899999994</v>
      </c>
      <c r="R53" s="24">
        <v>3128.4566300000001</v>
      </c>
      <c r="S53" s="24">
        <v>3953.5312199999994</v>
      </c>
      <c r="T53" s="24">
        <v>3284.7241799999988</v>
      </c>
      <c r="U53" s="24">
        <v>2822.087125</v>
      </c>
      <c r="V53" s="24">
        <v>2815.589289999999</v>
      </c>
      <c r="W53" s="24">
        <v>2552.8827799999999</v>
      </c>
      <c r="X53" s="24">
        <v>3132.3115499999981</v>
      </c>
      <c r="Y53" s="24">
        <v>3232.1960650000001</v>
      </c>
      <c r="Z53" s="24">
        <v>3051.0204599999997</v>
      </c>
      <c r="AA53" s="24">
        <v>3066.6727150000002</v>
      </c>
    </row>
    <row r="54" spans="1:27" s="27" customFormat="1" x14ac:dyDescent="0.25">
      <c r="A54" s="28" t="s">
        <v>133</v>
      </c>
      <c r="B54" s="28" t="s">
        <v>70</v>
      </c>
      <c r="C54" s="24">
        <v>11289.111769999985</v>
      </c>
      <c r="D54" s="24">
        <v>13639.884123076403</v>
      </c>
      <c r="E54" s="24">
        <v>11625.574064345266</v>
      </c>
      <c r="F54" s="24">
        <v>12120.696297774408</v>
      </c>
      <c r="G54" s="24">
        <v>12520.652533420121</v>
      </c>
      <c r="H54" s="24">
        <v>12814.15841608357</v>
      </c>
      <c r="I54" s="24">
        <v>12935.665126131842</v>
      </c>
      <c r="J54" s="24">
        <v>11746.68279937525</v>
      </c>
      <c r="K54" s="24">
        <v>12158.723718180996</v>
      </c>
      <c r="L54" s="24">
        <v>12022.509318095146</v>
      </c>
      <c r="M54" s="24">
        <v>13876.811179684448</v>
      </c>
      <c r="N54" s="24">
        <v>12059.981056361623</v>
      </c>
      <c r="O54" s="24">
        <v>13621.266723127039</v>
      </c>
      <c r="P54" s="24">
        <v>14104.806611980986</v>
      </c>
      <c r="Q54" s="24">
        <v>15760.919908931901</v>
      </c>
      <c r="R54" s="24">
        <v>15944.920001984687</v>
      </c>
      <c r="S54" s="24">
        <v>16464.380400039921</v>
      </c>
      <c r="T54" s="24">
        <v>15816.390331667069</v>
      </c>
      <c r="U54" s="24">
        <v>16501.901905931958</v>
      </c>
      <c r="V54" s="24">
        <v>17325.963492007897</v>
      </c>
      <c r="W54" s="24">
        <v>16652.165253277839</v>
      </c>
      <c r="X54" s="24">
        <v>20276.689280872219</v>
      </c>
      <c r="Y54" s="24">
        <v>20722.777738544894</v>
      </c>
      <c r="Z54" s="24">
        <v>21406.97001029113</v>
      </c>
      <c r="AA54" s="24">
        <v>19516.014657693649</v>
      </c>
    </row>
    <row r="55" spans="1:27" s="27" customFormat="1" x14ac:dyDescent="0.25">
      <c r="A55" s="28" t="s">
        <v>133</v>
      </c>
      <c r="B55" s="28" t="s">
        <v>69</v>
      </c>
      <c r="C55" s="24">
        <v>2709.0692370561496</v>
      </c>
      <c r="D55" s="24">
        <v>2694.0347977074498</v>
      </c>
      <c r="E55" s="24">
        <v>2756.8786531740739</v>
      </c>
      <c r="F55" s="24">
        <v>2659.9994239951993</v>
      </c>
      <c r="G55" s="24">
        <v>2525.8534958115765</v>
      </c>
      <c r="H55" s="24">
        <v>2608.5826100863778</v>
      </c>
      <c r="I55" s="24">
        <v>2637.2550178176984</v>
      </c>
      <c r="J55" s="24">
        <v>2445.1881213981983</v>
      </c>
      <c r="K55" s="24">
        <v>2548.4625815883692</v>
      </c>
      <c r="L55" s="24">
        <v>2615.0552849828955</v>
      </c>
      <c r="M55" s="24">
        <v>2673.0080285586992</v>
      </c>
      <c r="N55" s="24">
        <v>2784.201233213998</v>
      </c>
      <c r="O55" s="24">
        <v>2659.2953418431998</v>
      </c>
      <c r="P55" s="24">
        <v>2535.3461736678983</v>
      </c>
      <c r="Q55" s="24">
        <v>3192.7216436532976</v>
      </c>
      <c r="R55" s="24">
        <v>3299.0312408770992</v>
      </c>
      <c r="S55" s="24">
        <v>3263.8931799669999</v>
      </c>
      <c r="T55" s="24">
        <v>5913.9707291437971</v>
      </c>
      <c r="U55" s="24">
        <v>6049.7024144602983</v>
      </c>
      <c r="V55" s="24">
        <v>6155.1578333816988</v>
      </c>
      <c r="W55" s="24">
        <v>7529.7166556554985</v>
      </c>
      <c r="X55" s="24">
        <v>7423.4277404200002</v>
      </c>
      <c r="Y55" s="24">
        <v>8162.5232954470002</v>
      </c>
      <c r="Z55" s="24">
        <v>8269.2385047709995</v>
      </c>
      <c r="AA55" s="24">
        <v>8383.8917866669981</v>
      </c>
    </row>
    <row r="56" spans="1:27" s="27" customFormat="1" x14ac:dyDescent="0.25">
      <c r="A56" s="28" t="s">
        <v>133</v>
      </c>
      <c r="B56" s="28" t="s">
        <v>36</v>
      </c>
      <c r="C56" s="24">
        <v>114.9019775858</v>
      </c>
      <c r="D56" s="24">
        <v>127.6922135595</v>
      </c>
      <c r="E56" s="24">
        <v>176.7611300657999</v>
      </c>
      <c r="F56" s="24">
        <v>168.26090539230003</v>
      </c>
      <c r="G56" s="24">
        <v>181.12693673999999</v>
      </c>
      <c r="H56" s="24">
        <v>183.88052061499886</v>
      </c>
      <c r="I56" s="24">
        <v>184.7457424710999</v>
      </c>
      <c r="J56" s="24">
        <v>177.95530921790001</v>
      </c>
      <c r="K56" s="24">
        <v>179.09527466469999</v>
      </c>
      <c r="L56" s="24">
        <v>330.46715399999999</v>
      </c>
      <c r="M56" s="24">
        <v>308.28998100000001</v>
      </c>
      <c r="N56" s="24">
        <v>305.65577799999789</v>
      </c>
      <c r="O56" s="24">
        <v>275.28166099999896</v>
      </c>
      <c r="P56" s="24">
        <v>269.82194950000002</v>
      </c>
      <c r="Q56" s="24">
        <v>282.32204099999888</v>
      </c>
      <c r="R56" s="24">
        <v>281.14634100000001</v>
      </c>
      <c r="S56" s="24">
        <v>272.57578699999999</v>
      </c>
      <c r="T56" s="24">
        <v>269.00223699999992</v>
      </c>
      <c r="U56" s="24">
        <v>271.88035000000002</v>
      </c>
      <c r="V56" s="24">
        <v>259.92830899999899</v>
      </c>
      <c r="W56" s="24">
        <v>204.72468600000002</v>
      </c>
      <c r="X56" s="24">
        <v>152.38775999999999</v>
      </c>
      <c r="Y56" s="24">
        <v>146.781509</v>
      </c>
      <c r="Z56" s="24">
        <v>156.06178399999899</v>
      </c>
      <c r="AA56" s="24">
        <v>158.396771</v>
      </c>
    </row>
    <row r="57" spans="1:27" s="27" customFormat="1" x14ac:dyDescent="0.25">
      <c r="A57" s="28" t="s">
        <v>133</v>
      </c>
      <c r="B57" s="28" t="s">
        <v>74</v>
      </c>
      <c r="C57" s="24">
        <v>0</v>
      </c>
      <c r="D57" s="24">
        <v>0</v>
      </c>
      <c r="E57" s="24">
        <v>0</v>
      </c>
      <c r="F57" s="24">
        <v>1.9870647E-3</v>
      </c>
      <c r="G57" s="24">
        <v>2.0704814E-3</v>
      </c>
      <c r="H57" s="24">
        <v>3.3974539999999998E-3</v>
      </c>
      <c r="I57" s="24">
        <v>3.4238044E-3</v>
      </c>
      <c r="J57" s="24">
        <v>3.4639745E-3</v>
      </c>
      <c r="K57" s="24">
        <v>4.3598893000000001E-3</v>
      </c>
      <c r="L57" s="24">
        <v>5.70008699999999E-3</v>
      </c>
      <c r="M57" s="24">
        <v>5.4472988E-3</v>
      </c>
      <c r="N57" s="24">
        <v>5.3444749999999996E-3</v>
      </c>
      <c r="O57" s="24">
        <v>5.3381349999999999E-3</v>
      </c>
      <c r="P57" s="24">
        <v>5.413228E-3</v>
      </c>
      <c r="Q57" s="24">
        <v>5.6297909999999899E-3</v>
      </c>
      <c r="R57" s="24">
        <v>5.7461205999999997E-3</v>
      </c>
      <c r="S57" s="24">
        <v>7.5344690000000002E-3</v>
      </c>
      <c r="T57" s="24">
        <v>7.7826680000000004E-3</v>
      </c>
      <c r="U57" s="24">
        <v>294.20409999999998</v>
      </c>
      <c r="V57" s="24">
        <v>286.65636999999998</v>
      </c>
      <c r="W57" s="24">
        <v>308.93306999999999</v>
      </c>
      <c r="X57" s="24">
        <v>850.69629999999995</v>
      </c>
      <c r="Y57" s="24">
        <v>797.82324000000006</v>
      </c>
      <c r="Z57" s="24">
        <v>1919.4667999999999</v>
      </c>
      <c r="AA57" s="24">
        <v>2209.8667</v>
      </c>
    </row>
    <row r="58" spans="1:27" s="27" customFormat="1" x14ac:dyDescent="0.25">
      <c r="A58" s="28" t="s">
        <v>133</v>
      </c>
      <c r="B58" s="28" t="s">
        <v>56</v>
      </c>
      <c r="C58" s="24">
        <v>10.800121000000001</v>
      </c>
      <c r="D58" s="24">
        <v>15.629447000000001</v>
      </c>
      <c r="E58" s="24">
        <v>28.238365000000002</v>
      </c>
      <c r="F58" s="24">
        <v>40.215176</v>
      </c>
      <c r="G58" s="24">
        <v>63.780395999999897</v>
      </c>
      <c r="H58" s="24">
        <v>93.856629999999996</v>
      </c>
      <c r="I58" s="24">
        <v>132.4785</v>
      </c>
      <c r="J58" s="24">
        <v>183.44797</v>
      </c>
      <c r="K58" s="24">
        <v>255.87523999999999</v>
      </c>
      <c r="L58" s="24">
        <v>305.16433999999998</v>
      </c>
      <c r="M58" s="24">
        <v>365.07567999999998</v>
      </c>
      <c r="N58" s="24">
        <v>426.38305999999898</v>
      </c>
      <c r="O58" s="24">
        <v>488.47230000000002</v>
      </c>
      <c r="P58" s="24">
        <v>539.68915000000004</v>
      </c>
      <c r="Q58" s="24">
        <v>589.41669999999999</v>
      </c>
      <c r="R58" s="24">
        <v>617.9864</v>
      </c>
      <c r="S58" s="24">
        <v>654.53</v>
      </c>
      <c r="T58" s="24">
        <v>683.86414000000002</v>
      </c>
      <c r="U58" s="24">
        <v>722.73500000000001</v>
      </c>
      <c r="V58" s="24">
        <v>750.25714000000005</v>
      </c>
      <c r="W58" s="24">
        <v>834.54539999999997</v>
      </c>
      <c r="X58" s="24">
        <v>871.60406</v>
      </c>
      <c r="Y58" s="24">
        <v>885.49720000000002</v>
      </c>
      <c r="Z58" s="24">
        <v>957.94665999999995</v>
      </c>
      <c r="AA58" s="24">
        <v>995.97504000000004</v>
      </c>
    </row>
    <row r="59" spans="1:27" s="27" customFormat="1" x14ac:dyDescent="0.25">
      <c r="A59" s="33" t="s">
        <v>139</v>
      </c>
      <c r="B59" s="33"/>
      <c r="C59" s="30">
        <v>48742.764531484812</v>
      </c>
      <c r="D59" s="30">
        <v>46586.612740746961</v>
      </c>
      <c r="E59" s="30">
        <v>47375.874499345518</v>
      </c>
      <c r="F59" s="30">
        <v>41451.165068790804</v>
      </c>
      <c r="G59" s="30">
        <v>40072.301850715026</v>
      </c>
      <c r="H59" s="30">
        <v>39384.447891443619</v>
      </c>
      <c r="I59" s="30">
        <v>37794.744300527498</v>
      </c>
      <c r="J59" s="30">
        <v>37524.543401732408</v>
      </c>
      <c r="K59" s="30">
        <v>36186.749387583528</v>
      </c>
      <c r="L59" s="30">
        <v>37054.360839023655</v>
      </c>
      <c r="M59" s="30">
        <v>39567.96985961945</v>
      </c>
      <c r="N59" s="30">
        <v>37788.305478110837</v>
      </c>
      <c r="O59" s="30">
        <v>40190.610831482205</v>
      </c>
      <c r="P59" s="30">
        <v>40090.978605395925</v>
      </c>
      <c r="Q59" s="30">
        <v>41639.968805585573</v>
      </c>
      <c r="R59" s="30">
        <v>42040.804676939719</v>
      </c>
      <c r="S59" s="30">
        <v>42558.688415805729</v>
      </c>
      <c r="T59" s="30">
        <v>43344.750278196399</v>
      </c>
      <c r="U59" s="30">
        <v>43058.106901036554</v>
      </c>
      <c r="V59" s="30">
        <v>43338.567453716052</v>
      </c>
      <c r="W59" s="30">
        <v>44702.808262092542</v>
      </c>
      <c r="X59" s="30">
        <v>49138.138104260957</v>
      </c>
      <c r="Y59" s="30">
        <v>48688.25325834949</v>
      </c>
      <c r="Z59" s="30">
        <v>48174.552372340324</v>
      </c>
      <c r="AA59" s="30">
        <v>46809.459156233599</v>
      </c>
    </row>
    <row r="60" spans="1:27" s="27" customFormat="1" x14ac:dyDescent="0.25"/>
    <row r="61" spans="1:27" s="27" customFormat="1"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s="27" customFormat="1" x14ac:dyDescent="0.25">
      <c r="A62" s="28" t="s">
        <v>134</v>
      </c>
      <c r="B62" s="28" t="s">
        <v>64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row>
    <row r="63" spans="1:27" s="27" customFormat="1" x14ac:dyDescent="0.25">
      <c r="A63" s="28" t="s">
        <v>134</v>
      </c>
      <c r="B63" s="28" t="s">
        <v>72</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row>
    <row r="64" spans="1:27" s="27" customFormat="1" x14ac:dyDescent="0.25">
      <c r="A64" s="28" t="s">
        <v>134</v>
      </c>
      <c r="B64" s="28" t="s">
        <v>20</v>
      </c>
      <c r="C64" s="24">
        <v>1286.4936499999999</v>
      </c>
      <c r="D64" s="24">
        <v>1149.3125010838999</v>
      </c>
      <c r="E64" s="24">
        <v>626.61229931360003</v>
      </c>
      <c r="F64" s="24">
        <v>463.40469893540001</v>
      </c>
      <c r="G64" s="24">
        <v>463.40471224427</v>
      </c>
      <c r="H64" s="24">
        <v>463.4046876191</v>
      </c>
      <c r="I64" s="24">
        <v>463.40472181254</v>
      </c>
      <c r="J64" s="24">
        <v>463.404877750369</v>
      </c>
      <c r="K64" s="24">
        <v>669.62759806685006</v>
      </c>
      <c r="L64" s="24">
        <v>584.34559941559996</v>
      </c>
      <c r="M64" s="24">
        <v>463.40487980675999</v>
      </c>
      <c r="N64" s="24">
        <v>488.50379397980004</v>
      </c>
      <c r="O64" s="24">
        <v>506.287665613299</v>
      </c>
      <c r="P64" s="24">
        <v>808.78941637529999</v>
      </c>
      <c r="Q64" s="24">
        <v>754.01742867639996</v>
      </c>
      <c r="R64" s="24">
        <v>463.40602264199998</v>
      </c>
      <c r="S64" s="24">
        <v>2.2111602999999999E-3</v>
      </c>
      <c r="T64" s="24">
        <v>2.2341832999999999E-3</v>
      </c>
      <c r="U64" s="24">
        <v>2.3104354999999902E-3</v>
      </c>
      <c r="V64" s="24">
        <v>2.2377301999999999E-3</v>
      </c>
      <c r="W64" s="24">
        <v>2.3285109000000001E-3</v>
      </c>
      <c r="X64" s="24">
        <v>2.488475E-3</v>
      </c>
      <c r="Y64" s="24">
        <v>2.9182438999999999E-3</v>
      </c>
      <c r="Z64" s="24">
        <v>2.8346448999999902E-3</v>
      </c>
      <c r="AA64" s="24">
        <v>2.8232038000000001E-3</v>
      </c>
    </row>
    <row r="65" spans="1:27" s="27" customFormat="1" x14ac:dyDescent="0.25">
      <c r="A65" s="28" t="s">
        <v>134</v>
      </c>
      <c r="B65" s="28" t="s">
        <v>32</v>
      </c>
      <c r="C65" s="24">
        <v>713.53216899999904</v>
      </c>
      <c r="D65" s="24">
        <v>701.68133999999998</v>
      </c>
      <c r="E65" s="24">
        <v>734.18979999999999</v>
      </c>
      <c r="F65" s="24">
        <v>84.096009999999893</v>
      </c>
      <c r="G65" s="24">
        <v>84.096009999999893</v>
      </c>
      <c r="H65" s="24">
        <v>84.096009999999893</v>
      </c>
      <c r="I65" s="24">
        <v>84.096009999999893</v>
      </c>
      <c r="J65" s="24">
        <v>107.80371</v>
      </c>
      <c r="K65" s="24">
        <v>98.521860000000004</v>
      </c>
      <c r="L65" s="24">
        <v>84.096009999999893</v>
      </c>
      <c r="M65" s="24">
        <v>84.096009999999893</v>
      </c>
      <c r="N65" s="24">
        <v>84.096009999999893</v>
      </c>
      <c r="O65" s="24">
        <v>84.096009999999893</v>
      </c>
      <c r="P65" s="24">
        <v>84.096016000000006</v>
      </c>
      <c r="Q65" s="24">
        <v>0</v>
      </c>
      <c r="R65" s="24">
        <v>0</v>
      </c>
      <c r="S65" s="24">
        <v>0</v>
      </c>
      <c r="T65" s="24">
        <v>0</v>
      </c>
      <c r="U65" s="24">
        <v>0</v>
      </c>
      <c r="V65" s="24">
        <v>0</v>
      </c>
      <c r="W65" s="24">
        <v>0</v>
      </c>
      <c r="X65" s="24">
        <v>0</v>
      </c>
      <c r="Y65" s="24">
        <v>0</v>
      </c>
      <c r="Z65" s="24">
        <v>0</v>
      </c>
      <c r="AA65" s="24">
        <v>0</v>
      </c>
    </row>
    <row r="66" spans="1:27" s="27" customFormat="1" x14ac:dyDescent="0.25">
      <c r="A66" s="28" t="s">
        <v>134</v>
      </c>
      <c r="B66" s="28" t="s">
        <v>67</v>
      </c>
      <c r="C66" s="24">
        <v>42.287768648446978</v>
      </c>
      <c r="D66" s="24">
        <v>27.545753965646895</v>
      </c>
      <c r="E66" s="24">
        <v>85.080581607559992</v>
      </c>
      <c r="F66" s="24">
        <v>7.8071136652569892</v>
      </c>
      <c r="G66" s="24">
        <v>36.321134894960011</v>
      </c>
      <c r="H66" s="24">
        <v>56.508033470470011</v>
      </c>
      <c r="I66" s="24">
        <v>59.392510611690014</v>
      </c>
      <c r="J66" s="24">
        <v>86.887762461079006</v>
      </c>
      <c r="K66" s="24">
        <v>114.12609409274999</v>
      </c>
      <c r="L66" s="24">
        <v>81.595305417139997</v>
      </c>
      <c r="M66" s="24">
        <v>12.867821402000001</v>
      </c>
      <c r="N66" s="24">
        <v>41.852876730559991</v>
      </c>
      <c r="O66" s="24">
        <v>20.077857567803999</v>
      </c>
      <c r="P66" s="24">
        <v>75.980681280985976</v>
      </c>
      <c r="Q66" s="24">
        <v>130.23536594379999</v>
      </c>
      <c r="R66" s="24">
        <v>93.493531353069997</v>
      </c>
      <c r="S66" s="24">
        <v>307.17400154109902</v>
      </c>
      <c r="T66" s="24">
        <v>321.716048124449</v>
      </c>
      <c r="U66" s="24">
        <v>442.14438439109989</v>
      </c>
      <c r="V66" s="24">
        <v>492.56836567499903</v>
      </c>
      <c r="W66" s="24">
        <v>601.39653264490005</v>
      </c>
      <c r="X66" s="24">
        <v>571.50004043130002</v>
      </c>
      <c r="Y66" s="24">
        <v>776.27141992349993</v>
      </c>
      <c r="Z66" s="24">
        <v>373.12801889999997</v>
      </c>
      <c r="AA66" s="24">
        <v>230.78754319999999</v>
      </c>
    </row>
    <row r="67" spans="1:27" s="27" customFormat="1" x14ac:dyDescent="0.25">
      <c r="A67" s="28" t="s">
        <v>134</v>
      </c>
      <c r="B67" s="28" t="s">
        <v>66</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row>
    <row r="68" spans="1:27" s="27" customFormat="1" x14ac:dyDescent="0.25">
      <c r="A68" s="28" t="s">
        <v>134</v>
      </c>
      <c r="B68" s="28" t="s">
        <v>70</v>
      </c>
      <c r="C68" s="24">
        <v>6174.0348979999962</v>
      </c>
      <c r="D68" s="24">
        <v>6884.0431484985893</v>
      </c>
      <c r="E68" s="24">
        <v>6050.5239913126406</v>
      </c>
      <c r="F68" s="24">
        <v>6406.4349523965884</v>
      </c>
      <c r="G68" s="24">
        <v>6119.1013554040892</v>
      </c>
      <c r="H68" s="24">
        <v>6595.331936362496</v>
      </c>
      <c r="I68" s="24">
        <v>6631.9883886768366</v>
      </c>
      <c r="J68" s="24">
        <v>6227.8801007336715</v>
      </c>
      <c r="K68" s="24">
        <v>6023.8196991472987</v>
      </c>
      <c r="L68" s="24">
        <v>6064.4039914516006</v>
      </c>
      <c r="M68" s="24">
        <v>6678.2994643084994</v>
      </c>
      <c r="N68" s="24">
        <v>7360.4387992573984</v>
      </c>
      <c r="O68" s="24">
        <v>7043.3711168504969</v>
      </c>
      <c r="P68" s="24">
        <v>6828.1154054759963</v>
      </c>
      <c r="Q68" s="24">
        <v>8042.5384947916946</v>
      </c>
      <c r="R68" s="24">
        <v>8344.7045863376989</v>
      </c>
      <c r="S68" s="24">
        <v>9254.7496738184018</v>
      </c>
      <c r="T68" s="24">
        <v>10594.008195550499</v>
      </c>
      <c r="U68" s="24">
        <v>9567.1742731716968</v>
      </c>
      <c r="V68" s="24">
        <v>10379.895216731195</v>
      </c>
      <c r="W68" s="24">
        <v>8793.1667356741018</v>
      </c>
      <c r="X68" s="24">
        <v>8833.4344860863966</v>
      </c>
      <c r="Y68" s="24">
        <v>8068.6145281241988</v>
      </c>
      <c r="Z68" s="24">
        <v>9147.4637512721984</v>
      </c>
      <c r="AA68" s="24">
        <v>8740.6594296205967</v>
      </c>
    </row>
    <row r="69" spans="1:27" s="27" customFormat="1" x14ac:dyDescent="0.25">
      <c r="A69" s="28" t="s">
        <v>134</v>
      </c>
      <c r="B69" s="28" t="s">
        <v>69</v>
      </c>
      <c r="C69" s="24">
        <v>1025.7893872128386</v>
      </c>
      <c r="D69" s="24">
        <v>1188.8931410745301</v>
      </c>
      <c r="E69" s="24">
        <v>1191.61354950135</v>
      </c>
      <c r="F69" s="24">
        <v>1143.37082947556</v>
      </c>
      <c r="G69" s="24">
        <v>1114.3157114157304</v>
      </c>
      <c r="H69" s="24">
        <v>1112.0722660861391</v>
      </c>
      <c r="I69" s="24">
        <v>1137.5578110182003</v>
      </c>
      <c r="J69" s="24">
        <v>1072.0374856088201</v>
      </c>
      <c r="K69" s="24">
        <v>1131.1132600330002</v>
      </c>
      <c r="L69" s="24">
        <v>1149.4371931531889</v>
      </c>
      <c r="M69" s="24">
        <v>1183.6548944424401</v>
      </c>
      <c r="N69" s="24">
        <v>1197.4688909371998</v>
      </c>
      <c r="O69" s="24">
        <v>1140.0176659441991</v>
      </c>
      <c r="P69" s="24">
        <v>1120.5306446987991</v>
      </c>
      <c r="Q69" s="24">
        <v>1142.7702946487989</v>
      </c>
      <c r="R69" s="24">
        <v>1798.042773013399</v>
      </c>
      <c r="S69" s="24">
        <v>1679.834299345699</v>
      </c>
      <c r="T69" s="24">
        <v>1729.3370400949</v>
      </c>
      <c r="U69" s="24">
        <v>1755.5009929178989</v>
      </c>
      <c r="V69" s="24">
        <v>2082.6035555909998</v>
      </c>
      <c r="W69" s="24">
        <v>2739.5933537595001</v>
      </c>
      <c r="X69" s="24">
        <v>2627.5875263753001</v>
      </c>
      <c r="Y69" s="24">
        <v>3052.3518043582999</v>
      </c>
      <c r="Z69" s="24">
        <v>2823.8560133906999</v>
      </c>
      <c r="AA69" s="24">
        <v>2936.0453996234996</v>
      </c>
    </row>
    <row r="70" spans="1:27" s="27" customFormat="1" x14ac:dyDescent="0.25">
      <c r="A70" s="28" t="s">
        <v>134</v>
      </c>
      <c r="B70" s="28" t="s">
        <v>36</v>
      </c>
      <c r="C70" s="24">
        <v>75.101962626299994</v>
      </c>
      <c r="D70" s="24">
        <v>64.607462412499984</v>
      </c>
      <c r="E70" s="24">
        <v>81.615124514699886</v>
      </c>
      <c r="F70" s="24">
        <v>69.326873366399894</v>
      </c>
      <c r="G70" s="24">
        <v>71.86668529619989</v>
      </c>
      <c r="H70" s="24">
        <v>74.198916829999987</v>
      </c>
      <c r="I70" s="24">
        <v>74.870720476999992</v>
      </c>
      <c r="J70" s="24">
        <v>72.082564566000002</v>
      </c>
      <c r="K70" s="24">
        <v>71.511380475400003</v>
      </c>
      <c r="L70" s="24">
        <v>287.2551143</v>
      </c>
      <c r="M70" s="24">
        <v>276.54632219999996</v>
      </c>
      <c r="N70" s="24">
        <v>341.60999659999993</v>
      </c>
      <c r="O70" s="24">
        <v>337.284334</v>
      </c>
      <c r="P70" s="24">
        <v>317.01980179999998</v>
      </c>
      <c r="Q70" s="24">
        <v>340.13801099999989</v>
      </c>
      <c r="R70" s="24">
        <v>344.9663607999999</v>
      </c>
      <c r="S70" s="24">
        <v>613.9890352000001</v>
      </c>
      <c r="T70" s="24">
        <v>605.36795959999995</v>
      </c>
      <c r="U70" s="24">
        <v>610.16443520000007</v>
      </c>
      <c r="V70" s="24">
        <v>574.88070919999996</v>
      </c>
      <c r="W70" s="24">
        <v>619.21139649999998</v>
      </c>
      <c r="X70" s="24">
        <v>594.96967429999904</v>
      </c>
      <c r="Y70" s="24">
        <v>583.61312359999999</v>
      </c>
      <c r="Z70" s="24">
        <v>601.40458489999901</v>
      </c>
      <c r="AA70" s="24">
        <v>613.47177999999997</v>
      </c>
    </row>
    <row r="71" spans="1:27" s="27" customFormat="1" x14ac:dyDescent="0.25">
      <c r="A71" s="28" t="s">
        <v>134</v>
      </c>
      <c r="B71" s="28" t="s">
        <v>74</v>
      </c>
      <c r="C71" s="24">
        <v>0</v>
      </c>
      <c r="D71" s="24">
        <v>0</v>
      </c>
      <c r="E71" s="24">
        <v>0</v>
      </c>
      <c r="F71" s="24">
        <v>1.1413555999999999E-3</v>
      </c>
      <c r="G71" s="24">
        <v>1.2665152E-3</v>
      </c>
      <c r="H71" s="24">
        <v>1.458095E-3</v>
      </c>
      <c r="I71" s="24">
        <v>1.5883747000000001E-3</v>
      </c>
      <c r="J71" s="24">
        <v>1.7297374E-3</v>
      </c>
      <c r="K71" s="24">
        <v>2.0328115E-3</v>
      </c>
      <c r="L71" s="24">
        <v>2.0309707999999998E-3</v>
      </c>
      <c r="M71" s="24">
        <v>2.0161163999999998E-3</v>
      </c>
      <c r="N71" s="24">
        <v>2.2182013E-3</v>
      </c>
      <c r="O71" s="24">
        <v>2.2467289999999998E-3</v>
      </c>
      <c r="P71" s="24">
        <v>2.3094467E-3</v>
      </c>
      <c r="Q71" s="24">
        <v>3.0649840000000002E-3</v>
      </c>
      <c r="R71" s="24">
        <v>3.4698956E-3</v>
      </c>
      <c r="S71" s="24">
        <v>8.7519369999999996E-3</v>
      </c>
      <c r="T71" s="24">
        <v>8.8186400000000009E-3</v>
      </c>
      <c r="U71" s="24">
        <v>8.9230309999999997E-3</v>
      </c>
      <c r="V71" s="24">
        <v>8.932644E-3</v>
      </c>
      <c r="W71" s="24">
        <v>9.3788359999999998E-3</v>
      </c>
      <c r="X71" s="24">
        <v>9.3156419999999903E-3</v>
      </c>
      <c r="Y71" s="24">
        <v>9.4271419999999995E-3</v>
      </c>
      <c r="Z71" s="24">
        <v>1.0945712999999999E-2</v>
      </c>
      <c r="AA71" s="24">
        <v>1.2247658E-2</v>
      </c>
    </row>
    <row r="72" spans="1:27" s="27" customFormat="1" x14ac:dyDescent="0.25">
      <c r="A72" s="28" t="s">
        <v>134</v>
      </c>
      <c r="B72" s="28" t="s">
        <v>56</v>
      </c>
      <c r="C72" s="24">
        <v>11.471175000000001</v>
      </c>
      <c r="D72" s="24">
        <v>17.806398000000002</v>
      </c>
      <c r="E72" s="24">
        <v>27.619781</v>
      </c>
      <c r="F72" s="24">
        <v>28.169785999999998</v>
      </c>
      <c r="G72" s="24">
        <v>38.018493999999997</v>
      </c>
      <c r="H72" s="24">
        <v>53.853760000000001</v>
      </c>
      <c r="I72" s="24">
        <v>71.315910000000002</v>
      </c>
      <c r="J72" s="24">
        <v>85.834319999999906</v>
      </c>
      <c r="K72" s="24">
        <v>106.84846</v>
      </c>
      <c r="L72" s="24">
        <v>118.840355</v>
      </c>
      <c r="M72" s="24">
        <v>134.44015999999999</v>
      </c>
      <c r="N72" s="24">
        <v>154.73623999999899</v>
      </c>
      <c r="O72" s="24">
        <v>170.22281000000001</v>
      </c>
      <c r="P72" s="24">
        <v>180.48715000000001</v>
      </c>
      <c r="Q72" s="24">
        <v>201.16247999999999</v>
      </c>
      <c r="R72" s="24">
        <v>206.78018</v>
      </c>
      <c r="S72" s="24">
        <v>217.08959999999999</v>
      </c>
      <c r="T72" s="24">
        <v>226.5095</v>
      </c>
      <c r="U72" s="24">
        <v>233.72732999999999</v>
      </c>
      <c r="V72" s="24">
        <v>241.26177999999999</v>
      </c>
      <c r="W72" s="24">
        <v>265.14867999999899</v>
      </c>
      <c r="X72" s="24">
        <v>280.497379999999</v>
      </c>
      <c r="Y72" s="24">
        <v>278.68369999999999</v>
      </c>
      <c r="Z72" s="24">
        <v>292.09447999999998</v>
      </c>
      <c r="AA72" s="24">
        <v>302.46924000000001</v>
      </c>
    </row>
    <row r="73" spans="1:27" s="27" customFormat="1" x14ac:dyDescent="0.25">
      <c r="A73" s="33" t="s">
        <v>139</v>
      </c>
      <c r="B73" s="33"/>
      <c r="C73" s="30">
        <v>9242.1378728612817</v>
      </c>
      <c r="D73" s="30">
        <v>9951.4758846226669</v>
      </c>
      <c r="E73" s="30">
        <v>8688.0202217351507</v>
      </c>
      <c r="F73" s="30">
        <v>8105.1136044728046</v>
      </c>
      <c r="G73" s="30">
        <v>7817.2389239590493</v>
      </c>
      <c r="H73" s="30">
        <v>8311.412933538204</v>
      </c>
      <c r="I73" s="30">
        <v>8376.4394421192665</v>
      </c>
      <c r="J73" s="30">
        <v>7958.0139365539399</v>
      </c>
      <c r="K73" s="30">
        <v>8037.2085113398989</v>
      </c>
      <c r="L73" s="30">
        <v>7963.8780994375293</v>
      </c>
      <c r="M73" s="30">
        <v>8422.3230699596988</v>
      </c>
      <c r="N73" s="30">
        <v>9172.3603709049585</v>
      </c>
      <c r="O73" s="30">
        <v>8793.8503159757984</v>
      </c>
      <c r="P73" s="30">
        <v>8917.5121638310811</v>
      </c>
      <c r="Q73" s="30">
        <v>10069.561584060693</v>
      </c>
      <c r="R73" s="30">
        <v>10699.646913346169</v>
      </c>
      <c r="S73" s="30">
        <v>11241.7601858655</v>
      </c>
      <c r="T73" s="30">
        <v>12645.063517953149</v>
      </c>
      <c r="U73" s="30">
        <v>11764.821960916197</v>
      </c>
      <c r="V73" s="30">
        <v>12955.069375727393</v>
      </c>
      <c r="W73" s="30">
        <v>12134.158950589401</v>
      </c>
      <c r="X73" s="30">
        <v>12032.524541367997</v>
      </c>
      <c r="Y73" s="30">
        <v>11897.240670649899</v>
      </c>
      <c r="Z73" s="30">
        <v>12344.450618207798</v>
      </c>
      <c r="AA73" s="30">
        <v>11907.495195647896</v>
      </c>
    </row>
    <row r="74" spans="1:27" s="27" customFormat="1" x14ac:dyDescent="0.25"/>
    <row r="75" spans="1:27" s="27" customFormat="1"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s="27" customFormat="1" x14ac:dyDescent="0.25">
      <c r="A76" s="28" t="s">
        <v>135</v>
      </c>
      <c r="B76" s="28" t="s">
        <v>64</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row>
    <row r="77" spans="1:27" s="27" customFormat="1" x14ac:dyDescent="0.25">
      <c r="A77" s="28" t="s">
        <v>135</v>
      </c>
      <c r="B77" s="28" t="s">
        <v>72</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row>
    <row r="78" spans="1:27" s="27" customFormat="1" x14ac:dyDescent="0.25">
      <c r="A78" s="28" t="s">
        <v>135</v>
      </c>
      <c r="B78" s="28" t="s">
        <v>20</v>
      </c>
      <c r="C78" s="24">
        <v>0</v>
      </c>
      <c r="D78" s="24">
        <v>5.4483150000000002E-4</v>
      </c>
      <c r="E78" s="24">
        <v>7.0843583999999999E-4</v>
      </c>
      <c r="F78" s="24">
        <v>8.0755794999999998E-4</v>
      </c>
      <c r="G78" s="24">
        <v>7.7930844000000002E-4</v>
      </c>
      <c r="H78" s="24">
        <v>7.9459562999999905E-4</v>
      </c>
      <c r="I78" s="24">
        <v>8.3092080000000002E-4</v>
      </c>
      <c r="J78" s="24">
        <v>8.3033624E-4</v>
      </c>
      <c r="K78" s="24">
        <v>8.7701133000000001E-4</v>
      </c>
      <c r="L78" s="24">
        <v>9.3655629999999995E-4</v>
      </c>
      <c r="M78" s="24">
        <v>9.1462035000000001E-4</v>
      </c>
      <c r="N78" s="24">
        <v>1.1546678999999999E-3</v>
      </c>
      <c r="O78" s="24">
        <v>1.1678138E-3</v>
      </c>
      <c r="P78" s="24">
        <v>1.1608072999999999E-3</v>
      </c>
      <c r="Q78" s="24">
        <v>1.2758170000000001E-3</v>
      </c>
      <c r="R78" s="24">
        <v>1.2622073999999999E-3</v>
      </c>
      <c r="S78" s="24">
        <v>1.452907E-3</v>
      </c>
      <c r="T78" s="24">
        <v>1.5632853999999999E-3</v>
      </c>
      <c r="U78" s="24">
        <v>1.7846603999999999E-3</v>
      </c>
      <c r="V78" s="24">
        <v>1.6441757999999999E-3</v>
      </c>
      <c r="W78" s="24">
        <v>1.9351429999999901E-3</v>
      </c>
      <c r="X78" s="24">
        <v>1.9440497E-3</v>
      </c>
      <c r="Y78" s="24">
        <v>1.8935573E-3</v>
      </c>
      <c r="Z78" s="24">
        <v>2.0649228000000001E-3</v>
      </c>
      <c r="AA78" s="24">
        <v>2.0843124999999998E-3</v>
      </c>
    </row>
    <row r="79" spans="1:27" s="27" customFormat="1" x14ac:dyDescent="0.25">
      <c r="A79" s="28" t="s">
        <v>135</v>
      </c>
      <c r="B79" s="28" t="s">
        <v>32</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row>
    <row r="80" spans="1:27" s="27" customFormat="1" x14ac:dyDescent="0.25">
      <c r="A80" s="28" t="s">
        <v>135</v>
      </c>
      <c r="B80" s="28" t="s">
        <v>67</v>
      </c>
      <c r="C80" s="24">
        <v>4.8337784000000001E-4</v>
      </c>
      <c r="D80" s="24">
        <v>4.0770077999999899E-4</v>
      </c>
      <c r="E80" s="24">
        <v>0.46674969907999997</v>
      </c>
      <c r="F80" s="24">
        <v>5.7278846999999895E-4</v>
      </c>
      <c r="G80" s="24">
        <v>0.15598028572</v>
      </c>
      <c r="H80" s="24">
        <v>0.37453772309</v>
      </c>
      <c r="I80" s="24">
        <v>6.8207039970000008E-2</v>
      </c>
      <c r="J80" s="24">
        <v>5.6540828999999894E-4</v>
      </c>
      <c r="K80" s="24">
        <v>0.73917051613999996</v>
      </c>
      <c r="L80" s="24">
        <v>6.3308713999999907E-4</v>
      </c>
      <c r="M80" s="24">
        <v>6.2581615319999992E-2</v>
      </c>
      <c r="N80" s="24">
        <v>0.63274679389999999</v>
      </c>
      <c r="O80" s="24">
        <v>7.5955695999999908E-4</v>
      </c>
      <c r="P80" s="24">
        <v>0.79076389794999991</v>
      </c>
      <c r="Q80" s="24">
        <v>2.1113524134300001</v>
      </c>
      <c r="R80" s="24">
        <v>8.5093254E-4</v>
      </c>
      <c r="S80" s="24">
        <v>3.8128714987999901</v>
      </c>
      <c r="T80" s="24">
        <v>0.29670028568000001</v>
      </c>
      <c r="U80" s="24">
        <v>1.7059479530000001</v>
      </c>
      <c r="V80" s="24">
        <v>0.64058477254000001</v>
      </c>
      <c r="W80" s="24">
        <v>1.6248838059199999</v>
      </c>
      <c r="X80" s="24">
        <v>0.52287828822000004</v>
      </c>
      <c r="Y80" s="24">
        <v>1.1359777488</v>
      </c>
      <c r="Z80" s="24">
        <v>5.0989252014600002</v>
      </c>
      <c r="AA80" s="24">
        <v>2.9704214409</v>
      </c>
    </row>
    <row r="81" spans="1:27" s="27" customFormat="1" x14ac:dyDescent="0.25">
      <c r="A81" s="28" t="s">
        <v>135</v>
      </c>
      <c r="B81" s="28" t="s">
        <v>66</v>
      </c>
      <c r="C81" s="24">
        <v>7100.7435049999976</v>
      </c>
      <c r="D81" s="24">
        <v>10722.329470499999</v>
      </c>
      <c r="E81" s="24">
        <v>7978.8025509999961</v>
      </c>
      <c r="F81" s="24">
        <v>8123.6436629999998</v>
      </c>
      <c r="G81" s="24">
        <v>9748.4102849999999</v>
      </c>
      <c r="H81" s="24">
        <v>8855.3320960000019</v>
      </c>
      <c r="I81" s="24">
        <v>8921.0952479999996</v>
      </c>
      <c r="J81" s="24">
        <v>9843.3070389999993</v>
      </c>
      <c r="K81" s="24">
        <v>8769.7007589999957</v>
      </c>
      <c r="L81" s="24">
        <v>7028.4344364999988</v>
      </c>
      <c r="M81" s="24">
        <v>10697.0903</v>
      </c>
      <c r="N81" s="24">
        <v>7859.812705999997</v>
      </c>
      <c r="O81" s="24">
        <v>8040.6647099999964</v>
      </c>
      <c r="P81" s="24">
        <v>9648.7330799999945</v>
      </c>
      <c r="Q81" s="24">
        <v>8812.6089890000003</v>
      </c>
      <c r="R81" s="24">
        <v>8777.6430799999998</v>
      </c>
      <c r="S81" s="24">
        <v>9742.3500399999994</v>
      </c>
      <c r="T81" s="24">
        <v>8679.6628399999991</v>
      </c>
      <c r="U81" s="24">
        <v>7012.8785949999974</v>
      </c>
      <c r="V81" s="24">
        <v>10514.659599999995</v>
      </c>
      <c r="W81" s="24">
        <v>7786.8864499999981</v>
      </c>
      <c r="X81" s="24">
        <v>7965.9836500000001</v>
      </c>
      <c r="Y81" s="24">
        <v>9608.1690199999975</v>
      </c>
      <c r="Z81" s="24">
        <v>8683.119875999997</v>
      </c>
      <c r="AA81" s="24">
        <v>8695.863781</v>
      </c>
    </row>
    <row r="82" spans="1:27" s="27" customFormat="1" x14ac:dyDescent="0.25">
      <c r="A82" s="28" t="s">
        <v>135</v>
      </c>
      <c r="B82" s="28" t="s">
        <v>70</v>
      </c>
      <c r="C82" s="24">
        <v>1795.8371500000001</v>
      </c>
      <c r="D82" s="24">
        <v>2039.2344477639699</v>
      </c>
      <c r="E82" s="24">
        <v>1901.0666774521296</v>
      </c>
      <c r="F82" s="24">
        <v>1857.0112854945992</v>
      </c>
      <c r="G82" s="24">
        <v>2038.4776489587998</v>
      </c>
      <c r="H82" s="24">
        <v>2100.2399576872999</v>
      </c>
      <c r="I82" s="24">
        <v>2151.1431964955991</v>
      </c>
      <c r="J82" s="24">
        <v>2001.306228532899</v>
      </c>
      <c r="K82" s="24">
        <v>3031.351450356799</v>
      </c>
      <c r="L82" s="24">
        <v>3664.3132590685991</v>
      </c>
      <c r="M82" s="24">
        <v>3849.1347115622998</v>
      </c>
      <c r="N82" s="24">
        <v>6003.4760628977001</v>
      </c>
      <c r="O82" s="24">
        <v>6100.7565018707992</v>
      </c>
      <c r="P82" s="24">
        <v>6548.7760022025996</v>
      </c>
      <c r="Q82" s="24">
        <v>6529.7949851218982</v>
      </c>
      <c r="R82" s="24">
        <v>6752.7881959392007</v>
      </c>
      <c r="S82" s="24">
        <v>6020.8367828499986</v>
      </c>
      <c r="T82" s="24">
        <v>5741.9923389939977</v>
      </c>
      <c r="U82" s="24">
        <v>5765.3059797344977</v>
      </c>
      <c r="V82" s="24">
        <v>6369.3437537619993</v>
      </c>
      <c r="W82" s="24">
        <v>6187.4614188425994</v>
      </c>
      <c r="X82" s="24">
        <v>6249.0339119279997</v>
      </c>
      <c r="Y82" s="24">
        <v>6484.4584089159971</v>
      </c>
      <c r="Z82" s="24">
        <v>6198.0060463925001</v>
      </c>
      <c r="AA82" s="24">
        <v>6599.0305542890001</v>
      </c>
    </row>
    <row r="83" spans="1:27" s="27" customFormat="1" x14ac:dyDescent="0.25">
      <c r="A83" s="28" t="s">
        <v>135</v>
      </c>
      <c r="B83" s="28" t="s">
        <v>69</v>
      </c>
      <c r="C83" s="24">
        <v>1.221576E-4</v>
      </c>
      <c r="D83" s="24">
        <v>1.7660281E-4</v>
      </c>
      <c r="E83" s="24">
        <v>2.0729281999999901E-4</v>
      </c>
      <c r="F83" s="24">
        <v>2.1368622999999999E-4</v>
      </c>
      <c r="G83" s="24">
        <v>3.2918492999999899E-4</v>
      </c>
      <c r="H83" s="24">
        <v>6.6814749999999997E-4</v>
      </c>
      <c r="I83" s="24">
        <v>7.3330580000000002E-4</v>
      </c>
      <c r="J83" s="24">
        <v>7.383372E-4</v>
      </c>
      <c r="K83" s="24">
        <v>9.2320645000000003E-4</v>
      </c>
      <c r="L83" s="24">
        <v>1.0907409000000001E-3</v>
      </c>
      <c r="M83" s="24">
        <v>9.9051929999999992E-4</v>
      </c>
      <c r="N83" s="24">
        <v>1.1338574E-3</v>
      </c>
      <c r="O83" s="24">
        <v>1.2138748E-3</v>
      </c>
      <c r="P83" s="24">
        <v>1.1016348E-3</v>
      </c>
      <c r="Q83" s="24">
        <v>1.4406625000000001E-3</v>
      </c>
      <c r="R83" s="24">
        <v>1.3654470999999999E-3</v>
      </c>
      <c r="S83" s="24">
        <v>1.4059243999999999E-3</v>
      </c>
      <c r="T83" s="24">
        <v>1.8000716999999999E-3</v>
      </c>
      <c r="U83" s="24">
        <v>1.7892907E-3</v>
      </c>
      <c r="V83" s="24">
        <v>1.712515E-3</v>
      </c>
      <c r="W83" s="24">
        <v>1.9872547000000002E-3</v>
      </c>
      <c r="X83" s="24">
        <v>2.0775214999999999E-3</v>
      </c>
      <c r="Y83" s="24">
        <v>1.8405798999999901E-3</v>
      </c>
      <c r="Z83" s="24">
        <v>2.2839522000000002E-3</v>
      </c>
      <c r="AA83" s="24">
        <v>2.2832688E-3</v>
      </c>
    </row>
    <row r="84" spans="1:27" s="27" customFormat="1" x14ac:dyDescent="0.25">
      <c r="A84" s="28" t="s">
        <v>135</v>
      </c>
      <c r="B84" s="28" t="s">
        <v>36</v>
      </c>
      <c r="C84" s="24">
        <v>1.0671675999999999E-3</v>
      </c>
      <c r="D84" s="24">
        <v>1.2372435E-3</v>
      </c>
      <c r="E84" s="24">
        <v>1.1435455999999999E-3</v>
      </c>
      <c r="F84" s="24">
        <v>1.1074157000000001E-3</v>
      </c>
      <c r="G84" s="24">
        <v>1.1728401999999999E-3</v>
      </c>
      <c r="H84" s="24">
        <v>1.6207335E-3</v>
      </c>
      <c r="I84" s="24">
        <v>1.9993776999999999E-3</v>
      </c>
      <c r="J84" s="24">
        <v>2.2960156E-3</v>
      </c>
      <c r="K84" s="24">
        <v>2.3110780999999999E-3</v>
      </c>
      <c r="L84" s="24">
        <v>4.3395813999999996E-3</v>
      </c>
      <c r="M84" s="24">
        <v>7.1056964999999996E-3</v>
      </c>
      <c r="N84" s="24">
        <v>6.7077789999999997E-3</v>
      </c>
      <c r="O84" s="24">
        <v>6.6074949999999997E-3</v>
      </c>
      <c r="P84" s="24">
        <v>6.87281229999999E-3</v>
      </c>
      <c r="Q84" s="24">
        <v>7.0232916999999999E-3</v>
      </c>
      <c r="R84" s="24">
        <v>7.2919083999999999E-3</v>
      </c>
      <c r="S84" s="24">
        <v>7.6188269999999999E-3</v>
      </c>
      <c r="T84" s="24">
        <v>7.427131E-3</v>
      </c>
      <c r="U84" s="24">
        <v>7.5354609999999898E-3</v>
      </c>
      <c r="V84" s="24">
        <v>8.6463040000000005E-3</v>
      </c>
      <c r="W84" s="24">
        <v>9.0603999999999997E-3</v>
      </c>
      <c r="X84" s="24">
        <v>9.0671720000000001E-3</v>
      </c>
      <c r="Y84" s="24">
        <v>1.11412189999999E-2</v>
      </c>
      <c r="Z84" s="24">
        <v>1.14399569999999E-2</v>
      </c>
      <c r="AA84" s="24">
        <v>1.1118177E-2</v>
      </c>
    </row>
    <row r="85" spans="1:27" s="27" customFormat="1" x14ac:dyDescent="0.25">
      <c r="A85" s="28" t="s">
        <v>135</v>
      </c>
      <c r="B85" s="28" t="s">
        <v>74</v>
      </c>
      <c r="C85" s="24">
        <v>0</v>
      </c>
      <c r="D85" s="24">
        <v>0</v>
      </c>
      <c r="E85" s="24">
        <v>0</v>
      </c>
      <c r="F85" s="24">
        <v>1.448895E-3</v>
      </c>
      <c r="G85" s="24">
        <v>1.6918242999999901E-3</v>
      </c>
      <c r="H85" s="24">
        <v>1.7477180999999999E-3</v>
      </c>
      <c r="I85" s="24">
        <v>1.820307E-3</v>
      </c>
      <c r="J85" s="24">
        <v>1.9913572000000001E-3</v>
      </c>
      <c r="K85" s="24">
        <v>2.1653652999999999E-3</v>
      </c>
      <c r="L85" s="24">
        <v>2.3694810000000001E-3</v>
      </c>
      <c r="M85" s="24">
        <v>3.3929944E-3</v>
      </c>
      <c r="N85" s="24">
        <v>4.5262929999999998E-3</v>
      </c>
      <c r="O85" s="24">
        <v>4.4204615999999999E-3</v>
      </c>
      <c r="P85" s="24">
        <v>4.4799237999999996E-3</v>
      </c>
      <c r="Q85" s="24">
        <v>5.0900140000000003E-3</v>
      </c>
      <c r="R85" s="24">
        <v>5.2765540000000001E-3</v>
      </c>
      <c r="S85" s="24">
        <v>8.0129905000000008E-3</v>
      </c>
      <c r="T85" s="24">
        <v>8.0487800000000002E-3</v>
      </c>
      <c r="U85" s="24">
        <v>1.2789696E-2</v>
      </c>
      <c r="V85" s="24">
        <v>1.2618785E-2</v>
      </c>
      <c r="W85" s="24">
        <v>2.6020893999999999E-2</v>
      </c>
      <c r="X85" s="24">
        <v>2.4513366000000002E-2</v>
      </c>
      <c r="Y85" s="24">
        <v>2.3909342E-2</v>
      </c>
      <c r="Z85" s="24">
        <v>2.5017757000000002E-2</v>
      </c>
      <c r="AA85" s="24">
        <v>2.3975257E-2</v>
      </c>
    </row>
    <row r="86" spans="1:27" s="27" customFormat="1" x14ac:dyDescent="0.25">
      <c r="A86" s="28" t="s">
        <v>135</v>
      </c>
      <c r="B86" s="28" t="s">
        <v>56</v>
      </c>
      <c r="C86" s="24">
        <v>5.3759990000000001E-2</v>
      </c>
      <c r="D86" s="24">
        <v>9.4437845000000006E-2</v>
      </c>
      <c r="E86" s="24">
        <v>0.19533911000000001</v>
      </c>
      <c r="F86" s="24">
        <v>0.33140004000000001</v>
      </c>
      <c r="G86" s="24">
        <v>0.46413789999999999</v>
      </c>
      <c r="H86" s="24">
        <v>0.99225943999999999</v>
      </c>
      <c r="I86" s="24">
        <v>1.3423839</v>
      </c>
      <c r="J86" s="24">
        <v>2.4891209999999999</v>
      </c>
      <c r="K86" s="24">
        <v>5.7109269999999999</v>
      </c>
      <c r="L86" s="24">
        <v>10.748603999999901</v>
      </c>
      <c r="M86" s="24">
        <v>27.255167</v>
      </c>
      <c r="N86" s="24">
        <v>30.4684349999999</v>
      </c>
      <c r="O86" s="24">
        <v>32.790849999999999</v>
      </c>
      <c r="P86" s="24">
        <v>32.374381999999997</v>
      </c>
      <c r="Q86" s="24">
        <v>36.22589</v>
      </c>
      <c r="R86" s="24">
        <v>37.625293999999997</v>
      </c>
      <c r="S86" s="24">
        <v>43.405434</v>
      </c>
      <c r="T86" s="24">
        <v>45.301555999999998</v>
      </c>
      <c r="U86" s="24">
        <v>51.834903999999902</v>
      </c>
      <c r="V86" s="24">
        <v>49.058703999999999</v>
      </c>
      <c r="W86" s="24">
        <v>63.240844999999901</v>
      </c>
      <c r="X86" s="24">
        <v>61.033282999999997</v>
      </c>
      <c r="Y86" s="24">
        <v>54.770606999999998</v>
      </c>
      <c r="Z86" s="24">
        <v>60.949750000000002</v>
      </c>
      <c r="AA86" s="24">
        <v>58.024456000000001</v>
      </c>
    </row>
    <row r="87" spans="1:27" s="27" customFormat="1" x14ac:dyDescent="0.25">
      <c r="A87" s="33" t="s">
        <v>139</v>
      </c>
      <c r="B87" s="33"/>
      <c r="C87" s="30">
        <v>8896.5812605354386</v>
      </c>
      <c r="D87" s="30">
        <v>12761.565047399061</v>
      </c>
      <c r="E87" s="30">
        <v>9880.3368938798649</v>
      </c>
      <c r="F87" s="30">
        <v>9980.6565425272474</v>
      </c>
      <c r="G87" s="30">
        <v>11787.04502273789</v>
      </c>
      <c r="H87" s="30">
        <v>10955.948054153521</v>
      </c>
      <c r="I87" s="30">
        <v>11072.308215762168</v>
      </c>
      <c r="J87" s="30">
        <v>11844.615401614628</v>
      </c>
      <c r="K87" s="30">
        <v>11801.793180090714</v>
      </c>
      <c r="L87" s="30">
        <v>10692.750355952938</v>
      </c>
      <c r="M87" s="30">
        <v>14546.28949831727</v>
      </c>
      <c r="N87" s="30">
        <v>13863.923804216898</v>
      </c>
      <c r="O87" s="30">
        <v>14141.424353116357</v>
      </c>
      <c r="P87" s="30">
        <v>16198.302108542644</v>
      </c>
      <c r="Q87" s="30">
        <v>15344.518043014828</v>
      </c>
      <c r="R87" s="30">
        <v>15530.434754526243</v>
      </c>
      <c r="S87" s="30">
        <v>15767.002553180197</v>
      </c>
      <c r="T87" s="30">
        <v>14421.955242636775</v>
      </c>
      <c r="U87" s="30">
        <v>12779.894096638594</v>
      </c>
      <c r="V87" s="30">
        <v>16884.647295225335</v>
      </c>
      <c r="W87" s="30">
        <v>13975.976675046217</v>
      </c>
      <c r="X87" s="30">
        <v>14215.54446178742</v>
      </c>
      <c r="Y87" s="30">
        <v>16093.767140801994</v>
      </c>
      <c r="Z87" s="30">
        <v>14886.229196468958</v>
      </c>
      <c r="AA87" s="30">
        <v>15297.869124311199</v>
      </c>
    </row>
    <row r="88" spans="1:27" s="27" customFormat="1" collapsed="1"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row>
    <row r="89" spans="1:27" s="27" customFormat="1"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row>
    <row r="90" spans="1:27" s="27" customFormat="1" x14ac:dyDescent="0.25">
      <c r="A90" s="17" t="s">
        <v>136</v>
      </c>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row>
    <row r="91" spans="1:27" s="27" customFormat="1" x14ac:dyDescent="0.25">
      <c r="A91" s="18" t="s">
        <v>129</v>
      </c>
      <c r="B91" s="18" t="s">
        <v>130</v>
      </c>
      <c r="C91" s="18" t="s">
        <v>79</v>
      </c>
      <c r="D91" s="18" t="s">
        <v>87</v>
      </c>
      <c r="E91" s="18" t="s">
        <v>88</v>
      </c>
      <c r="F91" s="18" t="s">
        <v>89</v>
      </c>
      <c r="G91" s="18" t="s">
        <v>90</v>
      </c>
      <c r="H91" s="18" t="s">
        <v>91</v>
      </c>
      <c r="I91" s="18" t="s">
        <v>92</v>
      </c>
      <c r="J91" s="18" t="s">
        <v>93</v>
      </c>
      <c r="K91" s="18" t="s">
        <v>94</v>
      </c>
      <c r="L91" s="18" t="s">
        <v>95</v>
      </c>
      <c r="M91" s="18" t="s">
        <v>96</v>
      </c>
      <c r="N91" s="18" t="s">
        <v>97</v>
      </c>
      <c r="O91" s="18" t="s">
        <v>98</v>
      </c>
      <c r="P91" s="18" t="s">
        <v>99</v>
      </c>
      <c r="Q91" s="18" t="s">
        <v>100</v>
      </c>
      <c r="R91" s="18" t="s">
        <v>101</v>
      </c>
      <c r="S91" s="18" t="s">
        <v>102</v>
      </c>
      <c r="T91" s="18" t="s">
        <v>103</v>
      </c>
      <c r="U91" s="18" t="s">
        <v>104</v>
      </c>
      <c r="V91" s="18" t="s">
        <v>105</v>
      </c>
      <c r="W91" s="18" t="s">
        <v>106</v>
      </c>
      <c r="X91" s="18" t="s">
        <v>107</v>
      </c>
      <c r="Y91" s="18" t="s">
        <v>108</v>
      </c>
      <c r="Z91" s="18" t="s">
        <v>109</v>
      </c>
      <c r="AA91" s="18" t="s">
        <v>110</v>
      </c>
    </row>
    <row r="92" spans="1:27" s="27" customFormat="1" x14ac:dyDescent="0.25">
      <c r="A92" s="28" t="s">
        <v>40</v>
      </c>
      <c r="B92" s="28" t="s">
        <v>71</v>
      </c>
      <c r="C92" s="24">
        <v>234.88668838339973</v>
      </c>
      <c r="D92" s="24">
        <v>257.90928150830001</v>
      </c>
      <c r="E92" s="24">
        <v>343.5883074004999</v>
      </c>
      <c r="F92" s="24">
        <v>321.0005541461</v>
      </c>
      <c r="G92" s="24">
        <v>346.19898757890002</v>
      </c>
      <c r="H92" s="24">
        <v>353.3639511703999</v>
      </c>
      <c r="I92" s="24">
        <v>358.30173580830001</v>
      </c>
      <c r="J92" s="24">
        <v>912.77752031219984</v>
      </c>
      <c r="K92" s="24">
        <v>938.96866519109881</v>
      </c>
      <c r="L92" s="24">
        <v>3291.2955501499987</v>
      </c>
      <c r="M92" s="24">
        <v>3409.2081142899983</v>
      </c>
      <c r="N92" s="24">
        <v>4698.1664899019997</v>
      </c>
      <c r="O92" s="24">
        <v>4732.7731114289991</v>
      </c>
      <c r="P92" s="24">
        <v>4861.7026489514992</v>
      </c>
      <c r="Q92" s="24">
        <v>5432.7024971678011</v>
      </c>
      <c r="R92" s="24">
        <v>5391.8725457469991</v>
      </c>
      <c r="S92" s="24">
        <v>5508.6981583625993</v>
      </c>
      <c r="T92" s="24">
        <v>5502.8265840118002</v>
      </c>
      <c r="U92" s="24">
        <v>5657.9955918802007</v>
      </c>
      <c r="V92" s="24">
        <v>5526.3938169697003</v>
      </c>
      <c r="W92" s="24">
        <v>6050.7203114069989</v>
      </c>
      <c r="X92" s="24">
        <v>6461.696907331002</v>
      </c>
      <c r="Y92" s="24">
        <v>6255.3446248560012</v>
      </c>
      <c r="Z92" s="24">
        <v>6540.1636942749992</v>
      </c>
      <c r="AA92" s="24">
        <v>6556.3892723899999</v>
      </c>
    </row>
    <row r="93" spans="1:27" collapsed="1" x14ac:dyDescent="0.25">
      <c r="A93" s="28" t="s">
        <v>40</v>
      </c>
      <c r="B93" s="28" t="s">
        <v>122</v>
      </c>
      <c r="C93" s="24">
        <v>111.21068839999981</v>
      </c>
      <c r="D93" s="24">
        <v>507.27627599999897</v>
      </c>
      <c r="E93" s="24">
        <v>827.1130099999998</v>
      </c>
      <c r="F93" s="24">
        <v>960.63563205919888</v>
      </c>
      <c r="G93" s="24">
        <v>2347.9109574648987</v>
      </c>
      <c r="H93" s="24">
        <v>3942.4124802475999</v>
      </c>
      <c r="I93" s="24">
        <v>4356.7354271080994</v>
      </c>
      <c r="J93" s="24">
        <v>3615.23745844209</v>
      </c>
      <c r="K93" s="24">
        <v>11113.048932174299</v>
      </c>
      <c r="L93" s="24">
        <v>11111.779994302899</v>
      </c>
      <c r="M93" s="24">
        <v>10665.2832846609</v>
      </c>
      <c r="N93" s="24">
        <v>11701.6423627403</v>
      </c>
      <c r="O93" s="24">
        <v>10756.891551287399</v>
      </c>
      <c r="P93" s="24">
        <v>10126.1692732145</v>
      </c>
      <c r="Q93" s="24">
        <v>12623.032566813497</v>
      </c>
      <c r="R93" s="24">
        <v>12379.765218619299</v>
      </c>
      <c r="S93" s="24">
        <v>14181.945998857</v>
      </c>
      <c r="T93" s="24">
        <v>14170.062717749997</v>
      </c>
      <c r="U93" s="24">
        <v>15810.209264282988</v>
      </c>
      <c r="V93" s="24">
        <v>16381.433215965997</v>
      </c>
      <c r="W93" s="24">
        <v>16948.821047523004</v>
      </c>
      <c r="X93" s="24">
        <v>20193.172409770003</v>
      </c>
      <c r="Y93" s="24">
        <v>19566.287505697001</v>
      </c>
      <c r="Z93" s="24">
        <v>23239.959134807985</v>
      </c>
      <c r="AA93" s="24">
        <v>22723.639805495</v>
      </c>
    </row>
    <row r="94" spans="1:27" x14ac:dyDescent="0.25">
      <c r="A94" s="28" t="s">
        <v>40</v>
      </c>
      <c r="B94" s="28" t="s">
        <v>76</v>
      </c>
      <c r="C94" s="24">
        <v>43.475954723999997</v>
      </c>
      <c r="D94" s="24">
        <v>85.790647259999986</v>
      </c>
      <c r="E94" s="24">
        <v>126.4879567599999</v>
      </c>
      <c r="F94" s="24">
        <v>183.67353630999997</v>
      </c>
      <c r="G94" s="24">
        <v>283.6055154</v>
      </c>
      <c r="H94" s="24">
        <v>408.58773939999901</v>
      </c>
      <c r="I94" s="24">
        <v>563.24635069999988</v>
      </c>
      <c r="J94" s="24">
        <v>707.52857049999977</v>
      </c>
      <c r="K94" s="24">
        <v>983.65052619999881</v>
      </c>
      <c r="L94" s="24">
        <v>1148.0997144999999</v>
      </c>
      <c r="M94" s="24">
        <v>1384.3776859999989</v>
      </c>
      <c r="N94" s="24">
        <v>1617.4215172999991</v>
      </c>
      <c r="O94" s="24">
        <v>1841.8478202999988</v>
      </c>
      <c r="P94" s="24">
        <v>1979.9782208999998</v>
      </c>
      <c r="Q94" s="24">
        <v>2182.6819499999997</v>
      </c>
      <c r="R94" s="24">
        <v>2299.7454397000001</v>
      </c>
      <c r="S94" s="24">
        <v>2430.5837832999991</v>
      </c>
      <c r="T94" s="24">
        <v>2559.9405175000002</v>
      </c>
      <c r="U94" s="24">
        <v>2727.4494070000005</v>
      </c>
      <c r="V94" s="24">
        <v>2851.6163900000001</v>
      </c>
      <c r="W94" s="24">
        <v>3121.6343272999998</v>
      </c>
      <c r="X94" s="24">
        <v>3327.4508099999998</v>
      </c>
      <c r="Y94" s="24">
        <v>3386.9726340000002</v>
      </c>
      <c r="Z94" s="24">
        <v>3597.2879749999988</v>
      </c>
      <c r="AA94" s="24">
        <v>3723.1948850000003</v>
      </c>
    </row>
    <row r="95" spans="1:27" collapsed="1" x14ac:dyDescent="0.25"/>
    <row r="96" spans="1:27" x14ac:dyDescent="0.25">
      <c r="A96" s="18" t="s">
        <v>129</v>
      </c>
      <c r="B96" s="18" t="s">
        <v>130</v>
      </c>
      <c r="C96" s="18" t="s">
        <v>79</v>
      </c>
      <c r="D96" s="18" t="s">
        <v>87</v>
      </c>
      <c r="E96" s="18" t="s">
        <v>88</v>
      </c>
      <c r="F96" s="18" t="s">
        <v>89</v>
      </c>
      <c r="G96" s="18" t="s">
        <v>90</v>
      </c>
      <c r="H96" s="18" t="s">
        <v>91</v>
      </c>
      <c r="I96" s="18" t="s">
        <v>92</v>
      </c>
      <c r="J96" s="18" t="s">
        <v>93</v>
      </c>
      <c r="K96" s="18" t="s">
        <v>94</v>
      </c>
      <c r="L96" s="18" t="s">
        <v>95</v>
      </c>
      <c r="M96" s="18" t="s">
        <v>96</v>
      </c>
      <c r="N96" s="18" t="s">
        <v>97</v>
      </c>
      <c r="O96" s="18" t="s">
        <v>98</v>
      </c>
      <c r="P96" s="18" t="s">
        <v>99</v>
      </c>
      <c r="Q96" s="18" t="s">
        <v>100</v>
      </c>
      <c r="R96" s="18" t="s">
        <v>101</v>
      </c>
      <c r="S96" s="18" t="s">
        <v>102</v>
      </c>
      <c r="T96" s="18" t="s">
        <v>103</v>
      </c>
      <c r="U96" s="18" t="s">
        <v>104</v>
      </c>
      <c r="V96" s="18" t="s">
        <v>105</v>
      </c>
      <c r="W96" s="18" t="s">
        <v>106</v>
      </c>
      <c r="X96" s="18" t="s">
        <v>107</v>
      </c>
      <c r="Y96" s="18" t="s">
        <v>108</v>
      </c>
      <c r="Z96" s="18" t="s">
        <v>109</v>
      </c>
      <c r="AA96" s="18" t="s">
        <v>110</v>
      </c>
    </row>
    <row r="97" spans="1:27" x14ac:dyDescent="0.25">
      <c r="A97" s="28" t="s">
        <v>131</v>
      </c>
      <c r="B97" s="28" t="s">
        <v>71</v>
      </c>
      <c r="C97" s="24">
        <v>7.3224649999999898E-3</v>
      </c>
      <c r="D97" s="24">
        <v>7.87344959999999E-3</v>
      </c>
      <c r="E97" s="24">
        <v>8.522796899999999E-3</v>
      </c>
      <c r="F97" s="24">
        <v>8.4595238000000003E-3</v>
      </c>
      <c r="G97" s="24">
        <v>1.0343411599999989E-2</v>
      </c>
      <c r="H97" s="24">
        <v>1.4879335599999991E-2</v>
      </c>
      <c r="I97" s="24">
        <v>1.7459568299999999E-2</v>
      </c>
      <c r="J97" s="24">
        <v>1.9315302200000002E-2</v>
      </c>
      <c r="K97" s="24">
        <v>1.9720769899999997E-2</v>
      </c>
      <c r="L97" s="24">
        <v>1901.520043148</v>
      </c>
      <c r="M97" s="24">
        <v>1902.6879442029999</v>
      </c>
      <c r="N97" s="24">
        <v>3097.8472832259999</v>
      </c>
      <c r="O97" s="24">
        <v>3089.8340274550001</v>
      </c>
      <c r="P97" s="24">
        <v>2960.7098035575</v>
      </c>
      <c r="Q97" s="24">
        <v>3439.4217179348007</v>
      </c>
      <c r="R97" s="24">
        <v>3418.0588452329998</v>
      </c>
      <c r="S97" s="24">
        <v>3265.7557235386003</v>
      </c>
      <c r="T97" s="24">
        <v>3245.7103149318004</v>
      </c>
      <c r="U97" s="24">
        <v>3382.0407415392001</v>
      </c>
      <c r="V97" s="24">
        <v>3297.3962137777003</v>
      </c>
      <c r="W97" s="24">
        <v>3838.0911053990003</v>
      </c>
      <c r="X97" s="24">
        <v>4337.6777880490008</v>
      </c>
      <c r="Y97" s="24">
        <v>4179.1498857840006</v>
      </c>
      <c r="Z97" s="24">
        <v>4414.5531186369999</v>
      </c>
      <c r="AA97" s="24">
        <v>4421.6219768159999</v>
      </c>
    </row>
    <row r="98" spans="1:27" x14ac:dyDescent="0.25">
      <c r="A98" s="28" t="s">
        <v>131</v>
      </c>
      <c r="B98" s="28" t="s">
        <v>122</v>
      </c>
      <c r="C98" s="24">
        <v>22.915644399999898</v>
      </c>
      <c r="D98" s="24">
        <v>368.58560599999998</v>
      </c>
      <c r="E98" s="24">
        <v>531.37045999999987</v>
      </c>
      <c r="F98" s="24">
        <v>659.14285112469884</v>
      </c>
      <c r="G98" s="24">
        <v>1941.6696010489991</v>
      </c>
      <c r="H98" s="24">
        <v>3332.8405196299004</v>
      </c>
      <c r="I98" s="24">
        <v>3631.0511374111998</v>
      </c>
      <c r="J98" s="24">
        <v>3066.6072032994898</v>
      </c>
      <c r="K98" s="24">
        <v>10416.292166321</v>
      </c>
      <c r="L98" s="24">
        <v>10428.146228813999</v>
      </c>
      <c r="M98" s="24">
        <v>10106.917319717999</v>
      </c>
      <c r="N98" s="24">
        <v>10990.616291196</v>
      </c>
      <c r="O98" s="24">
        <v>10123.090507703</v>
      </c>
      <c r="P98" s="24">
        <v>9565.3427237609994</v>
      </c>
      <c r="Q98" s="24">
        <v>11815.642682467998</v>
      </c>
      <c r="R98" s="24">
        <v>11676.135935859998</v>
      </c>
      <c r="S98" s="24">
        <v>11863.818124351999</v>
      </c>
      <c r="T98" s="24">
        <v>11812.042015619998</v>
      </c>
      <c r="U98" s="24">
        <v>12964.721606825988</v>
      </c>
      <c r="V98" s="24">
        <v>13493.078289721998</v>
      </c>
      <c r="W98" s="24">
        <v>12967.217349847</v>
      </c>
      <c r="X98" s="24">
        <v>13292.693742324</v>
      </c>
      <c r="Y98" s="24">
        <v>13009.923328237001</v>
      </c>
      <c r="Z98" s="24">
        <v>14267.905597678999</v>
      </c>
      <c r="AA98" s="24">
        <v>13648.667371463</v>
      </c>
    </row>
    <row r="99" spans="1:27" x14ac:dyDescent="0.25">
      <c r="A99" s="28" t="s">
        <v>131</v>
      </c>
      <c r="B99" s="28" t="s">
        <v>76</v>
      </c>
      <c r="C99" s="24">
        <v>8.6236479739999989</v>
      </c>
      <c r="D99" s="24">
        <v>32.666951449999999</v>
      </c>
      <c r="E99" s="24">
        <v>38.459532160000002</v>
      </c>
      <c r="F99" s="24">
        <v>68.853294829999996</v>
      </c>
      <c r="G99" s="24">
        <v>108.73721450000001</v>
      </c>
      <c r="H99" s="24">
        <v>156.994242299999</v>
      </c>
      <c r="I99" s="24">
        <v>213.9486245999999</v>
      </c>
      <c r="J99" s="24">
        <v>256.56579449999987</v>
      </c>
      <c r="K99" s="24">
        <v>364.51044259999986</v>
      </c>
      <c r="L99" s="24">
        <v>411.3072034999999</v>
      </c>
      <c r="M99" s="24">
        <v>485.167811999999</v>
      </c>
      <c r="N99" s="24">
        <v>562.44958729999996</v>
      </c>
      <c r="O99" s="24">
        <v>637.25857629999973</v>
      </c>
      <c r="P99" s="24">
        <v>671.08452289999968</v>
      </c>
      <c r="Q99" s="24">
        <v>747.39842999999985</v>
      </c>
      <c r="R99" s="24">
        <v>790.01449969999976</v>
      </c>
      <c r="S99" s="24">
        <v>823.43640329999994</v>
      </c>
      <c r="T99" s="24">
        <v>871.51687249999998</v>
      </c>
      <c r="U99" s="24">
        <v>929.30717400000003</v>
      </c>
      <c r="V99" s="24">
        <v>985.96535299999982</v>
      </c>
      <c r="W99" s="24">
        <v>1062.4000932999998</v>
      </c>
      <c r="X99" s="24">
        <v>1149.5898139999999</v>
      </c>
      <c r="Y99" s="24">
        <v>1172.631834</v>
      </c>
      <c r="Z99" s="24">
        <v>1243.3924349999988</v>
      </c>
      <c r="AA99" s="24">
        <v>1284.6367050000001</v>
      </c>
    </row>
    <row r="101" spans="1:27" x14ac:dyDescent="0.25">
      <c r="A101" s="18" t="s">
        <v>129</v>
      </c>
      <c r="B101" s="18" t="s">
        <v>130</v>
      </c>
      <c r="C101" s="18" t="s">
        <v>79</v>
      </c>
      <c r="D101" s="18" t="s">
        <v>87</v>
      </c>
      <c r="E101" s="18" t="s">
        <v>88</v>
      </c>
      <c r="F101" s="18" t="s">
        <v>89</v>
      </c>
      <c r="G101" s="18" t="s">
        <v>90</v>
      </c>
      <c r="H101" s="18" t="s">
        <v>91</v>
      </c>
      <c r="I101" s="18" t="s">
        <v>92</v>
      </c>
      <c r="J101" s="18" t="s">
        <v>93</v>
      </c>
      <c r="K101" s="18" t="s">
        <v>94</v>
      </c>
      <c r="L101" s="18" t="s">
        <v>95</v>
      </c>
      <c r="M101" s="18" t="s">
        <v>96</v>
      </c>
      <c r="N101" s="18" t="s">
        <v>97</v>
      </c>
      <c r="O101" s="18" t="s">
        <v>98</v>
      </c>
      <c r="P101" s="18" t="s">
        <v>99</v>
      </c>
      <c r="Q101" s="18" t="s">
        <v>100</v>
      </c>
      <c r="R101" s="18" t="s">
        <v>101</v>
      </c>
      <c r="S101" s="18" t="s">
        <v>102</v>
      </c>
      <c r="T101" s="18" t="s">
        <v>103</v>
      </c>
      <c r="U101" s="18" t="s">
        <v>104</v>
      </c>
      <c r="V101" s="18" t="s">
        <v>105</v>
      </c>
      <c r="W101" s="18" t="s">
        <v>106</v>
      </c>
      <c r="X101" s="18" t="s">
        <v>107</v>
      </c>
      <c r="Y101" s="18" t="s">
        <v>108</v>
      </c>
      <c r="Z101" s="18" t="s">
        <v>109</v>
      </c>
      <c r="AA101" s="18" t="s">
        <v>110</v>
      </c>
    </row>
    <row r="102" spans="1:27" x14ac:dyDescent="0.25">
      <c r="A102" s="28" t="s">
        <v>132</v>
      </c>
      <c r="B102" s="28" t="s">
        <v>71</v>
      </c>
      <c r="C102" s="24">
        <v>1.002008016</v>
      </c>
      <c r="D102" s="24">
        <v>19.6495367622</v>
      </c>
      <c r="E102" s="24">
        <v>25.297817613100001</v>
      </c>
      <c r="F102" s="24">
        <v>27.813270343999999</v>
      </c>
      <c r="G102" s="24">
        <v>33.849420600199998</v>
      </c>
      <c r="H102" s="24">
        <v>34.730507388699991</v>
      </c>
      <c r="I102" s="24">
        <v>36.924334022499998</v>
      </c>
      <c r="J102" s="24">
        <v>604.9099700999999</v>
      </c>
      <c r="K102" s="24">
        <v>628.966861899999</v>
      </c>
      <c r="L102" s="24">
        <v>627.73835670000005</v>
      </c>
      <c r="M102" s="24">
        <v>784.11243690000003</v>
      </c>
      <c r="N102" s="24">
        <v>801.59272669999996</v>
      </c>
      <c r="O102" s="24">
        <v>886.6800763</v>
      </c>
      <c r="P102" s="24">
        <v>1176.4883898999999</v>
      </c>
      <c r="Q102" s="24">
        <v>1224.802917</v>
      </c>
      <c r="R102" s="24">
        <v>1200.8260607</v>
      </c>
      <c r="S102" s="24">
        <v>1148.4085319999999</v>
      </c>
      <c r="T102" s="24">
        <v>1174.408115</v>
      </c>
      <c r="U102" s="24">
        <v>1190.2310471000001</v>
      </c>
      <c r="V102" s="24">
        <v>1195.1288221</v>
      </c>
      <c r="W102" s="24">
        <v>1198.6426974999999</v>
      </c>
      <c r="X102" s="24">
        <v>1198.5804131</v>
      </c>
      <c r="Y102" s="24">
        <v>1177.2231964</v>
      </c>
      <c r="Z102" s="24">
        <v>1190.4527982</v>
      </c>
      <c r="AA102" s="24">
        <v>1181.8295327000001</v>
      </c>
    </row>
    <row r="103" spans="1:27" x14ac:dyDescent="0.25">
      <c r="A103" s="28" t="s">
        <v>132</v>
      </c>
      <c r="B103" s="28" t="s">
        <v>122</v>
      </c>
      <c r="C103" s="24">
        <v>88.295043999999905</v>
      </c>
      <c r="D103" s="24">
        <v>138.69066999999899</v>
      </c>
      <c r="E103" s="24">
        <v>295.74254999999999</v>
      </c>
      <c r="F103" s="24">
        <v>301.48704992029997</v>
      </c>
      <c r="G103" s="24">
        <v>406.23507240269998</v>
      </c>
      <c r="H103" s="24">
        <v>609.56370993129997</v>
      </c>
      <c r="I103" s="24">
        <v>725.67572701500001</v>
      </c>
      <c r="J103" s="24">
        <v>548.62129270700007</v>
      </c>
      <c r="K103" s="24">
        <v>696.74604296899997</v>
      </c>
      <c r="L103" s="24">
        <v>683.62116384959995</v>
      </c>
      <c r="M103" s="24">
        <v>558.35236666260005</v>
      </c>
      <c r="N103" s="24">
        <v>711.01097112899993</v>
      </c>
      <c r="O103" s="24">
        <v>633.78604547299994</v>
      </c>
      <c r="P103" s="24">
        <v>560.81129094899995</v>
      </c>
      <c r="Q103" s="24">
        <v>807.37267003400007</v>
      </c>
      <c r="R103" s="24">
        <v>703.61114586999997</v>
      </c>
      <c r="S103" s="24">
        <v>2318.0974999999999</v>
      </c>
      <c r="T103" s="24">
        <v>2357.9897999999998</v>
      </c>
      <c r="U103" s="24">
        <v>2477.7055</v>
      </c>
      <c r="V103" s="24">
        <v>2528.3296399999999</v>
      </c>
      <c r="W103" s="24">
        <v>3597.0709500000003</v>
      </c>
      <c r="X103" s="24">
        <v>5832.1113999999998</v>
      </c>
      <c r="Y103" s="24">
        <v>5563.9980699999996</v>
      </c>
      <c r="Z103" s="24">
        <v>6569.7399999999889</v>
      </c>
      <c r="AA103" s="24">
        <v>6315.5288</v>
      </c>
    </row>
    <row r="104" spans="1:27" x14ac:dyDescent="0.25">
      <c r="A104" s="28" t="s">
        <v>132</v>
      </c>
      <c r="B104" s="28" t="s">
        <v>76</v>
      </c>
      <c r="C104" s="24">
        <v>8.6481469999999998</v>
      </c>
      <c r="D104" s="24">
        <v>13.776446999999999</v>
      </c>
      <c r="E104" s="24">
        <v>22.224135999999898</v>
      </c>
      <c r="F104" s="24">
        <v>34.175114000000001</v>
      </c>
      <c r="G104" s="24">
        <v>54.840843</v>
      </c>
      <c r="H104" s="24">
        <v>77.055800000000005</v>
      </c>
      <c r="I104" s="24">
        <v>108.53021</v>
      </c>
      <c r="J104" s="24">
        <v>131.99585999999999</v>
      </c>
      <c r="K104" s="24">
        <v>186.69021999999899</v>
      </c>
      <c r="L104" s="24">
        <v>226.54769999999999</v>
      </c>
      <c r="M104" s="24">
        <v>281.03429999999997</v>
      </c>
      <c r="N104" s="24">
        <v>337.282679999999</v>
      </c>
      <c r="O104" s="24">
        <v>393.15884</v>
      </c>
      <c r="P104" s="24">
        <v>425.84323000000001</v>
      </c>
      <c r="Q104" s="24">
        <v>465.07960000000003</v>
      </c>
      <c r="R104" s="24">
        <v>497.834</v>
      </c>
      <c r="S104" s="24">
        <v>533.49523999999997</v>
      </c>
      <c r="T104" s="24">
        <v>567.11959999999999</v>
      </c>
      <c r="U104" s="24">
        <v>615.11360000000002</v>
      </c>
      <c r="V104" s="24">
        <v>644.87070000000006</v>
      </c>
      <c r="W104" s="24">
        <v>694.7269</v>
      </c>
      <c r="X104" s="24">
        <v>754.51842999999997</v>
      </c>
      <c r="Y104" s="24">
        <v>784.37789999999995</v>
      </c>
      <c r="Z104" s="24">
        <v>815.79449999999997</v>
      </c>
      <c r="AA104" s="24">
        <v>847.09844999999996</v>
      </c>
    </row>
    <row r="106" spans="1:27" x14ac:dyDescent="0.25">
      <c r="A106" s="18" t="s">
        <v>129</v>
      </c>
      <c r="B106" s="18" t="s">
        <v>130</v>
      </c>
      <c r="C106" s="18" t="s">
        <v>79</v>
      </c>
      <c r="D106" s="18" t="s">
        <v>87</v>
      </c>
      <c r="E106" s="18" t="s">
        <v>88</v>
      </c>
      <c r="F106" s="18" t="s">
        <v>89</v>
      </c>
      <c r="G106" s="18" t="s">
        <v>90</v>
      </c>
      <c r="H106" s="18" t="s">
        <v>91</v>
      </c>
      <c r="I106" s="18" t="s">
        <v>92</v>
      </c>
      <c r="J106" s="18" t="s">
        <v>93</v>
      </c>
      <c r="K106" s="18" t="s">
        <v>94</v>
      </c>
      <c r="L106" s="18" t="s">
        <v>95</v>
      </c>
      <c r="M106" s="18" t="s">
        <v>96</v>
      </c>
      <c r="N106" s="18" t="s">
        <v>97</v>
      </c>
      <c r="O106" s="18" t="s">
        <v>98</v>
      </c>
      <c r="P106" s="18" t="s">
        <v>99</v>
      </c>
      <c r="Q106" s="18" t="s">
        <v>100</v>
      </c>
      <c r="R106" s="18" t="s">
        <v>101</v>
      </c>
      <c r="S106" s="18" t="s">
        <v>102</v>
      </c>
      <c r="T106" s="18" t="s">
        <v>103</v>
      </c>
      <c r="U106" s="18" t="s">
        <v>104</v>
      </c>
      <c r="V106" s="18" t="s">
        <v>105</v>
      </c>
      <c r="W106" s="18" t="s">
        <v>106</v>
      </c>
      <c r="X106" s="18" t="s">
        <v>107</v>
      </c>
      <c r="Y106" s="18" t="s">
        <v>108</v>
      </c>
      <c r="Z106" s="18" t="s">
        <v>109</v>
      </c>
      <c r="AA106" s="18" t="s">
        <v>110</v>
      </c>
    </row>
    <row r="107" spans="1:27" x14ac:dyDescent="0.25">
      <c r="A107" s="28" t="s">
        <v>133</v>
      </c>
      <c r="B107" s="28" t="s">
        <v>71</v>
      </c>
      <c r="C107" s="24">
        <v>141.39460570829982</v>
      </c>
      <c r="D107" s="24">
        <v>158.25100549079997</v>
      </c>
      <c r="E107" s="24">
        <v>217.75818187909991</v>
      </c>
      <c r="F107" s="24">
        <v>207.58869359280001</v>
      </c>
      <c r="G107" s="24">
        <v>223.61349823730001</v>
      </c>
      <c r="H107" s="24">
        <v>227.01296766059991</v>
      </c>
      <c r="I107" s="24">
        <v>228.68744741970002</v>
      </c>
      <c r="J107" s="24">
        <v>219.09162457729997</v>
      </c>
      <c r="K107" s="24">
        <v>221.48061968429977</v>
      </c>
      <c r="L107" s="24">
        <v>407.60881399999903</v>
      </c>
      <c r="M107" s="24">
        <v>380.98366599999895</v>
      </c>
      <c r="N107" s="24">
        <v>376.97411999999986</v>
      </c>
      <c r="O107" s="24">
        <v>339.85383599999795</v>
      </c>
      <c r="P107" s="24">
        <v>333.11350299999998</v>
      </c>
      <c r="Q107" s="24">
        <v>348.54574099999991</v>
      </c>
      <c r="R107" s="24">
        <v>347.09424899999988</v>
      </c>
      <c r="S107" s="24">
        <v>336.51335199999897</v>
      </c>
      <c r="T107" s="24">
        <v>333.14735200000001</v>
      </c>
      <c r="U107" s="24">
        <v>334.60890900000004</v>
      </c>
      <c r="V107" s="24">
        <v>321.94498899999996</v>
      </c>
      <c r="W107" s="24">
        <v>251.70069999999902</v>
      </c>
      <c r="X107" s="24">
        <v>188.71329399999999</v>
      </c>
      <c r="Y107" s="24">
        <v>180.63147549999999</v>
      </c>
      <c r="Z107" s="24">
        <v>192.66888099999991</v>
      </c>
      <c r="AA107" s="24">
        <v>195.5515429999999</v>
      </c>
    </row>
    <row r="108" spans="1:27" x14ac:dyDescent="0.25">
      <c r="A108" s="28" t="s">
        <v>133</v>
      </c>
      <c r="B108" s="28" t="s">
        <v>122</v>
      </c>
      <c r="C108" s="24">
        <v>0</v>
      </c>
      <c r="D108" s="24">
        <v>0</v>
      </c>
      <c r="E108" s="24">
        <v>0</v>
      </c>
      <c r="F108" s="24">
        <v>2.488039E-3</v>
      </c>
      <c r="G108" s="24">
        <v>2.5867296000000001E-3</v>
      </c>
      <c r="H108" s="24">
        <v>4.2440676999999996E-3</v>
      </c>
      <c r="I108" s="24">
        <v>4.2945444999999997E-3</v>
      </c>
      <c r="J108" s="24">
        <v>4.3156849999999997E-3</v>
      </c>
      <c r="K108" s="24">
        <v>5.4657159999999998E-3</v>
      </c>
      <c r="L108" s="24">
        <v>7.111549E-3</v>
      </c>
      <c r="M108" s="24">
        <v>6.822481E-3</v>
      </c>
      <c r="N108" s="24">
        <v>6.6778860000000001E-3</v>
      </c>
      <c r="O108" s="24">
        <v>6.6672865999999999E-3</v>
      </c>
      <c r="P108" s="24">
        <v>6.7644897000000001E-3</v>
      </c>
      <c r="Q108" s="24">
        <v>7.0315250000000003E-3</v>
      </c>
      <c r="R108" s="24">
        <v>7.1856602999999996E-3</v>
      </c>
      <c r="S108" s="24">
        <v>9.42581199999999E-3</v>
      </c>
      <c r="T108" s="24">
        <v>9.7498469999999903E-3</v>
      </c>
      <c r="U108" s="24">
        <v>367.75510000000003</v>
      </c>
      <c r="V108" s="24">
        <v>359.99822999999998</v>
      </c>
      <c r="W108" s="24">
        <v>384.48856000000001</v>
      </c>
      <c r="X108" s="24">
        <v>1068.325</v>
      </c>
      <c r="Y108" s="24">
        <v>992.32439999999997</v>
      </c>
      <c r="Z108" s="24">
        <v>2402.2685999999999</v>
      </c>
      <c r="AA108" s="24">
        <v>2759.3984</v>
      </c>
    </row>
    <row r="109" spans="1:27" x14ac:dyDescent="0.25">
      <c r="A109" s="28" t="s">
        <v>133</v>
      </c>
      <c r="B109" s="28" t="s">
        <v>76</v>
      </c>
      <c r="C109" s="24">
        <v>12.676189000000001</v>
      </c>
      <c r="D109" s="24">
        <v>18.339206999999998</v>
      </c>
      <c r="E109" s="24">
        <v>33.148290000000003</v>
      </c>
      <c r="F109" s="24">
        <v>47.201003999999998</v>
      </c>
      <c r="G109" s="24">
        <v>74.870480000000001</v>
      </c>
      <c r="H109" s="24">
        <v>110.17683</v>
      </c>
      <c r="I109" s="24">
        <v>155.5076</v>
      </c>
      <c r="J109" s="24">
        <v>215.33276000000001</v>
      </c>
      <c r="K109" s="24">
        <v>300.36757999999998</v>
      </c>
      <c r="L109" s="24">
        <v>358.1875</v>
      </c>
      <c r="M109" s="24">
        <v>428.4366</v>
      </c>
      <c r="N109" s="24">
        <v>500.36020000000002</v>
      </c>
      <c r="O109" s="24">
        <v>573.21405000000004</v>
      </c>
      <c r="P109" s="24">
        <v>633.30110000000002</v>
      </c>
      <c r="Q109" s="24">
        <v>691.64594</v>
      </c>
      <c r="R109" s="24">
        <v>725.12249999999995</v>
      </c>
      <c r="S109" s="24">
        <v>767.98739999999998</v>
      </c>
      <c r="T109" s="24">
        <v>802.36530000000005</v>
      </c>
      <c r="U109" s="24">
        <v>847.95196999999996</v>
      </c>
      <c r="V109" s="24">
        <v>880.15643</v>
      </c>
      <c r="W109" s="24">
        <v>979.14594</v>
      </c>
      <c r="X109" s="24">
        <v>1022.57043</v>
      </c>
      <c r="Y109" s="24">
        <v>1038.7411</v>
      </c>
      <c r="Z109" s="24">
        <v>1123.8616999999999</v>
      </c>
      <c r="AA109" s="24">
        <v>1168.4857999999999</v>
      </c>
    </row>
    <row r="111" spans="1:27" x14ac:dyDescent="0.25">
      <c r="A111" s="18" t="s">
        <v>129</v>
      </c>
      <c r="B111" s="18" t="s">
        <v>130</v>
      </c>
      <c r="C111" s="18" t="s">
        <v>79</v>
      </c>
      <c r="D111" s="18" t="s">
        <v>87</v>
      </c>
      <c r="E111" s="18" t="s">
        <v>88</v>
      </c>
      <c r="F111" s="18" t="s">
        <v>89</v>
      </c>
      <c r="G111" s="18" t="s">
        <v>90</v>
      </c>
      <c r="H111" s="18" t="s">
        <v>91</v>
      </c>
      <c r="I111" s="18" t="s">
        <v>92</v>
      </c>
      <c r="J111" s="18" t="s">
        <v>93</v>
      </c>
      <c r="K111" s="18" t="s">
        <v>94</v>
      </c>
      <c r="L111" s="18" t="s">
        <v>95</v>
      </c>
      <c r="M111" s="18" t="s">
        <v>96</v>
      </c>
      <c r="N111" s="18" t="s">
        <v>97</v>
      </c>
      <c r="O111" s="18" t="s">
        <v>98</v>
      </c>
      <c r="P111" s="18" t="s">
        <v>99</v>
      </c>
      <c r="Q111" s="18" t="s">
        <v>100</v>
      </c>
      <c r="R111" s="18" t="s">
        <v>101</v>
      </c>
      <c r="S111" s="18" t="s">
        <v>102</v>
      </c>
      <c r="T111" s="18" t="s">
        <v>103</v>
      </c>
      <c r="U111" s="18" t="s">
        <v>104</v>
      </c>
      <c r="V111" s="18" t="s">
        <v>105</v>
      </c>
      <c r="W111" s="18" t="s">
        <v>106</v>
      </c>
      <c r="X111" s="18" t="s">
        <v>107</v>
      </c>
      <c r="Y111" s="18" t="s">
        <v>108</v>
      </c>
      <c r="Z111" s="18" t="s">
        <v>109</v>
      </c>
      <c r="AA111" s="18" t="s">
        <v>110</v>
      </c>
    </row>
    <row r="112" spans="1:27" x14ac:dyDescent="0.25">
      <c r="A112" s="28" t="s">
        <v>134</v>
      </c>
      <c r="B112" s="28" t="s">
        <v>71</v>
      </c>
      <c r="C112" s="24">
        <v>92.48143443009991</v>
      </c>
      <c r="D112" s="24">
        <v>79.999337572100004</v>
      </c>
      <c r="E112" s="24">
        <v>100.52237352999998</v>
      </c>
      <c r="F112" s="24">
        <v>85.588763831899996</v>
      </c>
      <c r="G112" s="24">
        <v>88.724277333800003</v>
      </c>
      <c r="H112" s="24">
        <v>91.603595424299996</v>
      </c>
      <c r="I112" s="24">
        <v>92.670026115400006</v>
      </c>
      <c r="J112" s="24">
        <v>88.753775316000002</v>
      </c>
      <c r="K112" s="24">
        <v>88.498608531599984</v>
      </c>
      <c r="L112" s="24">
        <v>354.42298069999993</v>
      </c>
      <c r="M112" s="24">
        <v>341.41528149999999</v>
      </c>
      <c r="N112" s="24">
        <v>421.74408949999997</v>
      </c>
      <c r="O112" s="24">
        <v>416.39701639999998</v>
      </c>
      <c r="P112" s="24">
        <v>391.38246090000001</v>
      </c>
      <c r="Q112" s="24">
        <v>419.92345599999999</v>
      </c>
      <c r="R112" s="24">
        <v>425.88438329999997</v>
      </c>
      <c r="S112" s="24">
        <v>758.01114729999995</v>
      </c>
      <c r="T112" s="24">
        <v>749.55162399999995</v>
      </c>
      <c r="U112" s="24">
        <v>751.10560449999991</v>
      </c>
      <c r="V112" s="24">
        <v>711.91310350000003</v>
      </c>
      <c r="W112" s="24">
        <v>762.27462999999989</v>
      </c>
      <c r="X112" s="24">
        <v>736.7142245</v>
      </c>
      <c r="Y112" s="24">
        <v>718.32630349999999</v>
      </c>
      <c r="Z112" s="24">
        <v>742.47477359999993</v>
      </c>
      <c r="AA112" s="24">
        <v>757.37249999999995</v>
      </c>
    </row>
    <row r="113" spans="1:27" x14ac:dyDescent="0.25">
      <c r="A113" s="28" t="s">
        <v>134</v>
      </c>
      <c r="B113" s="28" t="s">
        <v>122</v>
      </c>
      <c r="C113" s="24">
        <v>0</v>
      </c>
      <c r="D113" s="24">
        <v>0</v>
      </c>
      <c r="E113" s="24">
        <v>0</v>
      </c>
      <c r="F113" s="24">
        <v>1.429346E-3</v>
      </c>
      <c r="G113" s="24">
        <v>1.5823756E-3</v>
      </c>
      <c r="H113" s="24">
        <v>1.8209245E-3</v>
      </c>
      <c r="I113" s="24">
        <v>1.9917944E-3</v>
      </c>
      <c r="J113" s="24">
        <v>2.1565852E-3</v>
      </c>
      <c r="K113" s="24">
        <v>2.5471295000000001E-3</v>
      </c>
      <c r="L113" s="24">
        <v>2.5342849999999998E-3</v>
      </c>
      <c r="M113" s="24">
        <v>2.5218442999999902E-3</v>
      </c>
      <c r="N113" s="24">
        <v>2.7740153E-3</v>
      </c>
      <c r="O113" s="24">
        <v>2.8071438000000001E-3</v>
      </c>
      <c r="P113" s="24">
        <v>2.8845024999999999E-3</v>
      </c>
      <c r="Q113" s="24">
        <v>3.8298920000000001E-3</v>
      </c>
      <c r="R113" s="24">
        <v>4.3393650000000004E-3</v>
      </c>
      <c r="S113" s="24">
        <v>1.0941252E-2</v>
      </c>
      <c r="T113" s="24">
        <v>1.10586219999999E-2</v>
      </c>
      <c r="U113" s="24">
        <v>1.1114631999999999E-2</v>
      </c>
      <c r="V113" s="24">
        <v>1.1210288000000001E-2</v>
      </c>
      <c r="W113" s="24">
        <v>1.1679175999999999E-2</v>
      </c>
      <c r="X113" s="24">
        <v>1.1679790000000001E-2</v>
      </c>
      <c r="Y113" s="24">
        <v>1.1749825E-2</v>
      </c>
      <c r="Z113" s="24">
        <v>1.3697885999999999E-2</v>
      </c>
      <c r="AA113" s="24">
        <v>1.53000369999999E-2</v>
      </c>
    </row>
    <row r="114" spans="1:27" x14ac:dyDescent="0.25">
      <c r="A114" s="28" t="s">
        <v>134</v>
      </c>
      <c r="B114" s="28" t="s">
        <v>76</v>
      </c>
      <c r="C114" s="24">
        <v>13.468394</v>
      </c>
      <c r="D114" s="24">
        <v>20.902397000000001</v>
      </c>
      <c r="E114" s="24">
        <v>32.434376</v>
      </c>
      <c r="F114" s="24">
        <v>33.066288</v>
      </c>
      <c r="G114" s="24">
        <v>44.628345000000003</v>
      </c>
      <c r="H114" s="24">
        <v>63.218350000000001</v>
      </c>
      <c r="I114" s="24">
        <v>83.715935000000002</v>
      </c>
      <c r="J114" s="24">
        <v>100.75199000000001</v>
      </c>
      <c r="K114" s="24">
        <v>125.42124</v>
      </c>
      <c r="L114" s="24">
        <v>139.48013</v>
      </c>
      <c r="M114" s="24">
        <v>157.75811999999999</v>
      </c>
      <c r="N114" s="24">
        <v>181.58087</v>
      </c>
      <c r="O114" s="24">
        <v>199.74833999999899</v>
      </c>
      <c r="P114" s="24">
        <v>211.78176999999999</v>
      </c>
      <c r="Q114" s="24">
        <v>236.06851</v>
      </c>
      <c r="R114" s="24">
        <v>242.64671000000001</v>
      </c>
      <c r="S114" s="24">
        <v>254.74502999999899</v>
      </c>
      <c r="T114" s="24">
        <v>265.79640000000001</v>
      </c>
      <c r="U114" s="24">
        <v>274.25639999999999</v>
      </c>
      <c r="V114" s="24">
        <v>283.07974000000002</v>
      </c>
      <c r="W114" s="24">
        <v>311.14224000000002</v>
      </c>
      <c r="X114" s="24">
        <v>329.15989999999999</v>
      </c>
      <c r="Y114" s="24">
        <v>326.9873</v>
      </c>
      <c r="Z114" s="24">
        <v>342.74099999999999</v>
      </c>
      <c r="AA114" s="24">
        <v>354.92275999999998</v>
      </c>
    </row>
    <row r="116" spans="1:27" x14ac:dyDescent="0.25">
      <c r="A116" s="18" t="s">
        <v>129</v>
      </c>
      <c r="B116" s="18" t="s">
        <v>130</v>
      </c>
      <c r="C116" s="18" t="s">
        <v>79</v>
      </c>
      <c r="D116" s="18" t="s">
        <v>87</v>
      </c>
      <c r="E116" s="18" t="s">
        <v>88</v>
      </c>
      <c r="F116" s="18" t="s">
        <v>89</v>
      </c>
      <c r="G116" s="18" t="s">
        <v>90</v>
      </c>
      <c r="H116" s="18" t="s">
        <v>91</v>
      </c>
      <c r="I116" s="18" t="s">
        <v>92</v>
      </c>
      <c r="J116" s="18" t="s">
        <v>93</v>
      </c>
      <c r="K116" s="18" t="s">
        <v>94</v>
      </c>
      <c r="L116" s="18" t="s">
        <v>95</v>
      </c>
      <c r="M116" s="18" t="s">
        <v>96</v>
      </c>
      <c r="N116" s="18" t="s">
        <v>97</v>
      </c>
      <c r="O116" s="18" t="s">
        <v>98</v>
      </c>
      <c r="P116" s="18" t="s">
        <v>99</v>
      </c>
      <c r="Q116" s="18" t="s">
        <v>100</v>
      </c>
      <c r="R116" s="18" t="s">
        <v>101</v>
      </c>
      <c r="S116" s="18" t="s">
        <v>102</v>
      </c>
      <c r="T116" s="18" t="s">
        <v>103</v>
      </c>
      <c r="U116" s="18" t="s">
        <v>104</v>
      </c>
      <c r="V116" s="18" t="s">
        <v>105</v>
      </c>
      <c r="W116" s="18" t="s">
        <v>106</v>
      </c>
      <c r="X116" s="18" t="s">
        <v>107</v>
      </c>
      <c r="Y116" s="18" t="s">
        <v>108</v>
      </c>
      <c r="Z116" s="18" t="s">
        <v>109</v>
      </c>
      <c r="AA116" s="18" t="s">
        <v>110</v>
      </c>
    </row>
    <row r="117" spans="1:27" x14ac:dyDescent="0.25">
      <c r="A117" s="28" t="s">
        <v>135</v>
      </c>
      <c r="B117" s="28" t="s">
        <v>71</v>
      </c>
      <c r="C117" s="24">
        <v>1.3177639999999999E-3</v>
      </c>
      <c r="D117" s="24">
        <v>1.5282335999999999E-3</v>
      </c>
      <c r="E117" s="24">
        <v>1.4115814E-3</v>
      </c>
      <c r="F117" s="24">
        <v>1.3668535999999999E-3</v>
      </c>
      <c r="G117" s="24">
        <v>1.447996E-3</v>
      </c>
      <c r="H117" s="24">
        <v>2.0013611999999902E-3</v>
      </c>
      <c r="I117" s="24">
        <v>2.4686824E-3</v>
      </c>
      <c r="J117" s="24">
        <v>2.8350166999999999E-3</v>
      </c>
      <c r="K117" s="24">
        <v>2.8543052999999998E-3</v>
      </c>
      <c r="L117" s="24">
        <v>5.3556019999999897E-3</v>
      </c>
      <c r="M117" s="24">
        <v>8.7856870000000004E-3</v>
      </c>
      <c r="N117" s="24">
        <v>8.2704760000000006E-3</v>
      </c>
      <c r="O117" s="24">
        <v>8.1552740000000006E-3</v>
      </c>
      <c r="P117" s="24">
        <v>8.4915939999999999E-3</v>
      </c>
      <c r="Q117" s="24">
        <v>8.6652329999999996E-3</v>
      </c>
      <c r="R117" s="24">
        <v>9.0075139999999995E-3</v>
      </c>
      <c r="S117" s="24">
        <v>9.4035239999999999E-3</v>
      </c>
      <c r="T117" s="24">
        <v>9.1780799999999999E-3</v>
      </c>
      <c r="U117" s="24">
        <v>9.2897409999999903E-3</v>
      </c>
      <c r="V117" s="24">
        <v>1.0688592E-2</v>
      </c>
      <c r="W117" s="24">
        <v>1.1178508E-2</v>
      </c>
      <c r="X117" s="24">
        <v>1.1187681999999999E-2</v>
      </c>
      <c r="Y117" s="24">
        <v>1.3763671999999999E-2</v>
      </c>
      <c r="Z117" s="24">
        <v>1.4122838E-2</v>
      </c>
      <c r="AA117" s="24">
        <v>1.3719873999999899E-2</v>
      </c>
    </row>
    <row r="118" spans="1:27" x14ac:dyDescent="0.25">
      <c r="A118" s="28" t="s">
        <v>135</v>
      </c>
      <c r="B118" s="28" t="s">
        <v>122</v>
      </c>
      <c r="C118" s="24">
        <v>0</v>
      </c>
      <c r="D118" s="24">
        <v>0</v>
      </c>
      <c r="E118" s="24">
        <v>0</v>
      </c>
      <c r="F118" s="24">
        <v>1.8136292E-3</v>
      </c>
      <c r="G118" s="24">
        <v>2.114908E-3</v>
      </c>
      <c r="H118" s="24">
        <v>2.1856941999999998E-3</v>
      </c>
      <c r="I118" s="24">
        <v>2.2763429999999901E-3</v>
      </c>
      <c r="J118" s="24">
        <v>2.4901654E-3</v>
      </c>
      <c r="K118" s="24">
        <v>2.7100388E-3</v>
      </c>
      <c r="L118" s="24">
        <v>2.9558052999999998E-3</v>
      </c>
      <c r="M118" s="24">
        <v>4.2539550000000002E-3</v>
      </c>
      <c r="N118" s="24">
        <v>5.6485140000000003E-3</v>
      </c>
      <c r="O118" s="24">
        <v>5.5236809999999999E-3</v>
      </c>
      <c r="P118" s="24">
        <v>5.6095123000000002E-3</v>
      </c>
      <c r="Q118" s="24">
        <v>6.3528944999999898E-3</v>
      </c>
      <c r="R118" s="24">
        <v>6.6118640000000003E-3</v>
      </c>
      <c r="S118" s="24">
        <v>1.0007441000000001E-2</v>
      </c>
      <c r="T118" s="24">
        <v>1.0093661E-2</v>
      </c>
      <c r="U118" s="24">
        <v>1.5942825000000001E-2</v>
      </c>
      <c r="V118" s="24">
        <v>1.5845956000000001E-2</v>
      </c>
      <c r="W118" s="24">
        <v>3.2508499999999899E-2</v>
      </c>
      <c r="X118" s="24">
        <v>3.0587656000000001E-2</v>
      </c>
      <c r="Y118" s="24">
        <v>2.9957635E-2</v>
      </c>
      <c r="Z118" s="24">
        <v>3.1239242999999899E-2</v>
      </c>
      <c r="AA118" s="24">
        <v>2.9933995000000001E-2</v>
      </c>
    </row>
    <row r="119" spans="1:27" x14ac:dyDescent="0.25">
      <c r="A119" s="28" t="s">
        <v>135</v>
      </c>
      <c r="B119" s="28" t="s">
        <v>76</v>
      </c>
      <c r="C119" s="24">
        <v>5.9576749999999998E-2</v>
      </c>
      <c r="D119" s="24">
        <v>0.10564481000000001</v>
      </c>
      <c r="E119" s="24">
        <v>0.2216226</v>
      </c>
      <c r="F119" s="24">
        <v>0.37783548</v>
      </c>
      <c r="G119" s="24">
        <v>0.52863289999999996</v>
      </c>
      <c r="H119" s="24">
        <v>1.1425171000000001</v>
      </c>
      <c r="I119" s="24">
        <v>1.5439811000000001</v>
      </c>
      <c r="J119" s="24">
        <v>2.8821659999999998</v>
      </c>
      <c r="K119" s="24">
        <v>6.6610436000000002</v>
      </c>
      <c r="L119" s="24">
        <v>12.577181</v>
      </c>
      <c r="M119" s="24">
        <v>31.980853999999901</v>
      </c>
      <c r="N119" s="24">
        <v>35.748179999999998</v>
      </c>
      <c r="O119" s="24">
        <v>38.468013999999997</v>
      </c>
      <c r="P119" s="24">
        <v>37.967597999999903</v>
      </c>
      <c r="Q119" s="24">
        <v>42.489469999999997</v>
      </c>
      <c r="R119" s="24">
        <v>44.12773</v>
      </c>
      <c r="S119" s="24">
        <v>50.919709999999903</v>
      </c>
      <c r="T119" s="24">
        <v>53.142344999999999</v>
      </c>
      <c r="U119" s="24">
        <v>60.820262999999997</v>
      </c>
      <c r="V119" s="24">
        <v>57.544167000000002</v>
      </c>
      <c r="W119" s="24">
        <v>74.219154000000003</v>
      </c>
      <c r="X119" s="24">
        <v>71.612235999999996</v>
      </c>
      <c r="Y119" s="24">
        <v>64.234499999999997</v>
      </c>
      <c r="Z119" s="24">
        <v>71.498339999999999</v>
      </c>
      <c r="AA119" s="24">
        <v>68.051169999999999</v>
      </c>
    </row>
    <row r="122" spans="1:27" x14ac:dyDescent="0.25">
      <c r="A122" s="25" t="s">
        <v>137</v>
      </c>
    </row>
    <row r="123" spans="1:27" x14ac:dyDescent="0.25">
      <c r="A123" s="18" t="s">
        <v>129</v>
      </c>
      <c r="B123" s="18" t="s">
        <v>130</v>
      </c>
      <c r="C123" s="18" t="s">
        <v>79</v>
      </c>
      <c r="D123" s="18" t="s">
        <v>87</v>
      </c>
      <c r="E123" s="18" t="s">
        <v>88</v>
      </c>
      <c r="F123" s="18" t="s">
        <v>89</v>
      </c>
      <c r="G123" s="18" t="s">
        <v>90</v>
      </c>
      <c r="H123" s="18" t="s">
        <v>91</v>
      </c>
      <c r="I123" s="18" t="s">
        <v>92</v>
      </c>
      <c r="J123" s="18" t="s">
        <v>93</v>
      </c>
      <c r="K123" s="18" t="s">
        <v>94</v>
      </c>
      <c r="L123" s="18" t="s">
        <v>95</v>
      </c>
      <c r="M123" s="18" t="s">
        <v>96</v>
      </c>
      <c r="N123" s="18" t="s">
        <v>97</v>
      </c>
      <c r="O123" s="18" t="s">
        <v>98</v>
      </c>
      <c r="P123" s="18" t="s">
        <v>99</v>
      </c>
      <c r="Q123" s="18" t="s">
        <v>100</v>
      </c>
      <c r="R123" s="18" t="s">
        <v>101</v>
      </c>
      <c r="S123" s="18" t="s">
        <v>102</v>
      </c>
      <c r="T123" s="18" t="s">
        <v>103</v>
      </c>
      <c r="U123" s="18" t="s">
        <v>104</v>
      </c>
      <c r="V123" s="18" t="s">
        <v>105</v>
      </c>
      <c r="W123" s="18" t="s">
        <v>106</v>
      </c>
      <c r="X123" s="18" t="s">
        <v>107</v>
      </c>
      <c r="Y123" s="18" t="s">
        <v>108</v>
      </c>
      <c r="Z123" s="18" t="s">
        <v>109</v>
      </c>
      <c r="AA123" s="18" t="s">
        <v>110</v>
      </c>
    </row>
    <row r="124" spans="1:27" x14ac:dyDescent="0.25">
      <c r="A124" s="28" t="s">
        <v>40</v>
      </c>
      <c r="B124" s="28" t="s">
        <v>24</v>
      </c>
      <c r="C124" s="24">
        <v>18081.438544526907</v>
      </c>
      <c r="D124" s="24">
        <v>20662.010511416214</v>
      </c>
      <c r="E124" s="24">
        <v>22943.696313447046</v>
      </c>
      <c r="F124" s="24">
        <v>24337.674303495252</v>
      </c>
      <c r="G124" s="24">
        <v>25836.666019319895</v>
      </c>
      <c r="H124" s="24">
        <v>29743.598415568846</v>
      </c>
      <c r="I124" s="24">
        <v>31628.61111405613</v>
      </c>
      <c r="J124" s="24">
        <v>30029.25324813123</v>
      </c>
      <c r="K124" s="24">
        <v>32659.511175494557</v>
      </c>
      <c r="L124" s="24">
        <v>35030.65281197022</v>
      </c>
      <c r="M124" s="24">
        <v>36638.299971632317</v>
      </c>
      <c r="N124" s="24">
        <v>38077.414739128741</v>
      </c>
      <c r="O124" s="24">
        <v>38254.956624352162</v>
      </c>
      <c r="P124" s="24">
        <v>38392.578554745989</v>
      </c>
      <c r="Q124" s="24">
        <v>42801.825566940861</v>
      </c>
      <c r="R124" s="24">
        <v>44411.536021073669</v>
      </c>
      <c r="S124" s="24">
        <v>41595.184984241198</v>
      </c>
      <c r="T124" s="24">
        <v>45056.21366975722</v>
      </c>
      <c r="U124" s="24">
        <v>48266.35729399616</v>
      </c>
      <c r="V124" s="24">
        <v>50374.63742344678</v>
      </c>
      <c r="W124" s="24">
        <v>52032.005783255263</v>
      </c>
      <c r="X124" s="24">
        <v>52366.585490910125</v>
      </c>
      <c r="Y124" s="24">
        <v>52314.446720172076</v>
      </c>
      <c r="Z124" s="24">
        <v>57698.141566634709</v>
      </c>
      <c r="AA124" s="24">
        <v>59145.901307989945</v>
      </c>
    </row>
    <row r="125" spans="1:27" collapsed="1" x14ac:dyDescent="0.25">
      <c r="A125" s="28" t="s">
        <v>40</v>
      </c>
      <c r="B125" s="28" t="s">
        <v>77</v>
      </c>
      <c r="C125" s="24">
        <v>235.92720710444399</v>
      </c>
      <c r="D125" s="24">
        <v>295.68844224229383</v>
      </c>
      <c r="E125" s="24">
        <v>352.26465029248465</v>
      </c>
      <c r="F125" s="24">
        <v>423.34022536450533</v>
      </c>
      <c r="G125" s="24">
        <v>517.01834411501784</v>
      </c>
      <c r="H125" s="24">
        <v>630.3563179450033</v>
      </c>
      <c r="I125" s="24">
        <v>747.29789900097114</v>
      </c>
      <c r="J125" s="24">
        <v>849.15118038487367</v>
      </c>
      <c r="K125" s="24">
        <v>962.50842020833363</v>
      </c>
      <c r="L125" s="24">
        <v>1106.4300110344873</v>
      </c>
      <c r="M125" s="24">
        <v>1314.8337194954743</v>
      </c>
      <c r="N125" s="24">
        <v>1452.9196837887707</v>
      </c>
      <c r="O125" s="24">
        <v>1568.9293930700981</v>
      </c>
      <c r="P125" s="24">
        <v>1646.6058951091718</v>
      </c>
      <c r="Q125" s="24">
        <v>1711.1140763263631</v>
      </c>
      <c r="R125" s="24">
        <v>1742.8867667517623</v>
      </c>
      <c r="S125" s="24">
        <v>1766.3004748162004</v>
      </c>
      <c r="T125" s="24">
        <v>1791.3781766381226</v>
      </c>
      <c r="U125" s="24">
        <v>1823.4712040085758</v>
      </c>
      <c r="V125" s="24">
        <v>1862.3814644985164</v>
      </c>
      <c r="W125" s="24">
        <v>1899.3742339450059</v>
      </c>
      <c r="X125" s="24">
        <v>1929.5881242432583</v>
      </c>
      <c r="Y125" s="24">
        <v>1960.5473512527874</v>
      </c>
      <c r="Z125" s="24">
        <v>1934.9252346388046</v>
      </c>
      <c r="AA125" s="24">
        <v>1914.4989446052255</v>
      </c>
    </row>
    <row r="126" spans="1:27" collapsed="1" x14ac:dyDescent="0.25">
      <c r="A126" s="28" t="s">
        <v>40</v>
      </c>
      <c r="B126" s="28" t="s">
        <v>78</v>
      </c>
      <c r="C126" s="24">
        <v>277.67303164657545</v>
      </c>
      <c r="D126" s="24">
        <v>348.04928789514213</v>
      </c>
      <c r="E126" s="24">
        <v>414.65718545269817</v>
      </c>
      <c r="F126" s="24">
        <v>498.49548107921976</v>
      </c>
      <c r="G126" s="24">
        <v>608.40056373381469</v>
      </c>
      <c r="H126" s="24">
        <v>741.86378117310937</v>
      </c>
      <c r="I126" s="24">
        <v>879.59543881174238</v>
      </c>
      <c r="J126" s="24">
        <v>999.57873303800704</v>
      </c>
      <c r="K126" s="24">
        <v>1132.8893507627986</v>
      </c>
      <c r="L126" s="24">
        <v>1302.6889929565775</v>
      </c>
      <c r="M126" s="24">
        <v>1548.0918075232764</v>
      </c>
      <c r="N126" s="24">
        <v>1710.4010215304424</v>
      </c>
      <c r="O126" s="24">
        <v>1846.6072428069092</v>
      </c>
      <c r="P126" s="24">
        <v>1938.5549906889134</v>
      </c>
      <c r="Q126" s="24">
        <v>2014.4020415435418</v>
      </c>
      <c r="R126" s="24">
        <v>2051.587114948893</v>
      </c>
      <c r="S126" s="24">
        <v>2079.5415126759963</v>
      </c>
      <c r="T126" s="24">
        <v>2108.7375913751093</v>
      </c>
      <c r="U126" s="24">
        <v>2146.4946429797665</v>
      </c>
      <c r="V126" s="24">
        <v>2191.7829809704958</v>
      </c>
      <c r="W126" s="24">
        <v>2235.636927139336</v>
      </c>
      <c r="X126" s="24">
        <v>2271.7863604386375</v>
      </c>
      <c r="Y126" s="24">
        <v>2307.522674641154</v>
      </c>
      <c r="Z126" s="24">
        <v>2277.5593055505624</v>
      </c>
      <c r="AA126" s="24">
        <v>2252.9965072491063</v>
      </c>
    </row>
    <row r="128" spans="1:27" x14ac:dyDescent="0.25">
      <c r="A128" s="18" t="s">
        <v>129</v>
      </c>
      <c r="B128" s="18" t="s">
        <v>130</v>
      </c>
      <c r="C128" s="18" t="s">
        <v>79</v>
      </c>
      <c r="D128" s="18" t="s">
        <v>87</v>
      </c>
      <c r="E128" s="18" t="s">
        <v>88</v>
      </c>
      <c r="F128" s="18" t="s">
        <v>89</v>
      </c>
      <c r="G128" s="18" t="s">
        <v>90</v>
      </c>
      <c r="H128" s="18" t="s">
        <v>91</v>
      </c>
      <c r="I128" s="18" t="s">
        <v>92</v>
      </c>
      <c r="J128" s="18" t="s">
        <v>93</v>
      </c>
      <c r="K128" s="18" t="s">
        <v>94</v>
      </c>
      <c r="L128" s="18" t="s">
        <v>95</v>
      </c>
      <c r="M128" s="18" t="s">
        <v>96</v>
      </c>
      <c r="N128" s="18" t="s">
        <v>97</v>
      </c>
      <c r="O128" s="18" t="s">
        <v>98</v>
      </c>
      <c r="P128" s="18" t="s">
        <v>99</v>
      </c>
      <c r="Q128" s="18" t="s">
        <v>100</v>
      </c>
      <c r="R128" s="18" t="s">
        <v>101</v>
      </c>
      <c r="S128" s="18" t="s">
        <v>102</v>
      </c>
      <c r="T128" s="18" t="s">
        <v>103</v>
      </c>
      <c r="U128" s="18" t="s">
        <v>104</v>
      </c>
      <c r="V128" s="18" t="s">
        <v>105</v>
      </c>
      <c r="W128" s="18" t="s">
        <v>106</v>
      </c>
      <c r="X128" s="18" t="s">
        <v>107</v>
      </c>
      <c r="Y128" s="18" t="s">
        <v>108</v>
      </c>
      <c r="Z128" s="18" t="s">
        <v>109</v>
      </c>
      <c r="AA128" s="18" t="s">
        <v>110</v>
      </c>
    </row>
    <row r="129" spans="1:27" x14ac:dyDescent="0.25">
      <c r="A129" s="28" t="s">
        <v>131</v>
      </c>
      <c r="B129" s="28" t="s">
        <v>24</v>
      </c>
      <c r="C129" s="24">
        <v>5262.5018655446793</v>
      </c>
      <c r="D129" s="24">
        <v>6181.7164988841905</v>
      </c>
      <c r="E129" s="24">
        <v>6669.0033806502897</v>
      </c>
      <c r="F129" s="24">
        <v>7202.2516960169869</v>
      </c>
      <c r="G129" s="24">
        <v>7719.6428712380748</v>
      </c>
      <c r="H129" s="24">
        <v>9159.689756299882</v>
      </c>
      <c r="I129" s="24">
        <v>9481.6779143642871</v>
      </c>
      <c r="J129" s="24">
        <v>8800.2095356094851</v>
      </c>
      <c r="K129" s="24">
        <v>9379.0349944354966</v>
      </c>
      <c r="L129" s="24">
        <v>10306.881034097432</v>
      </c>
      <c r="M129" s="24">
        <v>11157.563625749432</v>
      </c>
      <c r="N129" s="24">
        <v>11238.422267033307</v>
      </c>
      <c r="O129" s="24">
        <v>11474.501513937617</v>
      </c>
      <c r="P129" s="24">
        <v>11494.530971782517</v>
      </c>
      <c r="Q129" s="24">
        <v>13223.151658742196</v>
      </c>
      <c r="R129" s="24">
        <v>13573.952865915297</v>
      </c>
      <c r="S129" s="24">
        <v>12642.53389226501</v>
      </c>
      <c r="T129" s="24">
        <v>13512.544864032398</v>
      </c>
      <c r="U129" s="24">
        <v>14814.164589761254</v>
      </c>
      <c r="V129" s="24">
        <v>15966.643256948133</v>
      </c>
      <c r="W129" s="24">
        <v>16025.121918719866</v>
      </c>
      <c r="X129" s="24">
        <v>16436.645072654268</v>
      </c>
      <c r="Y129" s="24">
        <v>16440.36059524872</v>
      </c>
      <c r="Z129" s="24">
        <v>18694.272446548268</v>
      </c>
      <c r="AA129" s="24">
        <v>18945.023692524632</v>
      </c>
    </row>
    <row r="130" spans="1:27" x14ac:dyDescent="0.25">
      <c r="A130" s="28" t="s">
        <v>131</v>
      </c>
      <c r="B130" s="28" t="s">
        <v>77</v>
      </c>
      <c r="C130" s="24">
        <v>90.007192133903501</v>
      </c>
      <c r="D130" s="24">
        <v>110.219052359581</v>
      </c>
      <c r="E130" s="24">
        <v>136.43931134033201</v>
      </c>
      <c r="F130" s="24">
        <v>168.5489090533255</v>
      </c>
      <c r="G130" s="24">
        <v>207.45139900445901</v>
      </c>
      <c r="H130" s="24">
        <v>250.26595235633849</v>
      </c>
      <c r="I130" s="24">
        <v>291.48239863872499</v>
      </c>
      <c r="J130" s="24">
        <v>323.22544004809851</v>
      </c>
      <c r="K130" s="24">
        <v>360.36323483943897</v>
      </c>
      <c r="L130" s="24">
        <v>404.93010363578748</v>
      </c>
      <c r="M130" s="24">
        <v>466.6639269475935</v>
      </c>
      <c r="N130" s="24">
        <v>512.71773752593504</v>
      </c>
      <c r="O130" s="24">
        <v>547.43683539580991</v>
      </c>
      <c r="P130" s="24">
        <v>569.99067563056508</v>
      </c>
      <c r="Q130" s="24">
        <v>588.64877578353503</v>
      </c>
      <c r="R130" s="24">
        <v>597.63458005142002</v>
      </c>
      <c r="S130" s="24">
        <v>604.67403739166002</v>
      </c>
      <c r="T130" s="24">
        <v>611.82139996528497</v>
      </c>
      <c r="U130" s="24">
        <v>622.57760639953494</v>
      </c>
      <c r="V130" s="24">
        <v>634.03348635864006</v>
      </c>
      <c r="W130" s="24">
        <v>643.98499494934003</v>
      </c>
      <c r="X130" s="24">
        <v>651.385852184295</v>
      </c>
      <c r="Y130" s="24">
        <v>660.28476231384002</v>
      </c>
      <c r="Z130" s="24">
        <v>651.74998949813505</v>
      </c>
      <c r="AA130" s="24">
        <v>644.18576845550501</v>
      </c>
    </row>
    <row r="131" spans="1:27" x14ac:dyDescent="0.25">
      <c r="A131" s="28" t="s">
        <v>131</v>
      </c>
      <c r="B131" s="28" t="s">
        <v>78</v>
      </c>
      <c r="C131" s="24">
        <v>105.947411859035</v>
      </c>
      <c r="D131" s="24">
        <v>129.75841228294348</v>
      </c>
      <c r="E131" s="24">
        <v>160.65570174086051</v>
      </c>
      <c r="F131" s="24">
        <v>198.49934935569749</v>
      </c>
      <c r="G131" s="24">
        <v>244.13024920439699</v>
      </c>
      <c r="H131" s="24">
        <v>294.46274902355646</v>
      </c>
      <c r="I131" s="24">
        <v>342.97219311690299</v>
      </c>
      <c r="J131" s="24">
        <v>380.51319960594151</v>
      </c>
      <c r="K131" s="24">
        <v>424.225079200506</v>
      </c>
      <c r="L131" s="24">
        <v>476.80771505546551</v>
      </c>
      <c r="M131" s="24">
        <v>549.63786114674508</v>
      </c>
      <c r="N131" s="24">
        <v>603.51325736713</v>
      </c>
      <c r="O131" s="24">
        <v>644.43954938793001</v>
      </c>
      <c r="P131" s="24">
        <v>671.013554405685</v>
      </c>
      <c r="Q131" s="24">
        <v>693.24700162124509</v>
      </c>
      <c r="R131" s="24">
        <v>703.673446249005</v>
      </c>
      <c r="S131" s="24">
        <v>712.06020399140994</v>
      </c>
      <c r="T131" s="24">
        <v>719.80452242326498</v>
      </c>
      <c r="U131" s="24">
        <v>732.70461409711504</v>
      </c>
      <c r="V131" s="24">
        <v>746.00593976044502</v>
      </c>
      <c r="W131" s="24">
        <v>757.76178059864003</v>
      </c>
      <c r="X131" s="24">
        <v>767.30563012123002</v>
      </c>
      <c r="Y131" s="24">
        <v>777.32449110793993</v>
      </c>
      <c r="Z131" s="24">
        <v>767.05982944226002</v>
      </c>
      <c r="AA131" s="24">
        <v>757.93253148078497</v>
      </c>
    </row>
    <row r="133" spans="1:27" x14ac:dyDescent="0.25">
      <c r="A133" s="18" t="s">
        <v>129</v>
      </c>
      <c r="B133" s="18" t="s">
        <v>130</v>
      </c>
      <c r="C133" s="18" t="s">
        <v>79</v>
      </c>
      <c r="D133" s="18" t="s">
        <v>87</v>
      </c>
      <c r="E133" s="18" t="s">
        <v>88</v>
      </c>
      <c r="F133" s="18" t="s">
        <v>89</v>
      </c>
      <c r="G133" s="18" t="s">
        <v>90</v>
      </c>
      <c r="H133" s="18" t="s">
        <v>91</v>
      </c>
      <c r="I133" s="18" t="s">
        <v>92</v>
      </c>
      <c r="J133" s="18" t="s">
        <v>93</v>
      </c>
      <c r="K133" s="18" t="s">
        <v>94</v>
      </c>
      <c r="L133" s="18" t="s">
        <v>95</v>
      </c>
      <c r="M133" s="18" t="s">
        <v>96</v>
      </c>
      <c r="N133" s="18" t="s">
        <v>97</v>
      </c>
      <c r="O133" s="18" t="s">
        <v>98</v>
      </c>
      <c r="P133" s="18" t="s">
        <v>99</v>
      </c>
      <c r="Q133" s="18" t="s">
        <v>100</v>
      </c>
      <c r="R133" s="18" t="s">
        <v>101</v>
      </c>
      <c r="S133" s="18" t="s">
        <v>102</v>
      </c>
      <c r="T133" s="18" t="s">
        <v>103</v>
      </c>
      <c r="U133" s="18" t="s">
        <v>104</v>
      </c>
      <c r="V133" s="18" t="s">
        <v>105</v>
      </c>
      <c r="W133" s="18" t="s">
        <v>106</v>
      </c>
      <c r="X133" s="18" t="s">
        <v>107</v>
      </c>
      <c r="Y133" s="18" t="s">
        <v>108</v>
      </c>
      <c r="Z133" s="18" t="s">
        <v>109</v>
      </c>
      <c r="AA133" s="18" t="s">
        <v>110</v>
      </c>
    </row>
    <row r="134" spans="1:27" x14ac:dyDescent="0.25">
      <c r="A134" s="28" t="s">
        <v>132</v>
      </c>
      <c r="B134" s="28" t="s">
        <v>24</v>
      </c>
      <c r="C134" s="24">
        <v>5599.1330929306914</v>
      </c>
      <c r="D134" s="24">
        <v>6419.2022004444188</v>
      </c>
      <c r="E134" s="24">
        <v>6849.2421083620666</v>
      </c>
      <c r="F134" s="24">
        <v>6976.7305538393166</v>
      </c>
      <c r="G134" s="24">
        <v>7521.3007520885421</v>
      </c>
      <c r="H134" s="24">
        <v>8418.7776539831993</v>
      </c>
      <c r="I134" s="24">
        <v>8849.2798791072801</v>
      </c>
      <c r="J134" s="24">
        <v>7761.5579715228896</v>
      </c>
      <c r="K134" s="24">
        <v>8742.3146538692308</v>
      </c>
      <c r="L134" s="24">
        <v>9381.0994487458502</v>
      </c>
      <c r="M134" s="24">
        <v>10217.29004371653</v>
      </c>
      <c r="N134" s="24">
        <v>10464.73744584419</v>
      </c>
      <c r="O134" s="24">
        <v>10402.39156887725</v>
      </c>
      <c r="P134" s="24">
        <v>10912.8440169155</v>
      </c>
      <c r="Q134" s="24">
        <v>12104.433594218061</v>
      </c>
      <c r="R134" s="24">
        <v>12579.60834757983</v>
      </c>
      <c r="S134" s="24">
        <v>10999.127881635051</v>
      </c>
      <c r="T134" s="24">
        <v>12302.53114019949</v>
      </c>
      <c r="U134" s="24">
        <v>13081.165172597699</v>
      </c>
      <c r="V134" s="24">
        <v>14105.702527835019</v>
      </c>
      <c r="W134" s="24">
        <v>14319.637105567761</v>
      </c>
      <c r="X134" s="24">
        <v>14202.992928525189</v>
      </c>
      <c r="Y134" s="24">
        <v>14756.95936310357</v>
      </c>
      <c r="Z134" s="24">
        <v>16066.24988365181</v>
      </c>
      <c r="AA134" s="24">
        <v>16501.263523327551</v>
      </c>
    </row>
    <row r="135" spans="1:27" x14ac:dyDescent="0.25">
      <c r="A135" s="28" t="s">
        <v>132</v>
      </c>
      <c r="B135" s="28" t="s">
        <v>77</v>
      </c>
      <c r="C135" s="24">
        <v>42.506074624061547</v>
      </c>
      <c r="D135" s="24">
        <v>52.285341371535999</v>
      </c>
      <c r="E135" s="24">
        <v>64.482792471170001</v>
      </c>
      <c r="F135" s="24">
        <v>79.882072787045999</v>
      </c>
      <c r="G135" s="24">
        <v>99.093848785161512</v>
      </c>
      <c r="H135" s="24">
        <v>120.402555527687</v>
      </c>
      <c r="I135" s="24">
        <v>140.34087233161901</v>
      </c>
      <c r="J135" s="24">
        <v>158.85165558242753</v>
      </c>
      <c r="K135" s="24">
        <v>179.43035423278801</v>
      </c>
      <c r="L135" s="24">
        <v>211.62151659011801</v>
      </c>
      <c r="M135" s="24">
        <v>259.77764008712751</v>
      </c>
      <c r="N135" s="24">
        <v>289.56727884292604</v>
      </c>
      <c r="O135" s="24">
        <v>319.0620165436265</v>
      </c>
      <c r="P135" s="24">
        <v>340.49846341133099</v>
      </c>
      <c r="Q135" s="24">
        <v>358.37622596168501</v>
      </c>
      <c r="R135" s="24">
        <v>368.36346948814349</v>
      </c>
      <c r="S135" s="24">
        <v>377.20193897247304</v>
      </c>
      <c r="T135" s="24">
        <v>385.24108123779251</v>
      </c>
      <c r="U135" s="24">
        <v>394.57178042221051</v>
      </c>
      <c r="V135" s="24">
        <v>406.63554327392546</v>
      </c>
      <c r="W135" s="24">
        <v>418.674747272491</v>
      </c>
      <c r="X135" s="24">
        <v>428.65856604719153</v>
      </c>
      <c r="Y135" s="24">
        <v>438.64185992145497</v>
      </c>
      <c r="Z135" s="24">
        <v>433.86089158630347</v>
      </c>
      <c r="AA135" s="24">
        <v>430.52480712890599</v>
      </c>
    </row>
    <row r="136" spans="1:27" x14ac:dyDescent="0.25">
      <c r="A136" s="28" t="s">
        <v>132</v>
      </c>
      <c r="B136" s="28" t="s">
        <v>78</v>
      </c>
      <c r="C136" s="24">
        <v>50.0113895368575</v>
      </c>
      <c r="D136" s="24">
        <v>61.5171017265315</v>
      </c>
      <c r="E136" s="24">
        <v>75.866306857287512</v>
      </c>
      <c r="F136" s="24">
        <v>94.069627527236506</v>
      </c>
      <c r="G136" s="24">
        <v>116.59103385126549</v>
      </c>
      <c r="H136" s="24">
        <v>141.78242580747599</v>
      </c>
      <c r="I136" s="24">
        <v>165.2105725235935</v>
      </c>
      <c r="J136" s="24">
        <v>186.91833597016299</v>
      </c>
      <c r="K136" s="24">
        <v>211.13333909225449</v>
      </c>
      <c r="L136" s="24">
        <v>249.223821133673</v>
      </c>
      <c r="M136" s="24">
        <v>305.81769474506348</v>
      </c>
      <c r="N136" s="24">
        <v>340.71016465377801</v>
      </c>
      <c r="O136" s="24">
        <v>375.39063204097749</v>
      </c>
      <c r="P136" s="24">
        <v>400.70884781742052</v>
      </c>
      <c r="Q136" s="24">
        <v>421.66585930895798</v>
      </c>
      <c r="R136" s="24">
        <v>433.74226082611051</v>
      </c>
      <c r="S136" s="24">
        <v>444.19403981971698</v>
      </c>
      <c r="T136" s="24">
        <v>453.63935582208597</v>
      </c>
      <c r="U136" s="24">
        <v>464.42379519009552</v>
      </c>
      <c r="V136" s="24">
        <v>478.93747557449302</v>
      </c>
      <c r="W136" s="24">
        <v>492.59528223133054</v>
      </c>
      <c r="X136" s="24">
        <v>504.56662096976999</v>
      </c>
      <c r="Y136" s="24">
        <v>516.06026795369007</v>
      </c>
      <c r="Z136" s="24">
        <v>510.96987603997997</v>
      </c>
      <c r="AA136" s="24">
        <v>506.65832495784497</v>
      </c>
    </row>
    <row r="138" spans="1:27" x14ac:dyDescent="0.25">
      <c r="A138" s="18" t="s">
        <v>129</v>
      </c>
      <c r="B138" s="18" t="s">
        <v>130</v>
      </c>
      <c r="C138" s="18" t="s">
        <v>79</v>
      </c>
      <c r="D138" s="18" t="s">
        <v>87</v>
      </c>
      <c r="E138" s="18" t="s">
        <v>88</v>
      </c>
      <c r="F138" s="18" t="s">
        <v>89</v>
      </c>
      <c r="G138" s="18" t="s">
        <v>90</v>
      </c>
      <c r="H138" s="18" t="s">
        <v>91</v>
      </c>
      <c r="I138" s="18" t="s">
        <v>92</v>
      </c>
      <c r="J138" s="18" t="s">
        <v>93</v>
      </c>
      <c r="K138" s="18" t="s">
        <v>94</v>
      </c>
      <c r="L138" s="18" t="s">
        <v>95</v>
      </c>
      <c r="M138" s="18" t="s">
        <v>96</v>
      </c>
      <c r="N138" s="18" t="s">
        <v>97</v>
      </c>
      <c r="O138" s="18" t="s">
        <v>98</v>
      </c>
      <c r="P138" s="18" t="s">
        <v>99</v>
      </c>
      <c r="Q138" s="18" t="s">
        <v>100</v>
      </c>
      <c r="R138" s="18" t="s">
        <v>101</v>
      </c>
      <c r="S138" s="18" t="s">
        <v>102</v>
      </c>
      <c r="T138" s="18" t="s">
        <v>103</v>
      </c>
      <c r="U138" s="18" t="s">
        <v>104</v>
      </c>
      <c r="V138" s="18" t="s">
        <v>105</v>
      </c>
      <c r="W138" s="18" t="s">
        <v>106</v>
      </c>
      <c r="X138" s="18" t="s">
        <v>107</v>
      </c>
      <c r="Y138" s="18" t="s">
        <v>108</v>
      </c>
      <c r="Z138" s="18" t="s">
        <v>109</v>
      </c>
      <c r="AA138" s="18" t="s">
        <v>110</v>
      </c>
    </row>
    <row r="139" spans="1:27" x14ac:dyDescent="0.25">
      <c r="A139" s="28" t="s">
        <v>133</v>
      </c>
      <c r="B139" s="28" t="s">
        <v>24</v>
      </c>
      <c r="C139" s="24">
        <v>4340.4611202881561</v>
      </c>
      <c r="D139" s="24">
        <v>4948.3454785365648</v>
      </c>
      <c r="E139" s="24">
        <v>6032.5824522615112</v>
      </c>
      <c r="F139" s="24">
        <v>6682.6204206257316</v>
      </c>
      <c r="G139" s="24">
        <v>7094.1359330781152</v>
      </c>
      <c r="H139" s="24">
        <v>8336.007656788046</v>
      </c>
      <c r="I139" s="24">
        <v>9185.2389270186104</v>
      </c>
      <c r="J139" s="24">
        <v>9387.8939254900506</v>
      </c>
      <c r="K139" s="24">
        <v>10175.567975479331</v>
      </c>
      <c r="L139" s="24">
        <v>10822.11176868937</v>
      </c>
      <c r="M139" s="24">
        <v>10650.86153075081</v>
      </c>
      <c r="N139" s="24">
        <v>11521.61361922285</v>
      </c>
      <c r="O139" s="24">
        <v>11532.89451421034</v>
      </c>
      <c r="P139" s="24">
        <v>11240.91504419989</v>
      </c>
      <c r="Q139" s="24">
        <v>12363.92805291589</v>
      </c>
      <c r="R139" s="24">
        <v>12838.727325226329</v>
      </c>
      <c r="S139" s="24">
        <v>12633.47481274655</v>
      </c>
      <c r="T139" s="24">
        <v>13592.876327443111</v>
      </c>
      <c r="U139" s="24">
        <v>14534.119894903259</v>
      </c>
      <c r="V139" s="24">
        <v>14353.840126016381</v>
      </c>
      <c r="W139" s="24">
        <v>15458.294164079201</v>
      </c>
      <c r="X139" s="24">
        <v>15526.02910420186</v>
      </c>
      <c r="Y139" s="24">
        <v>15088.885920262132</v>
      </c>
      <c r="Z139" s="24">
        <v>16500.646943842541</v>
      </c>
      <c r="AA139" s="24">
        <v>16953.57341663702</v>
      </c>
    </row>
    <row r="140" spans="1:27" x14ac:dyDescent="0.25">
      <c r="A140" s="28" t="s">
        <v>133</v>
      </c>
      <c r="B140" s="28" t="s">
        <v>77</v>
      </c>
      <c r="C140" s="24">
        <v>50.7486756467815</v>
      </c>
      <c r="D140" s="24">
        <v>64.072399627208497</v>
      </c>
      <c r="E140" s="24">
        <v>78.281130249023008</v>
      </c>
      <c r="F140" s="24">
        <v>97.671500508785002</v>
      </c>
      <c r="G140" s="24">
        <v>122.4762644138335</v>
      </c>
      <c r="H140" s="24">
        <v>153.79963308620449</v>
      </c>
      <c r="I140" s="24">
        <v>191.97358714866601</v>
      </c>
      <c r="J140" s="24">
        <v>233.62960914611799</v>
      </c>
      <c r="K140" s="24">
        <v>278.13667710208853</v>
      </c>
      <c r="L140" s="24">
        <v>330.12242989301654</v>
      </c>
      <c r="M140" s="24">
        <v>402.95205899393551</v>
      </c>
      <c r="N140" s="24">
        <v>452.12078465461701</v>
      </c>
      <c r="O140" s="24">
        <v>493.08932610893248</v>
      </c>
      <c r="P140" s="24">
        <v>520.24598925590499</v>
      </c>
      <c r="Q140" s="24">
        <v>543.78186258125004</v>
      </c>
      <c r="R140" s="24">
        <v>555.68617412948504</v>
      </c>
      <c r="S140" s="24">
        <v>563.68581671154504</v>
      </c>
      <c r="T140" s="24">
        <v>572.67920083236493</v>
      </c>
      <c r="U140" s="24">
        <v>584.23559544658497</v>
      </c>
      <c r="V140" s="24">
        <v>598.0026244564051</v>
      </c>
      <c r="W140" s="24">
        <v>611.07665042304507</v>
      </c>
      <c r="X140" s="24">
        <v>623.19637729835495</v>
      </c>
      <c r="Y140" s="24">
        <v>633.90453316497496</v>
      </c>
      <c r="Z140" s="24">
        <v>626.62701769542491</v>
      </c>
      <c r="AA140" s="24">
        <v>621.18806880569002</v>
      </c>
    </row>
    <row r="141" spans="1:27" x14ac:dyDescent="0.25">
      <c r="A141" s="28" t="s">
        <v>133</v>
      </c>
      <c r="B141" s="28" t="s">
        <v>78</v>
      </c>
      <c r="C141" s="24">
        <v>59.709605631828005</v>
      </c>
      <c r="D141" s="24">
        <v>75.429154778480495</v>
      </c>
      <c r="E141" s="24">
        <v>92.162860285758512</v>
      </c>
      <c r="F141" s="24">
        <v>114.96322575187649</v>
      </c>
      <c r="G141" s="24">
        <v>144.131579353809</v>
      </c>
      <c r="H141" s="24">
        <v>180.96644391655897</v>
      </c>
      <c r="I141" s="24">
        <v>226.06563628268202</v>
      </c>
      <c r="J141" s="24">
        <v>275.02294333076446</v>
      </c>
      <c r="K141" s="24">
        <v>327.38127667224404</v>
      </c>
      <c r="L141" s="24">
        <v>388.6310166819095</v>
      </c>
      <c r="M141" s="24">
        <v>474.23535388278947</v>
      </c>
      <c r="N141" s="24">
        <v>532.49755134773</v>
      </c>
      <c r="O141" s="24">
        <v>580.39244601201995</v>
      </c>
      <c r="P141" s="24">
        <v>612.62062222194493</v>
      </c>
      <c r="Q141" s="24">
        <v>640.15931408977497</v>
      </c>
      <c r="R141" s="24">
        <v>653.91053011751001</v>
      </c>
      <c r="S141" s="24">
        <v>663.53475967884003</v>
      </c>
      <c r="T141" s="24">
        <v>674.33123775959007</v>
      </c>
      <c r="U141" s="24">
        <v>687.92430151989993</v>
      </c>
      <c r="V141" s="24">
        <v>703.544814885135</v>
      </c>
      <c r="W141" s="24">
        <v>719.66766263484499</v>
      </c>
      <c r="X141" s="24">
        <v>733.39259972572006</v>
      </c>
      <c r="Y141" s="24">
        <v>745.99288429402998</v>
      </c>
      <c r="Z141" s="24">
        <v>737.43449844932502</v>
      </c>
      <c r="AA141" s="24">
        <v>730.91696744155502</v>
      </c>
    </row>
    <row r="143" spans="1:27" x14ac:dyDescent="0.25">
      <c r="A143" s="18" t="s">
        <v>129</v>
      </c>
      <c r="B143" s="18" t="s">
        <v>130</v>
      </c>
      <c r="C143" s="18" t="s">
        <v>79</v>
      </c>
      <c r="D143" s="18" t="s">
        <v>87</v>
      </c>
      <c r="E143" s="18" t="s">
        <v>88</v>
      </c>
      <c r="F143" s="18" t="s">
        <v>89</v>
      </c>
      <c r="G143" s="18" t="s">
        <v>90</v>
      </c>
      <c r="H143" s="18" t="s">
        <v>91</v>
      </c>
      <c r="I143" s="18" t="s">
        <v>92</v>
      </c>
      <c r="J143" s="18" t="s">
        <v>93</v>
      </c>
      <c r="K143" s="18" t="s">
        <v>94</v>
      </c>
      <c r="L143" s="18" t="s">
        <v>95</v>
      </c>
      <c r="M143" s="18" t="s">
        <v>96</v>
      </c>
      <c r="N143" s="18" t="s">
        <v>97</v>
      </c>
      <c r="O143" s="18" t="s">
        <v>98</v>
      </c>
      <c r="P143" s="18" t="s">
        <v>99</v>
      </c>
      <c r="Q143" s="18" t="s">
        <v>100</v>
      </c>
      <c r="R143" s="18" t="s">
        <v>101</v>
      </c>
      <c r="S143" s="18" t="s">
        <v>102</v>
      </c>
      <c r="T143" s="18" t="s">
        <v>103</v>
      </c>
      <c r="U143" s="18" t="s">
        <v>104</v>
      </c>
      <c r="V143" s="18" t="s">
        <v>105</v>
      </c>
      <c r="W143" s="18" t="s">
        <v>106</v>
      </c>
      <c r="X143" s="18" t="s">
        <v>107</v>
      </c>
      <c r="Y143" s="18" t="s">
        <v>108</v>
      </c>
      <c r="Z143" s="18" t="s">
        <v>109</v>
      </c>
      <c r="AA143" s="18" t="s">
        <v>110</v>
      </c>
    </row>
    <row r="144" spans="1:27" x14ac:dyDescent="0.25">
      <c r="A144" s="28" t="s">
        <v>134</v>
      </c>
      <c r="B144" s="28" t="s">
        <v>24</v>
      </c>
      <c r="C144" s="24">
        <v>2633.8627695901214</v>
      </c>
      <c r="D144" s="24">
        <v>2839.4657819413319</v>
      </c>
      <c r="E144" s="24">
        <v>3080.7142375950998</v>
      </c>
      <c r="F144" s="24">
        <v>3134.3479345710521</v>
      </c>
      <c r="G144" s="24">
        <v>3135.6143078785899</v>
      </c>
      <c r="H144" s="24">
        <v>3403.7903165281059</v>
      </c>
      <c r="I144" s="24">
        <v>3660.6797321921667</v>
      </c>
      <c r="J144" s="24">
        <v>3624.2978000597591</v>
      </c>
      <c r="K144" s="24">
        <v>3889.2755984599912</v>
      </c>
      <c r="L144" s="24">
        <v>4020.3589546431449</v>
      </c>
      <c r="M144" s="24">
        <v>4100.6522629033225</v>
      </c>
      <c r="N144" s="24">
        <v>4303.1976397365897</v>
      </c>
      <c r="O144" s="24">
        <v>4273.7411275958602</v>
      </c>
      <c r="P144" s="24">
        <v>4176.9991746702526</v>
      </c>
      <c r="Q144" s="24">
        <v>4477.1585255264599</v>
      </c>
      <c r="R144" s="24">
        <v>4754.2296701266696</v>
      </c>
      <c r="S144" s="24">
        <v>4640.4875844921999</v>
      </c>
      <c r="T144" s="24">
        <v>4935.94719164872</v>
      </c>
      <c r="U144" s="24">
        <v>5081.0750765212997</v>
      </c>
      <c r="V144" s="24">
        <v>5170.7321838813195</v>
      </c>
      <c r="W144" s="24">
        <v>5403.3196572079796</v>
      </c>
      <c r="X144" s="24">
        <v>5345.3405660120097</v>
      </c>
      <c r="Y144" s="24">
        <v>5186.3309611527602</v>
      </c>
      <c r="Z144" s="24">
        <v>5510.4740357083701</v>
      </c>
      <c r="AA144" s="24">
        <v>5790.1538825981797</v>
      </c>
    </row>
    <row r="145" spans="1:27" x14ac:dyDescent="0.25">
      <c r="A145" s="28" t="s">
        <v>134</v>
      </c>
      <c r="B145" s="28" t="s">
        <v>77</v>
      </c>
      <c r="C145" s="24">
        <v>46.421939605712844</v>
      </c>
      <c r="D145" s="24">
        <v>61.906098976134999</v>
      </c>
      <c r="E145" s="24">
        <v>64.288395888804999</v>
      </c>
      <c r="F145" s="24">
        <v>66.571067968368496</v>
      </c>
      <c r="G145" s="24">
        <v>74.96815719699849</v>
      </c>
      <c r="H145" s="24">
        <v>89.895702301979</v>
      </c>
      <c r="I145" s="24">
        <v>103.78775051856</v>
      </c>
      <c r="J145" s="24">
        <v>111.0389500079155</v>
      </c>
      <c r="K145" s="24">
        <v>120.08345382690401</v>
      </c>
      <c r="L145" s="24">
        <v>132.54156184959399</v>
      </c>
      <c r="M145" s="24">
        <v>153.69508371829949</v>
      </c>
      <c r="N145" s="24">
        <v>164.05828850650749</v>
      </c>
      <c r="O145" s="24">
        <v>172.52914035272548</v>
      </c>
      <c r="P145" s="24">
        <v>177.57679267406448</v>
      </c>
      <c r="Q145" s="24">
        <v>180.87128182220451</v>
      </c>
      <c r="R145" s="24">
        <v>181.33304210567451</v>
      </c>
      <c r="S145" s="24">
        <v>180.39340606665598</v>
      </c>
      <c r="T145" s="24">
        <v>180.93031888198848</v>
      </c>
      <c r="U145" s="24">
        <v>180.95066129684398</v>
      </c>
      <c r="V145" s="24">
        <v>182.08885985374451</v>
      </c>
      <c r="W145" s="24">
        <v>183.53185139536848</v>
      </c>
      <c r="X145" s="24">
        <v>183.87987372207601</v>
      </c>
      <c r="Y145" s="24">
        <v>184.88260581016499</v>
      </c>
      <c r="Z145" s="24">
        <v>180.75200639653201</v>
      </c>
      <c r="AA145" s="24">
        <v>177.36841490936251</v>
      </c>
    </row>
    <row r="146" spans="1:27" x14ac:dyDescent="0.25">
      <c r="A146" s="28" t="s">
        <v>134</v>
      </c>
      <c r="B146" s="28" t="s">
        <v>78</v>
      </c>
      <c r="C146" s="24">
        <v>54.655799528360006</v>
      </c>
      <c r="D146" s="24">
        <v>72.862019190728503</v>
      </c>
      <c r="E146" s="24">
        <v>75.646991189717994</v>
      </c>
      <c r="F146" s="24">
        <v>78.405453383922506</v>
      </c>
      <c r="G146" s="24">
        <v>88.217251646041504</v>
      </c>
      <c r="H146" s="24">
        <v>105.82501287817951</v>
      </c>
      <c r="I146" s="24">
        <v>122.14051146477451</v>
      </c>
      <c r="J146" s="24">
        <v>130.75392841202</v>
      </c>
      <c r="K146" s="24">
        <v>141.32015558147401</v>
      </c>
      <c r="L146" s="24">
        <v>155.98629144763899</v>
      </c>
      <c r="M146" s="24">
        <v>181.0190229466555</v>
      </c>
      <c r="N146" s="24">
        <v>193.10652406668652</v>
      </c>
      <c r="O146" s="24">
        <v>203.06319074821448</v>
      </c>
      <c r="P146" s="24">
        <v>209.1477171902655</v>
      </c>
      <c r="Q146" s="24">
        <v>212.91348628044099</v>
      </c>
      <c r="R146" s="24">
        <v>213.33581186047149</v>
      </c>
      <c r="S146" s="24">
        <v>212.24500880217551</v>
      </c>
      <c r="T146" s="24">
        <v>213.03842447280849</v>
      </c>
      <c r="U146" s="24">
        <v>213.037361654639</v>
      </c>
      <c r="V146" s="24">
        <v>214.26792517042151</v>
      </c>
      <c r="W146" s="24">
        <v>216.04446689796401</v>
      </c>
      <c r="X146" s="24">
        <v>216.51822498941402</v>
      </c>
      <c r="Y146" s="24">
        <v>217.707236297458</v>
      </c>
      <c r="Z146" s="24">
        <v>212.72777120375602</v>
      </c>
      <c r="AA146" s="24">
        <v>208.95239323234549</v>
      </c>
    </row>
    <row r="148" spans="1:27" x14ac:dyDescent="0.25">
      <c r="A148" s="18" t="s">
        <v>129</v>
      </c>
      <c r="B148" s="18" t="s">
        <v>130</v>
      </c>
      <c r="C148" s="18" t="s">
        <v>79</v>
      </c>
      <c r="D148" s="18" t="s">
        <v>87</v>
      </c>
      <c r="E148" s="18" t="s">
        <v>88</v>
      </c>
      <c r="F148" s="18" t="s">
        <v>89</v>
      </c>
      <c r="G148" s="18" t="s">
        <v>90</v>
      </c>
      <c r="H148" s="18" t="s">
        <v>91</v>
      </c>
      <c r="I148" s="18" t="s">
        <v>92</v>
      </c>
      <c r="J148" s="18" t="s">
        <v>93</v>
      </c>
      <c r="K148" s="18" t="s">
        <v>94</v>
      </c>
      <c r="L148" s="18" t="s">
        <v>95</v>
      </c>
      <c r="M148" s="18" t="s">
        <v>96</v>
      </c>
      <c r="N148" s="18" t="s">
        <v>97</v>
      </c>
      <c r="O148" s="18" t="s">
        <v>98</v>
      </c>
      <c r="P148" s="18" t="s">
        <v>99</v>
      </c>
      <c r="Q148" s="18" t="s">
        <v>100</v>
      </c>
      <c r="R148" s="18" t="s">
        <v>101</v>
      </c>
      <c r="S148" s="18" t="s">
        <v>102</v>
      </c>
      <c r="T148" s="18" t="s">
        <v>103</v>
      </c>
      <c r="U148" s="18" t="s">
        <v>104</v>
      </c>
      <c r="V148" s="18" t="s">
        <v>105</v>
      </c>
      <c r="W148" s="18" t="s">
        <v>106</v>
      </c>
      <c r="X148" s="18" t="s">
        <v>107</v>
      </c>
      <c r="Y148" s="18" t="s">
        <v>108</v>
      </c>
      <c r="Z148" s="18" t="s">
        <v>109</v>
      </c>
      <c r="AA148" s="18" t="s">
        <v>110</v>
      </c>
    </row>
    <row r="149" spans="1:27" x14ac:dyDescent="0.25">
      <c r="A149" s="28" t="s">
        <v>135</v>
      </c>
      <c r="B149" s="28" t="s">
        <v>24</v>
      </c>
      <c r="C149" s="24">
        <v>245.47969617325643</v>
      </c>
      <c r="D149" s="24">
        <v>273.28055160970581</v>
      </c>
      <c r="E149" s="24">
        <v>312.1541345780779</v>
      </c>
      <c r="F149" s="24">
        <v>341.72369844216371</v>
      </c>
      <c r="G149" s="24">
        <v>365.9721550365735</v>
      </c>
      <c r="H149" s="24">
        <v>425.33303196961037</v>
      </c>
      <c r="I149" s="24">
        <v>451.73466137378676</v>
      </c>
      <c r="J149" s="24">
        <v>455.29401544904471</v>
      </c>
      <c r="K149" s="24">
        <v>473.31795325050876</v>
      </c>
      <c r="L149" s="24">
        <v>500.2016057944204</v>
      </c>
      <c r="M149" s="24">
        <v>511.93250851222791</v>
      </c>
      <c r="N149" s="24">
        <v>549.44376729180453</v>
      </c>
      <c r="O149" s="24">
        <v>571.42789973109723</v>
      </c>
      <c r="P149" s="24">
        <v>567.28934717783693</v>
      </c>
      <c r="Q149" s="24">
        <v>633.15373553826043</v>
      </c>
      <c r="R149" s="24">
        <v>665.01781222554905</v>
      </c>
      <c r="S149" s="24">
        <v>679.56081310239358</v>
      </c>
      <c r="T149" s="24">
        <v>712.31414643349717</v>
      </c>
      <c r="U149" s="24">
        <v>755.83256021263901</v>
      </c>
      <c r="V149" s="24">
        <v>777.71932876592598</v>
      </c>
      <c r="W149" s="24">
        <v>825.63293768045503</v>
      </c>
      <c r="X149" s="24">
        <v>855.57781951679806</v>
      </c>
      <c r="Y149" s="24">
        <v>841.90988040490197</v>
      </c>
      <c r="Z149" s="24">
        <v>926.498256883713</v>
      </c>
      <c r="AA149" s="24">
        <v>955.886792902568</v>
      </c>
    </row>
    <row r="150" spans="1:27" x14ac:dyDescent="0.25">
      <c r="A150" s="28" t="s">
        <v>135</v>
      </c>
      <c r="B150" s="28" t="s">
        <v>77</v>
      </c>
      <c r="C150" s="24">
        <v>6.2433250939846001</v>
      </c>
      <c r="D150" s="24">
        <v>7.2055499078332996</v>
      </c>
      <c r="E150" s="24">
        <v>8.7730203431546503</v>
      </c>
      <c r="F150" s="24">
        <v>10.66667504698035</v>
      </c>
      <c r="G150" s="24">
        <v>13.02867471456525</v>
      </c>
      <c r="H150" s="24">
        <v>15.9924746727943</v>
      </c>
      <c r="I150" s="24">
        <v>19.71329036340115</v>
      </c>
      <c r="J150" s="24">
        <v>22.4055256003141</v>
      </c>
      <c r="K150" s="24">
        <v>24.494700207114203</v>
      </c>
      <c r="L150" s="24">
        <v>27.21439906597135</v>
      </c>
      <c r="M150" s="24">
        <v>31.745009748518449</v>
      </c>
      <c r="N150" s="24">
        <v>34.455594258785247</v>
      </c>
      <c r="O150" s="24">
        <v>36.812074669003451</v>
      </c>
      <c r="P150" s="24">
        <v>38.293974137306201</v>
      </c>
      <c r="Q150" s="24">
        <v>39.435930177688597</v>
      </c>
      <c r="R150" s="24">
        <v>39.869500977039301</v>
      </c>
      <c r="S150" s="24">
        <v>40.345275673866247</v>
      </c>
      <c r="T150" s="24">
        <v>40.706175720691654</v>
      </c>
      <c r="U150" s="24">
        <v>41.135560443401303</v>
      </c>
      <c r="V150" s="24">
        <v>41.62095055580135</v>
      </c>
      <c r="W150" s="24">
        <v>42.105989904761302</v>
      </c>
      <c r="X150" s="24">
        <v>42.467454991340603</v>
      </c>
      <c r="Y150" s="24">
        <v>42.833590042352647</v>
      </c>
      <c r="Z150" s="24">
        <v>41.935329462409001</v>
      </c>
      <c r="AA150" s="24">
        <v>41.231885305762248</v>
      </c>
    </row>
    <row r="151" spans="1:27" x14ac:dyDescent="0.25">
      <c r="A151" s="28" t="s">
        <v>135</v>
      </c>
      <c r="B151" s="28" t="s">
        <v>78</v>
      </c>
      <c r="C151" s="24">
        <v>7.3488250904949002</v>
      </c>
      <c r="D151" s="24">
        <v>8.482599916458101</v>
      </c>
      <c r="E151" s="24">
        <v>10.3253253790736</v>
      </c>
      <c r="F151" s="24">
        <v>12.557825060486749</v>
      </c>
      <c r="G151" s="24">
        <v>15.3304496783018</v>
      </c>
      <c r="H151" s="24">
        <v>18.82714954733845</v>
      </c>
      <c r="I151" s="24">
        <v>23.206525423789351</v>
      </c>
      <c r="J151" s="24">
        <v>26.3703257191181</v>
      </c>
      <c r="K151" s="24">
        <v>28.829500216320149</v>
      </c>
      <c r="L151" s="24">
        <v>32.040148637890802</v>
      </c>
      <c r="M151" s="24">
        <v>37.381874802023148</v>
      </c>
      <c r="N151" s="24">
        <v>40.573524095118003</v>
      </c>
      <c r="O151" s="24">
        <v>43.321424617767299</v>
      </c>
      <c r="P151" s="24">
        <v>45.06424905359745</v>
      </c>
      <c r="Q151" s="24">
        <v>46.416380243122546</v>
      </c>
      <c r="R151" s="24">
        <v>46.925065895795804</v>
      </c>
      <c r="S151" s="24">
        <v>47.507500383853895</v>
      </c>
      <c r="T151" s="24">
        <v>47.924050897359848</v>
      </c>
      <c r="U151" s="24">
        <v>48.404570518016797</v>
      </c>
      <c r="V151" s="24">
        <v>49.026825580000846</v>
      </c>
      <c r="W151" s="24">
        <v>49.567734776556449</v>
      </c>
      <c r="X151" s="24">
        <v>50.003284632503501</v>
      </c>
      <c r="Y151" s="24">
        <v>50.437794988036003</v>
      </c>
      <c r="Z151" s="24">
        <v>49.367330415241398</v>
      </c>
      <c r="AA151" s="24">
        <v>48.536290136575701</v>
      </c>
    </row>
  </sheetData>
  <sheetProtection algorithmName="SHA-512" hashValue="IzqN3GPkrVOq0R0fTx6zvzfEKWH7GUYJlGUmPBV4l415Rolzw3efgDKj8A+r10SSlsLuCAeRSr2qeAQOVwNPdA==" saltValue="ZzZnOSvq3LJ2+V09jFWang==" spinCount="100000" sheet="1" objects="1" scenarios="1"/>
  <mergeCells count="6">
    <mergeCell ref="A17:B17"/>
    <mergeCell ref="A31:B31"/>
    <mergeCell ref="A45:B45"/>
    <mergeCell ref="A59:B59"/>
    <mergeCell ref="A73:B73"/>
    <mergeCell ref="A87:B87"/>
  </mergeCells>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A4FBF-95C2-477C-8C6E-822EE0539292}">
  <sheetPr codeName="Sheet94">
    <tabColor rgb="FF188736"/>
  </sheetPr>
  <dimension ref="A1:AA151"/>
  <sheetViews>
    <sheetView zoomScale="85" zoomScaleNormal="85" workbookViewId="0"/>
  </sheetViews>
  <sheetFormatPr defaultColWidth="9.140625" defaultRowHeight="15" x14ac:dyDescent="0.25"/>
  <cols>
    <col min="1" max="1" width="16" style="12" customWidth="1"/>
    <col min="2" max="2" width="30.5703125" style="12" customWidth="1"/>
    <col min="3" max="27" width="9.42578125" style="12" customWidth="1"/>
    <col min="28" max="16384" width="9.140625" style="12"/>
  </cols>
  <sheetData>
    <row r="1" spans="1:27" s="27" customFormat="1" ht="23.25" customHeight="1" x14ac:dyDescent="0.25">
      <c r="A1" s="26" t="s">
        <v>140</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s="27" customFormat="1" x14ac:dyDescent="0.25">
      <c r="A2" s="27" t="s">
        <v>141</v>
      </c>
    </row>
    <row r="3" spans="1:27" s="27" customFormat="1" x14ac:dyDescent="0.25"/>
    <row r="4" spans="1:27" x14ac:dyDescent="0.25">
      <c r="A4" s="17" t="s">
        <v>128</v>
      </c>
      <c r="B4" s="17"/>
      <c r="C4" s="27"/>
      <c r="D4" s="27"/>
      <c r="E4" s="27"/>
      <c r="F4" s="27"/>
      <c r="G4" s="27"/>
      <c r="H4" s="27"/>
      <c r="I4" s="27"/>
      <c r="J4" s="27"/>
      <c r="K4" s="27"/>
      <c r="L4" s="27"/>
      <c r="M4" s="27"/>
      <c r="N4" s="27"/>
      <c r="O4" s="27"/>
      <c r="P4" s="27"/>
      <c r="Q4" s="27"/>
      <c r="R4" s="27"/>
      <c r="S4" s="27"/>
      <c r="T4" s="27"/>
      <c r="U4" s="27"/>
      <c r="V4" s="27"/>
      <c r="W4" s="27"/>
      <c r="X4" s="27"/>
      <c r="Y4" s="27"/>
      <c r="Z4" s="27"/>
      <c r="AA4" s="2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24">
        <v>18386</v>
      </c>
      <c r="D6" s="24">
        <v>17886</v>
      </c>
      <c r="E6" s="24">
        <v>16386</v>
      </c>
      <c r="F6" s="24">
        <v>16312.24589</v>
      </c>
      <c r="G6" s="24">
        <v>15301.282366458001</v>
      </c>
      <c r="H6" s="24">
        <v>15301.282236446601</v>
      </c>
      <c r="I6" s="24">
        <v>14216.226416432299</v>
      </c>
      <c r="J6" s="24">
        <v>13819.147776403501</v>
      </c>
      <c r="K6" s="24">
        <v>11962.2287166766</v>
      </c>
      <c r="L6" s="24">
        <v>11789.768663882498</v>
      </c>
      <c r="M6" s="24">
        <v>10437.730001646099</v>
      </c>
      <c r="N6" s="24">
        <v>10401.282236285399</v>
      </c>
      <c r="O6" s="24">
        <v>10401.282236233001</v>
      </c>
      <c r="P6" s="24">
        <v>10401.282236139399</v>
      </c>
      <c r="Q6" s="24">
        <v>7065.9998699999996</v>
      </c>
      <c r="R6" s="24">
        <v>6366</v>
      </c>
      <c r="S6" s="24">
        <v>5216</v>
      </c>
      <c r="T6" s="24">
        <v>5216</v>
      </c>
      <c r="U6" s="24">
        <v>5216</v>
      </c>
      <c r="V6" s="24">
        <v>5216</v>
      </c>
      <c r="W6" s="24">
        <v>5216</v>
      </c>
      <c r="X6" s="24">
        <v>3152</v>
      </c>
      <c r="Y6" s="24">
        <v>2787</v>
      </c>
      <c r="Z6" s="24">
        <v>2421.9998999999998</v>
      </c>
      <c r="AA6" s="24">
        <v>2056.9998999999998</v>
      </c>
    </row>
    <row r="7" spans="1:27" x14ac:dyDescent="0.25">
      <c r="A7" s="28" t="s">
        <v>40</v>
      </c>
      <c r="B7" s="28" t="s">
        <v>72</v>
      </c>
      <c r="C7" s="24">
        <v>4775</v>
      </c>
      <c r="D7" s="24">
        <v>4775</v>
      </c>
      <c r="E7" s="24">
        <v>4775</v>
      </c>
      <c r="F7" s="24">
        <v>3446.4779321666001</v>
      </c>
      <c r="G7" s="24">
        <v>3217.1890742282985</v>
      </c>
      <c r="H7" s="24">
        <v>3217.189039840599</v>
      </c>
      <c r="I7" s="24">
        <v>3096.0508374223991</v>
      </c>
      <c r="J7" s="24">
        <v>2987.4585400000001</v>
      </c>
      <c r="K7" s="24">
        <v>2987.4585400000001</v>
      </c>
      <c r="L7" s="24">
        <v>2987.4585400000001</v>
      </c>
      <c r="M7" s="24">
        <v>2987.4585400000001</v>
      </c>
      <c r="N7" s="24">
        <v>2987.4585400000001</v>
      </c>
      <c r="O7" s="24">
        <v>2987.4585400000001</v>
      </c>
      <c r="P7" s="24">
        <v>2987.4585400000001</v>
      </c>
      <c r="Q7" s="24">
        <v>2987.4585400000001</v>
      </c>
      <c r="R7" s="24">
        <v>2987.4585400000001</v>
      </c>
      <c r="S7" s="24">
        <v>2987.4585400000001</v>
      </c>
      <c r="T7" s="24">
        <v>2889.5326399999999</v>
      </c>
      <c r="U7" s="24">
        <v>2889.5326399999999</v>
      </c>
      <c r="V7" s="24">
        <v>2889.5326399999999</v>
      </c>
      <c r="W7" s="24">
        <v>2889.5326399999999</v>
      </c>
      <c r="X7" s="24">
        <v>2889.5326399999999</v>
      </c>
      <c r="Y7" s="24">
        <v>2889.5326399999999</v>
      </c>
      <c r="Z7" s="24">
        <v>2889.5326399999999</v>
      </c>
      <c r="AA7" s="24">
        <v>2889.5297400000004</v>
      </c>
    </row>
    <row r="8" spans="1:27" x14ac:dyDescent="0.25">
      <c r="A8" s="28" t="s">
        <v>40</v>
      </c>
      <c r="B8" s="28" t="s">
        <v>20</v>
      </c>
      <c r="C8" s="24">
        <v>3138.8989868164049</v>
      </c>
      <c r="D8" s="24">
        <v>3138.8994387506386</v>
      </c>
      <c r="E8" s="24">
        <v>2958.8996693593008</v>
      </c>
      <c r="F8" s="24">
        <v>2958.8997441085644</v>
      </c>
      <c r="G8" s="24">
        <v>2958.8997572698345</v>
      </c>
      <c r="H8" s="24">
        <v>2958.8997893680948</v>
      </c>
      <c r="I8" s="24">
        <v>2958.899802202945</v>
      </c>
      <c r="J8" s="24">
        <v>2958.8998423357048</v>
      </c>
      <c r="K8" s="24">
        <v>2958.899895961355</v>
      </c>
      <c r="L8" s="24">
        <v>2958.8999311841749</v>
      </c>
      <c r="M8" s="24">
        <v>2958.8999324491542</v>
      </c>
      <c r="N8" s="24">
        <v>2958.900056193575</v>
      </c>
      <c r="O8" s="24">
        <v>2958.9001407737851</v>
      </c>
      <c r="P8" s="24">
        <v>2958.900201390145</v>
      </c>
      <c r="Q8" s="24">
        <v>2958.900451562175</v>
      </c>
      <c r="R8" s="24">
        <v>2573.9004782192947</v>
      </c>
      <c r="S8" s="24">
        <v>2044.9012799833147</v>
      </c>
      <c r="T8" s="24">
        <v>2044.901301659015</v>
      </c>
      <c r="U8" s="24">
        <v>1901.5014612577113</v>
      </c>
      <c r="V8" s="24">
        <v>1901.501461978381</v>
      </c>
      <c r="W8" s="24">
        <v>1901.5015112344013</v>
      </c>
      <c r="X8" s="24">
        <v>1901.5016996510512</v>
      </c>
      <c r="Y8" s="24">
        <v>1461.5018434324211</v>
      </c>
      <c r="Z8" s="24">
        <v>1276.5029084007999</v>
      </c>
      <c r="AA8" s="24">
        <v>632.00291791316999</v>
      </c>
    </row>
    <row r="9" spans="1:27" x14ac:dyDescent="0.25">
      <c r="A9" s="28" t="s">
        <v>40</v>
      </c>
      <c r="B9" s="28" t="s">
        <v>32</v>
      </c>
      <c r="C9" s="24">
        <v>1420</v>
      </c>
      <c r="D9" s="24">
        <v>1300</v>
      </c>
      <c r="E9" s="24">
        <v>1300</v>
      </c>
      <c r="F9" s="24">
        <v>1300</v>
      </c>
      <c r="G9" s="24">
        <v>1300</v>
      </c>
      <c r="H9" s="24">
        <v>1300</v>
      </c>
      <c r="I9" s="24">
        <v>1300</v>
      </c>
      <c r="J9" s="24">
        <v>1300</v>
      </c>
      <c r="K9" s="24">
        <v>1300</v>
      </c>
      <c r="L9" s="24">
        <v>1300</v>
      </c>
      <c r="M9" s="24">
        <v>1300</v>
      </c>
      <c r="N9" s="24">
        <v>1300</v>
      </c>
      <c r="O9" s="24">
        <v>1300</v>
      </c>
      <c r="P9" s="24">
        <v>1300</v>
      </c>
      <c r="Q9" s="24">
        <v>500</v>
      </c>
      <c r="R9" s="24">
        <v>500</v>
      </c>
      <c r="S9" s="24">
        <v>500</v>
      </c>
      <c r="T9" s="24">
        <v>500</v>
      </c>
      <c r="U9" s="24">
        <v>0</v>
      </c>
      <c r="V9" s="24">
        <v>0</v>
      </c>
      <c r="W9" s="24">
        <v>0</v>
      </c>
      <c r="X9" s="24">
        <v>0</v>
      </c>
      <c r="Y9" s="24">
        <v>0</v>
      </c>
      <c r="Z9" s="24">
        <v>0</v>
      </c>
      <c r="AA9" s="24">
        <v>0</v>
      </c>
    </row>
    <row r="10" spans="1:27" x14ac:dyDescent="0.25">
      <c r="A10" s="28" t="s">
        <v>40</v>
      </c>
      <c r="B10" s="28" t="s">
        <v>67</v>
      </c>
      <c r="C10" s="24">
        <v>6712.64085756434</v>
      </c>
      <c r="D10" s="24">
        <v>6712.6409587693597</v>
      </c>
      <c r="E10" s="24">
        <v>6712.6414716858599</v>
      </c>
      <c r="F10" s="24">
        <v>6712.6415938649407</v>
      </c>
      <c r="G10" s="24">
        <v>6712.6416671310808</v>
      </c>
      <c r="H10" s="24">
        <v>6712.6418660356394</v>
      </c>
      <c r="I10" s="24">
        <v>6712.6418917630799</v>
      </c>
      <c r="J10" s="24">
        <v>6712.6419309191497</v>
      </c>
      <c r="K10" s="24">
        <v>6712.6419726273407</v>
      </c>
      <c r="L10" s="24">
        <v>6306.6421271251711</v>
      </c>
      <c r="M10" s="24">
        <v>6306.6421596292903</v>
      </c>
      <c r="N10" s="24">
        <v>6072.3022310281503</v>
      </c>
      <c r="O10" s="24">
        <v>5622.3022774213105</v>
      </c>
      <c r="P10" s="24">
        <v>5505.3027552569411</v>
      </c>
      <c r="Q10" s="24">
        <v>5375.3071644086594</v>
      </c>
      <c r="R10" s="24">
        <v>6695.5866820986603</v>
      </c>
      <c r="S10" s="24">
        <v>7791.1419142965096</v>
      </c>
      <c r="T10" s="24">
        <v>7791.1419218135416</v>
      </c>
      <c r="U10" s="24">
        <v>7351.1422703042599</v>
      </c>
      <c r="V10" s="24">
        <v>7231.1422827084007</v>
      </c>
      <c r="W10" s="24">
        <v>7231.1423496893703</v>
      </c>
      <c r="X10" s="24">
        <v>7137.142428771599</v>
      </c>
      <c r="Y10" s="24">
        <v>7137.1427783012705</v>
      </c>
      <c r="Z10" s="24">
        <v>6580.6314517149603</v>
      </c>
      <c r="AA10" s="24">
        <v>6635.7978434094603</v>
      </c>
    </row>
    <row r="11" spans="1:27" x14ac:dyDescent="0.25">
      <c r="A11" s="28" t="s">
        <v>40</v>
      </c>
      <c r="B11" s="28" t="s">
        <v>66</v>
      </c>
      <c r="C11" s="24">
        <v>7132.9000053405762</v>
      </c>
      <c r="D11" s="24">
        <v>7132.9000053405762</v>
      </c>
      <c r="E11" s="24">
        <v>7132.9000053405762</v>
      </c>
      <c r="F11" s="24">
        <v>7132.9000053405762</v>
      </c>
      <c r="G11" s="24">
        <v>7132.9000053405762</v>
      </c>
      <c r="H11" s="24">
        <v>7132.9000053405762</v>
      </c>
      <c r="I11" s="24">
        <v>7132.9000053405762</v>
      </c>
      <c r="J11" s="24">
        <v>7132.9000053405762</v>
      </c>
      <c r="K11" s="24">
        <v>7132.9000053405762</v>
      </c>
      <c r="L11" s="24">
        <v>7132.9000053405762</v>
      </c>
      <c r="M11" s="24">
        <v>7132.9000053405762</v>
      </c>
      <c r="N11" s="24">
        <v>7132.9000053405762</v>
      </c>
      <c r="O11" s="24">
        <v>7132.9000053405762</v>
      </c>
      <c r="P11" s="24">
        <v>7132.9000053405762</v>
      </c>
      <c r="Q11" s="24">
        <v>7132.9000053405762</v>
      </c>
      <c r="R11" s="24">
        <v>7132.9000053405762</v>
      </c>
      <c r="S11" s="24">
        <v>7046.5000038146973</v>
      </c>
      <c r="T11" s="24">
        <v>7046.5000038146973</v>
      </c>
      <c r="U11" s="24">
        <v>7046.5000038146973</v>
      </c>
      <c r="V11" s="24">
        <v>7046.5000038146973</v>
      </c>
      <c r="W11" s="24">
        <v>7046.5000038146973</v>
      </c>
      <c r="X11" s="24">
        <v>6980.5000038146973</v>
      </c>
      <c r="Y11" s="24">
        <v>6980.5000038146973</v>
      </c>
      <c r="Z11" s="24">
        <v>6980.5000038146973</v>
      </c>
      <c r="AA11" s="24">
        <v>6980.5000038146973</v>
      </c>
    </row>
    <row r="12" spans="1:27" x14ac:dyDescent="0.25">
      <c r="A12" s="28" t="s">
        <v>40</v>
      </c>
      <c r="B12" s="28" t="s">
        <v>70</v>
      </c>
      <c r="C12" s="24">
        <v>9323.5480117797761</v>
      </c>
      <c r="D12" s="24">
        <v>10620.36328459423</v>
      </c>
      <c r="E12" s="24">
        <v>11314.763266606282</v>
      </c>
      <c r="F12" s="24">
        <v>12074.97831404454</v>
      </c>
      <c r="G12" s="24">
        <v>12395.58057668545</v>
      </c>
      <c r="H12" s="24">
        <v>12802.118447031244</v>
      </c>
      <c r="I12" s="24">
        <v>13201.007995543619</v>
      </c>
      <c r="J12" s="24">
        <v>14765.978108695359</v>
      </c>
      <c r="K12" s="24">
        <v>16244.207059926228</v>
      </c>
      <c r="L12" s="24">
        <v>16364.05161281959</v>
      </c>
      <c r="M12" s="24">
        <v>16936.087888994531</v>
      </c>
      <c r="N12" s="24">
        <v>18614.224226385333</v>
      </c>
      <c r="O12" s="24">
        <v>18870.99996447832</v>
      </c>
      <c r="P12" s="24">
        <v>20305.849977254969</v>
      </c>
      <c r="Q12" s="24">
        <v>23347.653143051939</v>
      </c>
      <c r="R12" s="24">
        <v>25716.436233946042</v>
      </c>
      <c r="S12" s="24">
        <v>30481.676987561241</v>
      </c>
      <c r="T12" s="24">
        <v>30343.741602230632</v>
      </c>
      <c r="U12" s="24">
        <v>30560.065918142274</v>
      </c>
      <c r="V12" s="24">
        <v>29902.266214380739</v>
      </c>
      <c r="W12" s="24">
        <v>31802.497165121218</v>
      </c>
      <c r="X12" s="24">
        <v>34609.211436572135</v>
      </c>
      <c r="Y12" s="24">
        <v>33940.55983672307</v>
      </c>
      <c r="Z12" s="24">
        <v>33320.884484328279</v>
      </c>
      <c r="AA12" s="24">
        <v>33299.801129641441</v>
      </c>
    </row>
    <row r="13" spans="1:27" x14ac:dyDescent="0.25">
      <c r="A13" s="28" t="s">
        <v>40</v>
      </c>
      <c r="B13" s="28" t="s">
        <v>69</v>
      </c>
      <c r="C13" s="24">
        <v>5590.9133075789214</v>
      </c>
      <c r="D13" s="24">
        <v>8196.4370612689545</v>
      </c>
      <c r="E13" s="24">
        <v>8307.4014079576827</v>
      </c>
      <c r="F13" s="24">
        <v>8307.4016846671329</v>
      </c>
      <c r="G13" s="24">
        <v>9253.2992253571938</v>
      </c>
      <c r="H13" s="24">
        <v>9976.7799964573951</v>
      </c>
      <c r="I13" s="24">
        <v>10440.510805263286</v>
      </c>
      <c r="J13" s="24">
        <v>10440.511797351906</v>
      </c>
      <c r="K13" s="24">
        <v>15181.004541992894</v>
      </c>
      <c r="L13" s="24">
        <v>15181.007894553475</v>
      </c>
      <c r="M13" s="24">
        <v>15181.040899866404</v>
      </c>
      <c r="N13" s="24">
        <v>15431.233405491061</v>
      </c>
      <c r="O13" s="24">
        <v>15677.541444891784</v>
      </c>
      <c r="P13" s="24">
        <v>15677.542168348315</v>
      </c>
      <c r="Q13" s="24">
        <v>16466.653609922447</v>
      </c>
      <c r="R13" s="24">
        <v>16611.439585436576</v>
      </c>
      <c r="S13" s="24">
        <v>18471.088692949743</v>
      </c>
      <c r="T13" s="24">
        <v>19365.76685565331</v>
      </c>
      <c r="U13" s="24">
        <v>19365.769767286456</v>
      </c>
      <c r="V13" s="24">
        <v>19807.357033118024</v>
      </c>
      <c r="W13" s="24">
        <v>21112.179848286814</v>
      </c>
      <c r="X13" s="24">
        <v>25399.037863011585</v>
      </c>
      <c r="Y13" s="24">
        <v>25758.821115581537</v>
      </c>
      <c r="Z13" s="24">
        <v>25413.681468035564</v>
      </c>
      <c r="AA13" s="24">
        <v>25318.420730528294</v>
      </c>
    </row>
    <row r="14" spans="1:27" x14ac:dyDescent="0.25">
      <c r="A14" s="28" t="s">
        <v>40</v>
      </c>
      <c r="B14" s="28" t="s">
        <v>36</v>
      </c>
      <c r="C14" s="24">
        <v>242.33362940664603</v>
      </c>
      <c r="D14" s="24">
        <v>562.33370363469601</v>
      </c>
      <c r="E14" s="24">
        <v>562.33395045481598</v>
      </c>
      <c r="F14" s="24">
        <v>562.33395054558594</v>
      </c>
      <c r="G14" s="24">
        <v>562.33469435729592</v>
      </c>
      <c r="H14" s="24">
        <v>562.33907151533606</v>
      </c>
      <c r="I14" s="24">
        <v>562.34080855978607</v>
      </c>
      <c r="J14" s="24">
        <v>967.99370412554595</v>
      </c>
      <c r="K14" s="24">
        <v>967.99370506344599</v>
      </c>
      <c r="L14" s="24">
        <v>2610.9314710104059</v>
      </c>
      <c r="M14" s="24">
        <v>2734.978959071906</v>
      </c>
      <c r="N14" s="24">
        <v>3630.2110739445061</v>
      </c>
      <c r="O14" s="24">
        <v>3635.9700752164003</v>
      </c>
      <c r="P14" s="24">
        <v>3844.6596756945</v>
      </c>
      <c r="Q14" s="24">
        <v>4074.0848265115001</v>
      </c>
      <c r="R14" s="24">
        <v>4074.0848267472002</v>
      </c>
      <c r="S14" s="24">
        <v>4324.9297070861012</v>
      </c>
      <c r="T14" s="24">
        <v>4324.9297076258999</v>
      </c>
      <c r="U14" s="24">
        <v>4324.9333153463995</v>
      </c>
      <c r="V14" s="24">
        <v>4324.9333306760009</v>
      </c>
      <c r="W14" s="24">
        <v>4675.4706799581991</v>
      </c>
      <c r="X14" s="24">
        <v>4739.4649884677001</v>
      </c>
      <c r="Y14" s="24">
        <v>4739.4656133995013</v>
      </c>
      <c r="Z14" s="24">
        <v>4739.4663112772005</v>
      </c>
      <c r="AA14" s="24">
        <v>4729.4665000196992</v>
      </c>
    </row>
    <row r="15" spans="1:27" x14ac:dyDescent="0.25">
      <c r="A15" s="28" t="s">
        <v>40</v>
      </c>
      <c r="B15" s="28" t="s">
        <v>74</v>
      </c>
      <c r="C15" s="24">
        <v>810</v>
      </c>
      <c r="D15" s="24">
        <v>810</v>
      </c>
      <c r="E15" s="24">
        <v>810</v>
      </c>
      <c r="F15" s="24">
        <v>810.00501499898996</v>
      </c>
      <c r="G15" s="24">
        <v>2850.0060812485603</v>
      </c>
      <c r="H15" s="24">
        <v>2850.0071545093201</v>
      </c>
      <c r="I15" s="24">
        <v>2850.0073179748797</v>
      </c>
      <c r="J15" s="24">
        <v>2850.0076356658501</v>
      </c>
      <c r="K15" s="24">
        <v>4850.0041293940594</v>
      </c>
      <c r="L15" s="24">
        <v>4850.0047384962791</v>
      </c>
      <c r="M15" s="24">
        <v>4850.0049648232007</v>
      </c>
      <c r="N15" s="24">
        <v>4850.0055875295402</v>
      </c>
      <c r="O15" s="24">
        <v>4850.0056252314989</v>
      </c>
      <c r="P15" s="24">
        <v>4850.0065527734305</v>
      </c>
      <c r="Q15" s="24">
        <v>5060.0121595423998</v>
      </c>
      <c r="R15" s="24">
        <v>5060.0253061649</v>
      </c>
      <c r="S15" s="24">
        <v>5622.2724344039989</v>
      </c>
      <c r="T15" s="24">
        <v>5622.2726013298998</v>
      </c>
      <c r="U15" s="24">
        <v>5734.123882346199</v>
      </c>
      <c r="V15" s="24">
        <v>5734.1239059109994</v>
      </c>
      <c r="W15" s="24">
        <v>6061.8560868125005</v>
      </c>
      <c r="X15" s="24">
        <v>6982.8032017142987</v>
      </c>
      <c r="Y15" s="24">
        <v>6982.803252185</v>
      </c>
      <c r="Z15" s="24">
        <v>7675.6559453237005</v>
      </c>
      <c r="AA15" s="24">
        <v>7774.8761989525992</v>
      </c>
    </row>
    <row r="16" spans="1:27" x14ac:dyDescent="0.25">
      <c r="A16" s="28" t="s">
        <v>40</v>
      </c>
      <c r="B16" s="28" t="s">
        <v>56</v>
      </c>
      <c r="C16" s="24">
        <v>64.899999991059062</v>
      </c>
      <c r="D16" s="24">
        <v>105.21000204980358</v>
      </c>
      <c r="E16" s="24">
        <v>157.20999655127508</v>
      </c>
      <c r="F16" s="24">
        <v>231.1999971866606</v>
      </c>
      <c r="G16" s="24">
        <v>336.59999608993422</v>
      </c>
      <c r="H16" s="24">
        <v>482.4999998807902</v>
      </c>
      <c r="I16" s="24">
        <v>666.21001362800405</v>
      </c>
      <c r="J16" s="24">
        <v>887.29999566077925</v>
      </c>
      <c r="K16" s="24">
        <v>1169.6999766826616</v>
      </c>
      <c r="L16" s="24">
        <v>1451.3999967575055</v>
      </c>
      <c r="M16" s="24">
        <v>1835.4999785423263</v>
      </c>
      <c r="N16" s="24">
        <v>2195.8000054359422</v>
      </c>
      <c r="O16" s="24">
        <v>2552.1000256538373</v>
      </c>
      <c r="P16" s="24">
        <v>2864.4999761581403</v>
      </c>
      <c r="Q16" s="24">
        <v>3151.9000062942496</v>
      </c>
      <c r="R16" s="24">
        <v>3412.6100287437407</v>
      </c>
      <c r="S16" s="24">
        <v>3667.5099544525128</v>
      </c>
      <c r="T16" s="24">
        <v>3928.3098983764521</v>
      </c>
      <c r="U16" s="24">
        <v>4202.2900047302192</v>
      </c>
      <c r="V16" s="24">
        <v>4515.5099191665586</v>
      </c>
      <c r="W16" s="24">
        <v>4833.8999090194475</v>
      </c>
      <c r="X16" s="24">
        <v>5159.8999233245695</v>
      </c>
      <c r="Y16" s="24">
        <v>5494.1999597549348</v>
      </c>
      <c r="Z16" s="24">
        <v>5756.6098699569611</v>
      </c>
      <c r="AA16" s="24">
        <v>6027.900102615351</v>
      </c>
    </row>
    <row r="17" spans="1:27" x14ac:dyDescent="0.25">
      <c r="A17" s="33" t="s">
        <v>139</v>
      </c>
      <c r="B17" s="33"/>
      <c r="C17" s="30">
        <v>56479.901169080025</v>
      </c>
      <c r="D17" s="30">
        <v>59762.240748723765</v>
      </c>
      <c r="E17" s="30">
        <v>58887.605820949706</v>
      </c>
      <c r="F17" s="30">
        <v>58245.545164192343</v>
      </c>
      <c r="G17" s="30">
        <v>58271.792672470438</v>
      </c>
      <c r="H17" s="30">
        <v>59401.811380520143</v>
      </c>
      <c r="I17" s="30">
        <v>59058.237753968206</v>
      </c>
      <c r="J17" s="30">
        <v>60117.538001046196</v>
      </c>
      <c r="K17" s="30">
        <v>64479.340732524994</v>
      </c>
      <c r="L17" s="30">
        <v>64020.728774905489</v>
      </c>
      <c r="M17" s="30">
        <v>63240.759427926052</v>
      </c>
      <c r="N17" s="30">
        <v>64898.300700724096</v>
      </c>
      <c r="O17" s="30">
        <v>64951.384609138782</v>
      </c>
      <c r="P17" s="30">
        <v>66269.235883730347</v>
      </c>
      <c r="Q17" s="30">
        <v>65834.872784285792</v>
      </c>
      <c r="R17" s="30">
        <v>68583.721525041154</v>
      </c>
      <c r="S17" s="30">
        <v>74538.767418605508</v>
      </c>
      <c r="T17" s="30">
        <v>75197.584325171192</v>
      </c>
      <c r="U17" s="30">
        <v>74330.512060805399</v>
      </c>
      <c r="V17" s="30">
        <v>73994.299636000243</v>
      </c>
      <c r="W17" s="30">
        <v>77199.353518146498</v>
      </c>
      <c r="X17" s="30">
        <v>82068.926071821072</v>
      </c>
      <c r="Y17" s="30">
        <v>80955.058217852988</v>
      </c>
      <c r="Z17" s="30">
        <v>78883.7328562943</v>
      </c>
      <c r="AA17" s="30">
        <v>77813.052265307066</v>
      </c>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24">
        <v>10260</v>
      </c>
      <c r="D20" s="24">
        <v>9760</v>
      </c>
      <c r="E20" s="24">
        <v>8260</v>
      </c>
      <c r="F20" s="24">
        <v>8260</v>
      </c>
      <c r="G20" s="24">
        <v>8259.999240000001</v>
      </c>
      <c r="H20" s="24">
        <v>8259.999240000001</v>
      </c>
      <c r="I20" s="24">
        <v>7477.8647800000008</v>
      </c>
      <c r="J20" s="24">
        <v>7477.8647800000008</v>
      </c>
      <c r="K20" s="24">
        <v>5620.9457202934</v>
      </c>
      <c r="L20" s="24">
        <v>5448.485667532299</v>
      </c>
      <c r="M20" s="24">
        <v>4096.4470053189998</v>
      </c>
      <c r="N20" s="24">
        <v>4059.9992400000001</v>
      </c>
      <c r="O20" s="24">
        <v>4059.9992400000001</v>
      </c>
      <c r="P20" s="24">
        <v>4059.9992400000001</v>
      </c>
      <c r="Q20" s="24">
        <v>1320</v>
      </c>
      <c r="R20" s="24">
        <v>1320</v>
      </c>
      <c r="S20" s="24">
        <v>1320</v>
      </c>
      <c r="T20" s="24">
        <v>1320</v>
      </c>
      <c r="U20" s="24">
        <v>1320</v>
      </c>
      <c r="V20" s="24">
        <v>1320</v>
      </c>
      <c r="W20" s="24">
        <v>1320</v>
      </c>
      <c r="X20" s="24">
        <v>0</v>
      </c>
      <c r="Y20" s="24">
        <v>0</v>
      </c>
      <c r="Z20" s="24">
        <v>0</v>
      </c>
      <c r="AA20" s="24">
        <v>0</v>
      </c>
    </row>
    <row r="21" spans="1:27" s="27" customFormat="1" x14ac:dyDescent="0.25">
      <c r="A21" s="28" t="s">
        <v>131</v>
      </c>
      <c r="B21" s="28" t="s">
        <v>72</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row>
    <row r="22" spans="1:27" s="27" customFormat="1" x14ac:dyDescent="0.25">
      <c r="A22" s="28" t="s">
        <v>131</v>
      </c>
      <c r="B22" s="28" t="s">
        <v>20</v>
      </c>
      <c r="C22" s="24">
        <v>624.99899291992097</v>
      </c>
      <c r="D22" s="24">
        <v>624.99910652939093</v>
      </c>
      <c r="E22" s="24">
        <v>624.99917574352094</v>
      </c>
      <c r="F22" s="24">
        <v>624.99917590314101</v>
      </c>
      <c r="G22" s="24">
        <v>624.99917594142096</v>
      </c>
      <c r="H22" s="24">
        <v>624.99917595705097</v>
      </c>
      <c r="I22" s="24">
        <v>624.99917597569095</v>
      </c>
      <c r="J22" s="24">
        <v>624.999176084591</v>
      </c>
      <c r="K22" s="24">
        <v>624.999176373301</v>
      </c>
      <c r="L22" s="24">
        <v>624.99917643019091</v>
      </c>
      <c r="M22" s="24">
        <v>624.99917654229091</v>
      </c>
      <c r="N22" s="24">
        <v>624.99921815299092</v>
      </c>
      <c r="O22" s="24">
        <v>624.99921965606097</v>
      </c>
      <c r="P22" s="24">
        <v>624.99922087134098</v>
      </c>
      <c r="Q22" s="24">
        <v>624.99936669312092</v>
      </c>
      <c r="R22" s="24">
        <v>624.99937585904092</v>
      </c>
      <c r="S22" s="24">
        <v>624.99970583052095</v>
      </c>
      <c r="T22" s="24">
        <v>624.99970590789098</v>
      </c>
      <c r="U22" s="24">
        <v>624.99970593842102</v>
      </c>
      <c r="V22" s="24">
        <v>624.99970604427097</v>
      </c>
      <c r="W22" s="24">
        <v>624.99970641295101</v>
      </c>
      <c r="X22" s="24">
        <v>624.999757655081</v>
      </c>
      <c r="Y22" s="24">
        <v>184.99975799286099</v>
      </c>
      <c r="Z22" s="24">
        <v>7.6523050000000005E-4</v>
      </c>
      <c r="AA22" s="24">
        <v>7.6572765999999997E-4</v>
      </c>
    </row>
    <row r="23" spans="1:27" s="27" customFormat="1" x14ac:dyDescent="0.25">
      <c r="A23" s="28" t="s">
        <v>131</v>
      </c>
      <c r="B23" s="28" t="s">
        <v>32</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s="27" customFormat="1" x14ac:dyDescent="0.25">
      <c r="A24" s="28" t="s">
        <v>131</v>
      </c>
      <c r="B24" s="28" t="s">
        <v>67</v>
      </c>
      <c r="C24" s="24">
        <v>1438.0002811016</v>
      </c>
      <c r="D24" s="24">
        <v>1438.00029369965</v>
      </c>
      <c r="E24" s="24">
        <v>1438.0007588290698</v>
      </c>
      <c r="F24" s="24">
        <v>1438.0007605749502</v>
      </c>
      <c r="G24" s="24">
        <v>1438.00077686653</v>
      </c>
      <c r="H24" s="24">
        <v>1438.0007823696199</v>
      </c>
      <c r="I24" s="24">
        <v>1438.0007908448799</v>
      </c>
      <c r="J24" s="24">
        <v>1438.00080233176</v>
      </c>
      <c r="K24" s="24">
        <v>1438.0008144805399</v>
      </c>
      <c r="L24" s="24">
        <v>1438.0008290396902</v>
      </c>
      <c r="M24" s="24">
        <v>1438.00084090617</v>
      </c>
      <c r="N24" s="24">
        <v>1438.00086212613</v>
      </c>
      <c r="O24" s="24">
        <v>1438.00087451903</v>
      </c>
      <c r="P24" s="24">
        <v>1438.0008923959801</v>
      </c>
      <c r="Q24" s="24">
        <v>1388.0050993693601</v>
      </c>
      <c r="R24" s="24">
        <v>2708.2833655078998</v>
      </c>
      <c r="S24" s="24">
        <v>3803.83612170478</v>
      </c>
      <c r="T24" s="24">
        <v>3803.8361233051401</v>
      </c>
      <c r="U24" s="24">
        <v>3803.8362537501398</v>
      </c>
      <c r="V24" s="24">
        <v>3803.8362563171604</v>
      </c>
      <c r="W24" s="24">
        <v>3803.83625937946</v>
      </c>
      <c r="X24" s="24">
        <v>3803.8363067813998</v>
      </c>
      <c r="Y24" s="24">
        <v>3803.8363853058599</v>
      </c>
      <c r="Z24" s="24">
        <v>3139.837951469</v>
      </c>
      <c r="AA24" s="24">
        <v>3139.8384310706001</v>
      </c>
    </row>
    <row r="25" spans="1:27" s="27" customFormat="1" x14ac:dyDescent="0.25">
      <c r="A25" s="28" t="s">
        <v>131</v>
      </c>
      <c r="B25" s="28" t="s">
        <v>66</v>
      </c>
      <c r="C25" s="24">
        <v>2525</v>
      </c>
      <c r="D25" s="24">
        <v>2525</v>
      </c>
      <c r="E25" s="24">
        <v>2525</v>
      </c>
      <c r="F25" s="24">
        <v>2525</v>
      </c>
      <c r="G25" s="24">
        <v>2525</v>
      </c>
      <c r="H25" s="24">
        <v>2525</v>
      </c>
      <c r="I25" s="24">
        <v>2525</v>
      </c>
      <c r="J25" s="24">
        <v>2525</v>
      </c>
      <c r="K25" s="24">
        <v>2525</v>
      </c>
      <c r="L25" s="24">
        <v>2525</v>
      </c>
      <c r="M25" s="24">
        <v>2525</v>
      </c>
      <c r="N25" s="24">
        <v>2525</v>
      </c>
      <c r="O25" s="24">
        <v>2525</v>
      </c>
      <c r="P25" s="24">
        <v>2525</v>
      </c>
      <c r="Q25" s="24">
        <v>2525</v>
      </c>
      <c r="R25" s="24">
        <v>2525</v>
      </c>
      <c r="S25" s="24">
        <v>2525</v>
      </c>
      <c r="T25" s="24">
        <v>2525</v>
      </c>
      <c r="U25" s="24">
        <v>2525</v>
      </c>
      <c r="V25" s="24">
        <v>2525</v>
      </c>
      <c r="W25" s="24">
        <v>2525</v>
      </c>
      <c r="X25" s="24">
        <v>2525</v>
      </c>
      <c r="Y25" s="24">
        <v>2525</v>
      </c>
      <c r="Z25" s="24">
        <v>2525</v>
      </c>
      <c r="AA25" s="24">
        <v>2525</v>
      </c>
    </row>
    <row r="26" spans="1:27" s="27" customFormat="1" x14ac:dyDescent="0.25">
      <c r="A26" s="28" t="s">
        <v>131</v>
      </c>
      <c r="B26" s="28" t="s">
        <v>70</v>
      </c>
      <c r="C26" s="24">
        <v>1986.4500007629379</v>
      </c>
      <c r="D26" s="24">
        <v>2213.2555930478643</v>
      </c>
      <c r="E26" s="24">
        <v>2907.6527593089431</v>
      </c>
      <c r="F26" s="24">
        <v>3665.3803166144939</v>
      </c>
      <c r="G26" s="24">
        <v>3665.3803187941135</v>
      </c>
      <c r="H26" s="24">
        <v>3860.7713238877541</v>
      </c>
      <c r="I26" s="24">
        <v>4259.6607435835331</v>
      </c>
      <c r="J26" s="24">
        <v>5021.8558366318521</v>
      </c>
      <c r="K26" s="24">
        <v>6350.9029142529644</v>
      </c>
      <c r="L26" s="24">
        <v>6350.9029171025231</v>
      </c>
      <c r="M26" s="24">
        <v>6350.9029191497248</v>
      </c>
      <c r="N26" s="24">
        <v>6350.9029565464043</v>
      </c>
      <c r="O26" s="24">
        <v>6350.902961631894</v>
      </c>
      <c r="P26" s="24">
        <v>6350.903109863435</v>
      </c>
      <c r="Q26" s="24">
        <v>8182.5865437448638</v>
      </c>
      <c r="R26" s="24">
        <v>8136.0868006061937</v>
      </c>
      <c r="S26" s="24">
        <v>8994.7859685765925</v>
      </c>
      <c r="T26" s="24">
        <v>8792.3076006561951</v>
      </c>
      <c r="U26" s="24">
        <v>8792.3109767818551</v>
      </c>
      <c r="V26" s="24">
        <v>8431.8110960110462</v>
      </c>
      <c r="W26" s="24">
        <v>9385.4805344744364</v>
      </c>
      <c r="X26" s="24">
        <v>9521.4664234291977</v>
      </c>
      <c r="Y26" s="24">
        <v>9226.4864342358633</v>
      </c>
      <c r="Z26" s="24">
        <v>9226.4865257671627</v>
      </c>
      <c r="AA26" s="24">
        <v>9226.4867686867619</v>
      </c>
    </row>
    <row r="27" spans="1:27" s="27" customFormat="1" x14ac:dyDescent="0.25">
      <c r="A27" s="28" t="s">
        <v>131</v>
      </c>
      <c r="B27" s="28" t="s">
        <v>69</v>
      </c>
      <c r="C27" s="24">
        <v>2150.5192021157527</v>
      </c>
      <c r="D27" s="24">
        <v>3866.8403973627474</v>
      </c>
      <c r="E27" s="24">
        <v>3977.8047326162487</v>
      </c>
      <c r="F27" s="24">
        <v>3977.8049028577689</v>
      </c>
      <c r="G27" s="24">
        <v>4923.7003155591274</v>
      </c>
      <c r="H27" s="24">
        <v>5647.1796437230387</v>
      </c>
      <c r="I27" s="24">
        <v>6110.9098614752393</v>
      </c>
      <c r="J27" s="24">
        <v>6110.90986658784</v>
      </c>
      <c r="K27" s="24">
        <v>10851.401860865277</v>
      </c>
      <c r="L27" s="24">
        <v>10851.401862890638</v>
      </c>
      <c r="M27" s="24">
        <v>10851.401864730578</v>
      </c>
      <c r="N27" s="24">
        <v>10851.401948234907</v>
      </c>
      <c r="O27" s="24">
        <v>10851.401960602176</v>
      </c>
      <c r="P27" s="24">
        <v>10851.402462455479</v>
      </c>
      <c r="Q27" s="24">
        <v>10851.402864565982</v>
      </c>
      <c r="R27" s="24">
        <v>10851.403258300328</v>
      </c>
      <c r="S27" s="24">
        <v>12582.794899653009</v>
      </c>
      <c r="T27" s="24">
        <v>12432.494950885222</v>
      </c>
      <c r="U27" s="24">
        <v>12432.494994421353</v>
      </c>
      <c r="V27" s="24">
        <v>12701.103083740451</v>
      </c>
      <c r="W27" s="24">
        <v>12701.104209074823</v>
      </c>
      <c r="X27" s="24">
        <v>14698.166447080934</v>
      </c>
      <c r="Y27" s="24">
        <v>14625.166670430885</v>
      </c>
      <c r="Z27" s="24">
        <v>14625.166719276263</v>
      </c>
      <c r="AA27" s="24">
        <v>14625.167039640335</v>
      </c>
    </row>
    <row r="28" spans="1:27" s="27" customFormat="1" x14ac:dyDescent="0.25">
      <c r="A28" s="28" t="s">
        <v>131</v>
      </c>
      <c r="B28" s="28" t="s">
        <v>36</v>
      </c>
      <c r="C28" s="24">
        <v>1.9786721699999983E-3</v>
      </c>
      <c r="D28" s="24">
        <v>2.0503647099999979E-3</v>
      </c>
      <c r="E28" s="24">
        <v>2.2971073199999992E-3</v>
      </c>
      <c r="F28" s="24">
        <v>2.297156709999997E-3</v>
      </c>
      <c r="G28" s="24">
        <v>3.0008939499999989E-3</v>
      </c>
      <c r="H28" s="24">
        <v>4.5706230299999888E-3</v>
      </c>
      <c r="I28" s="24">
        <v>5.4698063399999993E-3</v>
      </c>
      <c r="J28" s="24">
        <v>6.4773713999999993E-3</v>
      </c>
      <c r="K28" s="24">
        <v>6.47783704E-3</v>
      </c>
      <c r="L28" s="24">
        <v>1344.6737894447001</v>
      </c>
      <c r="M28" s="24">
        <v>1344.6738091656998</v>
      </c>
      <c r="N28" s="24">
        <v>2183.7803290976003</v>
      </c>
      <c r="O28" s="24">
        <v>2183.7803300559003</v>
      </c>
      <c r="P28" s="24">
        <v>2183.7803304346003</v>
      </c>
      <c r="Q28" s="24">
        <v>2400.6626311829</v>
      </c>
      <c r="R28" s="24">
        <v>2400.6626313711995</v>
      </c>
      <c r="S28" s="24">
        <v>2400.6626316288002</v>
      </c>
      <c r="T28" s="24">
        <v>2400.6626320349001</v>
      </c>
      <c r="U28" s="24">
        <v>2400.6662393847996</v>
      </c>
      <c r="V28" s="24">
        <v>2400.6662481648</v>
      </c>
      <c r="W28" s="24">
        <v>2751.2042270691995</v>
      </c>
      <c r="X28" s="24">
        <v>3115.1984962636998</v>
      </c>
      <c r="Y28" s="24">
        <v>3115.1984168220006</v>
      </c>
      <c r="Z28" s="24">
        <v>3115.1990008602002</v>
      </c>
      <c r="AA28" s="24">
        <v>3115.1991681847003</v>
      </c>
    </row>
    <row r="29" spans="1:27" s="27" customFormat="1" x14ac:dyDescent="0.25">
      <c r="A29" s="28" t="s">
        <v>131</v>
      </c>
      <c r="B29" s="28" t="s">
        <v>74</v>
      </c>
      <c r="C29" s="24">
        <v>240</v>
      </c>
      <c r="D29" s="24">
        <v>240</v>
      </c>
      <c r="E29" s="24">
        <v>240</v>
      </c>
      <c r="F29" s="24">
        <v>240.00285593583001</v>
      </c>
      <c r="G29" s="24">
        <v>2280.0037203096304</v>
      </c>
      <c r="H29" s="24">
        <v>2280.0038364156003</v>
      </c>
      <c r="I29" s="24">
        <v>2280.0039181922498</v>
      </c>
      <c r="J29" s="24">
        <v>2280.0039767203502</v>
      </c>
      <c r="K29" s="24">
        <v>4280.0000035619996</v>
      </c>
      <c r="L29" s="24">
        <v>4280.0000040530995</v>
      </c>
      <c r="M29" s="24">
        <v>4280.0000047194999</v>
      </c>
      <c r="N29" s="24">
        <v>4280.0000454513001</v>
      </c>
      <c r="O29" s="24">
        <v>4280.0000462714997</v>
      </c>
      <c r="P29" s="24">
        <v>4280.000047214</v>
      </c>
      <c r="Q29" s="24">
        <v>4490.0000484694001</v>
      </c>
      <c r="R29" s="24">
        <v>4490.0001098249995</v>
      </c>
      <c r="S29" s="24">
        <v>4539.9998712757988</v>
      </c>
      <c r="T29" s="24">
        <v>4539.9998729271992</v>
      </c>
      <c r="U29" s="24">
        <v>4539.9998748209991</v>
      </c>
      <c r="V29" s="24">
        <v>4539.9998767933994</v>
      </c>
      <c r="W29" s="24">
        <v>4540.0001188269998</v>
      </c>
      <c r="X29" s="24">
        <v>4540.0001210209994</v>
      </c>
      <c r="Y29" s="24">
        <v>4540.0001233100002</v>
      </c>
      <c r="Z29" s="24">
        <v>4540.0001258236998</v>
      </c>
      <c r="AA29" s="24">
        <v>4540.0001283235997</v>
      </c>
    </row>
    <row r="30" spans="1:27" s="27" customFormat="1" x14ac:dyDescent="0.25">
      <c r="A30" s="28" t="s">
        <v>131</v>
      </c>
      <c r="B30" s="28" t="s">
        <v>56</v>
      </c>
      <c r="C30" s="24">
        <v>25.000000134110341</v>
      </c>
      <c r="D30" s="24">
        <v>39.710000619292224</v>
      </c>
      <c r="E30" s="24">
        <v>61.209998458623872</v>
      </c>
      <c r="F30" s="24">
        <v>92.100000143051133</v>
      </c>
      <c r="G30" s="24">
        <v>135.00000143051051</v>
      </c>
      <c r="H30" s="24">
        <v>191.79999816417651</v>
      </c>
      <c r="I30" s="24">
        <v>261.41000294685313</v>
      </c>
      <c r="J30" s="24">
        <v>342.69999337196282</v>
      </c>
      <c r="K30" s="24">
        <v>447.89998507499615</v>
      </c>
      <c r="L30" s="24">
        <v>547.60000896453846</v>
      </c>
      <c r="M30" s="24">
        <v>676.49999380111626</v>
      </c>
      <c r="N30" s="24">
        <v>801.40001535415638</v>
      </c>
      <c r="O30" s="24">
        <v>918.49997758865288</v>
      </c>
      <c r="P30" s="24">
        <v>1016.7000036239616</v>
      </c>
      <c r="Q30" s="24">
        <v>1105.8999681472771</v>
      </c>
      <c r="R30" s="24">
        <v>1189.9100012779231</v>
      </c>
      <c r="S30" s="24">
        <v>1273.4099788665758</v>
      </c>
      <c r="T30" s="24">
        <v>1359.7099685668886</v>
      </c>
      <c r="U30" s="24">
        <v>1451.8900413513177</v>
      </c>
      <c r="V30" s="24">
        <v>1556.0099649429314</v>
      </c>
      <c r="W30" s="24">
        <v>1661.1999425887993</v>
      </c>
      <c r="X30" s="24">
        <v>1769.0999584197934</v>
      </c>
      <c r="Y30" s="24">
        <v>1880.1999368667566</v>
      </c>
      <c r="Z30" s="24">
        <v>1968.6099462509121</v>
      </c>
      <c r="AA30" s="24">
        <v>2060.0000476837149</v>
      </c>
    </row>
    <row r="31" spans="1:27" s="27" customFormat="1" x14ac:dyDescent="0.25">
      <c r="A31" s="33" t="s">
        <v>139</v>
      </c>
      <c r="B31" s="33"/>
      <c r="C31" s="30">
        <v>18984.968476900212</v>
      </c>
      <c r="D31" s="30">
        <v>20428.09539063965</v>
      </c>
      <c r="E31" s="30">
        <v>19733.457426497782</v>
      </c>
      <c r="F31" s="30">
        <v>20491.185155950356</v>
      </c>
      <c r="G31" s="30">
        <v>21437.079827161189</v>
      </c>
      <c r="H31" s="30">
        <v>22355.950165937465</v>
      </c>
      <c r="I31" s="30">
        <v>22436.435351879347</v>
      </c>
      <c r="J31" s="30">
        <v>23198.630461636043</v>
      </c>
      <c r="K31" s="30">
        <v>27411.250486265482</v>
      </c>
      <c r="L31" s="30">
        <v>27238.790452995341</v>
      </c>
      <c r="M31" s="30">
        <v>25886.751806647764</v>
      </c>
      <c r="N31" s="30">
        <v>25850.304225060434</v>
      </c>
      <c r="O31" s="30">
        <v>25850.304256409159</v>
      </c>
      <c r="P31" s="30">
        <v>25850.304925586235</v>
      </c>
      <c r="Q31" s="30">
        <v>24891.993874373326</v>
      </c>
      <c r="R31" s="30">
        <v>26165.772800273462</v>
      </c>
      <c r="S31" s="30">
        <v>29851.416695764907</v>
      </c>
      <c r="T31" s="30">
        <v>29498.638380754448</v>
      </c>
      <c r="U31" s="30">
        <v>29498.641930891768</v>
      </c>
      <c r="V31" s="30">
        <v>29406.750142112927</v>
      </c>
      <c r="W31" s="30">
        <v>30360.42070934167</v>
      </c>
      <c r="X31" s="30">
        <v>31173.468934946613</v>
      </c>
      <c r="Y31" s="30">
        <v>30365.489247965466</v>
      </c>
      <c r="Z31" s="30">
        <v>29516.491961742926</v>
      </c>
      <c r="AA31" s="30">
        <v>29516.493005125358</v>
      </c>
    </row>
    <row r="32" spans="1:27" s="27" customFormat="1" x14ac:dyDescent="0.25"/>
    <row r="33" spans="1:27" s="27" customFormat="1"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s="27" customFormat="1" x14ac:dyDescent="0.25">
      <c r="A34" s="28" t="s">
        <v>132</v>
      </c>
      <c r="B34" s="28" t="s">
        <v>64</v>
      </c>
      <c r="C34" s="24">
        <v>8126</v>
      </c>
      <c r="D34" s="24">
        <v>8126</v>
      </c>
      <c r="E34" s="24">
        <v>8126</v>
      </c>
      <c r="F34" s="24">
        <v>8052.2458900000001</v>
      </c>
      <c r="G34" s="24">
        <v>7041.283126458</v>
      </c>
      <c r="H34" s="24">
        <v>7041.2829964466</v>
      </c>
      <c r="I34" s="24">
        <v>6738.3616364322988</v>
      </c>
      <c r="J34" s="24">
        <v>6341.2829964034991</v>
      </c>
      <c r="K34" s="24">
        <v>6341.2829963831991</v>
      </c>
      <c r="L34" s="24">
        <v>6341.282996350199</v>
      </c>
      <c r="M34" s="24">
        <v>6341.2829963270997</v>
      </c>
      <c r="N34" s="24">
        <v>6341.2829962853993</v>
      </c>
      <c r="O34" s="24">
        <v>6341.2829962329997</v>
      </c>
      <c r="P34" s="24">
        <v>6341.2829961394</v>
      </c>
      <c r="Q34" s="24">
        <v>5745.9998699999996</v>
      </c>
      <c r="R34" s="24">
        <v>5046</v>
      </c>
      <c r="S34" s="24">
        <v>3896</v>
      </c>
      <c r="T34" s="24">
        <v>3896</v>
      </c>
      <c r="U34" s="24">
        <v>3896</v>
      </c>
      <c r="V34" s="24">
        <v>3896</v>
      </c>
      <c r="W34" s="24">
        <v>3896</v>
      </c>
      <c r="X34" s="24">
        <v>3152</v>
      </c>
      <c r="Y34" s="24">
        <v>2787</v>
      </c>
      <c r="Z34" s="24">
        <v>2421.9998999999998</v>
      </c>
      <c r="AA34" s="24">
        <v>2056.9998999999998</v>
      </c>
    </row>
    <row r="35" spans="1:27" s="27" customFormat="1" x14ac:dyDescent="0.25">
      <c r="A35" s="28" t="s">
        <v>132</v>
      </c>
      <c r="B35" s="28" t="s">
        <v>72</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row>
    <row r="36" spans="1:27" s="27" customFormat="1" x14ac:dyDescent="0.25">
      <c r="A36" s="28" t="s">
        <v>132</v>
      </c>
      <c r="B36" s="28" t="s">
        <v>20</v>
      </c>
      <c r="C36" s="24">
        <v>1596.8999938964839</v>
      </c>
      <c r="D36" s="24">
        <v>1596.9001017873079</v>
      </c>
      <c r="E36" s="24">
        <v>1596.9001073713798</v>
      </c>
      <c r="F36" s="24">
        <v>1596.9001327598639</v>
      </c>
      <c r="G36" s="24">
        <v>1596.9001428633339</v>
      </c>
      <c r="H36" s="24">
        <v>1596.900157164044</v>
      </c>
      <c r="I36" s="24">
        <v>1596.9001573583939</v>
      </c>
      <c r="J36" s="24">
        <v>1596.9001808797639</v>
      </c>
      <c r="K36" s="24">
        <v>1596.900180995664</v>
      </c>
      <c r="L36" s="24">
        <v>1596.9001810651839</v>
      </c>
      <c r="M36" s="24">
        <v>1596.9001818590639</v>
      </c>
      <c r="N36" s="24">
        <v>1596.9001849156839</v>
      </c>
      <c r="O36" s="24">
        <v>1596.9002058915939</v>
      </c>
      <c r="P36" s="24">
        <v>1596.9002487623839</v>
      </c>
      <c r="Q36" s="24">
        <v>1596.900295670634</v>
      </c>
      <c r="R36" s="24">
        <v>1211.9003102493039</v>
      </c>
      <c r="S36" s="24">
        <v>1211.9004912029438</v>
      </c>
      <c r="T36" s="24">
        <v>1211.9004912226239</v>
      </c>
      <c r="U36" s="24">
        <v>1068.5004973806001</v>
      </c>
      <c r="V36" s="24">
        <v>1068.5004974924</v>
      </c>
      <c r="W36" s="24">
        <v>1068.5004979255</v>
      </c>
      <c r="X36" s="24">
        <v>1068.5005449693001</v>
      </c>
      <c r="Y36" s="24">
        <v>1068.5005451075999</v>
      </c>
      <c r="Z36" s="24">
        <v>1068.5005480564</v>
      </c>
      <c r="AA36" s="24">
        <v>424.00055027724</v>
      </c>
    </row>
    <row r="37" spans="1:27" s="27" customFormat="1" x14ac:dyDescent="0.25">
      <c r="A37" s="28" t="s">
        <v>132</v>
      </c>
      <c r="B37" s="28" t="s">
        <v>32</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row>
    <row r="38" spans="1:27" s="27" customFormat="1" x14ac:dyDescent="0.25">
      <c r="A38" s="28" t="s">
        <v>132</v>
      </c>
      <c r="B38" s="28" t="s">
        <v>67</v>
      </c>
      <c r="C38" s="24">
        <v>1909.0001414671699</v>
      </c>
      <c r="D38" s="24">
        <v>1909.00014823116</v>
      </c>
      <c r="E38" s="24">
        <v>1909.0001572446999</v>
      </c>
      <c r="F38" s="24">
        <v>1909.0002601946801</v>
      </c>
      <c r="G38" s="24">
        <v>1909.0003031850999</v>
      </c>
      <c r="H38" s="24">
        <v>1909.0004322854199</v>
      </c>
      <c r="I38" s="24">
        <v>1909.0004329011699</v>
      </c>
      <c r="J38" s="24">
        <v>1909.0004351192299</v>
      </c>
      <c r="K38" s="24">
        <v>1909.0004355299</v>
      </c>
      <c r="L38" s="24">
        <v>1909.0004356905999</v>
      </c>
      <c r="M38" s="24">
        <v>1909.0004358716801</v>
      </c>
      <c r="N38" s="24">
        <v>1909.00043628807</v>
      </c>
      <c r="O38" s="24">
        <v>1629.0004368201501</v>
      </c>
      <c r="P38" s="24">
        <v>1512.0008590822699</v>
      </c>
      <c r="Q38" s="24">
        <v>1512.000943581</v>
      </c>
      <c r="R38" s="24">
        <v>1512.0021179365001</v>
      </c>
      <c r="S38" s="24">
        <v>1512.0037443126</v>
      </c>
      <c r="T38" s="24">
        <v>1512.0037446572001</v>
      </c>
      <c r="U38" s="24">
        <v>1512.0037450735001</v>
      </c>
      <c r="V38" s="24">
        <v>1512.0037454506</v>
      </c>
      <c r="W38" s="24">
        <v>1512.0037459237999</v>
      </c>
      <c r="X38" s="24">
        <v>1512.0037466424999</v>
      </c>
      <c r="Y38" s="24">
        <v>1512.0037472496999</v>
      </c>
      <c r="Z38" s="24">
        <v>1369.0037478624999</v>
      </c>
      <c r="AA38" s="24">
        <v>1369.0037488057001</v>
      </c>
    </row>
    <row r="39" spans="1:27" s="27" customFormat="1" x14ac:dyDescent="0.25">
      <c r="A39" s="28" t="s">
        <v>132</v>
      </c>
      <c r="B39" s="28" t="s">
        <v>66</v>
      </c>
      <c r="C39" s="24">
        <v>152.40000152587891</v>
      </c>
      <c r="D39" s="24">
        <v>152.40000152587891</v>
      </c>
      <c r="E39" s="24">
        <v>152.40000152587891</v>
      </c>
      <c r="F39" s="24">
        <v>152.40000152587891</v>
      </c>
      <c r="G39" s="24">
        <v>152.40000152587891</v>
      </c>
      <c r="H39" s="24">
        <v>152.40000152587891</v>
      </c>
      <c r="I39" s="24">
        <v>152.40000152587891</v>
      </c>
      <c r="J39" s="24">
        <v>152.40000152587891</v>
      </c>
      <c r="K39" s="24">
        <v>152.40000152587891</v>
      </c>
      <c r="L39" s="24">
        <v>152.40000152587891</v>
      </c>
      <c r="M39" s="24">
        <v>152.40000152587891</v>
      </c>
      <c r="N39" s="24">
        <v>152.40000152587891</v>
      </c>
      <c r="O39" s="24">
        <v>152.40000152587891</v>
      </c>
      <c r="P39" s="24">
        <v>152.40000152587891</v>
      </c>
      <c r="Q39" s="24">
        <v>152.40000152587891</v>
      </c>
      <c r="R39" s="24">
        <v>152.40000152587891</v>
      </c>
      <c r="S39" s="24">
        <v>66</v>
      </c>
      <c r="T39" s="24">
        <v>66</v>
      </c>
      <c r="U39" s="24">
        <v>66</v>
      </c>
      <c r="V39" s="24">
        <v>66</v>
      </c>
      <c r="W39" s="24">
        <v>66</v>
      </c>
      <c r="X39" s="24">
        <v>0</v>
      </c>
      <c r="Y39" s="24">
        <v>0</v>
      </c>
      <c r="Z39" s="24">
        <v>0</v>
      </c>
      <c r="AA39" s="24">
        <v>0</v>
      </c>
    </row>
    <row r="40" spans="1:27" s="27" customFormat="1" x14ac:dyDescent="0.25">
      <c r="A40" s="28" t="s">
        <v>132</v>
      </c>
      <c r="B40" s="28" t="s">
        <v>70</v>
      </c>
      <c r="C40" s="24">
        <v>676.60802078246934</v>
      </c>
      <c r="D40" s="24">
        <v>1176.6117978417992</v>
      </c>
      <c r="E40" s="24">
        <v>1176.6119850214095</v>
      </c>
      <c r="F40" s="24">
        <v>1176.612514791289</v>
      </c>
      <c r="G40" s="24">
        <v>1497.214621395239</v>
      </c>
      <c r="H40" s="24">
        <v>1702.3560165891497</v>
      </c>
      <c r="I40" s="24">
        <v>1702.3560307457294</v>
      </c>
      <c r="J40" s="24">
        <v>2483.069362378279</v>
      </c>
      <c r="K40" s="24">
        <v>2483.0696088461386</v>
      </c>
      <c r="L40" s="24">
        <v>2483.069630816839</v>
      </c>
      <c r="M40" s="24">
        <v>3055.1058615250699</v>
      </c>
      <c r="N40" s="24">
        <v>3606.0736836000092</v>
      </c>
      <c r="O40" s="24">
        <v>3606.0737011065098</v>
      </c>
      <c r="P40" s="24">
        <v>5040.919813522929</v>
      </c>
      <c r="Q40" s="24">
        <v>5848.6791390182589</v>
      </c>
      <c r="R40" s="24">
        <v>8142.0868572416193</v>
      </c>
      <c r="S40" s="24">
        <v>10886.073049058728</v>
      </c>
      <c r="T40" s="24">
        <v>10886.073053469669</v>
      </c>
      <c r="U40" s="24">
        <v>10886.07305664056</v>
      </c>
      <c r="V40" s="24">
        <v>10886.073063182568</v>
      </c>
      <c r="W40" s="24">
        <v>10886.073148638729</v>
      </c>
      <c r="X40" s="24">
        <v>12163.908189069569</v>
      </c>
      <c r="Y40" s="24">
        <v>11983.392284391477</v>
      </c>
      <c r="Z40" s="24">
        <v>11829.31350843664</v>
      </c>
      <c r="AA40" s="24">
        <v>12984.513458359441</v>
      </c>
    </row>
    <row r="41" spans="1:27" s="27" customFormat="1" x14ac:dyDescent="0.25">
      <c r="A41" s="28" t="s">
        <v>132</v>
      </c>
      <c r="B41" s="28" t="s">
        <v>69</v>
      </c>
      <c r="C41" s="24">
        <v>1965.8571067143898</v>
      </c>
      <c r="D41" s="24">
        <v>2775.8581712222153</v>
      </c>
      <c r="E41" s="24">
        <v>2775.8581724870928</v>
      </c>
      <c r="F41" s="24">
        <v>2775.8581728237318</v>
      </c>
      <c r="G41" s="24">
        <v>2775.8591328852863</v>
      </c>
      <c r="H41" s="24">
        <v>2775.8598617174453</v>
      </c>
      <c r="I41" s="24">
        <v>2775.8600072260956</v>
      </c>
      <c r="J41" s="24">
        <v>2775.8607868441359</v>
      </c>
      <c r="K41" s="24">
        <v>2775.8608746965851</v>
      </c>
      <c r="L41" s="24">
        <v>2775.8613462678054</v>
      </c>
      <c r="M41" s="24">
        <v>2775.8912048883453</v>
      </c>
      <c r="N41" s="24">
        <v>3026.0673524169947</v>
      </c>
      <c r="O41" s="24">
        <v>3272.3431044418353</v>
      </c>
      <c r="P41" s="24">
        <v>3272.3431113517759</v>
      </c>
      <c r="Q41" s="24">
        <v>3856.5732799710054</v>
      </c>
      <c r="R41" s="24">
        <v>3735.5734074186253</v>
      </c>
      <c r="S41" s="24">
        <v>3782.6829245727754</v>
      </c>
      <c r="T41" s="24">
        <v>3782.6829300024651</v>
      </c>
      <c r="U41" s="24">
        <v>3782.6829335643356</v>
      </c>
      <c r="V41" s="24">
        <v>3782.6832974734252</v>
      </c>
      <c r="W41" s="24">
        <v>4318.5804727641253</v>
      </c>
      <c r="X41" s="24">
        <v>6487.911141938981</v>
      </c>
      <c r="Y41" s="24">
        <v>6334.9111937968592</v>
      </c>
      <c r="Z41" s="24">
        <v>6236.7712430671218</v>
      </c>
      <c r="AA41" s="24">
        <v>6172.611321431812</v>
      </c>
    </row>
    <row r="42" spans="1:27" s="27" customFormat="1" x14ac:dyDescent="0.25">
      <c r="A42" s="28" t="s">
        <v>132</v>
      </c>
      <c r="B42" s="28" t="s">
        <v>36</v>
      </c>
      <c r="C42" s="24">
        <v>2.0004008616700002</v>
      </c>
      <c r="D42" s="24">
        <v>22.000401034500001</v>
      </c>
      <c r="E42" s="24">
        <v>22.000401063070001</v>
      </c>
      <c r="F42" s="24">
        <v>22.000401075749998</v>
      </c>
      <c r="G42" s="24">
        <v>22.000440877660001</v>
      </c>
      <c r="H42" s="24">
        <v>22.0018405635</v>
      </c>
      <c r="I42" s="24">
        <v>22.0018567282</v>
      </c>
      <c r="J42" s="24">
        <v>427.65325999999999</v>
      </c>
      <c r="K42" s="24">
        <v>427.65325999999999</v>
      </c>
      <c r="L42" s="24">
        <v>427.65339999999998</v>
      </c>
      <c r="M42" s="24">
        <v>551.70010000000002</v>
      </c>
      <c r="N42" s="24">
        <v>551.70010000000002</v>
      </c>
      <c r="O42" s="24">
        <v>612.78909999999996</v>
      </c>
      <c r="P42" s="24">
        <v>846.4787</v>
      </c>
      <c r="Q42" s="24">
        <v>846.4787</v>
      </c>
      <c r="R42" s="24">
        <v>846.4787</v>
      </c>
      <c r="S42" s="24">
        <v>846.4787</v>
      </c>
      <c r="T42" s="24">
        <v>846.4787</v>
      </c>
      <c r="U42" s="24">
        <v>846.4787</v>
      </c>
      <c r="V42" s="24">
        <v>846.4787</v>
      </c>
      <c r="W42" s="24">
        <v>846.47839999999997</v>
      </c>
      <c r="X42" s="24">
        <v>846.47839999999997</v>
      </c>
      <c r="Y42" s="24">
        <v>846.47839999999997</v>
      </c>
      <c r="Z42" s="24">
        <v>846.47844999999995</v>
      </c>
      <c r="AA42" s="24">
        <v>846.47839999999997</v>
      </c>
    </row>
    <row r="43" spans="1:27" s="27" customFormat="1" x14ac:dyDescent="0.25">
      <c r="A43" s="28" t="s">
        <v>132</v>
      </c>
      <c r="B43" s="28" t="s">
        <v>74</v>
      </c>
      <c r="C43" s="24">
        <v>570</v>
      </c>
      <c r="D43" s="24">
        <v>570</v>
      </c>
      <c r="E43" s="24">
        <v>570</v>
      </c>
      <c r="F43" s="24">
        <v>570.00059427105998</v>
      </c>
      <c r="G43" s="24">
        <v>570.00070365980002</v>
      </c>
      <c r="H43" s="24">
        <v>570.00111552989995</v>
      </c>
      <c r="I43" s="24">
        <v>570.00111829100001</v>
      </c>
      <c r="J43" s="24">
        <v>570.00126186010004</v>
      </c>
      <c r="K43" s="24">
        <v>570.00126304800006</v>
      </c>
      <c r="L43" s="24">
        <v>570.00126339049996</v>
      </c>
      <c r="M43" s="24">
        <v>570.00126457709996</v>
      </c>
      <c r="N43" s="24">
        <v>570.00126980330003</v>
      </c>
      <c r="O43" s="24">
        <v>570.00127483660003</v>
      </c>
      <c r="P43" s="24">
        <v>570.00216608979997</v>
      </c>
      <c r="Q43" s="24">
        <v>570.007281659</v>
      </c>
      <c r="R43" s="24">
        <v>570.02017039199995</v>
      </c>
      <c r="S43" s="24">
        <v>1082.2638999999999</v>
      </c>
      <c r="T43" s="24">
        <v>1082.2638999999999</v>
      </c>
      <c r="U43" s="24">
        <v>1082.2638999999999</v>
      </c>
      <c r="V43" s="24">
        <v>1082.2638999999999</v>
      </c>
      <c r="W43" s="24">
        <v>1409.9902</v>
      </c>
      <c r="X43" s="24">
        <v>2112.4808000000003</v>
      </c>
      <c r="Y43" s="24">
        <v>2112.4808000000003</v>
      </c>
      <c r="Z43" s="24">
        <v>2358.7534000000001</v>
      </c>
      <c r="AA43" s="24">
        <v>2358.7534999999998</v>
      </c>
    </row>
    <row r="44" spans="1:27" s="27" customFormat="1" x14ac:dyDescent="0.25">
      <c r="A44" s="28" t="s">
        <v>132</v>
      </c>
      <c r="B44" s="28" t="s">
        <v>56</v>
      </c>
      <c r="C44" s="24">
        <v>11.800000190734799</v>
      </c>
      <c r="D44" s="24">
        <v>19</v>
      </c>
      <c r="E44" s="24">
        <v>29.399999618530199</v>
      </c>
      <c r="F44" s="24">
        <v>44.5</v>
      </c>
      <c r="G44" s="24">
        <v>65.599998474121094</v>
      </c>
      <c r="H44" s="24">
        <v>93.900001525878906</v>
      </c>
      <c r="I44" s="24">
        <v>128.100006103515</v>
      </c>
      <c r="J44" s="24">
        <v>170.30000305175699</v>
      </c>
      <c r="K44" s="24">
        <v>224.39999389648401</v>
      </c>
      <c r="L44" s="24">
        <v>284.600006103515</v>
      </c>
      <c r="M44" s="24">
        <v>369.20001220703102</v>
      </c>
      <c r="N44" s="24">
        <v>447.100006103515</v>
      </c>
      <c r="O44" s="24">
        <v>529.70001220703102</v>
      </c>
      <c r="P44" s="24">
        <v>602</v>
      </c>
      <c r="Q44" s="24">
        <v>668.20001220703102</v>
      </c>
      <c r="R44" s="24">
        <v>729</v>
      </c>
      <c r="S44" s="24">
        <v>789.09997558593705</v>
      </c>
      <c r="T44" s="24">
        <v>851.29998779296795</v>
      </c>
      <c r="U44" s="24">
        <v>916.20001220703102</v>
      </c>
      <c r="V44" s="24">
        <v>989</v>
      </c>
      <c r="W44" s="24">
        <v>1064.09997558593</v>
      </c>
      <c r="X44" s="24">
        <v>1141.19995117187</v>
      </c>
      <c r="Y44" s="24">
        <v>1220.5</v>
      </c>
      <c r="Z44" s="24">
        <v>1281.19995117187</v>
      </c>
      <c r="AA44" s="24">
        <v>1344</v>
      </c>
    </row>
    <row r="45" spans="1:27" s="27" customFormat="1" x14ac:dyDescent="0.25">
      <c r="A45" s="33" t="s">
        <v>139</v>
      </c>
      <c r="B45" s="33"/>
      <c r="C45" s="30">
        <v>14426.765264386391</v>
      </c>
      <c r="D45" s="30">
        <v>15736.770220608361</v>
      </c>
      <c r="E45" s="30">
        <v>15736.770423650461</v>
      </c>
      <c r="F45" s="30">
        <v>15663.016972095442</v>
      </c>
      <c r="G45" s="30">
        <v>14972.657328312838</v>
      </c>
      <c r="H45" s="30">
        <v>15177.799465728538</v>
      </c>
      <c r="I45" s="30">
        <v>14874.878266189568</v>
      </c>
      <c r="J45" s="30">
        <v>15258.513763150786</v>
      </c>
      <c r="K45" s="30">
        <v>15258.514097977368</v>
      </c>
      <c r="L45" s="30">
        <v>15258.514591716506</v>
      </c>
      <c r="M45" s="30">
        <v>15830.580681997137</v>
      </c>
      <c r="N45" s="30">
        <v>16631.724655032038</v>
      </c>
      <c r="O45" s="30">
        <v>16598.000446018967</v>
      </c>
      <c r="P45" s="30">
        <v>17915.847030384637</v>
      </c>
      <c r="Q45" s="30">
        <v>18712.553529766778</v>
      </c>
      <c r="R45" s="30">
        <v>19799.962694371927</v>
      </c>
      <c r="S45" s="30">
        <v>21354.660209147049</v>
      </c>
      <c r="T45" s="30">
        <v>21354.660219351957</v>
      </c>
      <c r="U45" s="30">
        <v>21211.260232658995</v>
      </c>
      <c r="V45" s="30">
        <v>21211.260603598992</v>
      </c>
      <c r="W45" s="30">
        <v>21747.157865252153</v>
      </c>
      <c r="X45" s="30">
        <v>24384.323622620352</v>
      </c>
      <c r="Y45" s="30">
        <v>23685.807770545634</v>
      </c>
      <c r="Z45" s="30">
        <v>22925.588947422664</v>
      </c>
      <c r="AA45" s="30">
        <v>23007.128978874192</v>
      </c>
    </row>
    <row r="46" spans="1:27" s="27" customFormat="1" x14ac:dyDescent="0.25"/>
    <row r="47" spans="1:27" s="27" customFormat="1"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s="27" customFormat="1" x14ac:dyDescent="0.25">
      <c r="A48" s="28" t="s">
        <v>133</v>
      </c>
      <c r="B48" s="28" t="s">
        <v>64</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row>
    <row r="49" spans="1:27" s="27" customFormat="1" x14ac:dyDescent="0.25">
      <c r="A49" s="28" t="s">
        <v>133</v>
      </c>
      <c r="B49" s="28" t="s">
        <v>72</v>
      </c>
      <c r="C49" s="24">
        <v>4775</v>
      </c>
      <c r="D49" s="24">
        <v>4775</v>
      </c>
      <c r="E49" s="24">
        <v>4775</v>
      </c>
      <c r="F49" s="24">
        <v>3446.4779321666001</v>
      </c>
      <c r="G49" s="24">
        <v>3217.1890742282985</v>
      </c>
      <c r="H49" s="24">
        <v>3217.189039840599</v>
      </c>
      <c r="I49" s="24">
        <v>3096.0508374223991</v>
      </c>
      <c r="J49" s="24">
        <v>2987.4585400000001</v>
      </c>
      <c r="K49" s="24">
        <v>2987.4585400000001</v>
      </c>
      <c r="L49" s="24">
        <v>2987.4585400000001</v>
      </c>
      <c r="M49" s="24">
        <v>2987.4585400000001</v>
      </c>
      <c r="N49" s="24">
        <v>2987.4585400000001</v>
      </c>
      <c r="O49" s="24">
        <v>2987.4585400000001</v>
      </c>
      <c r="P49" s="24">
        <v>2987.4585400000001</v>
      </c>
      <c r="Q49" s="24">
        <v>2987.4585400000001</v>
      </c>
      <c r="R49" s="24">
        <v>2987.4585400000001</v>
      </c>
      <c r="S49" s="24">
        <v>2987.4585400000001</v>
      </c>
      <c r="T49" s="24">
        <v>2889.5326399999999</v>
      </c>
      <c r="U49" s="24">
        <v>2889.5326399999999</v>
      </c>
      <c r="V49" s="24">
        <v>2889.5326399999999</v>
      </c>
      <c r="W49" s="24">
        <v>2889.5326399999999</v>
      </c>
      <c r="X49" s="24">
        <v>2889.5326399999999</v>
      </c>
      <c r="Y49" s="24">
        <v>2889.5326399999999</v>
      </c>
      <c r="Z49" s="24">
        <v>2889.5326399999999</v>
      </c>
      <c r="AA49" s="24">
        <v>2889.5297400000004</v>
      </c>
    </row>
    <row r="50" spans="1:27" s="27" customFormat="1" x14ac:dyDescent="0.25">
      <c r="A50" s="28" t="s">
        <v>133</v>
      </c>
      <c r="B50" s="28" t="s">
        <v>20</v>
      </c>
      <c r="C50" s="24">
        <v>0</v>
      </c>
      <c r="D50" s="24">
        <v>1.2615620999999999E-4</v>
      </c>
      <c r="E50" s="24">
        <v>1.2662766999999901E-4</v>
      </c>
      <c r="F50" s="24">
        <v>1.5823443000000001E-4</v>
      </c>
      <c r="G50" s="24">
        <v>1.5836033E-4</v>
      </c>
      <c r="H50" s="24">
        <v>1.7367171000000001E-4</v>
      </c>
      <c r="I50" s="24">
        <v>1.7421032E-4</v>
      </c>
      <c r="J50" s="24">
        <v>1.749833E-4</v>
      </c>
      <c r="K50" s="24">
        <v>2.0205329999999999E-4</v>
      </c>
      <c r="L50" s="24">
        <v>2.27347529999999E-4</v>
      </c>
      <c r="M50" s="24">
        <v>2.2738777999999901E-4</v>
      </c>
      <c r="N50" s="24">
        <v>2.328295E-4</v>
      </c>
      <c r="O50" s="24">
        <v>2.7971406E-4</v>
      </c>
      <c r="P50" s="24">
        <v>2.80116199999999E-4</v>
      </c>
      <c r="Q50" s="24">
        <v>2.8688713999999998E-4</v>
      </c>
      <c r="R50" s="24">
        <v>2.8752550000000002E-4</v>
      </c>
      <c r="S50" s="24">
        <v>3.696471E-4</v>
      </c>
      <c r="T50" s="24">
        <v>3.7288849999999999E-4</v>
      </c>
      <c r="U50" s="24">
        <v>4.9664269999999996E-4</v>
      </c>
      <c r="V50" s="24">
        <v>4.9687869999999999E-4</v>
      </c>
      <c r="W50" s="24">
        <v>5.0052004999999998E-4</v>
      </c>
      <c r="X50" s="24">
        <v>5.5981010000000003E-4</v>
      </c>
      <c r="Y50" s="24">
        <v>6.195622E-4</v>
      </c>
      <c r="Z50" s="24">
        <v>6.2827930000000003E-4</v>
      </c>
      <c r="AA50" s="24">
        <v>6.3250290000000005E-4</v>
      </c>
    </row>
    <row r="51" spans="1:27" s="27" customFormat="1" x14ac:dyDescent="0.25">
      <c r="A51" s="28" t="s">
        <v>133</v>
      </c>
      <c r="B51" s="28" t="s">
        <v>32</v>
      </c>
      <c r="C51" s="24">
        <v>500</v>
      </c>
      <c r="D51" s="24">
        <v>500</v>
      </c>
      <c r="E51" s="24">
        <v>500</v>
      </c>
      <c r="F51" s="24">
        <v>500</v>
      </c>
      <c r="G51" s="24">
        <v>500</v>
      </c>
      <c r="H51" s="24">
        <v>500</v>
      </c>
      <c r="I51" s="24">
        <v>500</v>
      </c>
      <c r="J51" s="24">
        <v>500</v>
      </c>
      <c r="K51" s="24">
        <v>500</v>
      </c>
      <c r="L51" s="24">
        <v>500</v>
      </c>
      <c r="M51" s="24">
        <v>500</v>
      </c>
      <c r="N51" s="24">
        <v>500</v>
      </c>
      <c r="O51" s="24">
        <v>500</v>
      </c>
      <c r="P51" s="24">
        <v>500</v>
      </c>
      <c r="Q51" s="24">
        <v>500</v>
      </c>
      <c r="R51" s="24">
        <v>500</v>
      </c>
      <c r="S51" s="24">
        <v>500</v>
      </c>
      <c r="T51" s="24">
        <v>500</v>
      </c>
      <c r="U51" s="24">
        <v>0</v>
      </c>
      <c r="V51" s="24">
        <v>0</v>
      </c>
      <c r="W51" s="24">
        <v>0</v>
      </c>
      <c r="X51" s="24">
        <v>0</v>
      </c>
      <c r="Y51" s="24">
        <v>0</v>
      </c>
      <c r="Z51" s="24">
        <v>0</v>
      </c>
      <c r="AA51" s="24">
        <v>0</v>
      </c>
    </row>
    <row r="52" spans="1:27" s="27" customFormat="1" x14ac:dyDescent="0.25">
      <c r="A52" s="28" t="s">
        <v>133</v>
      </c>
      <c r="B52" s="28" t="s">
        <v>67</v>
      </c>
      <c r="C52" s="24">
        <v>1900.0001435133199</v>
      </c>
      <c r="D52" s="24">
        <v>1900.0002170718799</v>
      </c>
      <c r="E52" s="24">
        <v>1900.0002175781699</v>
      </c>
      <c r="F52" s="24">
        <v>1900.0002223081401</v>
      </c>
      <c r="G52" s="24">
        <v>1900.0002228138301</v>
      </c>
      <c r="H52" s="24">
        <v>1900.0002606845201</v>
      </c>
      <c r="I52" s="24">
        <v>1900.0002612481501</v>
      </c>
      <c r="J52" s="24">
        <v>1900.0002620330499</v>
      </c>
      <c r="K52" s="24">
        <v>1900.0002627342201</v>
      </c>
      <c r="L52" s="24">
        <v>1900.0003768567401</v>
      </c>
      <c r="M52" s="24">
        <v>1900.00037746778</v>
      </c>
      <c r="N52" s="24">
        <v>1900.0003783987199</v>
      </c>
      <c r="O52" s="24">
        <v>1730.0003834453501</v>
      </c>
      <c r="P52" s="24">
        <v>1730.0003843792699</v>
      </c>
      <c r="Q52" s="24">
        <v>1730.00038565404</v>
      </c>
      <c r="R52" s="24">
        <v>1730.0003885117801</v>
      </c>
      <c r="S52" s="24">
        <v>1730.00042917323</v>
      </c>
      <c r="T52" s="24">
        <v>1730.000430439</v>
      </c>
      <c r="U52" s="24">
        <v>1290.0006118005001</v>
      </c>
      <c r="V52" s="24">
        <v>1290.00061338046</v>
      </c>
      <c r="W52" s="24">
        <v>1290.0006155455501</v>
      </c>
      <c r="X52" s="24">
        <v>1196.00063992274</v>
      </c>
      <c r="Y52" s="24">
        <v>1196.0007101071501</v>
      </c>
      <c r="Z52" s="24">
        <v>1196.0020883912</v>
      </c>
      <c r="AA52" s="24">
        <v>1196.0028981185001</v>
      </c>
    </row>
    <row r="53" spans="1:27" s="27" customFormat="1" x14ac:dyDescent="0.25">
      <c r="A53" s="28" t="s">
        <v>133</v>
      </c>
      <c r="B53" s="28" t="s">
        <v>66</v>
      </c>
      <c r="C53" s="24">
        <v>2279</v>
      </c>
      <c r="D53" s="24">
        <v>2279</v>
      </c>
      <c r="E53" s="24">
        <v>2279</v>
      </c>
      <c r="F53" s="24">
        <v>2279</v>
      </c>
      <c r="G53" s="24">
        <v>2279</v>
      </c>
      <c r="H53" s="24">
        <v>2279</v>
      </c>
      <c r="I53" s="24">
        <v>2279</v>
      </c>
      <c r="J53" s="24">
        <v>2279</v>
      </c>
      <c r="K53" s="24">
        <v>2279</v>
      </c>
      <c r="L53" s="24">
        <v>2279</v>
      </c>
      <c r="M53" s="24">
        <v>2279</v>
      </c>
      <c r="N53" s="24">
        <v>2279</v>
      </c>
      <c r="O53" s="24">
        <v>2279</v>
      </c>
      <c r="P53" s="24">
        <v>2279</v>
      </c>
      <c r="Q53" s="24">
        <v>2279</v>
      </c>
      <c r="R53" s="24">
        <v>2279</v>
      </c>
      <c r="S53" s="24">
        <v>2279</v>
      </c>
      <c r="T53" s="24">
        <v>2279</v>
      </c>
      <c r="U53" s="24">
        <v>2279</v>
      </c>
      <c r="V53" s="24">
        <v>2279</v>
      </c>
      <c r="W53" s="24">
        <v>2279</v>
      </c>
      <c r="X53" s="24">
        <v>2279</v>
      </c>
      <c r="Y53" s="24">
        <v>2279</v>
      </c>
      <c r="Z53" s="24">
        <v>2279</v>
      </c>
      <c r="AA53" s="24">
        <v>2279</v>
      </c>
    </row>
    <row r="54" spans="1:27" s="27" customFormat="1" x14ac:dyDescent="0.25">
      <c r="A54" s="28" t="s">
        <v>133</v>
      </c>
      <c r="B54" s="28" t="s">
        <v>70</v>
      </c>
      <c r="C54" s="24">
        <v>3928.5299720764133</v>
      </c>
      <c r="D54" s="24">
        <v>4288.5316138495236</v>
      </c>
      <c r="E54" s="24">
        <v>4288.5317379844737</v>
      </c>
      <c r="F54" s="24">
        <v>4288.5323487699034</v>
      </c>
      <c r="G54" s="24">
        <v>4288.5324199696342</v>
      </c>
      <c r="H54" s="24">
        <v>4288.533008966454</v>
      </c>
      <c r="I54" s="24">
        <v>4288.5330239214936</v>
      </c>
      <c r="J54" s="24">
        <v>4288.5339588868437</v>
      </c>
      <c r="K54" s="24">
        <v>4288.5359431360594</v>
      </c>
      <c r="L54" s="24">
        <v>4288.5367603616533</v>
      </c>
      <c r="M54" s="24">
        <v>4288.5367680177233</v>
      </c>
      <c r="N54" s="24">
        <v>4288.5618034215649</v>
      </c>
      <c r="O54" s="24">
        <v>4738.5373474832813</v>
      </c>
      <c r="P54" s="24">
        <v>4738.5403619983827</v>
      </c>
      <c r="Q54" s="24">
        <v>4990.2908387407433</v>
      </c>
      <c r="R54" s="24">
        <v>4990.2917311212132</v>
      </c>
      <c r="S54" s="24">
        <v>5671.3499302709015</v>
      </c>
      <c r="T54" s="24">
        <v>5260.8562457779517</v>
      </c>
      <c r="U54" s="24">
        <v>5735.4409200419095</v>
      </c>
      <c r="V54" s="24">
        <v>5477.1410474622071</v>
      </c>
      <c r="W54" s="24">
        <v>6251.1834221487779</v>
      </c>
      <c r="X54" s="24">
        <v>7644.0747596132578</v>
      </c>
      <c r="Y54" s="24">
        <v>7570.2781339485991</v>
      </c>
      <c r="Z54" s="24">
        <v>7258.2781472383595</v>
      </c>
      <c r="AA54" s="24">
        <v>6423.0044697306639</v>
      </c>
    </row>
    <row r="55" spans="1:27" s="27" customFormat="1" x14ac:dyDescent="0.25">
      <c r="A55" s="28" t="s">
        <v>133</v>
      </c>
      <c r="B55" s="28" t="s">
        <v>69</v>
      </c>
      <c r="C55" s="24">
        <v>1096.5369987487791</v>
      </c>
      <c r="D55" s="24">
        <v>1096.537300638769</v>
      </c>
      <c r="E55" s="24">
        <v>1096.5373009252789</v>
      </c>
      <c r="F55" s="24">
        <v>1096.5374059263893</v>
      </c>
      <c r="G55" s="24">
        <v>1096.5377213984991</v>
      </c>
      <c r="H55" s="24">
        <v>1096.538032697739</v>
      </c>
      <c r="I55" s="24">
        <v>1096.5380588702192</v>
      </c>
      <c r="J55" s="24">
        <v>1096.5380823514793</v>
      </c>
      <c r="K55" s="24">
        <v>1096.538210875399</v>
      </c>
      <c r="L55" s="24">
        <v>1096.5401695225789</v>
      </c>
      <c r="M55" s="24">
        <v>1096.5404148859191</v>
      </c>
      <c r="N55" s="24">
        <v>1096.550768248479</v>
      </c>
      <c r="O55" s="24">
        <v>1096.581623477379</v>
      </c>
      <c r="P55" s="24">
        <v>1096.5816278221789</v>
      </c>
      <c r="Q55" s="24">
        <v>1301.3983795692779</v>
      </c>
      <c r="R55" s="24">
        <v>1322.8154495147778</v>
      </c>
      <c r="S55" s="24">
        <v>1403.963278580379</v>
      </c>
      <c r="T55" s="24">
        <v>2448.9410596173793</v>
      </c>
      <c r="U55" s="24">
        <v>2448.9438587873792</v>
      </c>
      <c r="V55" s="24">
        <v>2500.5079707061791</v>
      </c>
      <c r="W55" s="24">
        <v>2986.6787666431792</v>
      </c>
      <c r="X55" s="24">
        <v>3107.1435313544789</v>
      </c>
      <c r="Y55" s="24">
        <v>3476.5497583803794</v>
      </c>
      <c r="Z55" s="24">
        <v>3364.5497719762793</v>
      </c>
      <c r="AA55" s="24">
        <v>3333.4484368619096</v>
      </c>
    </row>
    <row r="56" spans="1:27" s="27" customFormat="1" x14ac:dyDescent="0.25">
      <c r="A56" s="28" t="s">
        <v>133</v>
      </c>
      <c r="B56" s="28" t="s">
        <v>36</v>
      </c>
      <c r="C56" s="24">
        <v>75.330459541086</v>
      </c>
      <c r="D56" s="24">
        <v>375.330459854276</v>
      </c>
      <c r="E56" s="24">
        <v>375.33045986888601</v>
      </c>
      <c r="F56" s="24">
        <v>375.33045987890597</v>
      </c>
      <c r="G56" s="24">
        <v>375.33045993244599</v>
      </c>
      <c r="H56" s="24">
        <v>375.33135976460602</v>
      </c>
      <c r="I56" s="24">
        <v>375.33154057330597</v>
      </c>
      <c r="J56" s="24">
        <v>375.33155918820597</v>
      </c>
      <c r="K56" s="24">
        <v>375.33155931360602</v>
      </c>
      <c r="L56" s="24">
        <v>511.58936992370599</v>
      </c>
      <c r="M56" s="24">
        <v>511.58936992370599</v>
      </c>
      <c r="N56" s="24">
        <v>511.58936992370599</v>
      </c>
      <c r="O56" s="24">
        <v>456.25936999999999</v>
      </c>
      <c r="P56" s="24">
        <v>456.25936999999999</v>
      </c>
      <c r="Q56" s="24">
        <v>456.25936999999999</v>
      </c>
      <c r="R56" s="24">
        <v>456.25936999999999</v>
      </c>
      <c r="S56" s="24">
        <v>456.25936999999999</v>
      </c>
      <c r="T56" s="24">
        <v>456.25936999999999</v>
      </c>
      <c r="U56" s="24">
        <v>456.25936999999999</v>
      </c>
      <c r="V56" s="24">
        <v>456.25936999999999</v>
      </c>
      <c r="W56" s="24">
        <v>456.25892999999996</v>
      </c>
      <c r="X56" s="24">
        <v>156.25892999999999</v>
      </c>
      <c r="Y56" s="24">
        <v>156.25892999999999</v>
      </c>
      <c r="Z56" s="24">
        <v>156.25894</v>
      </c>
      <c r="AA56" s="24">
        <v>156.25896</v>
      </c>
    </row>
    <row r="57" spans="1:27" s="27" customFormat="1" x14ac:dyDescent="0.25">
      <c r="A57" s="28" t="s">
        <v>133</v>
      </c>
      <c r="B57" s="28" t="s">
        <v>74</v>
      </c>
      <c r="C57" s="24">
        <v>0</v>
      </c>
      <c r="D57" s="24">
        <v>0</v>
      </c>
      <c r="E57" s="24">
        <v>0</v>
      </c>
      <c r="F57" s="24">
        <v>6.6622049999999998E-4</v>
      </c>
      <c r="G57" s="24">
        <v>6.7142565999999901E-4</v>
      </c>
      <c r="H57" s="24">
        <v>1.1217681E-3</v>
      </c>
      <c r="I57" s="24">
        <v>1.127627E-3</v>
      </c>
      <c r="J57" s="24">
        <v>1.1376140999999999E-3</v>
      </c>
      <c r="K57" s="24">
        <v>1.4181992E-3</v>
      </c>
      <c r="L57" s="24">
        <v>1.8932583E-3</v>
      </c>
      <c r="M57" s="24">
        <v>1.8937519E-3</v>
      </c>
      <c r="N57" s="24">
        <v>1.8982904999999999E-3</v>
      </c>
      <c r="O57" s="24">
        <v>1.9065064E-3</v>
      </c>
      <c r="P57" s="24">
        <v>1.9111512999999999E-3</v>
      </c>
      <c r="Q57" s="24">
        <v>1.9294735999999999E-3</v>
      </c>
      <c r="R57" s="24">
        <v>1.9552751999999999E-3</v>
      </c>
      <c r="S57" s="24">
        <v>2.6170082999999898E-3</v>
      </c>
      <c r="T57" s="24">
        <v>2.69413159999999E-3</v>
      </c>
      <c r="U57" s="24">
        <v>111.85227999999999</v>
      </c>
      <c r="V57" s="24">
        <v>111.85229</v>
      </c>
      <c r="W57" s="24">
        <v>111.852554</v>
      </c>
      <c r="X57" s="24">
        <v>330.30901999999998</v>
      </c>
      <c r="Y57" s="24">
        <v>330.30901999999998</v>
      </c>
      <c r="Z57" s="24">
        <v>776.8886</v>
      </c>
      <c r="AA57" s="24">
        <v>876.10829999999999</v>
      </c>
    </row>
    <row r="58" spans="1:27" s="27" customFormat="1" x14ac:dyDescent="0.25">
      <c r="A58" s="28" t="s">
        <v>133</v>
      </c>
      <c r="B58" s="28" t="s">
        <v>56</v>
      </c>
      <c r="C58" s="24">
        <v>13.899999618530201</v>
      </c>
      <c r="D58" s="24">
        <v>22.7000007629394</v>
      </c>
      <c r="E58" s="24">
        <v>34.599998474121001</v>
      </c>
      <c r="F58" s="24">
        <v>52.599998474121001</v>
      </c>
      <c r="G58" s="24">
        <v>78.699996948242102</v>
      </c>
      <c r="H58" s="24">
        <v>116</v>
      </c>
      <c r="I58" s="24">
        <v>167.30000305175699</v>
      </c>
      <c r="J58" s="24">
        <v>235.19999694824199</v>
      </c>
      <c r="K58" s="24">
        <v>322.5</v>
      </c>
      <c r="L58" s="24">
        <v>409.79998779296801</v>
      </c>
      <c r="M58" s="24">
        <v>530.09997558593705</v>
      </c>
      <c r="N58" s="24">
        <v>643.79998779296795</v>
      </c>
      <c r="O58" s="24">
        <v>758.40002441406205</v>
      </c>
      <c r="P58" s="24">
        <v>865.09997558593705</v>
      </c>
      <c r="Q58" s="24">
        <v>966.20001220703102</v>
      </c>
      <c r="R58" s="24">
        <v>1055.40002441406</v>
      </c>
      <c r="S58" s="24">
        <v>1140</v>
      </c>
      <c r="T58" s="24">
        <v>1225.19995117187</v>
      </c>
      <c r="U58" s="24">
        <v>1313.69995117187</v>
      </c>
      <c r="V58" s="24">
        <v>1416.69995117187</v>
      </c>
      <c r="W58" s="24">
        <v>1521.09997558593</v>
      </c>
      <c r="X58" s="24">
        <v>1627.90002441406</v>
      </c>
      <c r="Y58" s="24">
        <v>1737.30004882812</v>
      </c>
      <c r="Z58" s="24">
        <v>1823.5</v>
      </c>
      <c r="AA58" s="24">
        <v>1912.80004882812</v>
      </c>
    </row>
    <row r="59" spans="1:27" s="27" customFormat="1" x14ac:dyDescent="0.25">
      <c r="A59" s="33" t="s">
        <v>139</v>
      </c>
      <c r="B59" s="33"/>
      <c r="C59" s="30">
        <v>14479.067114338512</v>
      </c>
      <c r="D59" s="30">
        <v>14839.069257716383</v>
      </c>
      <c r="E59" s="30">
        <v>14839.069383115595</v>
      </c>
      <c r="F59" s="30">
        <v>13510.548067405463</v>
      </c>
      <c r="G59" s="30">
        <v>13281.259596770591</v>
      </c>
      <c r="H59" s="30">
        <v>13281.260515861022</v>
      </c>
      <c r="I59" s="30">
        <v>13160.122355672582</v>
      </c>
      <c r="J59" s="30">
        <v>13051.531018254673</v>
      </c>
      <c r="K59" s="30">
        <v>13051.533158798979</v>
      </c>
      <c r="L59" s="30">
        <v>13051.536074088503</v>
      </c>
      <c r="M59" s="30">
        <v>13051.536327759204</v>
      </c>
      <c r="N59" s="30">
        <v>13051.571722898265</v>
      </c>
      <c r="O59" s="30">
        <v>13331.578174120072</v>
      </c>
      <c r="P59" s="30">
        <v>13331.581194316032</v>
      </c>
      <c r="Q59" s="30">
        <v>13788.148430851203</v>
      </c>
      <c r="R59" s="30">
        <v>13809.56639667327</v>
      </c>
      <c r="S59" s="30">
        <v>14571.77254767161</v>
      </c>
      <c r="T59" s="30">
        <v>15108.33074872283</v>
      </c>
      <c r="U59" s="30">
        <v>14642.918527272488</v>
      </c>
      <c r="V59" s="30">
        <v>14436.182768427547</v>
      </c>
      <c r="W59" s="30">
        <v>15696.395944857557</v>
      </c>
      <c r="X59" s="30">
        <v>17115.752130700577</v>
      </c>
      <c r="Y59" s="30">
        <v>17411.361861998328</v>
      </c>
      <c r="Z59" s="30">
        <v>16987.363275885138</v>
      </c>
      <c r="AA59" s="30">
        <v>16120.986177213974</v>
      </c>
    </row>
    <row r="60" spans="1:27" s="27" customFormat="1" x14ac:dyDescent="0.25"/>
    <row r="61" spans="1:27" s="27" customFormat="1"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s="27" customFormat="1" x14ac:dyDescent="0.25">
      <c r="A62" s="28" t="s">
        <v>134</v>
      </c>
      <c r="B62" s="28" t="s">
        <v>64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row>
    <row r="63" spans="1:27" s="27" customFormat="1" x14ac:dyDescent="0.25">
      <c r="A63" s="28" t="s">
        <v>134</v>
      </c>
      <c r="B63" s="28" t="s">
        <v>72</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row>
    <row r="64" spans="1:27" s="27" customFormat="1" x14ac:dyDescent="0.25">
      <c r="A64" s="28" t="s">
        <v>134</v>
      </c>
      <c r="B64" s="28" t="s">
        <v>20</v>
      </c>
      <c r="C64" s="24">
        <v>709</v>
      </c>
      <c r="D64" s="24">
        <v>709</v>
      </c>
      <c r="E64" s="24">
        <v>529.00012686253001</v>
      </c>
      <c r="F64" s="24">
        <v>529.00012866505006</v>
      </c>
      <c r="G64" s="24">
        <v>529.00013145563003</v>
      </c>
      <c r="H64" s="24">
        <v>529.00013202626997</v>
      </c>
      <c r="I64" s="24">
        <v>529.00013790301</v>
      </c>
      <c r="J64" s="24">
        <v>529.00015219238003</v>
      </c>
      <c r="K64" s="24">
        <v>529.00016958689002</v>
      </c>
      <c r="L64" s="24">
        <v>529.00017011119996</v>
      </c>
      <c r="M64" s="24">
        <v>529.00017026226999</v>
      </c>
      <c r="N64" s="24">
        <v>529.00020321191005</v>
      </c>
      <c r="O64" s="24">
        <v>529.00021503145001</v>
      </c>
      <c r="P64" s="24">
        <v>529.00023015415002</v>
      </c>
      <c r="Q64" s="24">
        <v>529.00026132606001</v>
      </c>
      <c r="R64" s="24">
        <v>529.00026281817998</v>
      </c>
      <c r="S64" s="24">
        <v>4.3598619999999998E-4</v>
      </c>
      <c r="T64" s="24">
        <v>4.360589E-4</v>
      </c>
      <c r="U64" s="24">
        <v>4.3685894000000002E-4</v>
      </c>
      <c r="V64" s="24">
        <v>4.3703237E-4</v>
      </c>
      <c r="W64" s="24">
        <v>4.4044419999999997E-4</v>
      </c>
      <c r="X64" s="24">
        <v>4.6961059999999898E-4</v>
      </c>
      <c r="Y64" s="24">
        <v>5.5214139999999897E-4</v>
      </c>
      <c r="Z64" s="24">
        <v>5.6022180000000002E-4</v>
      </c>
      <c r="AA64" s="24">
        <v>5.6226295E-4</v>
      </c>
    </row>
    <row r="65" spans="1:27" s="27" customFormat="1" x14ac:dyDescent="0.25">
      <c r="A65" s="28" t="s">
        <v>134</v>
      </c>
      <c r="B65" s="28" t="s">
        <v>32</v>
      </c>
      <c r="C65" s="24">
        <v>920</v>
      </c>
      <c r="D65" s="24">
        <v>800</v>
      </c>
      <c r="E65" s="24">
        <v>800</v>
      </c>
      <c r="F65" s="24">
        <v>800</v>
      </c>
      <c r="G65" s="24">
        <v>800</v>
      </c>
      <c r="H65" s="24">
        <v>800</v>
      </c>
      <c r="I65" s="24">
        <v>800</v>
      </c>
      <c r="J65" s="24">
        <v>800</v>
      </c>
      <c r="K65" s="24">
        <v>800</v>
      </c>
      <c r="L65" s="24">
        <v>800</v>
      </c>
      <c r="M65" s="24">
        <v>800</v>
      </c>
      <c r="N65" s="24">
        <v>800</v>
      </c>
      <c r="O65" s="24">
        <v>800</v>
      </c>
      <c r="P65" s="24">
        <v>800</v>
      </c>
      <c r="Q65" s="24">
        <v>0</v>
      </c>
      <c r="R65" s="24">
        <v>0</v>
      </c>
      <c r="S65" s="24">
        <v>0</v>
      </c>
      <c r="T65" s="24">
        <v>0</v>
      </c>
      <c r="U65" s="24">
        <v>0</v>
      </c>
      <c r="V65" s="24">
        <v>0</v>
      </c>
      <c r="W65" s="24">
        <v>0</v>
      </c>
      <c r="X65" s="24">
        <v>0</v>
      </c>
      <c r="Y65" s="24">
        <v>0</v>
      </c>
      <c r="Z65" s="24">
        <v>0</v>
      </c>
      <c r="AA65" s="24">
        <v>0</v>
      </c>
    </row>
    <row r="66" spans="1:27" s="27" customFormat="1" x14ac:dyDescent="0.25">
      <c r="A66" s="28" t="s">
        <v>134</v>
      </c>
      <c r="B66" s="28" t="s">
        <v>67</v>
      </c>
      <c r="C66" s="24">
        <v>1287.6401443423802</v>
      </c>
      <c r="D66" s="24">
        <v>1287.6401487081703</v>
      </c>
      <c r="E66" s="24">
        <v>1287.6401754697004</v>
      </c>
      <c r="F66" s="24">
        <v>1287.6401765353803</v>
      </c>
      <c r="G66" s="24">
        <v>1287.6401826832903</v>
      </c>
      <c r="H66" s="24">
        <v>1287.6401949853202</v>
      </c>
      <c r="I66" s="24">
        <v>1287.6402032700503</v>
      </c>
      <c r="J66" s="24">
        <v>1287.6402170909403</v>
      </c>
      <c r="K66" s="24">
        <v>1287.6402325844404</v>
      </c>
      <c r="L66" s="24">
        <v>881.64024435892043</v>
      </c>
      <c r="M66" s="24">
        <v>881.6402523571104</v>
      </c>
      <c r="N66" s="24">
        <v>647.30027954513037</v>
      </c>
      <c r="O66" s="24">
        <v>647.30029394798032</v>
      </c>
      <c r="P66" s="24">
        <v>647.30031398796029</v>
      </c>
      <c r="Q66" s="24">
        <v>567.30040493864033</v>
      </c>
      <c r="R66" s="24">
        <v>567.30046667336035</v>
      </c>
      <c r="S66" s="24">
        <v>567.30122449186035</v>
      </c>
      <c r="T66" s="24">
        <v>567.30122501266032</v>
      </c>
      <c r="U66" s="24">
        <v>567.30122591046029</v>
      </c>
      <c r="V66" s="24">
        <v>567.30122682306035</v>
      </c>
      <c r="W66" s="24">
        <v>567.30122917666029</v>
      </c>
      <c r="X66" s="24">
        <v>567.30123056086029</v>
      </c>
      <c r="Y66" s="24">
        <v>567.30124298076032</v>
      </c>
      <c r="Z66" s="24">
        <v>817.78669923706047</v>
      </c>
      <c r="AA66" s="24">
        <v>872.95179923706041</v>
      </c>
    </row>
    <row r="67" spans="1:27" s="27" customFormat="1" x14ac:dyDescent="0.25">
      <c r="A67" s="28" t="s">
        <v>134</v>
      </c>
      <c r="B67" s="28" t="s">
        <v>66</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row>
    <row r="68" spans="1:27" s="27" customFormat="1" x14ac:dyDescent="0.25">
      <c r="A68" s="28" t="s">
        <v>134</v>
      </c>
      <c r="B68" s="28" t="s">
        <v>70</v>
      </c>
      <c r="C68" s="24">
        <v>2158.7600135803182</v>
      </c>
      <c r="D68" s="24">
        <v>2368.7629850724975</v>
      </c>
      <c r="E68" s="24">
        <v>2368.7638290646073</v>
      </c>
      <c r="F68" s="24">
        <v>2368.7645335991783</v>
      </c>
      <c r="G68" s="24">
        <v>2368.7646139009075</v>
      </c>
      <c r="H68" s="24">
        <v>2368.7652220556488</v>
      </c>
      <c r="I68" s="24">
        <v>2368.7653107491287</v>
      </c>
      <c r="J68" s="24">
        <v>2368.7692183598879</v>
      </c>
      <c r="K68" s="24">
        <v>2277.9741619347205</v>
      </c>
      <c r="L68" s="24">
        <v>2231.9746585411399</v>
      </c>
      <c r="M68" s="24">
        <v>2231.9746822751408</v>
      </c>
      <c r="N68" s="24">
        <v>2755.354104119021</v>
      </c>
      <c r="O68" s="24">
        <v>2562.1542548391994</v>
      </c>
      <c r="P68" s="24">
        <v>2562.154676451888</v>
      </c>
      <c r="Q68" s="24">
        <v>2712.7640591266386</v>
      </c>
      <c r="R68" s="24">
        <v>2834.6380896501819</v>
      </c>
      <c r="S68" s="24">
        <v>3316.120234202981</v>
      </c>
      <c r="T68" s="24">
        <v>3791.1548185814827</v>
      </c>
      <c r="U68" s="24">
        <v>3475.531562927114</v>
      </c>
      <c r="V68" s="24">
        <v>3436.5316032775827</v>
      </c>
      <c r="W68" s="24">
        <v>3436.539939847743</v>
      </c>
      <c r="X68" s="24">
        <v>3436.5419339924729</v>
      </c>
      <c r="Y68" s="24">
        <v>3317.1828482698916</v>
      </c>
      <c r="Z68" s="24">
        <v>3317.1861590624917</v>
      </c>
      <c r="AA68" s="24">
        <v>2973.989193537157</v>
      </c>
    </row>
    <row r="69" spans="1:27" s="27" customFormat="1" x14ac:dyDescent="0.25">
      <c r="A69" s="28" t="s">
        <v>134</v>
      </c>
      <c r="B69" s="28" t="s">
        <v>69</v>
      </c>
      <c r="C69" s="24">
        <v>378</v>
      </c>
      <c r="D69" s="24">
        <v>457.20105298000203</v>
      </c>
      <c r="E69" s="24">
        <v>457.2010555235621</v>
      </c>
      <c r="F69" s="24">
        <v>457.20105657492206</v>
      </c>
      <c r="G69" s="24">
        <v>457.20181196772205</v>
      </c>
      <c r="H69" s="24">
        <v>457.20204451837208</v>
      </c>
      <c r="I69" s="24">
        <v>457.20241342911203</v>
      </c>
      <c r="J69" s="24">
        <v>457.20259223583201</v>
      </c>
      <c r="K69" s="24">
        <v>457.20304232610215</v>
      </c>
      <c r="L69" s="24">
        <v>457.20385519530208</v>
      </c>
      <c r="M69" s="24">
        <v>457.20674995952214</v>
      </c>
      <c r="N69" s="24">
        <v>457.21257878418203</v>
      </c>
      <c r="O69" s="24">
        <v>457.21396226169213</v>
      </c>
      <c r="P69" s="24">
        <v>457.21417137644204</v>
      </c>
      <c r="Q69" s="24">
        <v>457.27811257332195</v>
      </c>
      <c r="R69" s="24">
        <v>701.64648437294113</v>
      </c>
      <c r="S69" s="24">
        <v>701.64657813638212</v>
      </c>
      <c r="T69" s="24">
        <v>701.64668841904222</v>
      </c>
      <c r="U69" s="24">
        <v>701.64674108519216</v>
      </c>
      <c r="V69" s="24">
        <v>823.06144041127209</v>
      </c>
      <c r="W69" s="24">
        <v>1105.8149586993823</v>
      </c>
      <c r="X69" s="24">
        <v>1105.8152445423921</v>
      </c>
      <c r="Y69" s="24">
        <v>1322.191993341512</v>
      </c>
      <c r="Z69" s="24">
        <v>1187.1920278545022</v>
      </c>
      <c r="AA69" s="24">
        <v>1187.192166941242</v>
      </c>
    </row>
    <row r="70" spans="1:27" s="27" customFormat="1" x14ac:dyDescent="0.25">
      <c r="A70" s="28" t="s">
        <v>134</v>
      </c>
      <c r="B70" s="28" t="s">
        <v>36</v>
      </c>
      <c r="C70" s="24">
        <v>165.00042747104001</v>
      </c>
      <c r="D70" s="24">
        <v>165.00042851307001</v>
      </c>
      <c r="E70" s="24">
        <v>165.0004285318</v>
      </c>
      <c r="F70" s="24">
        <v>165.00042854099999</v>
      </c>
      <c r="G70" s="24">
        <v>165.00042863074</v>
      </c>
      <c r="H70" s="24">
        <v>165.00074096980001</v>
      </c>
      <c r="I70" s="24">
        <v>165.0011910035</v>
      </c>
      <c r="J70" s="24">
        <v>165.00152994999999</v>
      </c>
      <c r="K70" s="24">
        <v>165.0015301697</v>
      </c>
      <c r="L70" s="24">
        <v>327.01197999999999</v>
      </c>
      <c r="M70" s="24">
        <v>327.01197999999999</v>
      </c>
      <c r="N70" s="24">
        <v>383.13756999999998</v>
      </c>
      <c r="O70" s="24">
        <v>383.13756999999998</v>
      </c>
      <c r="P70" s="24">
        <v>358.13756999999998</v>
      </c>
      <c r="Q70" s="24">
        <v>370.68042000000003</v>
      </c>
      <c r="R70" s="24">
        <v>370.68042000000003</v>
      </c>
      <c r="S70" s="24">
        <v>621.52530000000002</v>
      </c>
      <c r="T70" s="24">
        <v>621.52530000000002</v>
      </c>
      <c r="U70" s="24">
        <v>621.52530000000002</v>
      </c>
      <c r="V70" s="24">
        <v>621.52530000000002</v>
      </c>
      <c r="W70" s="24">
        <v>621.52486999999996</v>
      </c>
      <c r="X70" s="24">
        <v>621.5249</v>
      </c>
      <c r="Y70" s="24">
        <v>621.5249</v>
      </c>
      <c r="Z70" s="24">
        <v>621.52493000000004</v>
      </c>
      <c r="AA70" s="24">
        <v>611.52495999999906</v>
      </c>
    </row>
    <row r="71" spans="1:27" s="27" customFormat="1" x14ac:dyDescent="0.25">
      <c r="A71" s="28" t="s">
        <v>134</v>
      </c>
      <c r="B71" s="28" t="s">
        <v>74</v>
      </c>
      <c r="C71" s="24">
        <v>0</v>
      </c>
      <c r="D71" s="24">
        <v>0</v>
      </c>
      <c r="E71" s="24">
        <v>0</v>
      </c>
      <c r="F71" s="24">
        <v>3.5078326000000001E-4</v>
      </c>
      <c r="G71" s="24">
        <v>3.8683359999999999E-4</v>
      </c>
      <c r="H71" s="24">
        <v>4.3965171999999999E-4</v>
      </c>
      <c r="I71" s="24">
        <v>4.8080802999999998E-4</v>
      </c>
      <c r="J71" s="24">
        <v>5.2897860000000003E-4</v>
      </c>
      <c r="K71" s="24">
        <v>6.2496592999999997E-4</v>
      </c>
      <c r="L71" s="24">
        <v>6.2621553999999996E-4</v>
      </c>
      <c r="M71" s="24">
        <v>6.284331E-4</v>
      </c>
      <c r="N71" s="24">
        <v>7.0640223999999998E-4</v>
      </c>
      <c r="O71" s="24">
        <v>7.2217179999999905E-4</v>
      </c>
      <c r="P71" s="24">
        <v>7.4163072999999997E-4</v>
      </c>
      <c r="Q71" s="24">
        <v>9.825655999999999E-4</v>
      </c>
      <c r="R71" s="24">
        <v>1.1031483000000001E-3</v>
      </c>
      <c r="S71" s="24">
        <v>2.9709471999999999E-3</v>
      </c>
      <c r="T71" s="24">
        <v>2.9743714000000001E-3</v>
      </c>
      <c r="U71" s="24">
        <v>2.9795195000000001E-3</v>
      </c>
      <c r="V71" s="24">
        <v>2.9853506000000001E-3</v>
      </c>
      <c r="W71" s="24">
        <v>3.0460455E-3</v>
      </c>
      <c r="X71" s="24">
        <v>3.0847753000000002E-3</v>
      </c>
      <c r="Y71" s="24">
        <v>3.102128E-3</v>
      </c>
      <c r="Z71" s="24">
        <v>3.5773770000000001E-3</v>
      </c>
      <c r="AA71" s="24">
        <v>4.0209970000000001E-3</v>
      </c>
    </row>
    <row r="72" spans="1:27" s="27" customFormat="1" x14ac:dyDescent="0.25">
      <c r="A72" s="28" t="s">
        <v>134</v>
      </c>
      <c r="B72" s="28" t="s">
        <v>56</v>
      </c>
      <c r="C72" s="24">
        <v>12.5</v>
      </c>
      <c r="D72" s="24">
        <v>21.2000007629394</v>
      </c>
      <c r="E72" s="24">
        <v>28</v>
      </c>
      <c r="F72" s="24">
        <v>36.099998474121001</v>
      </c>
      <c r="G72" s="24">
        <v>48.799999237060497</v>
      </c>
      <c r="H72" s="24">
        <v>68.5</v>
      </c>
      <c r="I72" s="24">
        <v>91.900001525878906</v>
      </c>
      <c r="J72" s="24">
        <v>115.900001525878</v>
      </c>
      <c r="K72" s="24">
        <v>145.19999694824199</v>
      </c>
      <c r="L72" s="24">
        <v>173.39999389648401</v>
      </c>
      <c r="M72" s="24">
        <v>214.69999694824199</v>
      </c>
      <c r="N72" s="24">
        <v>250.19999694824199</v>
      </c>
      <c r="O72" s="24">
        <v>284.20001220703102</v>
      </c>
      <c r="P72" s="24">
        <v>312.39999389648398</v>
      </c>
      <c r="Q72" s="24">
        <v>337.20001220703102</v>
      </c>
      <c r="R72" s="24">
        <v>358.600006103515</v>
      </c>
      <c r="S72" s="24">
        <v>380</v>
      </c>
      <c r="T72" s="24">
        <v>401.79998779296801</v>
      </c>
      <c r="U72" s="24">
        <v>424.5</v>
      </c>
      <c r="V72" s="24">
        <v>451.5</v>
      </c>
      <c r="W72" s="24">
        <v>478.70001220703102</v>
      </c>
      <c r="X72" s="24">
        <v>506.29998779296801</v>
      </c>
      <c r="Y72" s="24">
        <v>534.09997558593705</v>
      </c>
      <c r="Z72" s="24">
        <v>556.09997558593705</v>
      </c>
      <c r="AA72" s="24">
        <v>578.70001220703102</v>
      </c>
    </row>
    <row r="73" spans="1:27" s="27" customFormat="1" x14ac:dyDescent="0.25">
      <c r="A73" s="33" t="s">
        <v>139</v>
      </c>
      <c r="B73" s="33"/>
      <c r="C73" s="30">
        <v>5453.4001579226988</v>
      </c>
      <c r="D73" s="30">
        <v>5622.60418676067</v>
      </c>
      <c r="E73" s="30">
        <v>5442.6051869203993</v>
      </c>
      <c r="F73" s="30">
        <v>5442.6058953745305</v>
      </c>
      <c r="G73" s="30">
        <v>5442.6067400075499</v>
      </c>
      <c r="H73" s="30">
        <v>5442.6075935856115</v>
      </c>
      <c r="I73" s="30">
        <v>5442.6080653513009</v>
      </c>
      <c r="J73" s="30">
        <v>5442.6121798790391</v>
      </c>
      <c r="K73" s="30">
        <v>5351.8176064321533</v>
      </c>
      <c r="L73" s="30">
        <v>4899.8189282065623</v>
      </c>
      <c r="M73" s="30">
        <v>4899.8218548540435</v>
      </c>
      <c r="N73" s="30">
        <v>5188.8671656602437</v>
      </c>
      <c r="O73" s="30">
        <v>4995.6687260803219</v>
      </c>
      <c r="P73" s="30">
        <v>4995.6693919704403</v>
      </c>
      <c r="Q73" s="30">
        <v>4266.3428379646612</v>
      </c>
      <c r="R73" s="30">
        <v>4632.5853035146629</v>
      </c>
      <c r="S73" s="30">
        <v>4585.0684728174238</v>
      </c>
      <c r="T73" s="30">
        <v>5060.1031680720853</v>
      </c>
      <c r="U73" s="30">
        <v>4744.479966781706</v>
      </c>
      <c r="V73" s="30">
        <v>4826.8947075442848</v>
      </c>
      <c r="W73" s="30">
        <v>5109.6565681679858</v>
      </c>
      <c r="X73" s="30">
        <v>5109.6588787063247</v>
      </c>
      <c r="Y73" s="30">
        <v>5206.676636733564</v>
      </c>
      <c r="Z73" s="30">
        <v>5322.1654463758541</v>
      </c>
      <c r="AA73" s="30">
        <v>5034.1337219784091</v>
      </c>
    </row>
    <row r="74" spans="1:27" s="27" customFormat="1" x14ac:dyDescent="0.25"/>
    <row r="75" spans="1:27" s="27" customFormat="1"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s="27" customFormat="1" x14ac:dyDescent="0.25">
      <c r="A76" s="28" t="s">
        <v>135</v>
      </c>
      <c r="B76" s="28" t="s">
        <v>64</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row>
    <row r="77" spans="1:27" s="27" customFormat="1" x14ac:dyDescent="0.25">
      <c r="A77" s="28" t="s">
        <v>135</v>
      </c>
      <c r="B77" s="28" t="s">
        <v>72</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row>
    <row r="78" spans="1:27" s="27" customFormat="1" x14ac:dyDescent="0.25">
      <c r="A78" s="28" t="s">
        <v>135</v>
      </c>
      <c r="B78" s="28" t="s">
        <v>20</v>
      </c>
      <c r="C78" s="24">
        <v>208</v>
      </c>
      <c r="D78" s="24">
        <v>208.00010427773</v>
      </c>
      <c r="E78" s="24">
        <v>208.0001327542</v>
      </c>
      <c r="F78" s="24">
        <v>208.00014854608</v>
      </c>
      <c r="G78" s="24">
        <v>208.00014864912001</v>
      </c>
      <c r="H78" s="24">
        <v>208.00015054901999</v>
      </c>
      <c r="I78" s="24">
        <v>208.00015675553001</v>
      </c>
      <c r="J78" s="24">
        <v>208.00015819567</v>
      </c>
      <c r="K78" s="24">
        <v>208.0001669522</v>
      </c>
      <c r="L78" s="24">
        <v>208.00017623007</v>
      </c>
      <c r="M78" s="24">
        <v>208.00017639775001</v>
      </c>
      <c r="N78" s="24">
        <v>208.00021708349001</v>
      </c>
      <c r="O78" s="24">
        <v>208.00022048061999</v>
      </c>
      <c r="P78" s="24">
        <v>208.00022148606999</v>
      </c>
      <c r="Q78" s="24">
        <v>208.00024098521999</v>
      </c>
      <c r="R78" s="24">
        <v>208.00024176727001</v>
      </c>
      <c r="S78" s="24">
        <v>208.00027731655001</v>
      </c>
      <c r="T78" s="24">
        <v>208.0002955811</v>
      </c>
      <c r="U78" s="24">
        <v>208.00032443705001</v>
      </c>
      <c r="V78" s="24">
        <v>208.00032453064</v>
      </c>
      <c r="W78" s="24">
        <v>208.0003659317</v>
      </c>
      <c r="X78" s="24">
        <v>208.00036760597001</v>
      </c>
      <c r="Y78" s="24">
        <v>208.00036862836001</v>
      </c>
      <c r="Z78" s="24">
        <v>208.00040661279999</v>
      </c>
      <c r="AA78" s="24">
        <v>208.00040714241999</v>
      </c>
    </row>
    <row r="79" spans="1:27" s="27" customFormat="1" x14ac:dyDescent="0.25">
      <c r="A79" s="28" t="s">
        <v>135</v>
      </c>
      <c r="B79" s="28" t="s">
        <v>32</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row>
    <row r="80" spans="1:27" s="27" customFormat="1" x14ac:dyDescent="0.25">
      <c r="A80" s="28" t="s">
        <v>135</v>
      </c>
      <c r="B80" s="28" t="s">
        <v>67</v>
      </c>
      <c r="C80" s="24">
        <v>178.00014713986999</v>
      </c>
      <c r="D80" s="24">
        <v>178.00015105849999</v>
      </c>
      <c r="E80" s="24">
        <v>178.00016256422001</v>
      </c>
      <c r="F80" s="24">
        <v>178.00017425179001</v>
      </c>
      <c r="G80" s="24">
        <v>178.00018158232999</v>
      </c>
      <c r="H80" s="24">
        <v>178.00019571076001</v>
      </c>
      <c r="I80" s="24">
        <v>178.00020349882999</v>
      </c>
      <c r="J80" s="24">
        <v>178.00021434416999</v>
      </c>
      <c r="K80" s="24">
        <v>178.00022729823999</v>
      </c>
      <c r="L80" s="24">
        <v>178.00024117922001</v>
      </c>
      <c r="M80" s="24">
        <v>178.00025302655001</v>
      </c>
      <c r="N80" s="24">
        <v>178.0002746701</v>
      </c>
      <c r="O80" s="24">
        <v>178.0002886888</v>
      </c>
      <c r="P80" s="24">
        <v>178.00030541146</v>
      </c>
      <c r="Q80" s="24">
        <v>178.00033086561999</v>
      </c>
      <c r="R80" s="24">
        <v>178.00034346912</v>
      </c>
      <c r="S80" s="24">
        <v>178.00039461404</v>
      </c>
      <c r="T80" s="24">
        <v>178.00039839953999</v>
      </c>
      <c r="U80" s="24">
        <v>178.00043376965999</v>
      </c>
      <c r="V80" s="24">
        <v>58.000440737120002</v>
      </c>
      <c r="W80" s="24">
        <v>58.000499663900001</v>
      </c>
      <c r="X80" s="24">
        <v>58.000504864100002</v>
      </c>
      <c r="Y80" s="24">
        <v>58.000692657800002</v>
      </c>
      <c r="Z80" s="24">
        <v>58.000964755200002</v>
      </c>
      <c r="AA80" s="24">
        <v>58.000966177599999</v>
      </c>
    </row>
    <row r="81" spans="1:27" s="27" customFormat="1" x14ac:dyDescent="0.25">
      <c r="A81" s="28" t="s">
        <v>135</v>
      </c>
      <c r="B81" s="28" t="s">
        <v>66</v>
      </c>
      <c r="C81" s="24">
        <v>2176.5000038146973</v>
      </c>
      <c r="D81" s="24">
        <v>2176.5000038146973</v>
      </c>
      <c r="E81" s="24">
        <v>2176.5000038146973</v>
      </c>
      <c r="F81" s="24">
        <v>2176.5000038146973</v>
      </c>
      <c r="G81" s="24">
        <v>2176.5000038146973</v>
      </c>
      <c r="H81" s="24">
        <v>2176.5000038146973</v>
      </c>
      <c r="I81" s="24">
        <v>2176.5000038146973</v>
      </c>
      <c r="J81" s="24">
        <v>2176.5000038146973</v>
      </c>
      <c r="K81" s="24">
        <v>2176.5000038146973</v>
      </c>
      <c r="L81" s="24">
        <v>2176.5000038146973</v>
      </c>
      <c r="M81" s="24">
        <v>2176.5000038146973</v>
      </c>
      <c r="N81" s="24">
        <v>2176.5000038146973</v>
      </c>
      <c r="O81" s="24">
        <v>2176.5000038146973</v>
      </c>
      <c r="P81" s="24">
        <v>2176.5000038146973</v>
      </c>
      <c r="Q81" s="24">
        <v>2176.5000038146973</v>
      </c>
      <c r="R81" s="24">
        <v>2176.5000038146973</v>
      </c>
      <c r="S81" s="24">
        <v>2176.5000038146973</v>
      </c>
      <c r="T81" s="24">
        <v>2176.5000038146973</v>
      </c>
      <c r="U81" s="24">
        <v>2176.5000038146973</v>
      </c>
      <c r="V81" s="24">
        <v>2176.5000038146973</v>
      </c>
      <c r="W81" s="24">
        <v>2176.5000038146973</v>
      </c>
      <c r="X81" s="24">
        <v>2176.5000038146973</v>
      </c>
      <c r="Y81" s="24">
        <v>2176.5000038146973</v>
      </c>
      <c r="Z81" s="24">
        <v>2176.5000038146973</v>
      </c>
      <c r="AA81" s="24">
        <v>2176.5000038146973</v>
      </c>
    </row>
    <row r="82" spans="1:27" s="27" customFormat="1" x14ac:dyDescent="0.25">
      <c r="A82" s="28" t="s">
        <v>135</v>
      </c>
      <c r="B82" s="28" t="s">
        <v>70</v>
      </c>
      <c r="C82" s="24">
        <v>573.20000457763604</v>
      </c>
      <c r="D82" s="24">
        <v>573.20129478254603</v>
      </c>
      <c r="E82" s="24">
        <v>573.20295522684603</v>
      </c>
      <c r="F82" s="24">
        <v>575.68860026967616</v>
      </c>
      <c r="G82" s="24">
        <v>575.68860262555597</v>
      </c>
      <c r="H82" s="24">
        <v>581.69287553223603</v>
      </c>
      <c r="I82" s="24">
        <v>581.69288654373588</v>
      </c>
      <c r="J82" s="24">
        <v>603.74973243849604</v>
      </c>
      <c r="K82" s="24">
        <v>843.72443175634498</v>
      </c>
      <c r="L82" s="24">
        <v>1009.5676459974352</v>
      </c>
      <c r="M82" s="24">
        <v>1009.5676580268751</v>
      </c>
      <c r="N82" s="24">
        <v>1613.331678698336</v>
      </c>
      <c r="O82" s="24">
        <v>1613.3316994174349</v>
      </c>
      <c r="P82" s="24">
        <v>1613.3320154183352</v>
      </c>
      <c r="Q82" s="24">
        <v>1613.3325624214351</v>
      </c>
      <c r="R82" s="24">
        <v>1613.3327553268352</v>
      </c>
      <c r="S82" s="24">
        <v>1613.3478054520351</v>
      </c>
      <c r="T82" s="24">
        <v>1613.3498837453349</v>
      </c>
      <c r="U82" s="24">
        <v>1670.709401750835</v>
      </c>
      <c r="V82" s="24">
        <v>1670.7094044473351</v>
      </c>
      <c r="W82" s="24">
        <v>1843.220120011536</v>
      </c>
      <c r="X82" s="24">
        <v>1843.220130467636</v>
      </c>
      <c r="Y82" s="24">
        <v>1843.2201358772363</v>
      </c>
      <c r="Z82" s="24">
        <v>1689.6201438236212</v>
      </c>
      <c r="AA82" s="24">
        <v>1691.807239327421</v>
      </c>
    </row>
    <row r="83" spans="1:27" s="27" customFormat="1" x14ac:dyDescent="0.25">
      <c r="A83" s="28" t="s">
        <v>135</v>
      </c>
      <c r="B83" s="28" t="s">
        <v>69</v>
      </c>
      <c r="C83" s="24">
        <v>0</v>
      </c>
      <c r="D83" s="24">
        <v>1.3906522E-4</v>
      </c>
      <c r="E83" s="24">
        <v>1.4640549999999901E-4</v>
      </c>
      <c r="F83" s="24">
        <v>1.4648432E-4</v>
      </c>
      <c r="G83" s="24">
        <v>2.4354655999999999E-4</v>
      </c>
      <c r="H83" s="24">
        <v>4.1380079999999998E-4</v>
      </c>
      <c r="I83" s="24">
        <v>4.6426262000000002E-4</v>
      </c>
      <c r="J83" s="24">
        <v>4.6933262E-4</v>
      </c>
      <c r="K83" s="24">
        <v>5.5322952999999997E-4</v>
      </c>
      <c r="L83" s="24">
        <v>6.6067714999999997E-4</v>
      </c>
      <c r="M83" s="24">
        <v>6.6540204E-4</v>
      </c>
      <c r="N83" s="24">
        <v>7.5780649999999895E-4</v>
      </c>
      <c r="O83" s="24">
        <v>7.9410869999999999E-4</v>
      </c>
      <c r="P83" s="24">
        <v>7.9534243999999997E-4</v>
      </c>
      <c r="Q83" s="24">
        <v>9.7324285999999996E-4</v>
      </c>
      <c r="R83" s="24">
        <v>9.8582990000000001E-4</v>
      </c>
      <c r="S83" s="24">
        <v>1.0120071999999999E-3</v>
      </c>
      <c r="T83" s="24">
        <v>1.2267292E-3</v>
      </c>
      <c r="U83" s="24">
        <v>1.2394282E-3</v>
      </c>
      <c r="V83" s="24">
        <v>1.2407867E-3</v>
      </c>
      <c r="W83" s="24">
        <v>1.4411052999999999E-3</v>
      </c>
      <c r="X83" s="24">
        <v>1.4980948E-3</v>
      </c>
      <c r="Y83" s="24">
        <v>1.4996319000000001E-3</v>
      </c>
      <c r="Z83" s="24">
        <v>1.7058614000000001E-3</v>
      </c>
      <c r="AA83" s="24">
        <v>1.7656529999999901E-3</v>
      </c>
    </row>
    <row r="84" spans="1:27" s="27" customFormat="1" x14ac:dyDescent="0.25">
      <c r="A84" s="28" t="s">
        <v>135</v>
      </c>
      <c r="B84" s="28" t="s">
        <v>36</v>
      </c>
      <c r="C84" s="24">
        <v>3.6286068E-4</v>
      </c>
      <c r="D84" s="24">
        <v>3.6386813999999998E-4</v>
      </c>
      <c r="E84" s="24">
        <v>3.6388373999999998E-4</v>
      </c>
      <c r="F84" s="24">
        <v>3.6389322E-4</v>
      </c>
      <c r="G84" s="24">
        <v>3.6402249999999999E-4</v>
      </c>
      <c r="H84" s="24">
        <v>5.5959439999999998E-4</v>
      </c>
      <c r="I84" s="24">
        <v>7.5044844E-4</v>
      </c>
      <c r="J84" s="24">
        <v>8.7761593999999895E-4</v>
      </c>
      <c r="K84" s="24">
        <v>8.7774309999999998E-4</v>
      </c>
      <c r="L84" s="24">
        <v>2.9316419999999999E-3</v>
      </c>
      <c r="M84" s="24">
        <v>3.6999824999999998E-3</v>
      </c>
      <c r="N84" s="24">
        <v>3.7049231999999998E-3</v>
      </c>
      <c r="O84" s="24">
        <v>3.7051605E-3</v>
      </c>
      <c r="P84" s="24">
        <v>3.7052599000000001E-3</v>
      </c>
      <c r="Q84" s="24">
        <v>3.7053285999999902E-3</v>
      </c>
      <c r="R84" s="24">
        <v>3.7053759999999998E-3</v>
      </c>
      <c r="S84" s="24">
        <v>3.7054572999999898E-3</v>
      </c>
      <c r="T84" s="24">
        <v>3.7055909999999998E-3</v>
      </c>
      <c r="U84" s="24">
        <v>3.70596159999999E-3</v>
      </c>
      <c r="V84" s="24">
        <v>3.7125112E-3</v>
      </c>
      <c r="W84" s="24">
        <v>4.2528890000000001E-3</v>
      </c>
      <c r="X84" s="24">
        <v>4.2622040000000003E-3</v>
      </c>
      <c r="Y84" s="24">
        <v>4.9665775000000004E-3</v>
      </c>
      <c r="Z84" s="24">
        <v>4.9904169999999996E-3</v>
      </c>
      <c r="AA84" s="24">
        <v>5.0118350000000001E-3</v>
      </c>
    </row>
    <row r="85" spans="1:27" s="27" customFormat="1" x14ac:dyDescent="0.25">
      <c r="A85" s="28" t="s">
        <v>135</v>
      </c>
      <c r="B85" s="28" t="s">
        <v>74</v>
      </c>
      <c r="C85" s="24">
        <v>0</v>
      </c>
      <c r="D85" s="24">
        <v>0</v>
      </c>
      <c r="E85" s="24">
        <v>0</v>
      </c>
      <c r="F85" s="24">
        <v>5.4778833999999995E-4</v>
      </c>
      <c r="G85" s="24">
        <v>5.9901987E-4</v>
      </c>
      <c r="H85" s="24">
        <v>6.4114399999999996E-4</v>
      </c>
      <c r="I85" s="24">
        <v>6.7305659999999999E-4</v>
      </c>
      <c r="J85" s="24">
        <v>7.3049270000000003E-4</v>
      </c>
      <c r="K85" s="24">
        <v>8.1961893000000001E-4</v>
      </c>
      <c r="L85" s="24">
        <v>9.5157884000000002E-4</v>
      </c>
      <c r="M85" s="24">
        <v>1.1733416E-3</v>
      </c>
      <c r="N85" s="24">
        <v>1.6675822E-3</v>
      </c>
      <c r="O85" s="24">
        <v>1.6754451999999899E-3</v>
      </c>
      <c r="P85" s="24">
        <v>1.6866876000000001E-3</v>
      </c>
      <c r="Q85" s="24">
        <v>1.9173748E-3</v>
      </c>
      <c r="R85" s="24">
        <v>1.9675244000000001E-3</v>
      </c>
      <c r="S85" s="24">
        <v>3.0751727E-3</v>
      </c>
      <c r="T85" s="24">
        <v>3.1598996999999901E-3</v>
      </c>
      <c r="U85" s="24">
        <v>4.8480056999999997E-3</v>
      </c>
      <c r="V85" s="24">
        <v>4.8537670000000002E-3</v>
      </c>
      <c r="W85" s="24">
        <v>1.016794E-2</v>
      </c>
      <c r="X85" s="24">
        <v>1.0175918000000001E-2</v>
      </c>
      <c r="Y85" s="24">
        <v>1.0206747E-2</v>
      </c>
      <c r="Z85" s="24">
        <v>1.0242123000000001E-2</v>
      </c>
      <c r="AA85" s="24">
        <v>1.0249632E-2</v>
      </c>
    </row>
    <row r="86" spans="1:27" s="27" customFormat="1" x14ac:dyDescent="0.25">
      <c r="A86" s="28" t="s">
        <v>135</v>
      </c>
      <c r="B86" s="28" t="s">
        <v>56</v>
      </c>
      <c r="C86" s="24">
        <v>1.70000004768371</v>
      </c>
      <c r="D86" s="24">
        <v>2.5999999046325599</v>
      </c>
      <c r="E86" s="24">
        <v>4</v>
      </c>
      <c r="F86" s="24">
        <v>5.9000000953674299</v>
      </c>
      <c r="G86" s="24">
        <v>8.5</v>
      </c>
      <c r="H86" s="24">
        <v>12.300000190734799</v>
      </c>
      <c r="I86" s="24">
        <v>17.5</v>
      </c>
      <c r="J86" s="24">
        <v>23.2000007629394</v>
      </c>
      <c r="K86" s="24">
        <v>29.7000007629394</v>
      </c>
      <c r="L86" s="24">
        <v>36</v>
      </c>
      <c r="M86" s="24">
        <v>45</v>
      </c>
      <c r="N86" s="24">
        <v>53.299999237060497</v>
      </c>
      <c r="O86" s="24">
        <v>61.299999237060497</v>
      </c>
      <c r="P86" s="24">
        <v>68.300003051757798</v>
      </c>
      <c r="Q86" s="24">
        <v>74.400001525878906</v>
      </c>
      <c r="R86" s="24">
        <v>79.699996948242102</v>
      </c>
      <c r="S86" s="24">
        <v>85</v>
      </c>
      <c r="T86" s="24">
        <v>90.300003051757798</v>
      </c>
      <c r="U86" s="24">
        <v>96</v>
      </c>
      <c r="V86" s="24">
        <v>102.300003051757</v>
      </c>
      <c r="W86" s="24">
        <v>108.800003051757</v>
      </c>
      <c r="X86" s="24">
        <v>115.400001525878</v>
      </c>
      <c r="Y86" s="24">
        <v>122.09999847412099</v>
      </c>
      <c r="Z86" s="24">
        <v>127.199996948242</v>
      </c>
      <c r="AA86" s="24">
        <v>132.39999389648401</v>
      </c>
    </row>
    <row r="87" spans="1:27" s="27" customFormat="1" x14ac:dyDescent="0.25">
      <c r="A87" s="33" t="s">
        <v>139</v>
      </c>
      <c r="B87" s="33"/>
      <c r="C87" s="30">
        <v>3135.7001555322031</v>
      </c>
      <c r="D87" s="30">
        <v>3135.7016929986935</v>
      </c>
      <c r="E87" s="30">
        <v>3135.7034007654629</v>
      </c>
      <c r="F87" s="30">
        <v>3138.1890733665632</v>
      </c>
      <c r="G87" s="30">
        <v>3138.1891802182631</v>
      </c>
      <c r="H87" s="30">
        <v>3144.1936394075133</v>
      </c>
      <c r="I87" s="30">
        <v>3144.1937148754132</v>
      </c>
      <c r="J87" s="30">
        <v>3166.2505781256532</v>
      </c>
      <c r="K87" s="30">
        <v>3406.2253830510122</v>
      </c>
      <c r="L87" s="30">
        <v>3572.0687278985724</v>
      </c>
      <c r="M87" s="30">
        <v>3572.0687566679121</v>
      </c>
      <c r="N87" s="30">
        <v>4175.8329320731227</v>
      </c>
      <c r="O87" s="30">
        <v>4175.8330065102518</v>
      </c>
      <c r="P87" s="30">
        <v>4175.8333414730032</v>
      </c>
      <c r="Q87" s="30">
        <v>4175.834111329832</v>
      </c>
      <c r="R87" s="30">
        <v>4175.8343302078229</v>
      </c>
      <c r="S87" s="30">
        <v>4175.8494932045232</v>
      </c>
      <c r="T87" s="30">
        <v>4175.851808269872</v>
      </c>
      <c r="U87" s="30">
        <v>4233.2114032004429</v>
      </c>
      <c r="V87" s="30">
        <v>4113.2114143164927</v>
      </c>
      <c r="W87" s="30">
        <v>4285.7224305271329</v>
      </c>
      <c r="X87" s="30">
        <v>4285.7225048472028</v>
      </c>
      <c r="Y87" s="30">
        <v>4285.7227006099938</v>
      </c>
      <c r="Z87" s="30">
        <v>4132.1232248677188</v>
      </c>
      <c r="AA87" s="30">
        <v>4134.3103821151381</v>
      </c>
    </row>
    <row r="88" spans="1:27" s="27" customFormat="1" collapsed="1"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row>
    <row r="89" spans="1:27" s="27" customFormat="1"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row>
    <row r="90" spans="1:27" s="27" customFormat="1" x14ac:dyDescent="0.25">
      <c r="A90" s="17" t="s">
        <v>136</v>
      </c>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row>
    <row r="91" spans="1:27" s="27" customFormat="1" x14ac:dyDescent="0.25">
      <c r="A91" s="18" t="s">
        <v>129</v>
      </c>
      <c r="B91" s="18" t="s">
        <v>130</v>
      </c>
      <c r="C91" s="18" t="s">
        <v>79</v>
      </c>
      <c r="D91" s="18" t="s">
        <v>87</v>
      </c>
      <c r="E91" s="18" t="s">
        <v>88</v>
      </c>
      <c r="F91" s="18" t="s">
        <v>89</v>
      </c>
      <c r="G91" s="18" t="s">
        <v>90</v>
      </c>
      <c r="H91" s="18" t="s">
        <v>91</v>
      </c>
      <c r="I91" s="18" t="s">
        <v>92</v>
      </c>
      <c r="J91" s="18" t="s">
        <v>93</v>
      </c>
      <c r="K91" s="18" t="s">
        <v>94</v>
      </c>
      <c r="L91" s="18" t="s">
        <v>95</v>
      </c>
      <c r="M91" s="18" t="s">
        <v>96</v>
      </c>
      <c r="N91" s="18" t="s">
        <v>97</v>
      </c>
      <c r="O91" s="18" t="s">
        <v>98</v>
      </c>
      <c r="P91" s="18" t="s">
        <v>99</v>
      </c>
      <c r="Q91" s="18" t="s">
        <v>100</v>
      </c>
      <c r="R91" s="18" t="s">
        <v>101</v>
      </c>
      <c r="S91" s="18" t="s">
        <v>102</v>
      </c>
      <c r="T91" s="18" t="s">
        <v>103</v>
      </c>
      <c r="U91" s="18" t="s">
        <v>104</v>
      </c>
      <c r="V91" s="18" t="s">
        <v>105</v>
      </c>
      <c r="W91" s="18" t="s">
        <v>106</v>
      </c>
      <c r="X91" s="18" t="s">
        <v>107</v>
      </c>
      <c r="Y91" s="18" t="s">
        <v>108</v>
      </c>
      <c r="Z91" s="18" t="s">
        <v>109</v>
      </c>
      <c r="AA91" s="18" t="s">
        <v>110</v>
      </c>
    </row>
    <row r="92" spans="1:27" s="27" customFormat="1" x14ac:dyDescent="0.25">
      <c r="A92" s="28" t="s">
        <v>40</v>
      </c>
      <c r="B92" s="28" t="s">
        <v>71</v>
      </c>
      <c r="C92" s="24">
        <v>242.33362940664603</v>
      </c>
      <c r="D92" s="24">
        <v>562.33370363469601</v>
      </c>
      <c r="E92" s="24">
        <v>562.33395045481598</v>
      </c>
      <c r="F92" s="24">
        <v>562.33395054558594</v>
      </c>
      <c r="G92" s="24">
        <v>562.33469435729592</v>
      </c>
      <c r="H92" s="24">
        <v>562.33907151533606</v>
      </c>
      <c r="I92" s="24">
        <v>562.34080855978607</v>
      </c>
      <c r="J92" s="24">
        <v>967.99370412554595</v>
      </c>
      <c r="K92" s="24">
        <v>967.99370506344599</v>
      </c>
      <c r="L92" s="24">
        <v>2610.9314710104059</v>
      </c>
      <c r="M92" s="24">
        <v>2734.978959071906</v>
      </c>
      <c r="N92" s="24">
        <v>3630.2110739445061</v>
      </c>
      <c r="O92" s="24">
        <v>3635.9700752164003</v>
      </c>
      <c r="P92" s="24">
        <v>3844.6596756945</v>
      </c>
      <c r="Q92" s="24">
        <v>4074.0848265115001</v>
      </c>
      <c r="R92" s="24">
        <v>4074.0848267472002</v>
      </c>
      <c r="S92" s="24">
        <v>4324.9297070861012</v>
      </c>
      <c r="T92" s="24">
        <v>4324.9297076258999</v>
      </c>
      <c r="U92" s="24">
        <v>4324.9333153463995</v>
      </c>
      <c r="V92" s="24">
        <v>4324.9333306760009</v>
      </c>
      <c r="W92" s="24">
        <v>4675.4706799581991</v>
      </c>
      <c r="X92" s="24">
        <v>4739.4649884677001</v>
      </c>
      <c r="Y92" s="24">
        <v>4739.4656133995013</v>
      </c>
      <c r="Z92" s="24">
        <v>4739.4663112772005</v>
      </c>
      <c r="AA92" s="24">
        <v>4729.4665000196992</v>
      </c>
    </row>
    <row r="93" spans="1:27" collapsed="1" x14ac:dyDescent="0.25">
      <c r="A93" s="28" t="s">
        <v>40</v>
      </c>
      <c r="B93" s="28" t="s">
        <v>122</v>
      </c>
      <c r="C93" s="24">
        <v>1330</v>
      </c>
      <c r="D93" s="24">
        <v>1330</v>
      </c>
      <c r="E93" s="24">
        <v>1330</v>
      </c>
      <c r="F93" s="24">
        <v>1330.0050149989902</v>
      </c>
      <c r="G93" s="24">
        <v>3370.0060812485599</v>
      </c>
      <c r="H93" s="24">
        <v>3370.0071545093197</v>
      </c>
      <c r="I93" s="24">
        <v>3370.0073179748797</v>
      </c>
      <c r="J93" s="24">
        <v>3370.0076356658496</v>
      </c>
      <c r="K93" s="24">
        <v>5370.0041293940594</v>
      </c>
      <c r="L93" s="24">
        <v>5370.0047384962791</v>
      </c>
      <c r="M93" s="24">
        <v>5370.0049648232007</v>
      </c>
      <c r="N93" s="24">
        <v>5370.0055875295402</v>
      </c>
      <c r="O93" s="24">
        <v>5370.0056252314989</v>
      </c>
      <c r="P93" s="24">
        <v>5370.0065527734305</v>
      </c>
      <c r="Q93" s="24">
        <v>5580.0121595423998</v>
      </c>
      <c r="R93" s="24">
        <v>5580.0253061649</v>
      </c>
      <c r="S93" s="24">
        <v>6142.2724344039989</v>
      </c>
      <c r="T93" s="24">
        <v>6142.2726013298998</v>
      </c>
      <c r="U93" s="24">
        <v>6254.123882346199</v>
      </c>
      <c r="V93" s="24">
        <v>6254.1239059109994</v>
      </c>
      <c r="W93" s="24">
        <v>6581.8560868125005</v>
      </c>
      <c r="X93" s="24">
        <v>7502.8032017142996</v>
      </c>
      <c r="Y93" s="24">
        <v>7502.803252185</v>
      </c>
      <c r="Z93" s="24">
        <v>8195.6559453237005</v>
      </c>
      <c r="AA93" s="24">
        <v>8294.8761989525992</v>
      </c>
    </row>
    <row r="94" spans="1:27" x14ac:dyDescent="0.25">
      <c r="A94" s="28" t="s">
        <v>40</v>
      </c>
      <c r="B94" s="28" t="s">
        <v>76</v>
      </c>
      <c r="C94" s="24">
        <v>64.899999991059062</v>
      </c>
      <c r="D94" s="24">
        <v>105.21000204980358</v>
      </c>
      <c r="E94" s="24">
        <v>157.20999655127508</v>
      </c>
      <c r="F94" s="24">
        <v>231.1999971866606</v>
      </c>
      <c r="G94" s="24">
        <v>336.59999608993422</v>
      </c>
      <c r="H94" s="24">
        <v>482.4999998807902</v>
      </c>
      <c r="I94" s="24">
        <v>666.21001362800405</v>
      </c>
      <c r="J94" s="24">
        <v>887.29999566077925</v>
      </c>
      <c r="K94" s="24">
        <v>1169.6999766826616</v>
      </c>
      <c r="L94" s="24">
        <v>1451.3999967575055</v>
      </c>
      <c r="M94" s="24">
        <v>1835.4999785423263</v>
      </c>
      <c r="N94" s="24">
        <v>2195.8000054359422</v>
      </c>
      <c r="O94" s="24">
        <v>2552.1000256538373</v>
      </c>
      <c r="P94" s="24">
        <v>2864.4999761581403</v>
      </c>
      <c r="Q94" s="24">
        <v>3151.9000062942496</v>
      </c>
      <c r="R94" s="24">
        <v>3412.6100287437407</v>
      </c>
      <c r="S94" s="24">
        <v>3667.5099544525128</v>
      </c>
      <c r="T94" s="24">
        <v>3928.3098983764521</v>
      </c>
      <c r="U94" s="24">
        <v>4202.2900047302192</v>
      </c>
      <c r="V94" s="24">
        <v>4515.5099191665586</v>
      </c>
      <c r="W94" s="24">
        <v>4833.8999090194475</v>
      </c>
      <c r="X94" s="24">
        <v>5159.8999233245695</v>
      </c>
      <c r="Y94" s="24">
        <v>5494.1999597549348</v>
      </c>
      <c r="Z94" s="24">
        <v>5756.6098699569611</v>
      </c>
      <c r="AA94" s="24">
        <v>6027.900102615351</v>
      </c>
    </row>
    <row r="95" spans="1:27" collapsed="1" x14ac:dyDescent="0.25"/>
    <row r="96" spans="1:27" x14ac:dyDescent="0.25">
      <c r="A96" s="18" t="s">
        <v>129</v>
      </c>
      <c r="B96" s="18" t="s">
        <v>130</v>
      </c>
      <c r="C96" s="18" t="s">
        <v>79</v>
      </c>
      <c r="D96" s="18" t="s">
        <v>87</v>
      </c>
      <c r="E96" s="18" t="s">
        <v>88</v>
      </c>
      <c r="F96" s="18" t="s">
        <v>89</v>
      </c>
      <c r="G96" s="18" t="s">
        <v>90</v>
      </c>
      <c r="H96" s="18" t="s">
        <v>91</v>
      </c>
      <c r="I96" s="18" t="s">
        <v>92</v>
      </c>
      <c r="J96" s="18" t="s">
        <v>93</v>
      </c>
      <c r="K96" s="18" t="s">
        <v>94</v>
      </c>
      <c r="L96" s="18" t="s">
        <v>95</v>
      </c>
      <c r="M96" s="18" t="s">
        <v>96</v>
      </c>
      <c r="N96" s="18" t="s">
        <v>97</v>
      </c>
      <c r="O96" s="18" t="s">
        <v>98</v>
      </c>
      <c r="P96" s="18" t="s">
        <v>99</v>
      </c>
      <c r="Q96" s="18" t="s">
        <v>100</v>
      </c>
      <c r="R96" s="18" t="s">
        <v>101</v>
      </c>
      <c r="S96" s="18" t="s">
        <v>102</v>
      </c>
      <c r="T96" s="18" t="s">
        <v>103</v>
      </c>
      <c r="U96" s="18" t="s">
        <v>104</v>
      </c>
      <c r="V96" s="18" t="s">
        <v>105</v>
      </c>
      <c r="W96" s="18" t="s">
        <v>106</v>
      </c>
      <c r="X96" s="18" t="s">
        <v>107</v>
      </c>
      <c r="Y96" s="18" t="s">
        <v>108</v>
      </c>
      <c r="Z96" s="18" t="s">
        <v>109</v>
      </c>
      <c r="AA96" s="18" t="s">
        <v>110</v>
      </c>
    </row>
    <row r="97" spans="1:27" x14ac:dyDescent="0.25">
      <c r="A97" s="28" t="s">
        <v>131</v>
      </c>
      <c r="B97" s="28" t="s">
        <v>71</v>
      </c>
      <c r="C97" s="24">
        <v>1.9786721699999983E-3</v>
      </c>
      <c r="D97" s="24">
        <v>2.0503647099999979E-3</v>
      </c>
      <c r="E97" s="24">
        <v>2.2971073199999992E-3</v>
      </c>
      <c r="F97" s="24">
        <v>2.297156709999997E-3</v>
      </c>
      <c r="G97" s="24">
        <v>3.0008939499999989E-3</v>
      </c>
      <c r="H97" s="24">
        <v>4.5706230299999888E-3</v>
      </c>
      <c r="I97" s="24">
        <v>5.4698063399999993E-3</v>
      </c>
      <c r="J97" s="24">
        <v>6.4773713999999993E-3</v>
      </c>
      <c r="K97" s="24">
        <v>6.47783704E-3</v>
      </c>
      <c r="L97" s="24">
        <v>1344.6737894447001</v>
      </c>
      <c r="M97" s="24">
        <v>1344.6738091656998</v>
      </c>
      <c r="N97" s="24">
        <v>2183.7803290976003</v>
      </c>
      <c r="O97" s="24">
        <v>2183.7803300559003</v>
      </c>
      <c r="P97" s="24">
        <v>2183.7803304346003</v>
      </c>
      <c r="Q97" s="24">
        <v>2400.6626311829</v>
      </c>
      <c r="R97" s="24">
        <v>2400.6626313711995</v>
      </c>
      <c r="S97" s="24">
        <v>2400.6626316288002</v>
      </c>
      <c r="T97" s="24">
        <v>2400.6626320349001</v>
      </c>
      <c r="U97" s="24">
        <v>2400.6662393847996</v>
      </c>
      <c r="V97" s="24">
        <v>2400.6662481648</v>
      </c>
      <c r="W97" s="24">
        <v>2751.2042270691995</v>
      </c>
      <c r="X97" s="24">
        <v>3115.1984962636998</v>
      </c>
      <c r="Y97" s="24">
        <v>3115.1984168220006</v>
      </c>
      <c r="Z97" s="24">
        <v>3115.1990008602002</v>
      </c>
      <c r="AA97" s="24">
        <v>3115.1991681847003</v>
      </c>
    </row>
    <row r="98" spans="1:27" x14ac:dyDescent="0.25">
      <c r="A98" s="28" t="s">
        <v>131</v>
      </c>
      <c r="B98" s="28" t="s">
        <v>122</v>
      </c>
      <c r="C98" s="24">
        <v>840</v>
      </c>
      <c r="D98" s="24">
        <v>840</v>
      </c>
      <c r="E98" s="24">
        <v>840</v>
      </c>
      <c r="F98" s="24">
        <v>840.00285593582998</v>
      </c>
      <c r="G98" s="24">
        <v>2880.0037203096299</v>
      </c>
      <c r="H98" s="24">
        <v>2880.0038364155998</v>
      </c>
      <c r="I98" s="24">
        <v>2880.0039181922498</v>
      </c>
      <c r="J98" s="24">
        <v>2880.0039767203498</v>
      </c>
      <c r="K98" s="24">
        <v>4880.0000035619996</v>
      </c>
      <c r="L98" s="24">
        <v>4880.0000040530995</v>
      </c>
      <c r="M98" s="24">
        <v>4880.0000047194999</v>
      </c>
      <c r="N98" s="24">
        <v>4880.0000454513001</v>
      </c>
      <c r="O98" s="24">
        <v>4880.0000462714997</v>
      </c>
      <c r="P98" s="24">
        <v>4880.000047214</v>
      </c>
      <c r="Q98" s="24">
        <v>5090.0000484694001</v>
      </c>
      <c r="R98" s="24">
        <v>5090.0001098249995</v>
      </c>
      <c r="S98" s="24">
        <v>5139.9998712757988</v>
      </c>
      <c r="T98" s="24">
        <v>5139.9998729271992</v>
      </c>
      <c r="U98" s="24">
        <v>5139.9998748209991</v>
      </c>
      <c r="V98" s="24">
        <v>5139.9998767933994</v>
      </c>
      <c r="W98" s="24">
        <v>5140.0001188269998</v>
      </c>
      <c r="X98" s="24">
        <v>5140.0001210210003</v>
      </c>
      <c r="Y98" s="24">
        <v>5140.0001233100002</v>
      </c>
      <c r="Z98" s="24">
        <v>5140.0001258236998</v>
      </c>
      <c r="AA98" s="24">
        <v>5140.0001283235997</v>
      </c>
    </row>
    <row r="99" spans="1:27" x14ac:dyDescent="0.25">
      <c r="A99" s="28" t="s">
        <v>131</v>
      </c>
      <c r="B99" s="28" t="s">
        <v>76</v>
      </c>
      <c r="C99" s="24">
        <v>25.000000134110341</v>
      </c>
      <c r="D99" s="24">
        <v>39.710000619292224</v>
      </c>
      <c r="E99" s="24">
        <v>61.209998458623872</v>
      </c>
      <c r="F99" s="24">
        <v>92.100000143051133</v>
      </c>
      <c r="G99" s="24">
        <v>135.00000143051051</v>
      </c>
      <c r="H99" s="24">
        <v>191.79999816417651</v>
      </c>
      <c r="I99" s="24">
        <v>261.41000294685313</v>
      </c>
      <c r="J99" s="24">
        <v>342.69999337196282</v>
      </c>
      <c r="K99" s="24">
        <v>447.89998507499615</v>
      </c>
      <c r="L99" s="24">
        <v>547.60000896453846</v>
      </c>
      <c r="M99" s="24">
        <v>676.49999380111626</v>
      </c>
      <c r="N99" s="24">
        <v>801.40001535415638</v>
      </c>
      <c r="O99" s="24">
        <v>918.49997758865288</v>
      </c>
      <c r="P99" s="24">
        <v>1016.7000036239616</v>
      </c>
      <c r="Q99" s="24">
        <v>1105.8999681472771</v>
      </c>
      <c r="R99" s="24">
        <v>1189.9100012779231</v>
      </c>
      <c r="S99" s="24">
        <v>1273.4099788665758</v>
      </c>
      <c r="T99" s="24">
        <v>1359.7099685668886</v>
      </c>
      <c r="U99" s="24">
        <v>1451.8900413513177</v>
      </c>
      <c r="V99" s="24">
        <v>1556.0099649429314</v>
      </c>
      <c r="W99" s="24">
        <v>1661.1999425887993</v>
      </c>
      <c r="X99" s="24">
        <v>1769.0999584197934</v>
      </c>
      <c r="Y99" s="24">
        <v>1880.1999368667566</v>
      </c>
      <c r="Z99" s="24">
        <v>1968.6099462509121</v>
      </c>
      <c r="AA99" s="24">
        <v>2060.0000476837149</v>
      </c>
    </row>
    <row r="101" spans="1:27" x14ac:dyDescent="0.25">
      <c r="A101" s="18" t="s">
        <v>129</v>
      </c>
      <c r="B101" s="18" t="s">
        <v>130</v>
      </c>
      <c r="C101" s="18" t="s">
        <v>79</v>
      </c>
      <c r="D101" s="18" t="s">
        <v>87</v>
      </c>
      <c r="E101" s="18" t="s">
        <v>88</v>
      </c>
      <c r="F101" s="18" t="s">
        <v>89</v>
      </c>
      <c r="G101" s="18" t="s">
        <v>90</v>
      </c>
      <c r="H101" s="18" t="s">
        <v>91</v>
      </c>
      <c r="I101" s="18" t="s">
        <v>92</v>
      </c>
      <c r="J101" s="18" t="s">
        <v>93</v>
      </c>
      <c r="K101" s="18" t="s">
        <v>94</v>
      </c>
      <c r="L101" s="18" t="s">
        <v>95</v>
      </c>
      <c r="M101" s="18" t="s">
        <v>96</v>
      </c>
      <c r="N101" s="18" t="s">
        <v>97</v>
      </c>
      <c r="O101" s="18" t="s">
        <v>98</v>
      </c>
      <c r="P101" s="18" t="s">
        <v>99</v>
      </c>
      <c r="Q101" s="18" t="s">
        <v>100</v>
      </c>
      <c r="R101" s="18" t="s">
        <v>101</v>
      </c>
      <c r="S101" s="18" t="s">
        <v>102</v>
      </c>
      <c r="T101" s="18" t="s">
        <v>103</v>
      </c>
      <c r="U101" s="18" t="s">
        <v>104</v>
      </c>
      <c r="V101" s="18" t="s">
        <v>105</v>
      </c>
      <c r="W101" s="18" t="s">
        <v>106</v>
      </c>
      <c r="X101" s="18" t="s">
        <v>107</v>
      </c>
      <c r="Y101" s="18" t="s">
        <v>108</v>
      </c>
      <c r="Z101" s="18" t="s">
        <v>109</v>
      </c>
      <c r="AA101" s="18" t="s">
        <v>110</v>
      </c>
    </row>
    <row r="102" spans="1:27" x14ac:dyDescent="0.25">
      <c r="A102" s="28" t="s">
        <v>132</v>
      </c>
      <c r="B102" s="28" t="s">
        <v>71</v>
      </c>
      <c r="C102" s="24">
        <v>2.0004008616700002</v>
      </c>
      <c r="D102" s="24">
        <v>22.000401034500001</v>
      </c>
      <c r="E102" s="24">
        <v>22.000401063070001</v>
      </c>
      <c r="F102" s="24">
        <v>22.000401075749998</v>
      </c>
      <c r="G102" s="24">
        <v>22.000440877660001</v>
      </c>
      <c r="H102" s="24">
        <v>22.0018405635</v>
      </c>
      <c r="I102" s="24">
        <v>22.0018567282</v>
      </c>
      <c r="J102" s="24">
        <v>427.65325999999999</v>
      </c>
      <c r="K102" s="24">
        <v>427.65325999999999</v>
      </c>
      <c r="L102" s="24">
        <v>427.65339999999998</v>
      </c>
      <c r="M102" s="24">
        <v>551.70010000000002</v>
      </c>
      <c r="N102" s="24">
        <v>551.70010000000002</v>
      </c>
      <c r="O102" s="24">
        <v>612.78909999999996</v>
      </c>
      <c r="P102" s="24">
        <v>846.4787</v>
      </c>
      <c r="Q102" s="24">
        <v>846.4787</v>
      </c>
      <c r="R102" s="24">
        <v>846.4787</v>
      </c>
      <c r="S102" s="24">
        <v>846.4787</v>
      </c>
      <c r="T102" s="24">
        <v>846.4787</v>
      </c>
      <c r="U102" s="24">
        <v>846.4787</v>
      </c>
      <c r="V102" s="24">
        <v>846.4787</v>
      </c>
      <c r="W102" s="24">
        <v>846.47839999999997</v>
      </c>
      <c r="X102" s="24">
        <v>846.47839999999997</v>
      </c>
      <c r="Y102" s="24">
        <v>846.47839999999997</v>
      </c>
      <c r="Z102" s="24">
        <v>846.47844999999995</v>
      </c>
      <c r="AA102" s="24">
        <v>846.47839999999997</v>
      </c>
    </row>
    <row r="103" spans="1:27" x14ac:dyDescent="0.25">
      <c r="A103" s="28" t="s">
        <v>132</v>
      </c>
      <c r="B103" s="28" t="s">
        <v>122</v>
      </c>
      <c r="C103" s="24">
        <v>490</v>
      </c>
      <c r="D103" s="24">
        <v>490</v>
      </c>
      <c r="E103" s="24">
        <v>490</v>
      </c>
      <c r="F103" s="24">
        <v>490.00059427105998</v>
      </c>
      <c r="G103" s="24">
        <v>490.00070365980002</v>
      </c>
      <c r="H103" s="24">
        <v>490.00111552990001</v>
      </c>
      <c r="I103" s="24">
        <v>490.00111829100001</v>
      </c>
      <c r="J103" s="24">
        <v>490.00126186009999</v>
      </c>
      <c r="K103" s="24">
        <v>490.001263048</v>
      </c>
      <c r="L103" s="24">
        <v>490.00126339050001</v>
      </c>
      <c r="M103" s="24">
        <v>490.00126457710002</v>
      </c>
      <c r="N103" s="24">
        <v>490.00126980329998</v>
      </c>
      <c r="O103" s="24">
        <v>490.00127483659998</v>
      </c>
      <c r="P103" s="24">
        <v>490.00216608980003</v>
      </c>
      <c r="Q103" s="24">
        <v>490.007281659</v>
      </c>
      <c r="R103" s="24">
        <v>490.02017039200001</v>
      </c>
      <c r="S103" s="24">
        <v>1002.2639</v>
      </c>
      <c r="T103" s="24">
        <v>1002.2639</v>
      </c>
      <c r="U103" s="24">
        <v>1002.2639</v>
      </c>
      <c r="V103" s="24">
        <v>1002.2639</v>
      </c>
      <c r="W103" s="24">
        <v>1329.9902</v>
      </c>
      <c r="X103" s="24">
        <v>2032.4808</v>
      </c>
      <c r="Y103" s="24">
        <v>2032.4808</v>
      </c>
      <c r="Z103" s="24">
        <v>2278.7534000000001</v>
      </c>
      <c r="AA103" s="24">
        <v>2278.7534999999998</v>
      </c>
    </row>
    <row r="104" spans="1:27" x14ac:dyDescent="0.25">
      <c r="A104" s="28" t="s">
        <v>132</v>
      </c>
      <c r="B104" s="28" t="s">
        <v>76</v>
      </c>
      <c r="C104" s="24">
        <v>11.800000190734799</v>
      </c>
      <c r="D104" s="24">
        <v>19</v>
      </c>
      <c r="E104" s="24">
        <v>29.399999618530199</v>
      </c>
      <c r="F104" s="24">
        <v>44.5</v>
      </c>
      <c r="G104" s="24">
        <v>65.599998474121094</v>
      </c>
      <c r="H104" s="24">
        <v>93.900001525878906</v>
      </c>
      <c r="I104" s="24">
        <v>128.100006103515</v>
      </c>
      <c r="J104" s="24">
        <v>170.30000305175699</v>
      </c>
      <c r="K104" s="24">
        <v>224.39999389648401</v>
      </c>
      <c r="L104" s="24">
        <v>284.600006103515</v>
      </c>
      <c r="M104" s="24">
        <v>369.20001220703102</v>
      </c>
      <c r="N104" s="24">
        <v>447.100006103515</v>
      </c>
      <c r="O104" s="24">
        <v>529.70001220703102</v>
      </c>
      <c r="P104" s="24">
        <v>602</v>
      </c>
      <c r="Q104" s="24">
        <v>668.20001220703102</v>
      </c>
      <c r="R104" s="24">
        <v>729</v>
      </c>
      <c r="S104" s="24">
        <v>789.09997558593705</v>
      </c>
      <c r="T104" s="24">
        <v>851.29998779296795</v>
      </c>
      <c r="U104" s="24">
        <v>916.20001220703102</v>
      </c>
      <c r="V104" s="24">
        <v>989</v>
      </c>
      <c r="W104" s="24">
        <v>1064.09997558593</v>
      </c>
      <c r="X104" s="24">
        <v>1141.19995117187</v>
      </c>
      <c r="Y104" s="24">
        <v>1220.5</v>
      </c>
      <c r="Z104" s="24">
        <v>1281.19995117187</v>
      </c>
      <c r="AA104" s="24">
        <v>1344</v>
      </c>
    </row>
    <row r="106" spans="1:27" x14ac:dyDescent="0.25">
      <c r="A106" s="18" t="s">
        <v>129</v>
      </c>
      <c r="B106" s="18" t="s">
        <v>130</v>
      </c>
      <c r="C106" s="18" t="s">
        <v>79</v>
      </c>
      <c r="D106" s="18" t="s">
        <v>87</v>
      </c>
      <c r="E106" s="18" t="s">
        <v>88</v>
      </c>
      <c r="F106" s="18" t="s">
        <v>89</v>
      </c>
      <c r="G106" s="18" t="s">
        <v>90</v>
      </c>
      <c r="H106" s="18" t="s">
        <v>91</v>
      </c>
      <c r="I106" s="18" t="s">
        <v>92</v>
      </c>
      <c r="J106" s="18" t="s">
        <v>93</v>
      </c>
      <c r="K106" s="18" t="s">
        <v>94</v>
      </c>
      <c r="L106" s="18" t="s">
        <v>95</v>
      </c>
      <c r="M106" s="18" t="s">
        <v>96</v>
      </c>
      <c r="N106" s="18" t="s">
        <v>97</v>
      </c>
      <c r="O106" s="18" t="s">
        <v>98</v>
      </c>
      <c r="P106" s="18" t="s">
        <v>99</v>
      </c>
      <c r="Q106" s="18" t="s">
        <v>100</v>
      </c>
      <c r="R106" s="18" t="s">
        <v>101</v>
      </c>
      <c r="S106" s="18" t="s">
        <v>102</v>
      </c>
      <c r="T106" s="18" t="s">
        <v>103</v>
      </c>
      <c r="U106" s="18" t="s">
        <v>104</v>
      </c>
      <c r="V106" s="18" t="s">
        <v>105</v>
      </c>
      <c r="W106" s="18" t="s">
        <v>106</v>
      </c>
      <c r="X106" s="18" t="s">
        <v>107</v>
      </c>
      <c r="Y106" s="18" t="s">
        <v>108</v>
      </c>
      <c r="Z106" s="18" t="s">
        <v>109</v>
      </c>
      <c r="AA106" s="18" t="s">
        <v>110</v>
      </c>
    </row>
    <row r="107" spans="1:27" x14ac:dyDescent="0.25">
      <c r="A107" s="28" t="s">
        <v>133</v>
      </c>
      <c r="B107" s="28" t="s">
        <v>71</v>
      </c>
      <c r="C107" s="24">
        <v>75.330459541086</v>
      </c>
      <c r="D107" s="24">
        <v>375.330459854276</v>
      </c>
      <c r="E107" s="24">
        <v>375.33045986888601</v>
      </c>
      <c r="F107" s="24">
        <v>375.33045987890597</v>
      </c>
      <c r="G107" s="24">
        <v>375.33045993244599</v>
      </c>
      <c r="H107" s="24">
        <v>375.33135976460602</v>
      </c>
      <c r="I107" s="24">
        <v>375.33154057330597</v>
      </c>
      <c r="J107" s="24">
        <v>375.33155918820597</v>
      </c>
      <c r="K107" s="24">
        <v>375.33155931360602</v>
      </c>
      <c r="L107" s="24">
        <v>511.58936992370599</v>
      </c>
      <c r="M107" s="24">
        <v>511.58936992370599</v>
      </c>
      <c r="N107" s="24">
        <v>511.58936992370599</v>
      </c>
      <c r="O107" s="24">
        <v>456.25936999999999</v>
      </c>
      <c r="P107" s="24">
        <v>456.25936999999999</v>
      </c>
      <c r="Q107" s="24">
        <v>456.25936999999999</v>
      </c>
      <c r="R107" s="24">
        <v>456.25936999999999</v>
      </c>
      <c r="S107" s="24">
        <v>456.25936999999999</v>
      </c>
      <c r="T107" s="24">
        <v>456.25936999999999</v>
      </c>
      <c r="U107" s="24">
        <v>456.25936999999999</v>
      </c>
      <c r="V107" s="24">
        <v>456.25936999999999</v>
      </c>
      <c r="W107" s="24">
        <v>456.25892999999996</v>
      </c>
      <c r="X107" s="24">
        <v>156.25892999999999</v>
      </c>
      <c r="Y107" s="24">
        <v>156.25892999999999</v>
      </c>
      <c r="Z107" s="24">
        <v>156.25894</v>
      </c>
      <c r="AA107" s="24">
        <v>156.25896</v>
      </c>
    </row>
    <row r="108" spans="1:27" x14ac:dyDescent="0.25">
      <c r="A108" s="28" t="s">
        <v>133</v>
      </c>
      <c r="B108" s="28" t="s">
        <v>122</v>
      </c>
      <c r="C108" s="24">
        <v>0</v>
      </c>
      <c r="D108" s="24">
        <v>0</v>
      </c>
      <c r="E108" s="24">
        <v>0</v>
      </c>
      <c r="F108" s="24">
        <v>6.6622049999999998E-4</v>
      </c>
      <c r="G108" s="24">
        <v>6.7142565999999901E-4</v>
      </c>
      <c r="H108" s="24">
        <v>1.1217681E-3</v>
      </c>
      <c r="I108" s="24">
        <v>1.127627E-3</v>
      </c>
      <c r="J108" s="24">
        <v>1.1376140999999999E-3</v>
      </c>
      <c r="K108" s="24">
        <v>1.4181992E-3</v>
      </c>
      <c r="L108" s="24">
        <v>1.8932583E-3</v>
      </c>
      <c r="M108" s="24">
        <v>1.8937519E-3</v>
      </c>
      <c r="N108" s="24">
        <v>1.8982904999999999E-3</v>
      </c>
      <c r="O108" s="24">
        <v>1.9065064E-3</v>
      </c>
      <c r="P108" s="24">
        <v>1.9111512999999999E-3</v>
      </c>
      <c r="Q108" s="24">
        <v>1.9294735999999999E-3</v>
      </c>
      <c r="R108" s="24">
        <v>1.9552751999999999E-3</v>
      </c>
      <c r="S108" s="24">
        <v>2.6170082999999898E-3</v>
      </c>
      <c r="T108" s="24">
        <v>2.69413159999999E-3</v>
      </c>
      <c r="U108" s="24">
        <v>111.85227999999999</v>
      </c>
      <c r="V108" s="24">
        <v>111.85229</v>
      </c>
      <c r="W108" s="24">
        <v>111.852554</v>
      </c>
      <c r="X108" s="24">
        <v>330.30901999999998</v>
      </c>
      <c r="Y108" s="24">
        <v>330.30901999999998</v>
      </c>
      <c r="Z108" s="24">
        <v>776.8886</v>
      </c>
      <c r="AA108" s="24">
        <v>876.10829999999999</v>
      </c>
    </row>
    <row r="109" spans="1:27" x14ac:dyDescent="0.25">
      <c r="A109" s="28" t="s">
        <v>133</v>
      </c>
      <c r="B109" s="28" t="s">
        <v>76</v>
      </c>
      <c r="C109" s="24">
        <v>13.899999618530201</v>
      </c>
      <c r="D109" s="24">
        <v>22.7000007629394</v>
      </c>
      <c r="E109" s="24">
        <v>34.599998474121001</v>
      </c>
      <c r="F109" s="24">
        <v>52.599998474121001</v>
      </c>
      <c r="G109" s="24">
        <v>78.699996948242102</v>
      </c>
      <c r="H109" s="24">
        <v>116</v>
      </c>
      <c r="I109" s="24">
        <v>167.30000305175699</v>
      </c>
      <c r="J109" s="24">
        <v>235.19999694824199</v>
      </c>
      <c r="K109" s="24">
        <v>322.5</v>
      </c>
      <c r="L109" s="24">
        <v>409.79998779296801</v>
      </c>
      <c r="M109" s="24">
        <v>530.09997558593705</v>
      </c>
      <c r="N109" s="24">
        <v>643.79998779296795</v>
      </c>
      <c r="O109" s="24">
        <v>758.40002441406205</v>
      </c>
      <c r="P109" s="24">
        <v>865.09997558593705</v>
      </c>
      <c r="Q109" s="24">
        <v>966.20001220703102</v>
      </c>
      <c r="R109" s="24">
        <v>1055.40002441406</v>
      </c>
      <c r="S109" s="24">
        <v>1140</v>
      </c>
      <c r="T109" s="24">
        <v>1225.19995117187</v>
      </c>
      <c r="U109" s="24">
        <v>1313.69995117187</v>
      </c>
      <c r="V109" s="24">
        <v>1416.69995117187</v>
      </c>
      <c r="W109" s="24">
        <v>1521.09997558593</v>
      </c>
      <c r="X109" s="24">
        <v>1627.90002441406</v>
      </c>
      <c r="Y109" s="24">
        <v>1737.30004882812</v>
      </c>
      <c r="Z109" s="24">
        <v>1823.5</v>
      </c>
      <c r="AA109" s="24">
        <v>1912.80004882812</v>
      </c>
    </row>
    <row r="111" spans="1:27" x14ac:dyDescent="0.25">
      <c r="A111" s="18" t="s">
        <v>129</v>
      </c>
      <c r="B111" s="18" t="s">
        <v>130</v>
      </c>
      <c r="C111" s="18" t="s">
        <v>79</v>
      </c>
      <c r="D111" s="18" t="s">
        <v>87</v>
      </c>
      <c r="E111" s="18" t="s">
        <v>88</v>
      </c>
      <c r="F111" s="18" t="s">
        <v>89</v>
      </c>
      <c r="G111" s="18" t="s">
        <v>90</v>
      </c>
      <c r="H111" s="18" t="s">
        <v>91</v>
      </c>
      <c r="I111" s="18" t="s">
        <v>92</v>
      </c>
      <c r="J111" s="18" t="s">
        <v>93</v>
      </c>
      <c r="K111" s="18" t="s">
        <v>94</v>
      </c>
      <c r="L111" s="18" t="s">
        <v>95</v>
      </c>
      <c r="M111" s="18" t="s">
        <v>96</v>
      </c>
      <c r="N111" s="18" t="s">
        <v>97</v>
      </c>
      <c r="O111" s="18" t="s">
        <v>98</v>
      </c>
      <c r="P111" s="18" t="s">
        <v>99</v>
      </c>
      <c r="Q111" s="18" t="s">
        <v>100</v>
      </c>
      <c r="R111" s="18" t="s">
        <v>101</v>
      </c>
      <c r="S111" s="18" t="s">
        <v>102</v>
      </c>
      <c r="T111" s="18" t="s">
        <v>103</v>
      </c>
      <c r="U111" s="18" t="s">
        <v>104</v>
      </c>
      <c r="V111" s="18" t="s">
        <v>105</v>
      </c>
      <c r="W111" s="18" t="s">
        <v>106</v>
      </c>
      <c r="X111" s="18" t="s">
        <v>107</v>
      </c>
      <c r="Y111" s="18" t="s">
        <v>108</v>
      </c>
      <c r="Z111" s="18" t="s">
        <v>109</v>
      </c>
      <c r="AA111" s="18" t="s">
        <v>110</v>
      </c>
    </row>
    <row r="112" spans="1:27" x14ac:dyDescent="0.25">
      <c r="A112" s="28" t="s">
        <v>134</v>
      </c>
      <c r="B112" s="28" t="s">
        <v>71</v>
      </c>
      <c r="C112" s="24">
        <v>165.00042747104001</v>
      </c>
      <c r="D112" s="24">
        <v>165.00042851307001</v>
      </c>
      <c r="E112" s="24">
        <v>165.0004285318</v>
      </c>
      <c r="F112" s="24">
        <v>165.00042854099999</v>
      </c>
      <c r="G112" s="24">
        <v>165.00042863074</v>
      </c>
      <c r="H112" s="24">
        <v>165.00074096980001</v>
      </c>
      <c r="I112" s="24">
        <v>165.0011910035</v>
      </c>
      <c r="J112" s="24">
        <v>165.00152994999999</v>
      </c>
      <c r="K112" s="24">
        <v>165.0015301697</v>
      </c>
      <c r="L112" s="24">
        <v>327.01197999999999</v>
      </c>
      <c r="M112" s="24">
        <v>327.01197999999999</v>
      </c>
      <c r="N112" s="24">
        <v>383.13756999999998</v>
      </c>
      <c r="O112" s="24">
        <v>383.13756999999998</v>
      </c>
      <c r="P112" s="24">
        <v>358.13756999999998</v>
      </c>
      <c r="Q112" s="24">
        <v>370.68042000000003</v>
      </c>
      <c r="R112" s="24">
        <v>370.68042000000003</v>
      </c>
      <c r="S112" s="24">
        <v>621.52530000000002</v>
      </c>
      <c r="T112" s="24">
        <v>621.52530000000002</v>
      </c>
      <c r="U112" s="24">
        <v>621.52530000000002</v>
      </c>
      <c r="V112" s="24">
        <v>621.52530000000002</v>
      </c>
      <c r="W112" s="24">
        <v>621.52486999999996</v>
      </c>
      <c r="X112" s="24">
        <v>621.5249</v>
      </c>
      <c r="Y112" s="24">
        <v>621.5249</v>
      </c>
      <c r="Z112" s="24">
        <v>621.52493000000004</v>
      </c>
      <c r="AA112" s="24">
        <v>611.52495999999906</v>
      </c>
    </row>
    <row r="113" spans="1:27" x14ac:dyDescent="0.25">
      <c r="A113" s="28" t="s">
        <v>134</v>
      </c>
      <c r="B113" s="28" t="s">
        <v>122</v>
      </c>
      <c r="C113" s="24">
        <v>0</v>
      </c>
      <c r="D113" s="24">
        <v>0</v>
      </c>
      <c r="E113" s="24">
        <v>0</v>
      </c>
      <c r="F113" s="24">
        <v>3.5078326000000001E-4</v>
      </c>
      <c r="G113" s="24">
        <v>3.8683359999999999E-4</v>
      </c>
      <c r="H113" s="24">
        <v>4.3965171999999999E-4</v>
      </c>
      <c r="I113" s="24">
        <v>4.8080802999999998E-4</v>
      </c>
      <c r="J113" s="24">
        <v>5.2897860000000003E-4</v>
      </c>
      <c r="K113" s="24">
        <v>6.2496592999999997E-4</v>
      </c>
      <c r="L113" s="24">
        <v>6.2621553999999996E-4</v>
      </c>
      <c r="M113" s="24">
        <v>6.284331E-4</v>
      </c>
      <c r="N113" s="24">
        <v>7.0640223999999998E-4</v>
      </c>
      <c r="O113" s="24">
        <v>7.2217179999999905E-4</v>
      </c>
      <c r="P113" s="24">
        <v>7.4163072999999997E-4</v>
      </c>
      <c r="Q113" s="24">
        <v>9.825655999999999E-4</v>
      </c>
      <c r="R113" s="24">
        <v>1.1031483000000001E-3</v>
      </c>
      <c r="S113" s="24">
        <v>2.9709471999999999E-3</v>
      </c>
      <c r="T113" s="24">
        <v>2.9743714000000001E-3</v>
      </c>
      <c r="U113" s="24">
        <v>2.9795195000000001E-3</v>
      </c>
      <c r="V113" s="24">
        <v>2.9853506000000001E-3</v>
      </c>
      <c r="W113" s="24">
        <v>3.0460455E-3</v>
      </c>
      <c r="X113" s="24">
        <v>3.0847753000000002E-3</v>
      </c>
      <c r="Y113" s="24">
        <v>3.102128E-3</v>
      </c>
      <c r="Z113" s="24">
        <v>3.5773770000000001E-3</v>
      </c>
      <c r="AA113" s="24">
        <v>4.0209970000000001E-3</v>
      </c>
    </row>
    <row r="114" spans="1:27" x14ac:dyDescent="0.25">
      <c r="A114" s="28" t="s">
        <v>134</v>
      </c>
      <c r="B114" s="28" t="s">
        <v>76</v>
      </c>
      <c r="C114" s="24">
        <v>12.5</v>
      </c>
      <c r="D114" s="24">
        <v>21.2000007629394</v>
      </c>
      <c r="E114" s="24">
        <v>28</v>
      </c>
      <c r="F114" s="24">
        <v>36.099998474121001</v>
      </c>
      <c r="G114" s="24">
        <v>48.799999237060497</v>
      </c>
      <c r="H114" s="24">
        <v>68.5</v>
      </c>
      <c r="I114" s="24">
        <v>91.900001525878906</v>
      </c>
      <c r="J114" s="24">
        <v>115.900001525878</v>
      </c>
      <c r="K114" s="24">
        <v>145.19999694824199</v>
      </c>
      <c r="L114" s="24">
        <v>173.39999389648401</v>
      </c>
      <c r="M114" s="24">
        <v>214.69999694824199</v>
      </c>
      <c r="N114" s="24">
        <v>250.19999694824199</v>
      </c>
      <c r="O114" s="24">
        <v>284.20001220703102</v>
      </c>
      <c r="P114" s="24">
        <v>312.39999389648398</v>
      </c>
      <c r="Q114" s="24">
        <v>337.20001220703102</v>
      </c>
      <c r="R114" s="24">
        <v>358.600006103515</v>
      </c>
      <c r="S114" s="24">
        <v>380</v>
      </c>
      <c r="T114" s="24">
        <v>401.79998779296801</v>
      </c>
      <c r="U114" s="24">
        <v>424.5</v>
      </c>
      <c r="V114" s="24">
        <v>451.5</v>
      </c>
      <c r="W114" s="24">
        <v>478.70001220703102</v>
      </c>
      <c r="X114" s="24">
        <v>506.29998779296801</v>
      </c>
      <c r="Y114" s="24">
        <v>534.09997558593705</v>
      </c>
      <c r="Z114" s="24">
        <v>556.09997558593705</v>
      </c>
      <c r="AA114" s="24">
        <v>578.70001220703102</v>
      </c>
    </row>
    <row r="116" spans="1:27" x14ac:dyDescent="0.25">
      <c r="A116" s="18" t="s">
        <v>129</v>
      </c>
      <c r="B116" s="18" t="s">
        <v>130</v>
      </c>
      <c r="C116" s="18" t="s">
        <v>79</v>
      </c>
      <c r="D116" s="18" t="s">
        <v>87</v>
      </c>
      <c r="E116" s="18" t="s">
        <v>88</v>
      </c>
      <c r="F116" s="18" t="s">
        <v>89</v>
      </c>
      <c r="G116" s="18" t="s">
        <v>90</v>
      </c>
      <c r="H116" s="18" t="s">
        <v>91</v>
      </c>
      <c r="I116" s="18" t="s">
        <v>92</v>
      </c>
      <c r="J116" s="18" t="s">
        <v>93</v>
      </c>
      <c r="K116" s="18" t="s">
        <v>94</v>
      </c>
      <c r="L116" s="18" t="s">
        <v>95</v>
      </c>
      <c r="M116" s="18" t="s">
        <v>96</v>
      </c>
      <c r="N116" s="18" t="s">
        <v>97</v>
      </c>
      <c r="O116" s="18" t="s">
        <v>98</v>
      </c>
      <c r="P116" s="18" t="s">
        <v>99</v>
      </c>
      <c r="Q116" s="18" t="s">
        <v>100</v>
      </c>
      <c r="R116" s="18" t="s">
        <v>101</v>
      </c>
      <c r="S116" s="18" t="s">
        <v>102</v>
      </c>
      <c r="T116" s="18" t="s">
        <v>103</v>
      </c>
      <c r="U116" s="18" t="s">
        <v>104</v>
      </c>
      <c r="V116" s="18" t="s">
        <v>105</v>
      </c>
      <c r="W116" s="18" t="s">
        <v>106</v>
      </c>
      <c r="X116" s="18" t="s">
        <v>107</v>
      </c>
      <c r="Y116" s="18" t="s">
        <v>108</v>
      </c>
      <c r="Z116" s="18" t="s">
        <v>109</v>
      </c>
      <c r="AA116" s="18" t="s">
        <v>110</v>
      </c>
    </row>
    <row r="117" spans="1:27" x14ac:dyDescent="0.25">
      <c r="A117" s="28" t="s">
        <v>135</v>
      </c>
      <c r="B117" s="28" t="s">
        <v>71</v>
      </c>
      <c r="C117" s="24">
        <v>3.6286068E-4</v>
      </c>
      <c r="D117" s="24">
        <v>3.6386813999999998E-4</v>
      </c>
      <c r="E117" s="24">
        <v>3.6388373999999998E-4</v>
      </c>
      <c r="F117" s="24">
        <v>3.6389322E-4</v>
      </c>
      <c r="G117" s="24">
        <v>3.6402249999999999E-4</v>
      </c>
      <c r="H117" s="24">
        <v>5.5959439999999998E-4</v>
      </c>
      <c r="I117" s="24">
        <v>7.5044844E-4</v>
      </c>
      <c r="J117" s="24">
        <v>8.7761593999999895E-4</v>
      </c>
      <c r="K117" s="24">
        <v>8.7774309999999998E-4</v>
      </c>
      <c r="L117" s="24">
        <v>2.9316419999999999E-3</v>
      </c>
      <c r="M117" s="24">
        <v>3.6999824999999998E-3</v>
      </c>
      <c r="N117" s="24">
        <v>3.7049231999999998E-3</v>
      </c>
      <c r="O117" s="24">
        <v>3.7051605E-3</v>
      </c>
      <c r="P117" s="24">
        <v>3.7052599000000001E-3</v>
      </c>
      <c r="Q117" s="24">
        <v>3.7053285999999902E-3</v>
      </c>
      <c r="R117" s="24">
        <v>3.7053759999999998E-3</v>
      </c>
      <c r="S117" s="24">
        <v>3.7054572999999898E-3</v>
      </c>
      <c r="T117" s="24">
        <v>3.7055909999999998E-3</v>
      </c>
      <c r="U117" s="24">
        <v>3.70596159999999E-3</v>
      </c>
      <c r="V117" s="24">
        <v>3.7125112E-3</v>
      </c>
      <c r="W117" s="24">
        <v>4.2528890000000001E-3</v>
      </c>
      <c r="X117" s="24">
        <v>4.2622040000000003E-3</v>
      </c>
      <c r="Y117" s="24">
        <v>4.9665775000000004E-3</v>
      </c>
      <c r="Z117" s="24">
        <v>4.9904169999999996E-3</v>
      </c>
      <c r="AA117" s="24">
        <v>5.0118350000000001E-3</v>
      </c>
    </row>
    <row r="118" spans="1:27" x14ac:dyDescent="0.25">
      <c r="A118" s="28" t="s">
        <v>135</v>
      </c>
      <c r="B118" s="28" t="s">
        <v>122</v>
      </c>
      <c r="C118" s="24">
        <v>0</v>
      </c>
      <c r="D118" s="24">
        <v>0</v>
      </c>
      <c r="E118" s="24">
        <v>0</v>
      </c>
      <c r="F118" s="24">
        <v>5.4778833999999995E-4</v>
      </c>
      <c r="G118" s="24">
        <v>5.9901987E-4</v>
      </c>
      <c r="H118" s="24">
        <v>6.4114399999999996E-4</v>
      </c>
      <c r="I118" s="24">
        <v>6.7305659999999999E-4</v>
      </c>
      <c r="J118" s="24">
        <v>7.3049270000000003E-4</v>
      </c>
      <c r="K118" s="24">
        <v>8.1961893000000001E-4</v>
      </c>
      <c r="L118" s="24">
        <v>9.5157884000000002E-4</v>
      </c>
      <c r="M118" s="24">
        <v>1.1733416E-3</v>
      </c>
      <c r="N118" s="24">
        <v>1.6675822E-3</v>
      </c>
      <c r="O118" s="24">
        <v>1.6754451999999899E-3</v>
      </c>
      <c r="P118" s="24">
        <v>1.6866876000000001E-3</v>
      </c>
      <c r="Q118" s="24">
        <v>1.9173748E-3</v>
      </c>
      <c r="R118" s="24">
        <v>1.9675244000000001E-3</v>
      </c>
      <c r="S118" s="24">
        <v>3.0751727E-3</v>
      </c>
      <c r="T118" s="24">
        <v>3.1598996999999901E-3</v>
      </c>
      <c r="U118" s="24">
        <v>4.8480056999999997E-3</v>
      </c>
      <c r="V118" s="24">
        <v>4.8537670000000002E-3</v>
      </c>
      <c r="W118" s="24">
        <v>1.016794E-2</v>
      </c>
      <c r="X118" s="24">
        <v>1.0175918000000001E-2</v>
      </c>
      <c r="Y118" s="24">
        <v>1.0206747E-2</v>
      </c>
      <c r="Z118" s="24">
        <v>1.0242123000000001E-2</v>
      </c>
      <c r="AA118" s="24">
        <v>1.0249632E-2</v>
      </c>
    </row>
    <row r="119" spans="1:27" x14ac:dyDescent="0.25">
      <c r="A119" s="28" t="s">
        <v>135</v>
      </c>
      <c r="B119" s="28" t="s">
        <v>76</v>
      </c>
      <c r="C119" s="24">
        <v>1.70000004768371</v>
      </c>
      <c r="D119" s="24">
        <v>2.5999999046325599</v>
      </c>
      <c r="E119" s="24">
        <v>4</v>
      </c>
      <c r="F119" s="24">
        <v>5.9000000953674299</v>
      </c>
      <c r="G119" s="24">
        <v>8.5</v>
      </c>
      <c r="H119" s="24">
        <v>12.300000190734799</v>
      </c>
      <c r="I119" s="24">
        <v>17.5</v>
      </c>
      <c r="J119" s="24">
        <v>23.2000007629394</v>
      </c>
      <c r="K119" s="24">
        <v>29.7000007629394</v>
      </c>
      <c r="L119" s="24">
        <v>36</v>
      </c>
      <c r="M119" s="24">
        <v>45</v>
      </c>
      <c r="N119" s="24">
        <v>53.299999237060497</v>
      </c>
      <c r="O119" s="24">
        <v>61.299999237060497</v>
      </c>
      <c r="P119" s="24">
        <v>68.300003051757798</v>
      </c>
      <c r="Q119" s="24">
        <v>74.400001525878906</v>
      </c>
      <c r="R119" s="24">
        <v>79.699996948242102</v>
      </c>
      <c r="S119" s="24">
        <v>85</v>
      </c>
      <c r="T119" s="24">
        <v>90.300003051757798</v>
      </c>
      <c r="U119" s="24">
        <v>96</v>
      </c>
      <c r="V119" s="24">
        <v>102.300003051757</v>
      </c>
      <c r="W119" s="24">
        <v>108.800003051757</v>
      </c>
      <c r="X119" s="24">
        <v>115.400001525878</v>
      </c>
      <c r="Y119" s="24">
        <v>122.09999847412099</v>
      </c>
      <c r="Z119" s="24">
        <v>127.199996948242</v>
      </c>
      <c r="AA119" s="24">
        <v>132.39999389648401</v>
      </c>
    </row>
    <row r="122" spans="1:27" x14ac:dyDescent="0.25">
      <c r="A122" s="25" t="s">
        <v>137</v>
      </c>
    </row>
    <row r="123" spans="1:27" x14ac:dyDescent="0.25">
      <c r="A123" s="18" t="s">
        <v>129</v>
      </c>
      <c r="B123" s="18" t="s">
        <v>130</v>
      </c>
      <c r="C123" s="18" t="s">
        <v>79</v>
      </c>
      <c r="D123" s="18" t="s">
        <v>87</v>
      </c>
      <c r="E123" s="18" t="s">
        <v>88</v>
      </c>
      <c r="F123" s="18" t="s">
        <v>89</v>
      </c>
      <c r="G123" s="18" t="s">
        <v>90</v>
      </c>
      <c r="H123" s="18" t="s">
        <v>91</v>
      </c>
      <c r="I123" s="18" t="s">
        <v>92</v>
      </c>
      <c r="J123" s="18" t="s">
        <v>93</v>
      </c>
      <c r="K123" s="18" t="s">
        <v>94</v>
      </c>
      <c r="L123" s="18" t="s">
        <v>95</v>
      </c>
      <c r="M123" s="18" t="s">
        <v>96</v>
      </c>
      <c r="N123" s="18" t="s">
        <v>97</v>
      </c>
      <c r="O123" s="18" t="s">
        <v>98</v>
      </c>
      <c r="P123" s="18" t="s">
        <v>99</v>
      </c>
      <c r="Q123" s="18" t="s">
        <v>100</v>
      </c>
      <c r="R123" s="18" t="s">
        <v>101</v>
      </c>
      <c r="S123" s="18" t="s">
        <v>102</v>
      </c>
      <c r="T123" s="18" t="s">
        <v>103</v>
      </c>
      <c r="U123" s="18" t="s">
        <v>104</v>
      </c>
      <c r="V123" s="18" t="s">
        <v>105</v>
      </c>
      <c r="W123" s="18" t="s">
        <v>106</v>
      </c>
      <c r="X123" s="18" t="s">
        <v>107</v>
      </c>
      <c r="Y123" s="18" t="s">
        <v>108</v>
      </c>
      <c r="Z123" s="18" t="s">
        <v>109</v>
      </c>
      <c r="AA123" s="18" t="s">
        <v>110</v>
      </c>
    </row>
    <row r="124" spans="1:27" x14ac:dyDescent="0.25">
      <c r="A124" s="28" t="s">
        <v>40</v>
      </c>
      <c r="B124" s="28" t="s">
        <v>24</v>
      </c>
      <c r="C124" s="24">
        <v>13168.268540000001</v>
      </c>
      <c r="D124" s="24">
        <v>14833.33527</v>
      </c>
      <c r="E124" s="24">
        <v>16194.536170000001</v>
      </c>
      <c r="F124" s="24">
        <v>17725.704160000001</v>
      </c>
      <c r="G124" s="24">
        <v>19476.988559999998</v>
      </c>
      <c r="H124" s="24">
        <v>20739.413479999996</v>
      </c>
      <c r="I124" s="24">
        <v>22051.541839999998</v>
      </c>
      <c r="J124" s="24">
        <v>23091.309939999999</v>
      </c>
      <c r="K124" s="24">
        <v>23825.458849999999</v>
      </c>
      <c r="L124" s="24">
        <v>24558.05298</v>
      </c>
      <c r="M124" s="24">
        <v>25305.084599999998</v>
      </c>
      <c r="N124" s="24">
        <v>26108.676369999997</v>
      </c>
      <c r="O124" s="24">
        <v>26940.659520000001</v>
      </c>
      <c r="P124" s="24">
        <v>28059.332490000001</v>
      </c>
      <c r="Q124" s="24">
        <v>29217.046369999996</v>
      </c>
      <c r="R124" s="24">
        <v>30336.109300000004</v>
      </c>
      <c r="S124" s="24">
        <v>31548.166399999998</v>
      </c>
      <c r="T124" s="24">
        <v>32469.835430000003</v>
      </c>
      <c r="U124" s="24">
        <v>33394.454469999997</v>
      </c>
      <c r="V124" s="24">
        <v>34299.31121</v>
      </c>
      <c r="W124" s="24">
        <v>35494.964799999994</v>
      </c>
      <c r="X124" s="24">
        <v>36648.009470000005</v>
      </c>
      <c r="Y124" s="24">
        <v>37789.822379999991</v>
      </c>
      <c r="Z124" s="24">
        <v>38923.960610000002</v>
      </c>
      <c r="AA124" s="24">
        <v>39993.0144</v>
      </c>
    </row>
    <row r="125" spans="1:27" collapsed="1" x14ac:dyDescent="0.25">
      <c r="A125" s="28" t="s">
        <v>40</v>
      </c>
      <c r="B125" s="28" t="s">
        <v>77</v>
      </c>
      <c r="C125" s="24">
        <v>552.29999999999995</v>
      </c>
      <c r="D125" s="24">
        <v>696.30000000000007</v>
      </c>
      <c r="E125" s="24">
        <v>837.1</v>
      </c>
      <c r="F125" s="24">
        <v>1017.4</v>
      </c>
      <c r="G125" s="24">
        <v>1247.7</v>
      </c>
      <c r="H125" s="24">
        <v>1524.7999999999997</v>
      </c>
      <c r="I125" s="24">
        <v>1809.6</v>
      </c>
      <c r="J125" s="24">
        <v>2083</v>
      </c>
      <c r="K125" s="24">
        <v>2386.2000000000003</v>
      </c>
      <c r="L125" s="24">
        <v>2779.6</v>
      </c>
      <c r="M125" s="24">
        <v>3319.2999999999997</v>
      </c>
      <c r="N125" s="24">
        <v>3737.7999999999997</v>
      </c>
      <c r="O125" s="24">
        <v>4103.2</v>
      </c>
      <c r="P125" s="24">
        <v>4374.5999999999995</v>
      </c>
      <c r="Q125" s="24">
        <v>4594</v>
      </c>
      <c r="R125" s="24">
        <v>4752.3</v>
      </c>
      <c r="S125" s="24">
        <v>4883.0000000000009</v>
      </c>
      <c r="T125" s="24">
        <v>5001.7999999999993</v>
      </c>
      <c r="U125" s="24">
        <v>5119.3</v>
      </c>
      <c r="V125" s="24">
        <v>5269.6</v>
      </c>
      <c r="W125" s="24">
        <v>5401.9</v>
      </c>
      <c r="X125" s="24">
        <v>5522.1</v>
      </c>
      <c r="Y125" s="24">
        <v>5629.3000000000011</v>
      </c>
      <c r="Z125" s="24">
        <v>5637.8</v>
      </c>
      <c r="AA125" s="24">
        <v>5642.5</v>
      </c>
    </row>
    <row r="126" spans="1:27" collapsed="1" x14ac:dyDescent="0.25">
      <c r="A126" s="28" t="s">
        <v>40</v>
      </c>
      <c r="B126" s="28" t="s">
        <v>78</v>
      </c>
      <c r="C126" s="24">
        <v>552.29999999999995</v>
      </c>
      <c r="D126" s="24">
        <v>696.30000000000007</v>
      </c>
      <c r="E126" s="24">
        <v>837.1</v>
      </c>
      <c r="F126" s="24">
        <v>1017.4</v>
      </c>
      <c r="G126" s="24">
        <v>1247.7</v>
      </c>
      <c r="H126" s="24">
        <v>1524.7999999999997</v>
      </c>
      <c r="I126" s="24">
        <v>1809.6</v>
      </c>
      <c r="J126" s="24">
        <v>2083</v>
      </c>
      <c r="K126" s="24">
        <v>2386.2000000000003</v>
      </c>
      <c r="L126" s="24">
        <v>2779.6</v>
      </c>
      <c r="M126" s="24">
        <v>3319.2999999999997</v>
      </c>
      <c r="N126" s="24">
        <v>3737.7999999999997</v>
      </c>
      <c r="O126" s="24">
        <v>4103.2</v>
      </c>
      <c r="P126" s="24">
        <v>4374.5999999999995</v>
      </c>
      <c r="Q126" s="24">
        <v>4594</v>
      </c>
      <c r="R126" s="24">
        <v>4752.3</v>
      </c>
      <c r="S126" s="24">
        <v>4883.0000000000009</v>
      </c>
      <c r="T126" s="24">
        <v>5001.7999999999993</v>
      </c>
      <c r="U126" s="24">
        <v>5119.3</v>
      </c>
      <c r="V126" s="24">
        <v>5269.6</v>
      </c>
      <c r="W126" s="24">
        <v>5401.9</v>
      </c>
      <c r="X126" s="24">
        <v>5522.1</v>
      </c>
      <c r="Y126" s="24">
        <v>5629.3000000000011</v>
      </c>
      <c r="Z126" s="24">
        <v>5637.8</v>
      </c>
      <c r="AA126" s="24">
        <v>5642.5</v>
      </c>
    </row>
    <row r="128" spans="1:27" x14ac:dyDescent="0.25">
      <c r="A128" s="18" t="s">
        <v>129</v>
      </c>
      <c r="B128" s="18" t="s">
        <v>130</v>
      </c>
      <c r="C128" s="18" t="s">
        <v>79</v>
      </c>
      <c r="D128" s="18" t="s">
        <v>87</v>
      </c>
      <c r="E128" s="18" t="s">
        <v>88</v>
      </c>
      <c r="F128" s="18" t="s">
        <v>89</v>
      </c>
      <c r="G128" s="18" t="s">
        <v>90</v>
      </c>
      <c r="H128" s="18" t="s">
        <v>91</v>
      </c>
      <c r="I128" s="18" t="s">
        <v>92</v>
      </c>
      <c r="J128" s="18" t="s">
        <v>93</v>
      </c>
      <c r="K128" s="18" t="s">
        <v>94</v>
      </c>
      <c r="L128" s="18" t="s">
        <v>95</v>
      </c>
      <c r="M128" s="18" t="s">
        <v>96</v>
      </c>
      <c r="N128" s="18" t="s">
        <v>97</v>
      </c>
      <c r="O128" s="18" t="s">
        <v>98</v>
      </c>
      <c r="P128" s="18" t="s">
        <v>99</v>
      </c>
      <c r="Q128" s="18" t="s">
        <v>100</v>
      </c>
      <c r="R128" s="18" t="s">
        <v>101</v>
      </c>
      <c r="S128" s="18" t="s">
        <v>102</v>
      </c>
      <c r="T128" s="18" t="s">
        <v>103</v>
      </c>
      <c r="U128" s="18" t="s">
        <v>104</v>
      </c>
      <c r="V128" s="18" t="s">
        <v>105</v>
      </c>
      <c r="W128" s="18" t="s">
        <v>106</v>
      </c>
      <c r="X128" s="18" t="s">
        <v>107</v>
      </c>
      <c r="Y128" s="18" t="s">
        <v>108</v>
      </c>
      <c r="Z128" s="18" t="s">
        <v>109</v>
      </c>
      <c r="AA128" s="18" t="s">
        <v>110</v>
      </c>
    </row>
    <row r="129" spans="1:27" x14ac:dyDescent="0.25">
      <c r="A129" s="28" t="s">
        <v>131</v>
      </c>
      <c r="B129" s="28" t="s">
        <v>24</v>
      </c>
      <c r="C129" s="24">
        <v>3822.1680000000001</v>
      </c>
      <c r="D129" s="24">
        <v>4376.4874</v>
      </c>
      <c r="E129" s="24">
        <v>4755.8960999999999</v>
      </c>
      <c r="F129" s="24">
        <v>5245.6482000000005</v>
      </c>
      <c r="G129" s="24">
        <v>5860.7806</v>
      </c>
      <c r="H129" s="24">
        <v>6159.7840999999999</v>
      </c>
      <c r="I129" s="24">
        <v>6473.9861000000001</v>
      </c>
      <c r="J129" s="24">
        <v>6746.4295000000002</v>
      </c>
      <c r="K129" s="24">
        <v>7002.2142999999996</v>
      </c>
      <c r="L129" s="24">
        <v>7259.8586999999998</v>
      </c>
      <c r="M129" s="24">
        <v>7517.4125000000004</v>
      </c>
      <c r="N129" s="24">
        <v>7779.0144</v>
      </c>
      <c r="O129" s="24">
        <v>8025.8879999999999</v>
      </c>
      <c r="P129" s="24">
        <v>8389.9804999999997</v>
      </c>
      <c r="Q129" s="24">
        <v>8777.5319999999992</v>
      </c>
      <c r="R129" s="24">
        <v>9173.8770000000004</v>
      </c>
      <c r="S129" s="24">
        <v>9629.5679999999993</v>
      </c>
      <c r="T129" s="24">
        <v>9976.5420000000013</v>
      </c>
      <c r="U129" s="24">
        <v>10312.064999999999</v>
      </c>
      <c r="V129" s="24">
        <v>10636.687</v>
      </c>
      <c r="W129" s="24">
        <v>11073.764999999999</v>
      </c>
      <c r="X129" s="24">
        <v>11488.913</v>
      </c>
      <c r="Y129" s="24">
        <v>11901.66</v>
      </c>
      <c r="Z129" s="24">
        <v>12312.79</v>
      </c>
      <c r="AA129" s="24">
        <v>12691.904</v>
      </c>
    </row>
    <row r="130" spans="1:27" x14ac:dyDescent="0.25">
      <c r="A130" s="28" t="s">
        <v>131</v>
      </c>
      <c r="B130" s="28" t="s">
        <v>77</v>
      </c>
      <c r="C130" s="24">
        <v>211.1</v>
      </c>
      <c r="D130" s="24">
        <v>260.60000000000002</v>
      </c>
      <c r="E130" s="24">
        <v>324.2</v>
      </c>
      <c r="F130" s="24">
        <v>403.70000000000005</v>
      </c>
      <c r="G130" s="24">
        <v>498.5</v>
      </c>
      <c r="H130" s="24">
        <v>603.5</v>
      </c>
      <c r="I130" s="24">
        <v>705.5</v>
      </c>
      <c r="J130" s="24">
        <v>796.2</v>
      </c>
      <c r="K130" s="24">
        <v>901.1</v>
      </c>
      <c r="L130" s="24">
        <v>1030.8000000000002</v>
      </c>
      <c r="M130" s="24">
        <v>1198.8</v>
      </c>
      <c r="N130" s="24">
        <v>1339.5</v>
      </c>
      <c r="O130" s="24">
        <v>1453.1</v>
      </c>
      <c r="P130" s="24">
        <v>1532.9999999999998</v>
      </c>
      <c r="Q130" s="24">
        <v>1596.4</v>
      </c>
      <c r="R130" s="24">
        <v>1643.5</v>
      </c>
      <c r="S130" s="24">
        <v>1682.6</v>
      </c>
      <c r="T130" s="24">
        <v>1718.3999999999999</v>
      </c>
      <c r="U130" s="24">
        <v>1756</v>
      </c>
      <c r="V130" s="24">
        <v>1802.8000000000002</v>
      </c>
      <c r="W130" s="24">
        <v>1843.1000000000001</v>
      </c>
      <c r="X130" s="24">
        <v>1879.9</v>
      </c>
      <c r="Y130" s="24">
        <v>1912.8</v>
      </c>
      <c r="Z130" s="24">
        <v>1915</v>
      </c>
      <c r="AA130" s="24">
        <v>1915.8000000000002</v>
      </c>
    </row>
    <row r="131" spans="1:27" x14ac:dyDescent="0.25">
      <c r="A131" s="28" t="s">
        <v>131</v>
      </c>
      <c r="B131" s="28" t="s">
        <v>78</v>
      </c>
      <c r="C131" s="24">
        <v>211.1</v>
      </c>
      <c r="D131" s="24">
        <v>260.60000000000002</v>
      </c>
      <c r="E131" s="24">
        <v>324.2</v>
      </c>
      <c r="F131" s="24">
        <v>403.70000000000005</v>
      </c>
      <c r="G131" s="24">
        <v>498.5</v>
      </c>
      <c r="H131" s="24">
        <v>603.5</v>
      </c>
      <c r="I131" s="24">
        <v>705.5</v>
      </c>
      <c r="J131" s="24">
        <v>796.2</v>
      </c>
      <c r="K131" s="24">
        <v>901.1</v>
      </c>
      <c r="L131" s="24">
        <v>1030.8000000000002</v>
      </c>
      <c r="M131" s="24">
        <v>1198.8</v>
      </c>
      <c r="N131" s="24">
        <v>1339.5</v>
      </c>
      <c r="O131" s="24">
        <v>1453.1</v>
      </c>
      <c r="P131" s="24">
        <v>1532.9999999999998</v>
      </c>
      <c r="Q131" s="24">
        <v>1596.4</v>
      </c>
      <c r="R131" s="24">
        <v>1643.5</v>
      </c>
      <c r="S131" s="24">
        <v>1682.6</v>
      </c>
      <c r="T131" s="24">
        <v>1718.3999999999999</v>
      </c>
      <c r="U131" s="24">
        <v>1756</v>
      </c>
      <c r="V131" s="24">
        <v>1802.8000000000002</v>
      </c>
      <c r="W131" s="24">
        <v>1843.1000000000001</v>
      </c>
      <c r="X131" s="24">
        <v>1879.9</v>
      </c>
      <c r="Y131" s="24">
        <v>1912.8</v>
      </c>
      <c r="Z131" s="24">
        <v>1915</v>
      </c>
      <c r="AA131" s="24">
        <v>1915.8000000000002</v>
      </c>
    </row>
    <row r="133" spans="1:27" x14ac:dyDescent="0.25">
      <c r="A133" s="18" t="s">
        <v>129</v>
      </c>
      <c r="B133" s="18" t="s">
        <v>130</v>
      </c>
      <c r="C133" s="18" t="s">
        <v>79</v>
      </c>
      <c r="D133" s="18" t="s">
        <v>87</v>
      </c>
      <c r="E133" s="18" t="s">
        <v>88</v>
      </c>
      <c r="F133" s="18" t="s">
        <v>89</v>
      </c>
      <c r="G133" s="18" t="s">
        <v>90</v>
      </c>
      <c r="H133" s="18" t="s">
        <v>91</v>
      </c>
      <c r="I133" s="18" t="s">
        <v>92</v>
      </c>
      <c r="J133" s="18" t="s">
        <v>93</v>
      </c>
      <c r="K133" s="18" t="s">
        <v>94</v>
      </c>
      <c r="L133" s="18" t="s">
        <v>95</v>
      </c>
      <c r="M133" s="18" t="s">
        <v>96</v>
      </c>
      <c r="N133" s="18" t="s">
        <v>97</v>
      </c>
      <c r="O133" s="18" t="s">
        <v>98</v>
      </c>
      <c r="P133" s="18" t="s">
        <v>99</v>
      </c>
      <c r="Q133" s="18" t="s">
        <v>100</v>
      </c>
      <c r="R133" s="18" t="s">
        <v>101</v>
      </c>
      <c r="S133" s="18" t="s">
        <v>102</v>
      </c>
      <c r="T133" s="18" t="s">
        <v>103</v>
      </c>
      <c r="U133" s="18" t="s">
        <v>104</v>
      </c>
      <c r="V133" s="18" t="s">
        <v>105</v>
      </c>
      <c r="W133" s="18" t="s">
        <v>106</v>
      </c>
      <c r="X133" s="18" t="s">
        <v>107</v>
      </c>
      <c r="Y133" s="18" t="s">
        <v>108</v>
      </c>
      <c r="Z133" s="18" t="s">
        <v>109</v>
      </c>
      <c r="AA133" s="18" t="s">
        <v>110</v>
      </c>
    </row>
    <row r="134" spans="1:27" x14ac:dyDescent="0.25">
      <c r="A134" s="28" t="s">
        <v>132</v>
      </c>
      <c r="B134" s="28" t="s">
        <v>24</v>
      </c>
      <c r="C134" s="24">
        <v>3958.9908999999998</v>
      </c>
      <c r="D134" s="24">
        <v>4317.8103000000001</v>
      </c>
      <c r="E134" s="24">
        <v>4573.7066999999997</v>
      </c>
      <c r="F134" s="24">
        <v>4863.4875000000002</v>
      </c>
      <c r="G134" s="24">
        <v>5201.9168</v>
      </c>
      <c r="H134" s="24">
        <v>5437.4404000000004</v>
      </c>
      <c r="I134" s="24">
        <v>5687.2163999999993</v>
      </c>
      <c r="J134" s="24">
        <v>5903.9506000000001</v>
      </c>
      <c r="K134" s="24">
        <v>6119.5954999999994</v>
      </c>
      <c r="L134" s="24">
        <v>6335.1202000000003</v>
      </c>
      <c r="M134" s="24">
        <v>6551.9654</v>
      </c>
      <c r="N134" s="24">
        <v>6777.4387999999999</v>
      </c>
      <c r="O134" s="24">
        <v>7009.9450000000006</v>
      </c>
      <c r="P134" s="24">
        <v>7342.1571000000004</v>
      </c>
      <c r="Q134" s="24">
        <v>7660.2215999999999</v>
      </c>
      <c r="R134" s="24">
        <v>7948.7645000000002</v>
      </c>
      <c r="S134" s="24">
        <v>8232.1310000000012</v>
      </c>
      <c r="T134" s="24">
        <v>8442.2579999999998</v>
      </c>
      <c r="U134" s="24">
        <v>8657.48</v>
      </c>
      <c r="V134" s="24">
        <v>8882.8240000000005</v>
      </c>
      <c r="W134" s="24">
        <v>9174.6319999999996</v>
      </c>
      <c r="X134" s="24">
        <v>9461.2990000000009</v>
      </c>
      <c r="Y134" s="24">
        <v>9738.3740000000016</v>
      </c>
      <c r="Z134" s="24">
        <v>10013.380000000001</v>
      </c>
      <c r="AA134" s="24">
        <v>10276.632</v>
      </c>
    </row>
    <row r="135" spans="1:27" x14ac:dyDescent="0.25">
      <c r="A135" s="28" t="s">
        <v>132</v>
      </c>
      <c r="B135" s="28" t="s">
        <v>77</v>
      </c>
      <c r="C135" s="24">
        <v>100</v>
      </c>
      <c r="D135" s="24">
        <v>124.19999999999999</v>
      </c>
      <c r="E135" s="24">
        <v>154</v>
      </c>
      <c r="F135" s="24">
        <v>192.4</v>
      </c>
      <c r="G135" s="24">
        <v>239.20000000000002</v>
      </c>
      <c r="H135" s="24">
        <v>291.89999999999998</v>
      </c>
      <c r="I135" s="24">
        <v>341.6</v>
      </c>
      <c r="J135" s="24">
        <v>391.7</v>
      </c>
      <c r="K135" s="24">
        <v>447.9</v>
      </c>
      <c r="L135" s="24">
        <v>535.6</v>
      </c>
      <c r="M135" s="24">
        <v>658.8</v>
      </c>
      <c r="N135" s="24">
        <v>750.19999999999993</v>
      </c>
      <c r="O135" s="24">
        <v>840.59999999999991</v>
      </c>
      <c r="P135" s="24">
        <v>910.09999999999991</v>
      </c>
      <c r="Q135" s="24">
        <v>967</v>
      </c>
      <c r="R135" s="24">
        <v>1010.4000000000001</v>
      </c>
      <c r="S135" s="24">
        <v>1047.8000000000002</v>
      </c>
      <c r="T135" s="24">
        <v>1082.5</v>
      </c>
      <c r="U135" s="24">
        <v>1115.7</v>
      </c>
      <c r="V135" s="24">
        <v>1154.5</v>
      </c>
      <c r="W135" s="24">
        <v>1190.3000000000002</v>
      </c>
      <c r="X135" s="24">
        <v>1223.3999999999999</v>
      </c>
      <c r="Y135" s="24">
        <v>1253.3000000000002</v>
      </c>
      <c r="Z135" s="24">
        <v>1257.8</v>
      </c>
      <c r="AA135" s="24">
        <v>1261.5</v>
      </c>
    </row>
    <row r="136" spans="1:27" x14ac:dyDescent="0.25">
      <c r="A136" s="28" t="s">
        <v>132</v>
      </c>
      <c r="B136" s="28" t="s">
        <v>78</v>
      </c>
      <c r="C136" s="24">
        <v>100</v>
      </c>
      <c r="D136" s="24">
        <v>124.19999999999999</v>
      </c>
      <c r="E136" s="24">
        <v>154</v>
      </c>
      <c r="F136" s="24">
        <v>192.4</v>
      </c>
      <c r="G136" s="24">
        <v>239.20000000000002</v>
      </c>
      <c r="H136" s="24">
        <v>291.89999999999998</v>
      </c>
      <c r="I136" s="24">
        <v>341.6</v>
      </c>
      <c r="J136" s="24">
        <v>391.7</v>
      </c>
      <c r="K136" s="24">
        <v>447.9</v>
      </c>
      <c r="L136" s="24">
        <v>535.6</v>
      </c>
      <c r="M136" s="24">
        <v>658.8</v>
      </c>
      <c r="N136" s="24">
        <v>750.19999999999993</v>
      </c>
      <c r="O136" s="24">
        <v>840.59999999999991</v>
      </c>
      <c r="P136" s="24">
        <v>910.09999999999991</v>
      </c>
      <c r="Q136" s="24">
        <v>967</v>
      </c>
      <c r="R136" s="24">
        <v>1010.4000000000001</v>
      </c>
      <c r="S136" s="24">
        <v>1047.8000000000002</v>
      </c>
      <c r="T136" s="24">
        <v>1082.5</v>
      </c>
      <c r="U136" s="24">
        <v>1115.7</v>
      </c>
      <c r="V136" s="24">
        <v>1154.5</v>
      </c>
      <c r="W136" s="24">
        <v>1190.3000000000002</v>
      </c>
      <c r="X136" s="24">
        <v>1223.3999999999999</v>
      </c>
      <c r="Y136" s="24">
        <v>1253.3000000000002</v>
      </c>
      <c r="Z136" s="24">
        <v>1257.8</v>
      </c>
      <c r="AA136" s="24">
        <v>1261.5</v>
      </c>
    </row>
    <row r="138" spans="1:27" x14ac:dyDescent="0.25">
      <c r="A138" s="18" t="s">
        <v>129</v>
      </c>
      <c r="B138" s="18" t="s">
        <v>130</v>
      </c>
      <c r="C138" s="18" t="s">
        <v>79</v>
      </c>
      <c r="D138" s="18" t="s">
        <v>87</v>
      </c>
      <c r="E138" s="18" t="s">
        <v>88</v>
      </c>
      <c r="F138" s="18" t="s">
        <v>89</v>
      </c>
      <c r="G138" s="18" t="s">
        <v>90</v>
      </c>
      <c r="H138" s="18" t="s">
        <v>91</v>
      </c>
      <c r="I138" s="18" t="s">
        <v>92</v>
      </c>
      <c r="J138" s="18" t="s">
        <v>93</v>
      </c>
      <c r="K138" s="18" t="s">
        <v>94</v>
      </c>
      <c r="L138" s="18" t="s">
        <v>95</v>
      </c>
      <c r="M138" s="18" t="s">
        <v>96</v>
      </c>
      <c r="N138" s="18" t="s">
        <v>97</v>
      </c>
      <c r="O138" s="18" t="s">
        <v>98</v>
      </c>
      <c r="P138" s="18" t="s">
        <v>99</v>
      </c>
      <c r="Q138" s="18" t="s">
        <v>100</v>
      </c>
      <c r="R138" s="18" t="s">
        <v>101</v>
      </c>
      <c r="S138" s="18" t="s">
        <v>102</v>
      </c>
      <c r="T138" s="18" t="s">
        <v>103</v>
      </c>
      <c r="U138" s="18" t="s">
        <v>104</v>
      </c>
      <c r="V138" s="18" t="s">
        <v>105</v>
      </c>
      <c r="W138" s="18" t="s">
        <v>106</v>
      </c>
      <c r="X138" s="18" t="s">
        <v>107</v>
      </c>
      <c r="Y138" s="18" t="s">
        <v>108</v>
      </c>
      <c r="Z138" s="18" t="s">
        <v>109</v>
      </c>
      <c r="AA138" s="18" t="s">
        <v>110</v>
      </c>
    </row>
    <row r="139" spans="1:27" x14ac:dyDescent="0.25">
      <c r="A139" s="28" t="s">
        <v>133</v>
      </c>
      <c r="B139" s="28" t="s">
        <v>24</v>
      </c>
      <c r="C139" s="24">
        <v>3399.6602999999996</v>
      </c>
      <c r="D139" s="24">
        <v>4001.0250000000001</v>
      </c>
      <c r="E139" s="24">
        <v>4608.7836000000007</v>
      </c>
      <c r="F139" s="24">
        <v>5220.3075000000008</v>
      </c>
      <c r="G139" s="24">
        <v>5857.4213</v>
      </c>
      <c r="H139" s="24">
        <v>6468.9187000000002</v>
      </c>
      <c r="I139" s="24">
        <v>7099.9295000000002</v>
      </c>
      <c r="J139" s="24">
        <v>7540.0234999999993</v>
      </c>
      <c r="K139" s="24">
        <v>7738.4831999999997</v>
      </c>
      <c r="L139" s="24">
        <v>7930.7977000000001</v>
      </c>
      <c r="M139" s="24">
        <v>8136.0896999999995</v>
      </c>
      <c r="N139" s="24">
        <v>8370.0506999999998</v>
      </c>
      <c r="O139" s="24">
        <v>8619.2451000000001</v>
      </c>
      <c r="P139" s="24">
        <v>8920.947900000001</v>
      </c>
      <c r="Q139" s="24">
        <v>9255.919899999999</v>
      </c>
      <c r="R139" s="24">
        <v>9575.505000000001</v>
      </c>
      <c r="S139" s="24">
        <v>9946.5810000000001</v>
      </c>
      <c r="T139" s="24">
        <v>10240.587</v>
      </c>
      <c r="U139" s="24">
        <v>10540.432000000001</v>
      </c>
      <c r="V139" s="24">
        <v>10810.501999999999</v>
      </c>
      <c r="W139" s="24">
        <v>11169.427</v>
      </c>
      <c r="X139" s="24">
        <v>11511.42</v>
      </c>
      <c r="Y139" s="24">
        <v>11860.896999999999</v>
      </c>
      <c r="Z139" s="24">
        <v>12201.02</v>
      </c>
      <c r="AA139" s="24">
        <v>12536.671999999999</v>
      </c>
    </row>
    <row r="140" spans="1:27" x14ac:dyDescent="0.25">
      <c r="A140" s="28" t="s">
        <v>133</v>
      </c>
      <c r="B140" s="28" t="s">
        <v>77</v>
      </c>
      <c r="C140" s="24">
        <v>118.4</v>
      </c>
      <c r="D140" s="24">
        <v>150.60000000000002</v>
      </c>
      <c r="E140" s="24">
        <v>185.3</v>
      </c>
      <c r="F140" s="24">
        <v>233.1</v>
      </c>
      <c r="G140" s="24">
        <v>293.5</v>
      </c>
      <c r="H140" s="24">
        <v>368.7</v>
      </c>
      <c r="I140" s="24">
        <v>458.7</v>
      </c>
      <c r="J140" s="24">
        <v>561.5</v>
      </c>
      <c r="K140" s="24">
        <v>673.5</v>
      </c>
      <c r="L140" s="24">
        <v>806.60000000000014</v>
      </c>
      <c r="M140" s="24">
        <v>987.9</v>
      </c>
      <c r="N140" s="24">
        <v>1130</v>
      </c>
      <c r="O140" s="24">
        <v>1253.5999999999999</v>
      </c>
      <c r="P140" s="24">
        <v>1350</v>
      </c>
      <c r="Q140" s="24">
        <v>1430.8</v>
      </c>
      <c r="R140" s="24">
        <v>1487.6</v>
      </c>
      <c r="S140" s="24">
        <v>1533.3000000000002</v>
      </c>
      <c r="T140" s="24">
        <v>1573.8999999999999</v>
      </c>
      <c r="U140" s="24">
        <v>1613.3</v>
      </c>
      <c r="V140" s="24">
        <v>1665.4999999999998</v>
      </c>
      <c r="W140" s="24">
        <v>1711.6</v>
      </c>
      <c r="X140" s="24">
        <v>1753.2999999999997</v>
      </c>
      <c r="Y140" s="24">
        <v>1790.6000000000001</v>
      </c>
      <c r="Z140" s="24">
        <v>1795.4</v>
      </c>
      <c r="AA140" s="24">
        <v>1799.1000000000001</v>
      </c>
    </row>
    <row r="141" spans="1:27" x14ac:dyDescent="0.25">
      <c r="A141" s="28" t="s">
        <v>133</v>
      </c>
      <c r="B141" s="28" t="s">
        <v>78</v>
      </c>
      <c r="C141" s="24">
        <v>118.4</v>
      </c>
      <c r="D141" s="24">
        <v>150.60000000000002</v>
      </c>
      <c r="E141" s="24">
        <v>185.3</v>
      </c>
      <c r="F141" s="24">
        <v>233.1</v>
      </c>
      <c r="G141" s="24">
        <v>293.5</v>
      </c>
      <c r="H141" s="24">
        <v>368.7</v>
      </c>
      <c r="I141" s="24">
        <v>458.7</v>
      </c>
      <c r="J141" s="24">
        <v>561.5</v>
      </c>
      <c r="K141" s="24">
        <v>673.5</v>
      </c>
      <c r="L141" s="24">
        <v>806.60000000000014</v>
      </c>
      <c r="M141" s="24">
        <v>987.9</v>
      </c>
      <c r="N141" s="24">
        <v>1130</v>
      </c>
      <c r="O141" s="24">
        <v>1253.5999999999999</v>
      </c>
      <c r="P141" s="24">
        <v>1350</v>
      </c>
      <c r="Q141" s="24">
        <v>1430.8</v>
      </c>
      <c r="R141" s="24">
        <v>1487.6</v>
      </c>
      <c r="S141" s="24">
        <v>1533.3000000000002</v>
      </c>
      <c r="T141" s="24">
        <v>1573.8999999999999</v>
      </c>
      <c r="U141" s="24">
        <v>1613.3</v>
      </c>
      <c r="V141" s="24">
        <v>1665.4999999999998</v>
      </c>
      <c r="W141" s="24">
        <v>1711.6</v>
      </c>
      <c r="X141" s="24">
        <v>1753.2999999999997</v>
      </c>
      <c r="Y141" s="24">
        <v>1790.6000000000001</v>
      </c>
      <c r="Z141" s="24">
        <v>1795.4</v>
      </c>
      <c r="AA141" s="24">
        <v>1799.1000000000001</v>
      </c>
    </row>
    <row r="143" spans="1:27" x14ac:dyDescent="0.25">
      <c r="A143" s="18" t="s">
        <v>129</v>
      </c>
      <c r="B143" s="18" t="s">
        <v>130</v>
      </c>
      <c r="C143" s="18" t="s">
        <v>79</v>
      </c>
      <c r="D143" s="18" t="s">
        <v>87</v>
      </c>
      <c r="E143" s="18" t="s">
        <v>88</v>
      </c>
      <c r="F143" s="18" t="s">
        <v>89</v>
      </c>
      <c r="G143" s="18" t="s">
        <v>90</v>
      </c>
      <c r="H143" s="18" t="s">
        <v>91</v>
      </c>
      <c r="I143" s="18" t="s">
        <v>92</v>
      </c>
      <c r="J143" s="18" t="s">
        <v>93</v>
      </c>
      <c r="K143" s="18" t="s">
        <v>94</v>
      </c>
      <c r="L143" s="18" t="s">
        <v>95</v>
      </c>
      <c r="M143" s="18" t="s">
        <v>96</v>
      </c>
      <c r="N143" s="18" t="s">
        <v>97</v>
      </c>
      <c r="O143" s="18" t="s">
        <v>98</v>
      </c>
      <c r="P143" s="18" t="s">
        <v>99</v>
      </c>
      <c r="Q143" s="18" t="s">
        <v>100</v>
      </c>
      <c r="R143" s="18" t="s">
        <v>101</v>
      </c>
      <c r="S143" s="18" t="s">
        <v>102</v>
      </c>
      <c r="T143" s="18" t="s">
        <v>103</v>
      </c>
      <c r="U143" s="18" t="s">
        <v>104</v>
      </c>
      <c r="V143" s="18" t="s">
        <v>105</v>
      </c>
      <c r="W143" s="18" t="s">
        <v>106</v>
      </c>
      <c r="X143" s="18" t="s">
        <v>107</v>
      </c>
      <c r="Y143" s="18" t="s">
        <v>108</v>
      </c>
      <c r="Z143" s="18" t="s">
        <v>109</v>
      </c>
      <c r="AA143" s="18" t="s">
        <v>110</v>
      </c>
    </row>
    <row r="144" spans="1:27" x14ac:dyDescent="0.25">
      <c r="A144" s="28" t="s">
        <v>134</v>
      </c>
      <c r="B144" s="28" t="s">
        <v>24</v>
      </c>
      <c r="C144" s="24">
        <v>1783.2521999999999</v>
      </c>
      <c r="D144" s="24">
        <v>1904.9158</v>
      </c>
      <c r="E144" s="24">
        <v>2001.4116000000001</v>
      </c>
      <c r="F144" s="24">
        <v>2115.5842000000002</v>
      </c>
      <c r="G144" s="24">
        <v>2235.5331999999999</v>
      </c>
      <c r="H144" s="24">
        <v>2330.6985</v>
      </c>
      <c r="I144" s="24">
        <v>2429.971</v>
      </c>
      <c r="J144" s="24">
        <v>2525.5357000000004</v>
      </c>
      <c r="K144" s="24">
        <v>2576.9187999999999</v>
      </c>
      <c r="L144" s="24">
        <v>2628.9083999999998</v>
      </c>
      <c r="M144" s="24">
        <v>2682.0503999999996</v>
      </c>
      <c r="N144" s="24">
        <v>2744.4937</v>
      </c>
      <c r="O144" s="24">
        <v>2829.0291999999999</v>
      </c>
      <c r="P144" s="24">
        <v>2925.9725000000003</v>
      </c>
      <c r="Q144" s="24">
        <v>3018.7078000000001</v>
      </c>
      <c r="R144" s="24">
        <v>3107.7264</v>
      </c>
      <c r="S144" s="24">
        <v>3178.0110999999997</v>
      </c>
      <c r="T144" s="24">
        <v>3226.1053000000002</v>
      </c>
      <c r="U144" s="24">
        <v>3277.0187999999998</v>
      </c>
      <c r="V144" s="24">
        <v>3337.9874</v>
      </c>
      <c r="W144" s="24">
        <v>3420.5074</v>
      </c>
      <c r="X144" s="24">
        <v>3504.3382999999999</v>
      </c>
      <c r="Y144" s="24">
        <v>3582.8305</v>
      </c>
      <c r="Z144" s="24">
        <v>3664.9786000000004</v>
      </c>
      <c r="AA144" s="24">
        <v>3732.9154000000003</v>
      </c>
    </row>
    <row r="145" spans="1:27" x14ac:dyDescent="0.25">
      <c r="A145" s="28" t="s">
        <v>134</v>
      </c>
      <c r="B145" s="28" t="s">
        <v>77</v>
      </c>
      <c r="C145" s="24">
        <v>108</v>
      </c>
      <c r="D145" s="24">
        <v>143.60000000000002</v>
      </c>
      <c r="E145" s="24">
        <v>152.5</v>
      </c>
      <c r="F145" s="24">
        <v>162.30000000000001</v>
      </c>
      <c r="G145" s="24">
        <v>184.7</v>
      </c>
      <c r="H145" s="24">
        <v>221.60000000000002</v>
      </c>
      <c r="I145" s="24">
        <v>255.79999999999998</v>
      </c>
      <c r="J145" s="24">
        <v>278.39999999999998</v>
      </c>
      <c r="K145" s="24">
        <v>302.3</v>
      </c>
      <c r="L145" s="24">
        <v>337</v>
      </c>
      <c r="M145" s="24">
        <v>392.09999999999997</v>
      </c>
      <c r="N145" s="24">
        <v>427.50000000000006</v>
      </c>
      <c r="O145" s="24">
        <v>457.7</v>
      </c>
      <c r="P145" s="24">
        <v>477.70000000000005</v>
      </c>
      <c r="Q145" s="24">
        <v>491.8</v>
      </c>
      <c r="R145" s="24">
        <v>500</v>
      </c>
      <c r="S145" s="24">
        <v>506.29999999999995</v>
      </c>
      <c r="T145" s="24">
        <v>511.90000000000003</v>
      </c>
      <c r="U145" s="24">
        <v>517.20000000000005</v>
      </c>
      <c r="V145" s="24">
        <v>527</v>
      </c>
      <c r="W145" s="24">
        <v>534.90000000000009</v>
      </c>
      <c r="X145" s="24">
        <v>541.60000000000014</v>
      </c>
      <c r="Y145" s="24">
        <v>546.99999999999989</v>
      </c>
      <c r="Z145" s="24">
        <v>544.4</v>
      </c>
      <c r="AA145" s="24">
        <v>541.39999999999986</v>
      </c>
    </row>
    <row r="146" spans="1:27" x14ac:dyDescent="0.25">
      <c r="A146" s="28" t="s">
        <v>134</v>
      </c>
      <c r="B146" s="28" t="s">
        <v>78</v>
      </c>
      <c r="C146" s="24">
        <v>108</v>
      </c>
      <c r="D146" s="24">
        <v>143.60000000000002</v>
      </c>
      <c r="E146" s="24">
        <v>152.5</v>
      </c>
      <c r="F146" s="24">
        <v>162.30000000000001</v>
      </c>
      <c r="G146" s="24">
        <v>184.7</v>
      </c>
      <c r="H146" s="24">
        <v>221.60000000000002</v>
      </c>
      <c r="I146" s="24">
        <v>255.79999999999998</v>
      </c>
      <c r="J146" s="24">
        <v>278.39999999999998</v>
      </c>
      <c r="K146" s="24">
        <v>302.3</v>
      </c>
      <c r="L146" s="24">
        <v>337</v>
      </c>
      <c r="M146" s="24">
        <v>392.09999999999997</v>
      </c>
      <c r="N146" s="24">
        <v>427.50000000000006</v>
      </c>
      <c r="O146" s="24">
        <v>457.7</v>
      </c>
      <c r="P146" s="24">
        <v>477.70000000000005</v>
      </c>
      <c r="Q146" s="24">
        <v>491.8</v>
      </c>
      <c r="R146" s="24">
        <v>500</v>
      </c>
      <c r="S146" s="24">
        <v>506.29999999999995</v>
      </c>
      <c r="T146" s="24">
        <v>511.90000000000003</v>
      </c>
      <c r="U146" s="24">
        <v>517.20000000000005</v>
      </c>
      <c r="V146" s="24">
        <v>527</v>
      </c>
      <c r="W146" s="24">
        <v>534.90000000000009</v>
      </c>
      <c r="X146" s="24">
        <v>541.60000000000014</v>
      </c>
      <c r="Y146" s="24">
        <v>546.99999999999989</v>
      </c>
      <c r="Z146" s="24">
        <v>544.4</v>
      </c>
      <c r="AA146" s="24">
        <v>541.39999999999986</v>
      </c>
    </row>
    <row r="148" spans="1:27" x14ac:dyDescent="0.25">
      <c r="A148" s="18" t="s">
        <v>129</v>
      </c>
      <c r="B148" s="18" t="s">
        <v>130</v>
      </c>
      <c r="C148" s="18" t="s">
        <v>79</v>
      </c>
      <c r="D148" s="18" t="s">
        <v>87</v>
      </c>
      <c r="E148" s="18" t="s">
        <v>88</v>
      </c>
      <c r="F148" s="18" t="s">
        <v>89</v>
      </c>
      <c r="G148" s="18" t="s">
        <v>90</v>
      </c>
      <c r="H148" s="18" t="s">
        <v>91</v>
      </c>
      <c r="I148" s="18" t="s">
        <v>92</v>
      </c>
      <c r="J148" s="18" t="s">
        <v>93</v>
      </c>
      <c r="K148" s="18" t="s">
        <v>94</v>
      </c>
      <c r="L148" s="18" t="s">
        <v>95</v>
      </c>
      <c r="M148" s="18" t="s">
        <v>96</v>
      </c>
      <c r="N148" s="18" t="s">
        <v>97</v>
      </c>
      <c r="O148" s="18" t="s">
        <v>98</v>
      </c>
      <c r="P148" s="18" t="s">
        <v>99</v>
      </c>
      <c r="Q148" s="18" t="s">
        <v>100</v>
      </c>
      <c r="R148" s="18" t="s">
        <v>101</v>
      </c>
      <c r="S148" s="18" t="s">
        <v>102</v>
      </c>
      <c r="T148" s="18" t="s">
        <v>103</v>
      </c>
      <c r="U148" s="18" t="s">
        <v>104</v>
      </c>
      <c r="V148" s="18" t="s">
        <v>105</v>
      </c>
      <c r="W148" s="18" t="s">
        <v>106</v>
      </c>
      <c r="X148" s="18" t="s">
        <v>107</v>
      </c>
      <c r="Y148" s="18" t="s">
        <v>108</v>
      </c>
      <c r="Z148" s="18" t="s">
        <v>109</v>
      </c>
      <c r="AA148" s="18" t="s">
        <v>110</v>
      </c>
    </row>
    <row r="149" spans="1:27" x14ac:dyDescent="0.25">
      <c r="A149" s="28" t="s">
        <v>135</v>
      </c>
      <c r="B149" s="28" t="s">
        <v>24</v>
      </c>
      <c r="C149" s="24">
        <v>204.19713999999999</v>
      </c>
      <c r="D149" s="24">
        <v>233.09677000000002</v>
      </c>
      <c r="E149" s="24">
        <v>254.73817</v>
      </c>
      <c r="F149" s="24">
        <v>280.67676</v>
      </c>
      <c r="G149" s="24">
        <v>321.33665999999999</v>
      </c>
      <c r="H149" s="24">
        <v>342.57177999999999</v>
      </c>
      <c r="I149" s="24">
        <v>360.43884000000003</v>
      </c>
      <c r="J149" s="24">
        <v>375.37063999999998</v>
      </c>
      <c r="K149" s="24">
        <v>388.24705</v>
      </c>
      <c r="L149" s="24">
        <v>403.36797999999999</v>
      </c>
      <c r="M149" s="24">
        <v>417.56659999999999</v>
      </c>
      <c r="N149" s="24">
        <v>437.67876999999999</v>
      </c>
      <c r="O149" s="24">
        <v>456.55222000000003</v>
      </c>
      <c r="P149" s="24">
        <v>480.27449000000001</v>
      </c>
      <c r="Q149" s="24">
        <v>504.66506999999996</v>
      </c>
      <c r="R149" s="24">
        <v>530.2364</v>
      </c>
      <c r="S149" s="24">
        <v>561.87530000000004</v>
      </c>
      <c r="T149" s="24">
        <v>584.34312999999997</v>
      </c>
      <c r="U149" s="24">
        <v>607.45866999999998</v>
      </c>
      <c r="V149" s="24">
        <v>631.31080999999995</v>
      </c>
      <c r="W149" s="24">
        <v>656.63340000000005</v>
      </c>
      <c r="X149" s="24">
        <v>682.03917000000001</v>
      </c>
      <c r="Y149" s="24">
        <v>706.06088</v>
      </c>
      <c r="Z149" s="24">
        <v>731.79201</v>
      </c>
      <c r="AA149" s="24">
        <v>754.89099999999996</v>
      </c>
    </row>
    <row r="150" spans="1:27" x14ac:dyDescent="0.25">
      <c r="A150" s="28" t="s">
        <v>135</v>
      </c>
      <c r="B150" s="28" t="s">
        <v>77</v>
      </c>
      <c r="C150" s="24">
        <v>14.8</v>
      </c>
      <c r="D150" s="24">
        <v>17.299999999999997</v>
      </c>
      <c r="E150" s="24">
        <v>21.1</v>
      </c>
      <c r="F150" s="24">
        <v>25.9</v>
      </c>
      <c r="G150" s="24">
        <v>31.799999999999997</v>
      </c>
      <c r="H150" s="24">
        <v>39.099999999999994</v>
      </c>
      <c r="I150" s="24">
        <v>48</v>
      </c>
      <c r="J150" s="24">
        <v>55.2</v>
      </c>
      <c r="K150" s="24">
        <v>61.399999999999991</v>
      </c>
      <c r="L150" s="24">
        <v>69.599999999999994</v>
      </c>
      <c r="M150" s="24">
        <v>81.7</v>
      </c>
      <c r="N150" s="24">
        <v>90.600000000000009</v>
      </c>
      <c r="O150" s="24">
        <v>98.2</v>
      </c>
      <c r="P150" s="24">
        <v>103.8</v>
      </c>
      <c r="Q150" s="24">
        <v>108</v>
      </c>
      <c r="R150" s="24">
        <v>110.8</v>
      </c>
      <c r="S150" s="24">
        <v>113</v>
      </c>
      <c r="T150" s="24">
        <v>115.10000000000001</v>
      </c>
      <c r="U150" s="24">
        <v>117.1</v>
      </c>
      <c r="V150" s="24">
        <v>119.8</v>
      </c>
      <c r="W150" s="24">
        <v>122.00000000000001</v>
      </c>
      <c r="X150" s="24">
        <v>123.9</v>
      </c>
      <c r="Y150" s="24">
        <v>125.6</v>
      </c>
      <c r="Z150" s="24">
        <v>125.2</v>
      </c>
      <c r="AA150" s="24">
        <v>124.70000000000002</v>
      </c>
    </row>
    <row r="151" spans="1:27" x14ac:dyDescent="0.25">
      <c r="A151" s="28" t="s">
        <v>135</v>
      </c>
      <c r="B151" s="28" t="s">
        <v>78</v>
      </c>
      <c r="C151" s="24">
        <v>14.8</v>
      </c>
      <c r="D151" s="24">
        <v>17.299999999999997</v>
      </c>
      <c r="E151" s="24">
        <v>21.1</v>
      </c>
      <c r="F151" s="24">
        <v>25.9</v>
      </c>
      <c r="G151" s="24">
        <v>31.799999999999997</v>
      </c>
      <c r="H151" s="24">
        <v>39.099999999999994</v>
      </c>
      <c r="I151" s="24">
        <v>48</v>
      </c>
      <c r="J151" s="24">
        <v>55.2</v>
      </c>
      <c r="K151" s="24">
        <v>61.399999999999991</v>
      </c>
      <c r="L151" s="24">
        <v>69.599999999999994</v>
      </c>
      <c r="M151" s="24">
        <v>81.7</v>
      </c>
      <c r="N151" s="24">
        <v>90.600000000000009</v>
      </c>
      <c r="O151" s="24">
        <v>98.2</v>
      </c>
      <c r="P151" s="24">
        <v>103.8</v>
      </c>
      <c r="Q151" s="24">
        <v>108</v>
      </c>
      <c r="R151" s="24">
        <v>110.8</v>
      </c>
      <c r="S151" s="24">
        <v>113</v>
      </c>
      <c r="T151" s="24">
        <v>115.10000000000001</v>
      </c>
      <c r="U151" s="24">
        <v>117.1</v>
      </c>
      <c r="V151" s="24">
        <v>119.8</v>
      </c>
      <c r="W151" s="24">
        <v>122.00000000000001</v>
      </c>
      <c r="X151" s="24">
        <v>123.9</v>
      </c>
      <c r="Y151" s="24">
        <v>125.6</v>
      </c>
      <c r="Z151" s="24">
        <v>125.2</v>
      </c>
      <c r="AA151" s="24">
        <v>124.70000000000002</v>
      </c>
    </row>
  </sheetData>
  <sheetProtection algorithmName="SHA-512" hashValue="VthKxbJbFVV3ul0Vm6c4wufMgKI4XNlPHW0dkB2yTBib+DEMebJ+e4fG25LY5EreYiRWFPhkVmtoX1c/FdQwEw==" saltValue="Z9ENGqZzt8hWRINAQRX/Ew==" spinCount="100000" sheet="1" objects="1" scenarios="1"/>
  <mergeCells count="6">
    <mergeCell ref="A17:B17"/>
    <mergeCell ref="A31:B31"/>
    <mergeCell ref="A45:B45"/>
    <mergeCell ref="A59:B59"/>
    <mergeCell ref="A73:B73"/>
    <mergeCell ref="A87:B8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720D93C7FF8B49802AE22B2B090644" ma:contentTypeVersion="1" ma:contentTypeDescription="Create a new document." ma:contentTypeScope="" ma:versionID="58baa46aa51e54efcb88e86e45889850">
  <xsd:schema xmlns:xsd="http://www.w3.org/2001/XMLSchema" xmlns:xs="http://www.w3.org/2001/XMLSchema" xmlns:p="http://schemas.microsoft.com/office/2006/metadata/properties" xmlns:ns1="http://schemas.microsoft.com/sharepoint/v3" xmlns:ns2="b82ac699-7e94-47da-a6ed-b75b380e0bd7" xmlns:ns3="f0e6702e-4574-4095-a9ea-76c0d1a77643" targetNamespace="http://schemas.microsoft.com/office/2006/metadata/properties" ma:root="true" ma:fieldsID="90e32c2224926579f0c2cd6121ed01c2" ns1:_="" ns2:_="" ns3:_="">
    <xsd:import namespace="http://schemas.microsoft.com/sharepoint/v3"/>
    <xsd:import namespace="b82ac699-7e94-47da-a6ed-b75b380e0bd7"/>
    <xsd:import namespace="f0e6702e-4574-4095-a9ea-76c0d1a77643"/>
    <xsd:element name="properties">
      <xsd:complexType>
        <xsd:sequence>
          <xsd:element name="documentManagement">
            <xsd:complexType>
              <xsd:all>
                <xsd:element ref="ns2:e968f008490c466f90bc6889d751dcbb" minOccurs="0"/>
                <xsd:element ref="ns3:TaxCatchAll" minOccurs="0"/>
                <xsd:element ref="ns3:TaxCatchAllLabel" minOccurs="0"/>
                <xsd:element ref="ns2:d8b594fe0c2f491d889a1f5ed566becb" minOccurs="0"/>
                <xsd:element ref="ns2:naa700741d9d42d5b10b9434dce76e75" minOccurs="0"/>
                <xsd:element ref="ns2:p46ce59d80f543ed9fd6391417169c9e"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82ac699-7e94-47da-a6ed-b75b380e0bd7" elementFormDefault="qualified">
    <xsd:import namespace="http://schemas.microsoft.com/office/2006/documentManagement/types"/>
    <xsd:import namespace="http://schemas.microsoft.com/office/infopath/2007/PartnerControls"/>
    <xsd:element name="e968f008490c466f90bc6889d751dcbb" ma:index="8" nillable="true" ma:taxonomy="true" ma:internalName="e968f008490c466f90bc6889d751dcbb" ma:taxonomyFieldName="DocumentCategory" ma:displayName="Category" ma:default="" ma:fieldId="{e968f008-490c-466f-90bc-6889d751dcbb}" ma:sspId="2708887b-f5f3-4706-8e6b-b6ea70c0c9b2" ma:termSetId="69490f1e-aa01-42c5-984b-d59b583e6da5" ma:anchorId="00000000-0000-0000-0000-000000000000" ma:open="false" ma:isKeyword="false">
      <xsd:complexType>
        <xsd:sequence>
          <xsd:element ref="pc:Terms" minOccurs="0" maxOccurs="1"/>
        </xsd:sequence>
      </xsd:complexType>
    </xsd:element>
    <xsd:element name="d8b594fe0c2f491d889a1f5ed566becb" ma:index="12" nillable="true" ma:taxonomy="true" ma:internalName="d8b594fe0c2f491d889a1f5ed566becb" ma:taxonomyFieldName="DocumentRegion" ma:displayName="Region" ma:default="" ma:fieldId="{d8b594fe-0c2f-491d-889a-1f5ed566becb}" ma:sspId="2708887b-f5f3-4706-8e6b-b6ea70c0c9b2" ma:termSetId="2df1f996-0113-4cf7-a169-9078e2c2f3d3" ma:anchorId="00000000-0000-0000-0000-000000000000" ma:open="false" ma:isKeyword="false">
      <xsd:complexType>
        <xsd:sequence>
          <xsd:element ref="pc:Terms" minOccurs="0" maxOccurs="1"/>
        </xsd:sequence>
      </xsd:complexType>
    </xsd:element>
    <xsd:element name="naa700741d9d42d5b10b9434dce76e75" ma:index="14" nillable="true" ma:taxonomy="true" ma:internalName="naa700741d9d42d5b10b9434dce76e75" ma:taxonomyFieldName="DocumentTopic" ma:displayName="Topic" ma:default="" ma:fieldId="{7aa70074-1d9d-42d5-b10b-9434dce76e75}" ma:sspId="2708887b-f5f3-4706-8e6b-b6ea70c0c9b2" ma:termSetId="3e039326-be3a-4be3-8b72-0951cd8155c7" ma:anchorId="00000000-0000-0000-0000-000000000000" ma:open="false" ma:isKeyword="false">
      <xsd:complexType>
        <xsd:sequence>
          <xsd:element ref="pc:Terms" minOccurs="0" maxOccurs="1"/>
        </xsd:sequence>
      </xsd:complexType>
    </xsd:element>
    <xsd:element name="p46ce59d80f543ed9fd6391417169c9e" ma:index="16" nillable="true" ma:taxonomy="true" ma:internalName="p46ce59d80f543ed9fd6391417169c9e" ma:taxonomyFieldName="DocumentSubTopic" ma:displayName="Sub Topic" ma:default="" ma:fieldId="{946ce59d-80f5-43ed-9fd6-391417169c9e}" ma:sspId="2708887b-f5f3-4706-8e6b-b6ea70c0c9b2" ma:termSetId="bba4c48a-ec13-4a7a-b3e4-bd04438276c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0e6702e-4574-4095-a9ea-76c0d1a77643" elementFormDefault="qualified">
    <xsd:import namespace="http://schemas.microsoft.com/office/2006/documentManagement/types"/>
    <xsd:import namespace="http://schemas.microsoft.com/office/infopath/2007/PartnerControls"/>
    <xsd:element name="TaxCatchAll" ma:index="9" nillable="true" ma:displayName="Taxonomy Catch All Column" ma:description="" ma:hidden="true" ma:list="{932b2525-0d26-4107-bde1-971f8ba7f2d0}" ma:internalName="TaxCatchAll" ma:showField="CatchAllData" ma:web="f0e6702e-4574-4095-a9ea-76c0d1a7764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932b2525-0d26-4107-bde1-971f8ba7f2d0}" ma:internalName="TaxCatchAllLabel" ma:readOnly="true" ma:showField="CatchAllDataLabel" ma:web="f0e6702e-4574-4095-a9ea-76c0d1a7764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8b594fe0c2f491d889a1f5ed566becb xmlns="b82ac699-7e94-47da-a6ed-b75b380e0bd7">
      <Terms xmlns="http://schemas.microsoft.com/office/infopath/2007/PartnerControls"/>
    </d8b594fe0c2f491d889a1f5ed566becb>
    <naa700741d9d42d5b10b9434dce76e75 xmlns="b82ac699-7e94-47da-a6ed-b75b380e0bd7">
      <Terms xmlns="http://schemas.microsoft.com/office/infopath/2007/PartnerControls"/>
    </naa700741d9d42d5b10b9434dce76e75>
    <TaxCatchAll xmlns="f0e6702e-4574-4095-a9ea-76c0d1a77643"/>
    <p46ce59d80f543ed9fd6391417169c9e xmlns="b82ac699-7e94-47da-a6ed-b75b380e0bd7">
      <Terms xmlns="http://schemas.microsoft.com/office/infopath/2007/PartnerControls"/>
    </p46ce59d80f543ed9fd6391417169c9e>
    <PublishingExpirationDate xmlns="http://schemas.microsoft.com/sharepoint/v3" xsi:nil="true"/>
    <e968f008490c466f90bc6889d751dcbb xmlns="b82ac699-7e94-47da-a6ed-b75b380e0bd7">
      <Terms xmlns="http://schemas.microsoft.com/office/infopath/2007/PartnerControls"/>
    </e968f008490c466f90bc6889d751dcbb>
    <PublishingStartDate xmlns="http://schemas.microsoft.com/sharepoint/v3" xsi:nil="true"/>
  </documentManagement>
</p:properties>
</file>

<file path=customXml/itemProps1.xml><?xml version="1.0" encoding="utf-8"?>
<ds:datastoreItem xmlns:ds="http://schemas.openxmlformats.org/officeDocument/2006/customXml" ds:itemID="{C16F8081-28CC-40FE-8C36-3974990292AD}"/>
</file>

<file path=customXml/itemProps2.xml><?xml version="1.0" encoding="utf-8"?>
<ds:datastoreItem xmlns:ds="http://schemas.openxmlformats.org/officeDocument/2006/customXml" ds:itemID="{FB7AC159-7E3B-457B-9537-8CCAF0CCEF0E}"/>
</file>

<file path=customXml/itemProps3.xml><?xml version="1.0" encoding="utf-8"?>
<ds:datastoreItem xmlns:ds="http://schemas.openxmlformats.org/officeDocument/2006/customXml" ds:itemID="{1B18553F-E38D-456A-B223-0499BB212BF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Cover</vt:lpstr>
      <vt:lpstr>Release notice</vt:lpstr>
      <vt:lpstr>Version notes</vt:lpstr>
      <vt:lpstr>Abbreviations and notes</vt:lpstr>
      <vt:lpstr>---Compare options---</vt:lpstr>
      <vt:lpstr>Competition Benefits</vt:lpstr>
      <vt:lpstr>BaseCase_CF</vt:lpstr>
      <vt:lpstr>BaseCase_Generation</vt:lpstr>
      <vt:lpstr>BaseCase_Capacity</vt:lpstr>
      <vt:lpstr>BaseCase_VOM Cost</vt:lpstr>
      <vt:lpstr>BaseCase_FOM Cost</vt:lpstr>
      <vt:lpstr>BaseCase_Fuel Cost</vt:lpstr>
      <vt:lpstr>BaseCase_Build Cost</vt:lpstr>
      <vt:lpstr>BaseCase_REHAB Cost</vt:lpstr>
      <vt:lpstr>BaseCase_REZ Tx Cost</vt:lpstr>
      <vt:lpstr>BaseCase_USE+DSP Cost</vt:lpstr>
      <vt:lpstr>Option3C_CF</vt:lpstr>
      <vt:lpstr>Option3C_Generation</vt:lpstr>
      <vt:lpstr>Option3C_Capacity</vt:lpstr>
      <vt:lpstr>Option3C_VOM Cost</vt:lpstr>
      <vt:lpstr>Option3C_FOM Cost</vt:lpstr>
      <vt:lpstr>Option3C_Fuel Cost</vt:lpstr>
      <vt:lpstr>Option3C_Build Cost</vt:lpstr>
      <vt:lpstr>Option3C_REHAB Cost</vt:lpstr>
      <vt:lpstr>Option3C_REZ Tx Cost</vt:lpstr>
      <vt:lpstr>Option3C_USE+DSP Cost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Schaller</dc:creator>
  <cp:lastModifiedBy>Andrea Schaller</cp:lastModifiedBy>
  <dcterms:created xsi:type="dcterms:W3CDTF">2021-07-23T03:21:33Z</dcterms:created>
  <dcterms:modified xsi:type="dcterms:W3CDTF">2021-07-23T03:22:12Z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0x01010040720D93C7FF8B49802AE22B2B090644</vt:lpwstr>
  </property>
</Properties>
</file>