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R:\TransGrid\14. SWNSW Stability RIT-T\EY PADR Market Modelling Report &amp; Workbooks\"/>
    </mc:Choice>
  </mc:AlternateContent>
  <xr:revisionPtr revIDLastSave="0" documentId="13_ncr:1_{849509BA-986C-4FD5-A48E-814EB620BCE3}" xr6:coauthVersionLast="45" xr6:coauthVersionMax="45" xr10:uidLastSave="{00000000-0000-0000-0000-000000000000}"/>
  <bookViews>
    <workbookView xWindow="28680" yWindow="-120" windowWidth="38640" windowHeight="21240" tabRatio="899" xr2:uid="{00000000-000D-0000-FFFF-FFFF00000000}"/>
  </bookViews>
  <sheets>
    <sheet name="Cover" sheetId="1" r:id="rId1"/>
    <sheet name="Release notice" sheetId="2" r:id="rId2"/>
    <sheet name="Version notes" sheetId="3" r:id="rId3"/>
    <sheet name="Abbreviations and notes" sheetId="4" r:id="rId4"/>
    <sheet name="---Compare options---" sheetId="7" r:id="rId5"/>
    <sheet name="BaseCase_CF" sheetId="8" r:id="rId6"/>
    <sheet name="BaseCase_Generation" sheetId="9" r:id="rId7"/>
    <sheet name="BaseCase_Capacity" sheetId="10" r:id="rId8"/>
    <sheet name="BaseCase_VOM Cost" sheetId="11" r:id="rId9"/>
    <sheet name="BaseCase_FOM Cost" sheetId="12" r:id="rId10"/>
    <sheet name="BaseCase_Fuel Cost" sheetId="13" r:id="rId11"/>
    <sheet name="BaseCase_Build Cost" sheetId="14" r:id="rId12"/>
    <sheet name="BaseCase_REZ Tx Cost" sheetId="15" r:id="rId13"/>
    <sheet name="BaseCase_USE+DSP Cost" sheetId="16" r:id="rId14"/>
    <sheet name="Option1_CF" sheetId="17" r:id="rId15"/>
    <sheet name="Option1_Generation" sheetId="18" r:id="rId16"/>
    <sheet name="Option1_Capacity" sheetId="19" r:id="rId17"/>
    <sheet name="Option1_VOM Cost" sheetId="20" r:id="rId18"/>
    <sheet name="Option1_FOM Cost" sheetId="21" r:id="rId19"/>
    <sheet name="Option1_Fuel Cost" sheetId="22" r:id="rId20"/>
    <sheet name="Option1_Build Cost" sheetId="23" r:id="rId21"/>
    <sheet name="Option1_REZ Tx Cost" sheetId="24" r:id="rId22"/>
    <sheet name="Option1_USE+DSP Cost" sheetId="25" r:id="rId23"/>
  </sheets>
  <externalReferences>
    <externalReference r:id="rId24"/>
    <externalReference r:id="rId25"/>
    <externalReference r:id="rId26"/>
  </externalReferences>
  <definedNames>
    <definedName name="_xlnm._FilterDatabase" localSheetId="3" hidden="1">'Abbreviations and notes'!$A$2:$B$21</definedName>
    <definedName name="_xlnm._FilterDatabase" localSheetId="11" hidden="1">'BaseCase_Build Cost'!$A$5:$AA$5</definedName>
    <definedName name="_xlnm._FilterDatabase" localSheetId="7" hidden="1">BaseCase_Capacity!$A$5:$AA$17</definedName>
    <definedName name="_xlnm._FilterDatabase" localSheetId="5" hidden="1">BaseCase_CF!$A$5:$AA$17</definedName>
    <definedName name="_xlnm._FilterDatabase" localSheetId="9" hidden="1">'BaseCase_FOM Cost'!$A$1:$AA$5</definedName>
    <definedName name="_xlnm._FilterDatabase" localSheetId="10" hidden="1">'BaseCase_Fuel Cost'!$A$5:$AA$5</definedName>
    <definedName name="_xlnm._FilterDatabase" localSheetId="6" hidden="1">BaseCase_Generation!$A$5:$AA$17</definedName>
    <definedName name="_xlnm._FilterDatabase" localSheetId="12" hidden="1">'BaseCase_REZ Tx Cost'!$A$5:$AA$5</definedName>
    <definedName name="_xlnm._FilterDatabase" localSheetId="13" hidden="1">'BaseCase_USE+DSP Cost'!$A$5:$AA$5</definedName>
    <definedName name="_xlnm._FilterDatabase" localSheetId="8" hidden="1">'BaseCase_VOM Cost'!$A$5:$AA$5</definedName>
    <definedName name="_xlnm._FilterDatabase" localSheetId="20" hidden="1">'Option1_Build Cost'!$A$5:$AA$5</definedName>
    <definedName name="_xlnm._FilterDatabase" localSheetId="16" hidden="1">Option1_Capacity!$A$5:$AA$17</definedName>
    <definedName name="_xlnm._FilterDatabase" localSheetId="14" hidden="1">Option1_CF!$A$5:$AA$17</definedName>
    <definedName name="_xlnm._FilterDatabase" localSheetId="18" hidden="1">'Option1_FOM Cost'!$A$1:$AA$5</definedName>
    <definedName name="_xlnm._FilterDatabase" localSheetId="19" hidden="1">'Option1_Fuel Cost'!$A$5:$AA$5</definedName>
    <definedName name="_xlnm._FilterDatabase" localSheetId="15" hidden="1">Option1_Generation!$A$5:$AA$17</definedName>
    <definedName name="_xlnm._FilterDatabase" localSheetId="21" hidden="1">'Option1_REZ Tx Cost'!$A$5:$AA$5</definedName>
    <definedName name="_xlnm._FilterDatabase" localSheetId="22" hidden="1">'Option1_USE+DSP Cost'!$A$5:$AA$5</definedName>
    <definedName name="_xlnm._FilterDatabase" localSheetId="17" hidden="1">'Option1_VOM Cost'!$A$5:$AA$5</definedName>
    <definedName name="asd">'[1]M27_30_REZ Tx Cost'!$C$9:$W$9</definedName>
    <definedName name="asdf">'[1]M27_30_SyncCon Cost'!$C$5:$W$5</definedName>
    <definedName name="AsGen">[2]Macro!$U$6</definedName>
    <definedName name="BaseCase_NEM_Build" localSheetId="7">#REF!</definedName>
    <definedName name="BaseCase_NEM_Build" localSheetId="6">#REF!</definedName>
    <definedName name="BaseCase_NEM_Build" localSheetId="16">#REF!</definedName>
    <definedName name="BaseCase_NEM_Build" localSheetId="15">#REF!</definedName>
    <definedName name="BaseCase_NEM_Build">#REF!</definedName>
    <definedName name="BaseCase_NEM_DSP" localSheetId="7">#REF!</definedName>
    <definedName name="BaseCase_NEM_DSP" localSheetId="6">#REF!</definedName>
    <definedName name="BaseCase_NEM_DSP" localSheetId="16">#REF!</definedName>
    <definedName name="BaseCase_NEM_DSP" localSheetId="15">#REF!</definedName>
    <definedName name="BaseCase_NEM_DSP">#REF!</definedName>
    <definedName name="BaseCase_NEM_DSP1">'[1]BaseCase_USE+DSP Cost'!$C$9:$W$9</definedName>
    <definedName name="BaseCase_NEM_FOM" localSheetId="7">#REF!</definedName>
    <definedName name="BaseCase_NEM_FOM" localSheetId="6">#REF!</definedName>
    <definedName name="BaseCase_NEM_FOM" localSheetId="16">#REF!</definedName>
    <definedName name="BaseCase_NEM_FOM" localSheetId="15">#REF!</definedName>
    <definedName name="BaseCase_NEM_FOM">#REF!</definedName>
    <definedName name="BaseCase_NEM_Fuel" localSheetId="7">#REF!</definedName>
    <definedName name="BaseCase_NEM_Fuel" localSheetId="6">#REF!</definedName>
    <definedName name="BaseCase_NEM_Fuel" localSheetId="16">#REF!</definedName>
    <definedName name="BaseCase_NEM_Fuel" localSheetId="15">#REF!</definedName>
    <definedName name="BaseCase_NEM_Fuel">#REF!</definedName>
    <definedName name="BaseCase_NEM_REHAB" localSheetId="7">#REF!</definedName>
    <definedName name="BaseCase_NEM_REHAB" localSheetId="6">#REF!</definedName>
    <definedName name="BaseCase_NEM_REHAB" localSheetId="16">#REF!</definedName>
    <definedName name="BaseCase_NEM_REHAB" localSheetId="15">#REF!</definedName>
    <definedName name="BaseCase_NEM_REHAB">#REF!</definedName>
    <definedName name="BaseCase_NEM_REZ" localSheetId="7">#REF!</definedName>
    <definedName name="BaseCase_NEM_REZ" localSheetId="6">#REF!</definedName>
    <definedName name="BaseCase_NEM_REZ" localSheetId="16">#REF!</definedName>
    <definedName name="BaseCase_NEM_REZ" localSheetId="15">#REF!</definedName>
    <definedName name="BaseCase_NEM_REZ">#REF!</definedName>
    <definedName name="BaseCase_NEM_SyncCon" localSheetId="7">#REF!</definedName>
    <definedName name="BaseCase_NEM_SyncCon" localSheetId="6">#REF!</definedName>
    <definedName name="BaseCase_NEM_SyncCon" localSheetId="16">#REF!</definedName>
    <definedName name="BaseCase_NEM_SyncCon" localSheetId="15">#REF!</definedName>
    <definedName name="BaseCase_NEM_SyncCon">#REF!</definedName>
    <definedName name="BaseCase_NEM_VOM" localSheetId="7">#REF!</definedName>
    <definedName name="BaseCase_NEM_VOM" localSheetId="6">#REF!</definedName>
    <definedName name="BaseCase_NEM_VOM" localSheetId="16">#REF!</definedName>
    <definedName name="BaseCase_NEM_VOM" localSheetId="15">#REF!</definedName>
    <definedName name="BaseCase_NEM_VOM">#REF!</definedName>
    <definedName name="CaseNames">[2]Macro!$D$3:$D$16</definedName>
    <definedName name="CIQWBGuid" hidden="1">"32a91085-3057-4656-87d2-f3c7894ddc12"</definedName>
    <definedName name="CompareCases1">[2]Macro!$B$18:$B$25</definedName>
    <definedName name="d">'[1]BaseCase_REZ Tx Cost'!$C$9:$W$9</definedName>
    <definedName name="DurationSkip">[2]Macro!$B$34</definedName>
    <definedName name="e">'[3]BaseCase_USE+DSP Cost'!$C$9:$W$9</definedName>
    <definedName name="EndYear">[2]Macro!$B$28</definedName>
    <definedName name="Existing">[2]Macro!$Z$9</definedName>
    <definedName name="f">'[1]BaseCase_SyncCon Cost'!$C$5:$W$5</definedName>
    <definedName name="fg">#REF!</definedName>
    <definedName name="FilesToCopy">[2]Macro!$B$47:$B$67</definedName>
    <definedName name="Folders">[2]Macro!$B$3:$B$16</definedName>
    <definedName name="Inflation">[2]Macro!$B$29</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42419.6529050926</definedName>
    <definedName name="IQ_NAMES_REVISION_DATE__1" hidden="1">42118.6535879629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M27_30_NEM_Build" localSheetId="7">#REF!</definedName>
    <definedName name="M27_30_NEM_Build" localSheetId="6">#REF!</definedName>
    <definedName name="M27_30_NEM_Build" localSheetId="16">#REF!</definedName>
    <definedName name="M27_30_NEM_Build" localSheetId="15">#REF!</definedName>
    <definedName name="M27_30_NEM_Build">#REF!</definedName>
    <definedName name="M27_30_NEM_DSP" localSheetId="7">#REF!</definedName>
    <definedName name="M27_30_NEM_DSP" localSheetId="6">#REF!</definedName>
    <definedName name="M27_30_NEM_DSP" localSheetId="16">#REF!</definedName>
    <definedName name="M27_30_NEM_DSP" localSheetId="15">#REF!</definedName>
    <definedName name="M27_30_NEM_DSP">#REF!</definedName>
    <definedName name="M27_30_NEM_FOM" localSheetId="7">#REF!</definedName>
    <definedName name="M27_30_NEM_FOM" localSheetId="6">#REF!</definedName>
    <definedName name="M27_30_NEM_FOM" localSheetId="16">#REF!</definedName>
    <definedName name="M27_30_NEM_FOM" localSheetId="15">#REF!</definedName>
    <definedName name="M27_30_NEM_FOM">#REF!</definedName>
    <definedName name="M27_30_NEM_Fuel" localSheetId="7">#REF!</definedName>
    <definedName name="M27_30_NEM_Fuel" localSheetId="6">#REF!</definedName>
    <definedName name="M27_30_NEM_Fuel" localSheetId="16">#REF!</definedName>
    <definedName name="M27_30_NEM_Fuel" localSheetId="15">#REF!</definedName>
    <definedName name="M27_30_NEM_Fuel">#REF!</definedName>
    <definedName name="M27_30_NEM_REHAB" localSheetId="7">#REF!</definedName>
    <definedName name="M27_30_NEM_REHAB" localSheetId="6">#REF!</definedName>
    <definedName name="M27_30_NEM_REHAB" localSheetId="16">#REF!</definedName>
    <definedName name="M27_30_NEM_REHAB" localSheetId="15">#REF!</definedName>
    <definedName name="M27_30_NEM_REHAB">#REF!</definedName>
    <definedName name="M27_30_NEM_REZ" localSheetId="7">#REF!</definedName>
    <definedName name="M27_30_NEM_REZ" localSheetId="5">#REF!</definedName>
    <definedName name="M27_30_NEM_REZ" localSheetId="6">#REF!</definedName>
    <definedName name="M27_30_NEM_REZ" localSheetId="16">#REF!</definedName>
    <definedName name="M27_30_NEM_REZ" localSheetId="14">#REF!</definedName>
    <definedName name="M27_30_NEM_REZ" localSheetId="15">#REF!</definedName>
    <definedName name="M27_30_NEM_REZ">#REF!</definedName>
    <definedName name="M27_30_NEM_SyncCon" localSheetId="7">#REF!</definedName>
    <definedName name="M27_30_NEM_SyncCon" localSheetId="6">#REF!</definedName>
    <definedName name="M27_30_NEM_SyncCon" localSheetId="16">#REF!</definedName>
    <definedName name="M27_30_NEM_SyncCon" localSheetId="15">#REF!</definedName>
    <definedName name="M27_30_NEM_SyncCon">#REF!</definedName>
    <definedName name="M27_30_NEM_VOM" localSheetId="7">#REF!</definedName>
    <definedName name="M27_30_NEM_VOM" localSheetId="6">#REF!</definedName>
    <definedName name="M27_30_NEM_VOM" localSheetId="16">#REF!</definedName>
    <definedName name="M27_30_NEM_VOM" localSheetId="15">#REF!</definedName>
    <definedName name="M27_30_NEM_VOM">#REF!</definedName>
    <definedName name="NE">[2]Macro!$AA$9</definedName>
    <definedName name="NEM_Links">[2]Macro!$G$5:$G$14</definedName>
    <definedName name="NEMNodes">[2]Macro!$K$5:$K$10</definedName>
    <definedName name="NEMorSWIS">[2]Macro!$B$31</definedName>
    <definedName name="NEMRegions">[2]Macro!$J$5:$J$10</definedName>
    <definedName name="NEMREZs">[2]Macro!$L$5:$L$39</definedName>
    <definedName name="NodeDisplay">[2]Macro!$K$3</definedName>
    <definedName name="NPVasof">[2]Macro!$B$33</definedName>
    <definedName name="REZDisplay">[2]Macro!$L$3</definedName>
    <definedName name="RooftopPV">[2]Macro!$W$4</definedName>
    <definedName name="SentOut">[2]Macro!$U$7</definedName>
    <definedName name="sfdg">'[1]M27_30_USE+DSP Cost'!$C$9:$W$9</definedName>
    <definedName name="StartYear">#REF!</definedName>
    <definedName name="StartYear1">'[1]!!DELETE ME!! - Data checks'!$A$5</definedName>
    <definedName name="TimePerYear">[2]Macro!$B$36</definedName>
    <definedName name="Timestep">[2]Macro!$B$30</definedName>
    <definedName name="Tol">[2]Macro!$B$32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44" i="7" l="1"/>
  <c r="AF44" i="7"/>
  <c r="AE44" i="7"/>
  <c r="AD44" i="7"/>
  <c r="AC44" i="7"/>
  <c r="AB44" i="7"/>
  <c r="AA44" i="7"/>
  <c r="Z44" i="7"/>
  <c r="Y44" i="7"/>
  <c r="X44" i="7"/>
  <c r="W44" i="7"/>
  <c r="V44" i="7"/>
  <c r="U44" i="7"/>
  <c r="T44" i="7"/>
  <c r="S44" i="7"/>
  <c r="R44" i="7"/>
  <c r="Q44" i="7"/>
  <c r="P44" i="7"/>
  <c r="O44" i="7"/>
  <c r="N44" i="7"/>
  <c r="M44" i="7"/>
  <c r="L44" i="7"/>
  <c r="K44" i="7"/>
  <c r="J44" i="7"/>
  <c r="I44" i="7"/>
  <c r="A41" i="7"/>
  <c r="AG23" i="7"/>
  <c r="AF23" i="7"/>
  <c r="AE23" i="7"/>
  <c r="AD23" i="7"/>
  <c r="AC23" i="7"/>
  <c r="AB23" i="7"/>
  <c r="AA23" i="7"/>
  <c r="Z23" i="7"/>
  <c r="Y23" i="7"/>
  <c r="X23" i="7"/>
  <c r="W23" i="7"/>
  <c r="V23" i="7"/>
  <c r="U23" i="7"/>
  <c r="T23" i="7"/>
  <c r="S23" i="7"/>
  <c r="R23" i="7"/>
  <c r="Q23" i="7"/>
  <c r="P23" i="7"/>
  <c r="O23" i="7"/>
  <c r="N23" i="7"/>
  <c r="M23" i="7"/>
  <c r="L23" i="7"/>
  <c r="K23" i="7"/>
  <c r="J23" i="7"/>
  <c r="I23" i="7"/>
  <c r="A20" i="7"/>
  <c r="E12" i="7"/>
  <c r="E10" i="7"/>
  <c r="E9" i="7"/>
  <c r="E8" i="7"/>
  <c r="A3" i="7"/>
  <c r="J1" i="7"/>
  <c r="K1" i="7" l="1"/>
  <c r="I49" i="7"/>
  <c r="J47" i="7"/>
  <c r="L1" i="7" l="1"/>
  <c r="K49" i="7"/>
  <c r="K48" i="7"/>
  <c r="I55" i="7"/>
  <c r="K55" i="7"/>
  <c r="I38" i="7"/>
  <c r="J51" i="7"/>
  <c r="J32" i="7"/>
  <c r="K37" i="7"/>
  <c r="J29" i="7"/>
  <c r="K52" i="7"/>
  <c r="K25" i="7"/>
  <c r="K46" i="7"/>
  <c r="K54" i="7"/>
  <c r="I50" i="7"/>
  <c r="K26" i="7"/>
  <c r="K24" i="7"/>
  <c r="J52" i="7"/>
  <c r="J36" i="7"/>
  <c r="K32" i="7"/>
  <c r="J55" i="7"/>
  <c r="K58" i="7"/>
  <c r="K30" i="7"/>
  <c r="J38" i="7"/>
  <c r="I11" i="7"/>
  <c r="I45" i="7"/>
  <c r="I26" i="7"/>
  <c r="I58" i="7"/>
  <c r="K28" i="7"/>
  <c r="K27" i="7"/>
  <c r="J37" i="7"/>
  <c r="J24" i="7"/>
  <c r="I54" i="7"/>
  <c r="J50" i="7"/>
  <c r="K51" i="7"/>
  <c r="I52" i="7"/>
  <c r="K33" i="7"/>
  <c r="J45" i="7"/>
  <c r="J59" i="7"/>
  <c r="I33" i="7"/>
  <c r="I59" i="7"/>
  <c r="I32" i="7"/>
  <c r="I36" i="7"/>
  <c r="K59" i="7"/>
  <c r="I27" i="7"/>
  <c r="J57" i="7"/>
  <c r="I46" i="7"/>
  <c r="J58" i="7"/>
  <c r="I30" i="7"/>
  <c r="I28" i="7"/>
  <c r="I34" i="7"/>
  <c r="K47" i="7"/>
  <c r="I37" i="7"/>
  <c r="K31" i="7"/>
  <c r="I29" i="7"/>
  <c r="K34" i="7"/>
  <c r="J53" i="7"/>
  <c r="K38" i="7"/>
  <c r="K45" i="7"/>
  <c r="K57" i="7"/>
  <c r="J26" i="7"/>
  <c r="I31" i="7"/>
  <c r="I25" i="7"/>
  <c r="I48" i="7"/>
  <c r="K29" i="7"/>
  <c r="J48" i="7"/>
  <c r="J46" i="7"/>
  <c r="I47" i="7"/>
  <c r="I10" i="7"/>
  <c r="I12" i="7"/>
  <c r="J31" i="7"/>
  <c r="K36" i="7"/>
  <c r="J25" i="7"/>
  <c r="I53" i="7"/>
  <c r="J27" i="7"/>
  <c r="J49" i="7"/>
  <c r="I51" i="7"/>
  <c r="I24" i="7"/>
  <c r="J28" i="7"/>
  <c r="J30" i="7"/>
  <c r="I57" i="7"/>
  <c r="J33" i="7"/>
  <c r="K53" i="7"/>
  <c r="J34" i="7"/>
  <c r="K50" i="7"/>
  <c r="J54" i="7"/>
  <c r="M1" i="7" l="1"/>
  <c r="L55" i="7"/>
  <c r="L31" i="7"/>
  <c r="L46" i="7"/>
  <c r="L25" i="7"/>
  <c r="J12" i="7"/>
  <c r="L27" i="7"/>
  <c r="L57" i="7"/>
  <c r="L33" i="7"/>
  <c r="I7" i="7"/>
  <c r="L59" i="7"/>
  <c r="L54" i="7"/>
  <c r="L32" i="7"/>
  <c r="L50" i="7"/>
  <c r="L29" i="7"/>
  <c r="L52" i="7"/>
  <c r="L37" i="7"/>
  <c r="L34" i="7"/>
  <c r="L24" i="7"/>
  <c r="L48" i="7"/>
  <c r="L30" i="7"/>
  <c r="J11" i="7"/>
  <c r="L36" i="7"/>
  <c r="L26" i="7"/>
  <c r="L47" i="7"/>
  <c r="L58" i="7"/>
  <c r="L49" i="7"/>
  <c r="L51" i="7"/>
  <c r="L38" i="7"/>
  <c r="L28" i="7"/>
  <c r="I8" i="7"/>
  <c r="I9" i="7"/>
  <c r="L45" i="7"/>
  <c r="J10" i="7"/>
  <c r="L53" i="7"/>
  <c r="I13" i="7" l="1"/>
  <c r="N1" i="7"/>
  <c r="M24" i="7"/>
  <c r="M26" i="7"/>
  <c r="M55" i="7"/>
  <c r="M32" i="7"/>
  <c r="M54" i="7"/>
  <c r="M59" i="7"/>
  <c r="M49" i="7"/>
  <c r="M34" i="7"/>
  <c r="M25" i="7"/>
  <c r="M51" i="7"/>
  <c r="M37" i="7"/>
  <c r="K12" i="7"/>
  <c r="M27" i="7"/>
  <c r="M47" i="7"/>
  <c r="K11" i="7"/>
  <c r="M57" i="7"/>
  <c r="M45" i="7"/>
  <c r="M33" i="7"/>
  <c r="M52" i="7"/>
  <c r="J7" i="7"/>
  <c r="K10" i="7"/>
  <c r="M28" i="7"/>
  <c r="M29" i="7"/>
  <c r="M36" i="7"/>
  <c r="M58" i="7"/>
  <c r="M50" i="7"/>
  <c r="M31" i="7"/>
  <c r="M46" i="7"/>
  <c r="J9" i="7"/>
  <c r="M48" i="7"/>
  <c r="J8" i="7"/>
  <c r="M38" i="7"/>
  <c r="M53" i="7"/>
  <c r="M30" i="7"/>
  <c r="J13" i="7" l="1"/>
  <c r="O1" i="7"/>
  <c r="N45" i="7"/>
  <c r="L12" i="7"/>
  <c r="N29" i="7"/>
  <c r="N49" i="7"/>
  <c r="N28" i="7"/>
  <c r="N31" i="7"/>
  <c r="N33" i="7"/>
  <c r="N54" i="7"/>
  <c r="N36" i="7"/>
  <c r="N38" i="7"/>
  <c r="K7" i="7"/>
  <c r="N27" i="7"/>
  <c r="N30" i="7"/>
  <c r="L11" i="7"/>
  <c r="N37" i="7"/>
  <c r="N53" i="7"/>
  <c r="N25" i="7"/>
  <c r="N51" i="7"/>
  <c r="N24" i="7"/>
  <c r="K9" i="7"/>
  <c r="N55" i="7"/>
  <c r="N32" i="7"/>
  <c r="N50" i="7"/>
  <c r="N46" i="7"/>
  <c r="N58" i="7"/>
  <c r="N52" i="7"/>
  <c r="N59" i="7"/>
  <c r="N57" i="7"/>
  <c r="N26" i="7"/>
  <c r="K8" i="7"/>
  <c r="N34" i="7"/>
  <c r="N48" i="7"/>
  <c r="N47" i="7"/>
  <c r="L10" i="7"/>
  <c r="K13" i="7" l="1"/>
  <c r="P1" i="7"/>
  <c r="O57" i="7"/>
  <c r="O34" i="7"/>
  <c r="O26" i="7"/>
  <c r="O38" i="7"/>
  <c r="O28" i="7"/>
  <c r="O47" i="7"/>
  <c r="O33" i="7"/>
  <c r="O36" i="7"/>
  <c r="O53" i="7"/>
  <c r="O31" i="7"/>
  <c r="O59" i="7"/>
  <c r="O58" i="7"/>
  <c r="M10" i="7"/>
  <c r="O30" i="7"/>
  <c r="M12" i="7"/>
  <c r="M11" i="7"/>
  <c r="O48" i="7"/>
  <c r="O27" i="7"/>
  <c r="L7" i="7"/>
  <c r="O54" i="7"/>
  <c r="O37" i="7"/>
  <c r="O32" i="7"/>
  <c r="O24" i="7"/>
  <c r="L9" i="7"/>
  <c r="O50" i="7"/>
  <c r="L8" i="7"/>
  <c r="O55" i="7"/>
  <c r="O45" i="7"/>
  <c r="O51" i="7"/>
  <c r="O46" i="7"/>
  <c r="O52" i="7"/>
  <c r="O49" i="7"/>
  <c r="O29" i="7"/>
  <c r="O25" i="7"/>
  <c r="L13" i="7" l="1"/>
  <c r="Q1" i="7"/>
  <c r="P45" i="7"/>
  <c r="N10" i="7"/>
  <c r="P53" i="7"/>
  <c r="P33" i="7"/>
  <c r="N11" i="7"/>
  <c r="P24" i="7"/>
  <c r="P57" i="7"/>
  <c r="P52" i="7"/>
  <c r="P28" i="7"/>
  <c r="M9" i="7"/>
  <c r="P50" i="7"/>
  <c r="P46" i="7"/>
  <c r="P54" i="7"/>
  <c r="P27" i="7"/>
  <c r="M7" i="7"/>
  <c r="M8" i="7"/>
  <c r="P32" i="7"/>
  <c r="P49" i="7"/>
  <c r="P36" i="7"/>
  <c r="P37" i="7"/>
  <c r="P38" i="7"/>
  <c r="N12" i="7"/>
  <c r="P51" i="7"/>
  <c r="P31" i="7"/>
  <c r="P26" i="7"/>
  <c r="P48" i="7"/>
  <c r="P34" i="7"/>
  <c r="P55" i="7"/>
  <c r="P59" i="7"/>
  <c r="P58" i="7"/>
  <c r="P25" i="7"/>
  <c r="P29" i="7"/>
  <c r="P30" i="7"/>
  <c r="P47" i="7"/>
  <c r="M13" i="7" l="1"/>
  <c r="R1" i="7"/>
  <c r="N7" i="7"/>
  <c r="Q30" i="7"/>
  <c r="Q29" i="7"/>
  <c r="Q47" i="7"/>
  <c r="Q26" i="7"/>
  <c r="O11" i="7"/>
  <c r="Q55" i="7"/>
  <c r="Q33" i="7"/>
  <c r="O10" i="7"/>
  <c r="O12" i="7"/>
  <c r="Q24" i="7"/>
  <c r="Q45" i="7"/>
  <c r="Q38" i="7"/>
  <c r="Q51" i="7"/>
  <c r="Q37" i="7"/>
  <c r="Q58" i="7"/>
  <c r="Q32" i="7"/>
  <c r="Q57" i="7"/>
  <c r="N8" i="7"/>
  <c r="Q52" i="7"/>
  <c r="Q54" i="7"/>
  <c r="Q46" i="7"/>
  <c r="Q48" i="7"/>
  <c r="Q31" i="7"/>
  <c r="Q27" i="7"/>
  <c r="Q36" i="7"/>
  <c r="Q49" i="7"/>
  <c r="N9" i="7"/>
  <c r="Q28" i="7"/>
  <c r="Q59" i="7"/>
  <c r="Q34" i="7"/>
  <c r="Q53" i="7"/>
  <c r="Q25" i="7"/>
  <c r="Q50" i="7"/>
  <c r="N13" i="7" l="1"/>
  <c r="S1" i="7"/>
  <c r="O7" i="7"/>
  <c r="R31" i="7"/>
  <c r="R46" i="7"/>
  <c r="R52" i="7"/>
  <c r="R33" i="7"/>
  <c r="R29" i="7"/>
  <c r="R59" i="7"/>
  <c r="O8" i="7"/>
  <c r="R30" i="7"/>
  <c r="R26" i="7"/>
  <c r="R36" i="7"/>
  <c r="R58" i="7"/>
  <c r="R28" i="7"/>
  <c r="R57" i="7"/>
  <c r="R24" i="7"/>
  <c r="R47" i="7"/>
  <c r="R38" i="7"/>
  <c r="R53" i="7"/>
  <c r="R27" i="7"/>
  <c r="R45" i="7"/>
  <c r="R51" i="7"/>
  <c r="R25" i="7"/>
  <c r="P12" i="7"/>
  <c r="R54" i="7"/>
  <c r="O9" i="7"/>
  <c r="P10" i="7"/>
  <c r="P11" i="7"/>
  <c r="R37" i="7"/>
  <c r="R50" i="7"/>
  <c r="R34" i="7"/>
  <c r="R32" i="7"/>
  <c r="R48" i="7"/>
  <c r="R49" i="7"/>
  <c r="R55" i="7"/>
  <c r="O13" i="7" l="1"/>
  <c r="T1" i="7"/>
  <c r="S24" i="7"/>
  <c r="S53" i="7"/>
  <c r="S46" i="7"/>
  <c r="S51" i="7"/>
  <c r="S37" i="7"/>
  <c r="S45" i="7"/>
  <c r="S27" i="7"/>
  <c r="S34" i="7"/>
  <c r="S25" i="7"/>
  <c r="S54" i="7"/>
  <c r="S57" i="7"/>
  <c r="S50" i="7"/>
  <c r="S28" i="7"/>
  <c r="Q11" i="7"/>
  <c r="S31" i="7"/>
  <c r="Q12" i="7"/>
  <c r="P7" i="7"/>
  <c r="S49" i="7"/>
  <c r="P8" i="7"/>
  <c r="S26" i="7"/>
  <c r="S32" i="7"/>
  <c r="S30" i="7"/>
  <c r="S55" i="7"/>
  <c r="S52" i="7"/>
  <c r="S58" i="7"/>
  <c r="S38" i="7"/>
  <c r="P9" i="7"/>
  <c r="S29" i="7"/>
  <c r="S36" i="7"/>
  <c r="Q10" i="7"/>
  <c r="S47" i="7"/>
  <c r="S59" i="7"/>
  <c r="S48" i="7"/>
  <c r="S33" i="7"/>
  <c r="P13" i="7" l="1"/>
  <c r="U1" i="7"/>
  <c r="T46" i="7"/>
  <c r="T51" i="7"/>
  <c r="T30" i="7"/>
  <c r="T47" i="7"/>
  <c r="Q9" i="7"/>
  <c r="T27" i="7"/>
  <c r="T28" i="7"/>
  <c r="R11" i="7"/>
  <c r="T58" i="7"/>
  <c r="T50" i="7"/>
  <c r="T32" i="7"/>
  <c r="T53" i="7"/>
  <c r="T33" i="7"/>
  <c r="T26" i="7"/>
  <c r="T54" i="7"/>
  <c r="Q7" i="7"/>
  <c r="T36" i="7"/>
  <c r="T52" i="7"/>
  <c r="T48" i="7"/>
  <c r="T34" i="7"/>
  <c r="T25" i="7"/>
  <c r="T59" i="7"/>
  <c r="T37" i="7"/>
  <c r="T55" i="7"/>
  <c r="T57" i="7"/>
  <c r="T31" i="7"/>
  <c r="R10" i="7"/>
  <c r="T45" i="7"/>
  <c r="R12" i="7"/>
  <c r="T24" i="7"/>
  <c r="T29" i="7"/>
  <c r="T38" i="7"/>
  <c r="Q8" i="7"/>
  <c r="T49" i="7"/>
  <c r="Q13" i="7" l="1"/>
  <c r="V1" i="7"/>
  <c r="U32" i="7"/>
  <c r="U31" i="7"/>
  <c r="U47" i="7"/>
  <c r="U37" i="7"/>
  <c r="U58" i="7"/>
  <c r="U28" i="7"/>
  <c r="U27" i="7"/>
  <c r="R7" i="7"/>
  <c r="U57" i="7"/>
  <c r="U55" i="7"/>
  <c r="S12" i="7"/>
  <c r="U50" i="7"/>
  <c r="U53" i="7"/>
  <c r="U25" i="7"/>
  <c r="U24" i="7"/>
  <c r="U29" i="7"/>
  <c r="U59" i="7"/>
  <c r="U51" i="7"/>
  <c r="U38" i="7"/>
  <c r="U30" i="7"/>
  <c r="U54" i="7"/>
  <c r="S10" i="7"/>
  <c r="U45" i="7"/>
  <c r="U49" i="7"/>
  <c r="U46" i="7"/>
  <c r="U26" i="7"/>
  <c r="U33" i="7"/>
  <c r="U36" i="7"/>
  <c r="U52" i="7"/>
  <c r="S11" i="7"/>
  <c r="R8" i="7"/>
  <c r="U34" i="7"/>
  <c r="R9" i="7"/>
  <c r="U48" i="7"/>
  <c r="R13" i="7" l="1"/>
  <c r="W1" i="7"/>
  <c r="V59" i="7"/>
  <c r="V24" i="7"/>
  <c r="V26" i="7"/>
  <c r="V38" i="7"/>
  <c r="V29" i="7"/>
  <c r="V48" i="7"/>
  <c r="V52" i="7"/>
  <c r="V53" i="7"/>
  <c r="V30" i="7"/>
  <c r="V25" i="7"/>
  <c r="S7" i="7"/>
  <c r="V46" i="7"/>
  <c r="V49" i="7"/>
  <c r="T12" i="7"/>
  <c r="V28" i="7"/>
  <c r="V31" i="7"/>
  <c r="S9" i="7"/>
  <c r="V50" i="7"/>
  <c r="V55" i="7"/>
  <c r="V32" i="7"/>
  <c r="T10" i="7"/>
  <c r="V27" i="7"/>
  <c r="V54" i="7"/>
  <c r="V47" i="7"/>
  <c r="V34" i="7"/>
  <c r="V36" i="7"/>
  <c r="T11" i="7"/>
  <c r="S8" i="7"/>
  <c r="V58" i="7"/>
  <c r="V45" i="7"/>
  <c r="V57" i="7"/>
  <c r="V33" i="7"/>
  <c r="V51" i="7"/>
  <c r="V37" i="7"/>
  <c r="S13" i="7" l="1"/>
  <c r="X1" i="7"/>
  <c r="W52" i="7"/>
  <c r="U11" i="7"/>
  <c r="W30" i="7"/>
  <c r="W54" i="7"/>
  <c r="W59" i="7"/>
  <c r="W36" i="7"/>
  <c r="W38" i="7"/>
  <c r="W57" i="7"/>
  <c r="W47" i="7"/>
  <c r="U10" i="7"/>
  <c r="W46" i="7"/>
  <c r="W27" i="7"/>
  <c r="W51" i="7"/>
  <c r="W50" i="7"/>
  <c r="W31" i="7"/>
  <c r="W49" i="7"/>
  <c r="T8" i="7"/>
  <c r="W29" i="7"/>
  <c r="W48" i="7"/>
  <c r="T7" i="7"/>
  <c r="W26" i="7"/>
  <c r="W33" i="7"/>
  <c r="W28" i="7"/>
  <c r="W25" i="7"/>
  <c r="U12" i="7"/>
  <c r="W24" i="7"/>
  <c r="T9" i="7"/>
  <c r="W45" i="7"/>
  <c r="W32" i="7"/>
  <c r="W34" i="7"/>
  <c r="W53" i="7"/>
  <c r="W58" i="7"/>
  <c r="W55" i="7"/>
  <c r="W37" i="7"/>
  <c r="T13" i="7" l="1"/>
  <c r="Y1" i="7"/>
  <c r="V10" i="7"/>
  <c r="X36" i="7"/>
  <c r="X34" i="7"/>
  <c r="U7" i="7"/>
  <c r="X51" i="7"/>
  <c r="X31" i="7"/>
  <c r="X55" i="7"/>
  <c r="X59" i="7"/>
  <c r="X57" i="7"/>
  <c r="X58" i="7"/>
  <c r="X28" i="7"/>
  <c r="U8" i="7"/>
  <c r="X29" i="7"/>
  <c r="X53" i="7"/>
  <c r="X46" i="7"/>
  <c r="V11" i="7"/>
  <c r="X52" i="7"/>
  <c r="X47" i="7"/>
  <c r="X25" i="7"/>
  <c r="X30" i="7"/>
  <c r="X45" i="7"/>
  <c r="X26" i="7"/>
  <c r="X50" i="7"/>
  <c r="X37" i="7"/>
  <c r="V12" i="7"/>
  <c r="X48" i="7"/>
  <c r="X38" i="7"/>
  <c r="X27" i="7"/>
  <c r="X33" i="7"/>
  <c r="X49" i="7"/>
  <c r="X54" i="7"/>
  <c r="X32" i="7"/>
  <c r="X24" i="7"/>
  <c r="U9" i="7"/>
  <c r="U13" i="7" l="1"/>
  <c r="Z1" i="7"/>
  <c r="Y57" i="7"/>
  <c r="Y28" i="7"/>
  <c r="Y47" i="7"/>
  <c r="Y51" i="7"/>
  <c r="Y32" i="7"/>
  <c r="Y55" i="7"/>
  <c r="Y38" i="7"/>
  <c r="Y31" i="7"/>
  <c r="W12" i="7"/>
  <c r="V7" i="7"/>
  <c r="Y29" i="7"/>
  <c r="Y25" i="7"/>
  <c r="V8" i="7"/>
  <c r="Y24" i="7"/>
  <c r="Y52" i="7"/>
  <c r="Y50" i="7"/>
  <c r="Y30" i="7"/>
  <c r="Y59" i="7"/>
  <c r="Y48" i="7"/>
  <c r="V9" i="7"/>
  <c r="W10" i="7"/>
  <c r="Y49" i="7"/>
  <c r="Y34" i="7"/>
  <c r="W11" i="7"/>
  <c r="Y53" i="7"/>
  <c r="Y54" i="7"/>
  <c r="Y27" i="7"/>
  <c r="Y37" i="7"/>
  <c r="Y36" i="7"/>
  <c r="Y46" i="7"/>
  <c r="Y33" i="7"/>
  <c r="Y26" i="7"/>
  <c r="Y45" i="7"/>
  <c r="Y58" i="7"/>
  <c r="V13" i="7" l="1"/>
  <c r="AA1" i="7"/>
  <c r="X10" i="7"/>
  <c r="Z34" i="7"/>
  <c r="Z59" i="7"/>
  <c r="Z38" i="7"/>
  <c r="W7" i="7"/>
  <c r="Z57" i="7"/>
  <c r="Z58" i="7"/>
  <c r="Z47" i="7"/>
  <c r="Z53" i="7"/>
  <c r="Z37" i="7"/>
  <c r="X12" i="7"/>
  <c r="Z25" i="7"/>
  <c r="Z36" i="7"/>
  <c r="Z27" i="7"/>
  <c r="Z54" i="7"/>
  <c r="Z50" i="7"/>
  <c r="Z28" i="7"/>
  <c r="Z26" i="7"/>
  <c r="Z45" i="7"/>
  <c r="Z29" i="7"/>
  <c r="W8" i="7"/>
  <c r="Z33" i="7"/>
  <c r="Z46" i="7"/>
  <c r="Z24" i="7"/>
  <c r="Z55" i="7"/>
  <c r="Z52" i="7"/>
  <c r="Z49" i="7"/>
  <c r="Z48" i="7"/>
  <c r="Z51" i="7"/>
  <c r="W9" i="7"/>
  <c r="Z30" i="7"/>
  <c r="Z31" i="7"/>
  <c r="X11" i="7"/>
  <c r="Z32" i="7"/>
  <c r="W13" i="7" l="1"/>
  <c r="AB1" i="7"/>
  <c r="AA50" i="7"/>
  <c r="AA27" i="7"/>
  <c r="AA26" i="7"/>
  <c r="X9" i="7"/>
  <c r="AA57" i="7"/>
  <c r="AA37" i="7"/>
  <c r="Y12" i="7"/>
  <c r="AA34" i="7"/>
  <c r="AA24" i="7"/>
  <c r="AA52" i="7"/>
  <c r="AA48" i="7"/>
  <c r="AA30" i="7"/>
  <c r="X7" i="7"/>
  <c r="AA51" i="7"/>
  <c r="AA58" i="7"/>
  <c r="AA25" i="7"/>
  <c r="AA29" i="7"/>
  <c r="AA45" i="7"/>
  <c r="AA32" i="7"/>
  <c r="AA49" i="7"/>
  <c r="AA54" i="7"/>
  <c r="AA28" i="7"/>
  <c r="AA59" i="7"/>
  <c r="AA38" i="7"/>
  <c r="AA31" i="7"/>
  <c r="Y11" i="7"/>
  <c r="AA33" i="7"/>
  <c r="X8" i="7"/>
  <c r="AA36" i="7"/>
  <c r="AA46" i="7"/>
  <c r="Y10" i="7"/>
  <c r="AA47" i="7"/>
  <c r="AA53" i="7"/>
  <c r="AA55" i="7"/>
  <c r="X13" i="7" l="1"/>
  <c r="AC1" i="7"/>
  <c r="AB52" i="7"/>
  <c r="AB58" i="7"/>
  <c r="AB55" i="7"/>
  <c r="AB30" i="7"/>
  <c r="AB47" i="7"/>
  <c r="Y7" i="7"/>
  <c r="AB37" i="7"/>
  <c r="AB49" i="7"/>
  <c r="AB32" i="7"/>
  <c r="AB26" i="7"/>
  <c r="AB48" i="7"/>
  <c r="AB25" i="7"/>
  <c r="AB53" i="7"/>
  <c r="AB36" i="7"/>
  <c r="Z11" i="7"/>
  <c r="Y9" i="7"/>
  <c r="Z10" i="7"/>
  <c r="AB31" i="7"/>
  <c r="AB50" i="7"/>
  <c r="AB34" i="7"/>
  <c r="AB33" i="7"/>
  <c r="AB27" i="7"/>
  <c r="AB29" i="7"/>
  <c r="AB38" i="7"/>
  <c r="AB28" i="7"/>
  <c r="AB51" i="7"/>
  <c r="AB54" i="7"/>
  <c r="AB46" i="7"/>
  <c r="Z12" i="7"/>
  <c r="AB24" i="7"/>
  <c r="Y8" i="7"/>
  <c r="AB57" i="7"/>
  <c r="AB59" i="7"/>
  <c r="AB45" i="7"/>
  <c r="Y13" i="7" l="1"/>
  <c r="AD1" i="7"/>
  <c r="AC27" i="7"/>
  <c r="AC36" i="7"/>
  <c r="AC58" i="7"/>
  <c r="AC30" i="7"/>
  <c r="AC46" i="7"/>
  <c r="Z7" i="7"/>
  <c r="AC28" i="7"/>
  <c r="AC38" i="7"/>
  <c r="AC55" i="7"/>
  <c r="AC45" i="7"/>
  <c r="AC49" i="7"/>
  <c r="AC51" i="7"/>
  <c r="AC33" i="7"/>
  <c r="AC26" i="7"/>
  <c r="AC48" i="7"/>
  <c r="AC29" i="7"/>
  <c r="Z9" i="7"/>
  <c r="AA12" i="7"/>
  <c r="AC32" i="7"/>
  <c r="AC37" i="7"/>
  <c r="AC54" i="7"/>
  <c r="AC47" i="7"/>
  <c r="AC57" i="7"/>
  <c r="AA10" i="7"/>
  <c r="AC31" i="7"/>
  <c r="AC52" i="7"/>
  <c r="Z8" i="7"/>
  <c r="AC53" i="7"/>
  <c r="AC25" i="7"/>
  <c r="AC50" i="7"/>
  <c r="AC24" i="7"/>
  <c r="AC59" i="7"/>
  <c r="AC34" i="7"/>
  <c r="AA11" i="7"/>
  <c r="Z13" i="7" l="1"/>
  <c r="AE1" i="7"/>
  <c r="AD50" i="7"/>
  <c r="AD55" i="7"/>
  <c r="AD34" i="7"/>
  <c r="AD29" i="7"/>
  <c r="AD49" i="7"/>
  <c r="AD37" i="7"/>
  <c r="AD54" i="7"/>
  <c r="AA9" i="7"/>
  <c r="AD47" i="7"/>
  <c r="AD45" i="7"/>
  <c r="AD51" i="7"/>
  <c r="AD24" i="7"/>
  <c r="AD30" i="7"/>
  <c r="AD48" i="7"/>
  <c r="AD26" i="7"/>
  <c r="AB10" i="7"/>
  <c r="AD28" i="7"/>
  <c r="AD53" i="7"/>
  <c r="AB12" i="7"/>
  <c r="AD27" i="7"/>
  <c r="AD25" i="7"/>
  <c r="AD58" i="7"/>
  <c r="AD32" i="7"/>
  <c r="AD59" i="7"/>
  <c r="AD33" i="7"/>
  <c r="AD38" i="7"/>
  <c r="AD31" i="7"/>
  <c r="AD36" i="7"/>
  <c r="AD46" i="7"/>
  <c r="AA8" i="7"/>
  <c r="AB11" i="7"/>
  <c r="AD52" i="7"/>
  <c r="AD57" i="7"/>
  <c r="AA7" i="7"/>
  <c r="AA13" i="7" l="1"/>
  <c r="AF1" i="7"/>
  <c r="AE52" i="7"/>
  <c r="AE29" i="7"/>
  <c r="AC11" i="7"/>
  <c r="AE51" i="7"/>
  <c r="AE55" i="7"/>
  <c r="AE26" i="7"/>
  <c r="AE38" i="7"/>
  <c r="AE46" i="7"/>
  <c r="AE53" i="7"/>
  <c r="AE33" i="7"/>
  <c r="AE30" i="7"/>
  <c r="AE50" i="7"/>
  <c r="AE45" i="7"/>
  <c r="AE49" i="7"/>
  <c r="AE32" i="7"/>
  <c r="AB7" i="7"/>
  <c r="AC10" i="7"/>
  <c r="AE25" i="7"/>
  <c r="AE36" i="7"/>
  <c r="AC12" i="7"/>
  <c r="AE34" i="7"/>
  <c r="AE48" i="7"/>
  <c r="AE37" i="7"/>
  <c r="AE54" i="7"/>
  <c r="AB9" i="7"/>
  <c r="AE58" i="7"/>
  <c r="AE47" i="7"/>
  <c r="AB8" i="7"/>
  <c r="AE31" i="7"/>
  <c r="AE59" i="7"/>
  <c r="AE57" i="7"/>
  <c r="AE24" i="7"/>
  <c r="AE28" i="7"/>
  <c r="AE27" i="7"/>
  <c r="AB13" i="7" l="1"/>
  <c r="AG1" i="7"/>
  <c r="AC9" i="7"/>
  <c r="AF49" i="7"/>
  <c r="AF51" i="7"/>
  <c r="AF45" i="7"/>
  <c r="AF47" i="7"/>
  <c r="AF28" i="7"/>
  <c r="AF38" i="7"/>
  <c r="AD11" i="7"/>
  <c r="AF26" i="7"/>
  <c r="AD12" i="7"/>
  <c r="AD10" i="7"/>
  <c r="AF30" i="7"/>
  <c r="AF29" i="7"/>
  <c r="AF59" i="7"/>
  <c r="AF54" i="7"/>
  <c r="AF58" i="7"/>
  <c r="AF33" i="7"/>
  <c r="AF24" i="7"/>
  <c r="AC8" i="7"/>
  <c r="AF53" i="7"/>
  <c r="AF55" i="7"/>
  <c r="AF27" i="7"/>
  <c r="AF25" i="7"/>
  <c r="AF48" i="7"/>
  <c r="AF31" i="7"/>
  <c r="AF37" i="7"/>
  <c r="AF34" i="7"/>
  <c r="AC7" i="7"/>
  <c r="AF32" i="7"/>
  <c r="AF50" i="7"/>
  <c r="AF36" i="7"/>
  <c r="AF46" i="7"/>
  <c r="AF52" i="7"/>
  <c r="AF57" i="7"/>
  <c r="AC13" i="7" l="1"/>
  <c r="AG29" i="7"/>
  <c r="AG46" i="7"/>
  <c r="AG38" i="7"/>
  <c r="AG50" i="7"/>
  <c r="AG37" i="7"/>
  <c r="AE10" i="7"/>
  <c r="AG57" i="7"/>
  <c r="AG48" i="7"/>
  <c r="AD7" i="7"/>
  <c r="AG55" i="7"/>
  <c r="AD9" i="7"/>
  <c r="AG31" i="7"/>
  <c r="AG51" i="7"/>
  <c r="AG24" i="7"/>
  <c r="AG28" i="7"/>
  <c r="AG36" i="7"/>
  <c r="AD8" i="7"/>
  <c r="AG59" i="7"/>
  <c r="AG49" i="7"/>
  <c r="AG58" i="7"/>
  <c r="AG26" i="7"/>
  <c r="AE11" i="7"/>
  <c r="AG30" i="7"/>
  <c r="AG33" i="7"/>
  <c r="AG27" i="7"/>
  <c r="AG34" i="7"/>
  <c r="AG45" i="7"/>
  <c r="AG54" i="7"/>
  <c r="AG47" i="7"/>
  <c r="AG53" i="7"/>
  <c r="AG32" i="7"/>
  <c r="AG52" i="7"/>
  <c r="AE12" i="7"/>
  <c r="AG25" i="7"/>
  <c r="AD13" i="7" l="1"/>
  <c r="AE9" i="7"/>
  <c r="AF10" i="7"/>
  <c r="AF12" i="7"/>
  <c r="AF11" i="7"/>
  <c r="AE7" i="7"/>
  <c r="AE8" i="7"/>
  <c r="AE13" i="7" l="1"/>
  <c r="AF8" i="7"/>
  <c r="AF9" i="7"/>
  <c r="AG12" i="7"/>
  <c r="AG10" i="7"/>
  <c r="AG11" i="7"/>
  <c r="AF7" i="7"/>
  <c r="AF13" i="7" l="1"/>
  <c r="AG8" i="7"/>
  <c r="AG9" i="7"/>
  <c r="AG7" i="7"/>
  <c r="AG13" i="7" l="1"/>
</calcChain>
</file>

<file path=xl/sharedStrings.xml><?xml version="1.0" encoding="utf-8"?>
<sst xmlns="http://schemas.openxmlformats.org/spreadsheetml/2006/main" count="8798" uniqueCount="156">
  <si>
    <t xml:space="preserve"> </t>
  </si>
  <si>
    <t>Notice</t>
  </si>
  <si>
    <t xml:space="preserve">Ernst &amp; Young ("EY") was engaged on the instructions of NSW Electricity Networks Operations Pty Limited as trustee for NSW Electricity Networks Operations Trust ("TransGrid" or “Client”) to undertake market modelling of system costs and benefits to support the improving stability in south-western New South Wales (SWNSW) Regulatory Investment Test for Transmission (“SWNSW RIT-T”). 
</t>
  </si>
  <si>
    <t xml:space="preserve">EY has prepared the Workbook under the directions of the Client. EY has not been engaged to act, and has not acted, as advisor to any other party. Accordingly, EY makes no representations as to the appropriateness, accuracy or completeness of the Workbook for any other party's purposes.
</t>
  </si>
  <si>
    <t xml:space="preserve">No reliance may be placed upon the Workbook or any of its contents by any party other than the Client (“Third Parties”). Any Third Party receiving a copy of the Workbook must make and rely on their own enquiries in relation to the issues to which the Workbook relates, the contents of the Workbook and all matters arising from or relating to or in any way connected with the Workbook or its contents.
</t>
  </si>
  <si>
    <t xml:space="preserve">EY disclaims all responsibility to any Third Parties for any loss or liability that the Third Parties may suffer or incur arising from or relating to or in any way connected with the contents of the Workbook, the provision of the Workbook to the Third Parties or the reliance upon the Workbook by the Third Parties.
</t>
  </si>
  <si>
    <t xml:space="preserve">No claim or demand or any actions or proceedings may be brought against EY arising from or connected with the contents of the Workbook or the provision of the Workbook to the Third Parties. EY will be released and forever discharged from any such claims, demands, actions or proceedings.
</t>
  </si>
  <si>
    <t xml:space="preserve">Our work commenced on 23 September 2020 and was completed on 4 May 2021. Therefore, our Workbook does not take account of events or circumstances arising after 4 May 2021 and we have no responsibility to update the Workbook for such events or circumstances.
</t>
  </si>
  <si>
    <t xml:space="preserve">In preparing this Workbook we have considered and relied upon information from a range of sources believed to be reliable and accurate. We do not imply, and it should not be construed, that we have verified any of the information provided to us, or that our enquiries could have identified any matter that a more extensive examination might disclose.
</t>
  </si>
  <si>
    <t xml:space="preserve">The work performed as part of our scope considers information provided to us and a number of combinations of input assumptions relating to future conditions, which may not necessarily represent actual or most likely future conditions. Additionally, modelling work performed as part of our scope inherently requires assumptions about future behaviours and market interactions, which may result in forecasts that deviate from future conditions. There will usually be differences between estimated and actual results, because events and circumstances frequently do not occur as expected, and those differences may be material. We take no responsibility that the projected outcomes will be achieved, if any.
</t>
  </si>
  <si>
    <t xml:space="preserve">We highlight that our analysis and Workbook do not constitute investment advice or a recommendation to you on a future course of action. We provide no assurance that the scenarios we have modelled will be accepted by any relevant authority or third party.
</t>
  </si>
  <si>
    <t xml:space="preserve">The modelling outputs included in the attached sheets are based on the assumptions stated and on information provided by the Client and other information sources used during the course of the engagement. The outputs are contingent on the collection of assumptions as agreed with the Client, and no consideration has been given to other market events, announcements or other changing circumstances. Neither EY nor any partner, director or employee thereof undertakes responsibility in any way whatsoever to any person in respect of errors in this Workbook arising from incorrect information provided by the Client or other information sources used.
</t>
  </si>
  <si>
    <t xml:space="preserve">EY has consented to the Workbook being published electronically on the Client’s website alongside the Report and Addendum for informational purposes only. EY has not consented to distribution or disclosure beyond this. The material contained in the Workbook, including the EY logo, is copyright. The copyright in the material contained in the Workbook itself, excluding EY logo, vests in the Client. The Workbook, including the EY logo, cannot be altered without prior written permission from EY.
</t>
  </si>
  <si>
    <t>EY’s liability is limited by a scheme approved under Professional Standards Legislation.</t>
  </si>
  <si>
    <t>Change log</t>
  </si>
  <si>
    <t>Acronyms</t>
  </si>
  <si>
    <t>AEMO</t>
  </si>
  <si>
    <t>Australian Energy Market Operator</t>
  </si>
  <si>
    <t>CCGT</t>
  </si>
  <si>
    <t>Closed cycle gas turbine</t>
  </si>
  <si>
    <t>Diesel</t>
  </si>
  <si>
    <t>Diesel generator</t>
  </si>
  <si>
    <t>Distributed PV</t>
  </si>
  <si>
    <t>PV non-scheduled generators (PVNSG) and Rooftop PV</t>
  </si>
  <si>
    <t>DSP</t>
  </si>
  <si>
    <t>Demand-side participation</t>
  </si>
  <si>
    <t>ESOO</t>
  </si>
  <si>
    <t>Electricity Statement Of Opportunities</t>
  </si>
  <si>
    <t>FOM</t>
  </si>
  <si>
    <t>Fixed operations and maintenance</t>
  </si>
  <si>
    <t>Gas - Steam</t>
  </si>
  <si>
    <t>Gas-powered steam turbine</t>
  </si>
  <si>
    <t>GWh</t>
  </si>
  <si>
    <t>Gigawatt-hours</t>
  </si>
  <si>
    <t>LS Battery</t>
  </si>
  <si>
    <t>Explicitly modelled existing and new entrant (8 hour or less) battery storage</t>
  </si>
  <si>
    <t>MW</t>
  </si>
  <si>
    <t>Megawatts</t>
  </si>
  <si>
    <t>NEM</t>
  </si>
  <si>
    <t>National Electricity Market</t>
  </si>
  <si>
    <t>OCGT</t>
  </si>
  <si>
    <t>Open cycle gas turbine</t>
  </si>
  <si>
    <t>PACR</t>
  </si>
  <si>
    <t>Project Assessment Conclusions Report</t>
  </si>
  <si>
    <t>PV</t>
  </si>
  <si>
    <t>Photovoltaic</t>
  </si>
  <si>
    <t>PVNSG</t>
  </si>
  <si>
    <t>PV non-scheduled generators</t>
  </si>
  <si>
    <t>USE</t>
  </si>
  <si>
    <t>Unserved energy</t>
  </si>
  <si>
    <t>VOM</t>
  </si>
  <si>
    <t>Variable operations and maintenance</t>
  </si>
  <si>
    <t>VPP</t>
  </si>
  <si>
    <t>Virtual power plants</t>
  </si>
  <si>
    <t>Notes</t>
  </si>
  <si>
    <t>1. Base Case simulations do not include any SWNSW option.</t>
  </si>
  <si>
    <t>2. Tumut 3 generation is included in Hydro, whereas Tumut 3 pump is included in Pumped Hydro Pump.</t>
  </si>
  <si>
    <t>3. REZ expansion costs only capture intra-regional network augmentations. These costs do not include the cost of interconnectors.</t>
  </si>
  <si>
    <t>4. New entrant capacity and retiring capacity for allowable generators are made at the beginning of each financial year, on 1 July.</t>
  </si>
  <si>
    <t>5. Other non-scheduled generation is handled on the demand side as per AEMO's 2019 ISP.</t>
  </si>
  <si>
    <t>Black Coal</t>
  </si>
  <si>
    <t>Option1</t>
  </si>
  <si>
    <t>Hydro</t>
  </si>
  <si>
    <t>OCGT / Diesel</t>
  </si>
  <si>
    <t>USE &amp; DSP</t>
  </si>
  <si>
    <t>Solar PV</t>
  </si>
  <si>
    <t>Wind</t>
  </si>
  <si>
    <t>LS Battery pump</t>
  </si>
  <si>
    <t>Brown Coal</t>
  </si>
  <si>
    <t>Pumped Hydro Pump</t>
  </si>
  <si>
    <t>Pumped Hydro</t>
  </si>
  <si>
    <t>Transmission</t>
  </si>
  <si>
    <t>VPP pump</t>
  </si>
  <si>
    <t>Behind the meter battery</t>
  </si>
  <si>
    <t>Behind the meter battery pump</t>
  </si>
  <si>
    <t>2021-22</t>
  </si>
  <si>
    <t>Fuel</t>
  </si>
  <si>
    <t>Compare</t>
  </si>
  <si>
    <t>to</t>
  </si>
  <si>
    <t>BaseCase</t>
  </si>
  <si>
    <t>Select region</t>
  </si>
  <si>
    <t>Real June 2019 dollars ($m) discounted to June 2020</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</si>
  <si>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</si>
  <si>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</si>
  <si>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</si>
  <si>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</si>
  <si>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</si>
  <si>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</si>
  <si>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</si>
  <si>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</si>
  <si>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</si>
  <si>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</si>
  <si>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</si>
  <si>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</si>
  <si>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</si>
  <si>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</si>
  <si>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</si>
  <si>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</si>
  <si>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</si>
  <si>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</si>
  <si>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</si>
  <si>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</si>
  <si>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</si>
  <si>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</si>
  <si>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</si>
  <si>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</si>
  <si>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Build</t>
  </si>
  <si>
    <t>CAPEX</t>
  </si>
  <si>
    <t>REZ Tx</t>
  </si>
  <si>
    <t>REZ</t>
  </si>
  <si>
    <t>USE+DSP</t>
  </si>
  <si>
    <t>Total cumulative market benefits</t>
  </si>
  <si>
    <t>Capacity difference (MW)</t>
  </si>
  <si>
    <t>Pumped Hydro pump</t>
  </si>
  <si>
    <t>Generation difference (GWh)*</t>
  </si>
  <si>
    <t>Annual capacity factor by technology - Base Case,  Fast Change Scenario</t>
  </si>
  <si>
    <t>Explicitly modelled generation</t>
  </si>
  <si>
    <t>Region</t>
  </si>
  <si>
    <t>Technology</t>
  </si>
  <si>
    <t>NSW1</t>
  </si>
  <si>
    <t>QLD1</t>
  </si>
  <si>
    <t>VIC1</t>
  </si>
  <si>
    <t>SA1</t>
  </si>
  <si>
    <t>TAS1</t>
  </si>
  <si>
    <t>Explicitly modelled pumping</t>
  </si>
  <si>
    <t>Non-controllable capacity</t>
  </si>
  <si>
    <t>Annual as-generated generation by technology (GWh) - Base Case, Fast Change Scenario</t>
  </si>
  <si>
    <t>Total excluding storage</t>
  </si>
  <si>
    <t>Installed capacity by technology (MW) - Base Case, Fast Change Scenario</t>
  </si>
  <si>
    <t>Capacity calculated on 1 July. In early study years some wind and solar projects enter later in the financial year and are therefore reflected in the following financial year's capacity.</t>
  </si>
  <si>
    <t>VOM cost by technology ($000s) - Base Case, Fast Change Scenario</t>
  </si>
  <si>
    <t>Real June 2019 dollars discounted to June 2020</t>
  </si>
  <si>
    <t>FOM cost by technology ($000s) - Base Case, Fast Change Scenario</t>
  </si>
  <si>
    <t>Real June 2019 dollars discounted to June 2020. For new entrant capacity, the FOM is incurred annually in modelling. For existing capacity, FOM is considered to be a sunk cost, since the fixed retirement dates are assumed to be the same in the Base Case and the case with SWNSW. As such, early retirements are presented as an annual FOM saving, or negative cost, that continues until the assumed fixed date retirement.</t>
  </si>
  <si>
    <t>Fuel cost by technology ($000s) - Base Case, Fast Change Scenario</t>
  </si>
  <si>
    <t>New generation build cost (CAPEX) by technology ($000s) - Base Case, Fast Change Scenario</t>
  </si>
  <si>
    <t>CAPEX (Install)</t>
  </si>
  <si>
    <t>Real June 2019 dollars discounted to June 2020. The total capital costs are annualised for modelling purposes.</t>
  </si>
  <si>
    <t>REZ transmission expansion cost by region ($000s) - Base Case, Fast Change Scenario</t>
  </si>
  <si>
    <t>REZ Expansion</t>
  </si>
  <si>
    <t>Real June 2019 dollars discounted to June 2020. As with the total capital costs, the REZ transmission expansion costs are annualised for modelling purposes.</t>
  </si>
  <si>
    <t>Total</t>
  </si>
  <si>
    <t>USE &amp; DSP cost by region ($000s) - Base Case, Fast Change Scenario</t>
  </si>
  <si>
    <t>Annual capacity factor by technology - SWNSW Option 1,  Fast Change Scenario</t>
  </si>
  <si>
    <t>Annual as-generated generation by technology (GWh) - SWNSW Option 1, Fast Change Scenario</t>
  </si>
  <si>
    <t>Installed capacity by technology (MW) - SWNSW Option 1, Fast Change Scenario</t>
  </si>
  <si>
    <t>VOM cost by technology ($000s) - SWNSW Option 1, Fast Change Scenario</t>
  </si>
  <si>
    <t>FOM cost by technology ($000s) - SWNSW Option 1, Fast Change Scenario</t>
  </si>
  <si>
    <t>Fuel cost by technology ($000s) - SWNSW Option 1, Fast Change Scenario</t>
  </si>
  <si>
    <t>New generation build cost (CAPEX) by technology ($000s) - SWNSW Option 1, Fast Change Scenario</t>
  </si>
  <si>
    <t>REZ transmission expansion cost by region ($000s) - SWNSW Option 1, Fast Change Scenario</t>
  </si>
  <si>
    <t>USE &amp; DSP cost by region ($000s) - SWNSW Option 1, Fast Change Scenario</t>
  </si>
  <si>
    <t>-</t>
  </si>
  <si>
    <t>SWNSW Market Modelling Result Workbooks supporting the Addendum to the PADR, Fast Change Scenario (Option 1).</t>
  </si>
  <si>
    <t>*Generation shown is as-generated while demand met is sent-out. The difference in as-generated generation between SWNSW Option 1 and the Base Case is due to different auxiliaries and losses.</t>
  </si>
  <si>
    <t xml:space="preserve">The results of Ernst &amp; Young’s work, including the assumptions and qualifications made in preparing the workbook dated 22 September 2021 (“Workbook”), are set out in Ernst &amp; Young's report dated 22 September 2021 ("Report"). The Workbook and Report should be read in their entirety including this notice, the applicable scope of the work and any limitations. A reference to the Workbook includes any part of the Workbook. No further work has been undertaken by Ernst &amp; Young since the date of the Workbook to update 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</si>
</sst>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quot;#,##0.00"/>
    <numFmt numFmtId="166" formatCode="&quot;$&quot;#,##0"/>
  </numFmts>
  <fonts count="18" x14ac:knownFonts="1">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i/>
      <sz val="11"/>
      <color theme="1"/>
      <name val="Calibri"/>
      <family val="2"/>
      <scheme val="minor"/>
    </font>
    <font>
      <sz val="11"/>
      <name val="Calibri"/>
      <family val="2"/>
      <scheme val="minor"/>
    </font>
    <font>
      <sz val="18"/>
      <color rgb="FFFFE600"/>
      <name val="Arial"/>
      <family val="2"/>
    </font>
    <font>
      <sz val="18"/>
      <color rgb="FFFFD200"/>
      <name val="Arial"/>
      <family val="2"/>
    </font>
    <font>
      <b/>
      <sz val="18"/>
      <color rgb="FF3F3F3F"/>
      <name val="Arial"/>
      <family val="2"/>
    </font>
    <font>
      <sz val="18"/>
      <color rgb="FFFFE600"/>
      <name val="EYInterstate"/>
    </font>
    <font>
      <sz val="18"/>
      <color rgb="FFFFD200"/>
      <name val="EYInterstate"/>
    </font>
    <font>
      <i/>
      <sz val="11"/>
      <color theme="1"/>
      <name val="Calibri"/>
      <family val="2"/>
      <scheme val="minor"/>
    </font>
    <font>
      <b/>
      <sz val="11"/>
      <name val="Calibri"/>
      <family val="2"/>
      <scheme val="minor"/>
    </font>
    <font>
      <b/>
      <sz val="12"/>
      <color rgb="FFFFE600"/>
      <name val="Arial"/>
      <family val="2"/>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0" tint="-0.499984740745262"/>
        <bgColor indexed="64"/>
      </patternFill>
    </fill>
    <fill>
      <patternFill patternType="solid">
        <fgColor theme="0"/>
        <bgColor indexed="64"/>
      </patternFill>
    </fill>
    <fill>
      <patternFill patternType="solid">
        <fgColor rgb="FFFFFFFF"/>
        <bgColor indexed="64"/>
      </patternFill>
    </fill>
    <fill>
      <patternFill patternType="solid">
        <fgColor rgb="FF747480"/>
        <bgColor indexed="64"/>
      </patternFill>
    </fill>
    <fill>
      <patternFill patternType="solid">
        <fgColor rgb="FFC4C4CD"/>
        <bgColor indexed="64"/>
      </patternFill>
    </fill>
    <fill>
      <patternFill patternType="solid">
        <fgColor rgb="FFFFE600"/>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
    <xf numFmtId="0" fontId="0" fillId="0" borderId="0"/>
    <xf numFmtId="9" fontId="1" fillId="0" borderId="0" applyFont="0" applyFill="0" applyBorder="0" applyAlignment="0" applyProtection="0"/>
    <xf numFmtId="0" fontId="2" fillId="2" borderId="1" applyNumberFormat="0" applyAlignment="0" applyProtection="0"/>
    <xf numFmtId="0" fontId="3" fillId="3" borderId="2" applyNumberFormat="0" applyAlignment="0" applyProtection="0"/>
    <xf numFmtId="0" fontId="7" fillId="0" borderId="0"/>
  </cellStyleXfs>
  <cellXfs count="40">
    <xf numFmtId="0" fontId="0" fillId="0" borderId="0" xfId="0"/>
    <xf numFmtId="0" fontId="7" fillId="0" borderId="0" xfId="4"/>
    <xf numFmtId="0" fontId="8" fillId="0" borderId="0" xfId="0" applyFont="1"/>
    <xf numFmtId="14" fontId="0" fillId="0" borderId="0" xfId="0" applyNumberFormat="1"/>
    <xf numFmtId="164" fontId="0" fillId="0" borderId="0" xfId="0" applyNumberFormat="1" applyAlignment="1">
      <alignment wrapText="1"/>
    </xf>
    <xf numFmtId="0" fontId="0" fillId="0" borderId="0" xfId="0" applyFill="1"/>
    <xf numFmtId="164" fontId="0" fillId="0" borderId="0" xfId="0" applyNumberFormat="1"/>
    <xf numFmtId="14" fontId="9" fillId="0" borderId="0" xfId="0" applyNumberFormat="1" applyFont="1"/>
    <xf numFmtId="0" fontId="0" fillId="0" borderId="0" xfId="0" applyAlignment="1">
      <alignment horizontal="left"/>
    </xf>
    <xf numFmtId="0" fontId="2" fillId="2" borderId="1" xfId="2"/>
    <xf numFmtId="0" fontId="10" fillId="4" borderId="0" xfId="0" applyFont="1" applyFill="1"/>
    <xf numFmtId="0" fontId="11" fillId="4" borderId="0" xfId="0" applyFont="1" applyFill="1"/>
    <xf numFmtId="0" fontId="12" fillId="3" borderId="2" xfId="3" applyFont="1"/>
    <xf numFmtId="0" fontId="0" fillId="5" borderId="0" xfId="0" applyFill="1"/>
    <xf numFmtId="0" fontId="6" fillId="5" borderId="0" xfId="0" applyFont="1" applyFill="1"/>
    <xf numFmtId="0" fontId="13" fillId="4" borderId="0" xfId="0" applyFont="1" applyFill="1"/>
    <xf numFmtId="0" fontId="14" fillId="4" borderId="0" xfId="0" applyFont="1" applyFill="1"/>
    <xf numFmtId="0" fontId="5" fillId="5" borderId="0" xfId="0" applyFont="1" applyFill="1"/>
    <xf numFmtId="0" fontId="15" fillId="6" borderId="0" xfId="0" applyFont="1" applyFill="1"/>
    <xf numFmtId="0" fontId="4" fillId="7" borderId="0" xfId="0" applyFont="1" applyFill="1"/>
    <xf numFmtId="166" fontId="0" fillId="5" borderId="0" xfId="0" applyNumberFormat="1" applyFill="1"/>
    <xf numFmtId="166" fontId="5" fillId="8" borderId="0" xfId="0" applyNumberFormat="1" applyFont="1" applyFill="1"/>
    <xf numFmtId="166" fontId="0" fillId="8" borderId="0" xfId="0" applyNumberFormat="1" applyFill="1"/>
    <xf numFmtId="165" fontId="0" fillId="8" borderId="0" xfId="0" applyNumberFormat="1" applyFill="1"/>
    <xf numFmtId="2" fontId="0" fillId="5" borderId="0" xfId="0" applyNumberFormat="1" applyFill="1"/>
    <xf numFmtId="0" fontId="16" fillId="9" borderId="0" xfId="0" applyFont="1" applyFill="1" applyAlignment="1"/>
    <xf numFmtId="166" fontId="16" fillId="9" borderId="0" xfId="0" applyNumberFormat="1" applyFont="1" applyFill="1" applyAlignment="1"/>
    <xf numFmtId="3" fontId="0" fillId="8" borderId="0" xfId="0" applyNumberFormat="1" applyFont="1" applyFill="1"/>
    <xf numFmtId="0" fontId="15" fillId="5" borderId="0" xfId="0" applyFont="1" applyFill="1"/>
    <xf numFmtId="0" fontId="17" fillId="7" borderId="0" xfId="0" applyFont="1" applyFill="1" applyAlignment="1">
      <alignment vertical="center"/>
    </xf>
    <xf numFmtId="0" fontId="0" fillId="6" borderId="0" xfId="0" applyFill="1"/>
    <xf numFmtId="0" fontId="0" fillId="8" borderId="0" xfId="0" applyFill="1"/>
    <xf numFmtId="9" fontId="0" fillId="8" borderId="0" xfId="0" applyNumberFormat="1" applyFill="1"/>
    <xf numFmtId="9" fontId="0" fillId="8" borderId="0" xfId="1" applyFont="1" applyFill="1"/>
    <xf numFmtId="3" fontId="0" fillId="8" borderId="0" xfId="0" applyNumberFormat="1" applyFill="1"/>
    <xf numFmtId="3" fontId="0" fillId="9" borderId="0" xfId="0" applyNumberFormat="1" applyFill="1"/>
    <xf numFmtId="0" fontId="0" fillId="8" borderId="0" xfId="0" applyFont="1" applyFill="1"/>
    <xf numFmtId="4" fontId="0" fillId="8" borderId="0" xfId="0" applyNumberFormat="1" applyFill="1"/>
    <xf numFmtId="0" fontId="16" fillId="9" borderId="0" xfId="0" applyFont="1" applyFill="1" applyAlignment="1">
      <alignment horizontal="center"/>
    </xf>
    <xf numFmtId="0" fontId="15" fillId="6" borderId="0" xfId="0" applyFont="1" applyFill="1" applyAlignment="1">
      <alignment horizontal="left" wrapText="1"/>
    </xf>
  </cellXfs>
  <cellStyles count="5">
    <cellStyle name="Input" xfId="2" builtinId="20"/>
    <cellStyle name="Normal" xfId="0" builtinId="0"/>
    <cellStyle name="Normal 2" xfId="4" xr:uid="{00000000-0005-0000-0000-000002000000}"/>
    <cellStyle name="Output" xfId="3" builtinId="2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options---'!$H$7</c:f>
              <c:strCache>
                <c:ptCount val="1"/>
                <c:pt idx="0">
                  <c:v>CAPEX</c:v>
                </c:pt>
              </c:strCache>
            </c:strRef>
          </c:tx>
          <c:spPr>
            <a:solidFill>
              <a:srgbClr val="FF6D00"/>
            </a:solidFill>
            <a:ln w="25400">
              <a:noFill/>
              <a:prstDash val="solid"/>
            </a:ln>
            <a:effectLst/>
            <a:extLst>
              <a:ext uri="{91240B29-F687-4F45-9708-019B960494DF}">
                <a14:hiddenLine xmlns:a14="http://schemas.microsoft.com/office/drawing/2010/main" w="25400">
                  <a:solidFill>
                    <a:srgbClr val="FF6D00"/>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options---'!$I$7:$AG$7</c:f>
              <c:numCache>
                <c:formatCode>"$"#,##0</c:formatCode>
                <c:ptCount val="25"/>
                <c:pt idx="0">
                  <c:v>-2.7791928364313207E-3</c:v>
                </c:pt>
                <c:pt idx="1">
                  <c:v>-8.743370684504044E-3</c:v>
                </c:pt>
                <c:pt idx="2">
                  <c:v>-0.45123524039582114</c:v>
                </c:pt>
                <c:pt idx="3">
                  <c:v>-24.831438339814603</c:v>
                </c:pt>
                <c:pt idx="4">
                  <c:v>-24.833653427509091</c:v>
                </c:pt>
                <c:pt idx="5">
                  <c:v>208.39009862861076</c:v>
                </c:pt>
                <c:pt idx="6">
                  <c:v>141.59256495498653</c:v>
                </c:pt>
                <c:pt idx="7">
                  <c:v>113.63569616663825</c:v>
                </c:pt>
                <c:pt idx="8">
                  <c:v>104.58277945205054</c:v>
                </c:pt>
                <c:pt idx="9">
                  <c:v>142.56967953512583</c:v>
                </c:pt>
                <c:pt idx="10">
                  <c:v>164.17351036082118</c:v>
                </c:pt>
                <c:pt idx="11">
                  <c:v>197.76538980469437</c:v>
                </c:pt>
                <c:pt idx="12">
                  <c:v>197.14550568313689</c:v>
                </c:pt>
                <c:pt idx="13">
                  <c:v>123.65291860411551</c:v>
                </c:pt>
                <c:pt idx="14">
                  <c:v>168.36914735665619</c:v>
                </c:pt>
                <c:pt idx="15">
                  <c:v>182.69471174101116</c:v>
                </c:pt>
                <c:pt idx="16">
                  <c:v>141.1046643899796</c:v>
                </c:pt>
                <c:pt idx="17">
                  <c:v>126.96696649880147</c:v>
                </c:pt>
                <c:pt idx="18">
                  <c:v>131.50630700423184</c:v>
                </c:pt>
                <c:pt idx="19">
                  <c:v>141.07033006437064</c:v>
                </c:pt>
                <c:pt idx="20">
                  <c:v>140.05854169081348</c:v>
                </c:pt>
                <c:pt idx="21">
                  <c:v>135.54431015879183</c:v>
                </c:pt>
                <c:pt idx="22">
                  <c:v>134.27767283438695</c:v>
                </c:pt>
                <c:pt idx="23">
                  <c:v>135.22351781792534</c:v>
                </c:pt>
                <c:pt idx="24" formatCode="&quot;$&quot;#,##0.00">
                  <c:v>132.73321288561829</c:v>
                </c:pt>
              </c:numCache>
            </c:numRef>
          </c:val>
          <c:extLst>
            <c:ext xmlns:c16="http://schemas.microsoft.com/office/drawing/2014/chart" uri="{C3380CC4-5D6E-409C-BE32-E72D297353CC}">
              <c16:uniqueId val="{00000000-A12D-4A0F-85F8-A4994D39258E}"/>
            </c:ext>
          </c:extLst>
        </c:ser>
        <c:ser>
          <c:idx val="1"/>
          <c:order val="1"/>
          <c:tx>
            <c:strRef>
              <c:f>'---Compare options---'!$H$8</c:f>
              <c:strCache>
                <c:ptCount val="1"/>
                <c:pt idx="0">
                  <c:v>FOM</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options---'!$I$8:$AG$8</c:f>
              <c:numCache>
                <c:formatCode>"$"#,##0</c:formatCode>
                <c:ptCount val="25"/>
                <c:pt idx="0">
                  <c:v>-2.1967222231614869E-4</c:v>
                </c:pt>
                <c:pt idx="1">
                  <c:v>-1.6615348842897221E-3</c:v>
                </c:pt>
                <c:pt idx="2">
                  <c:v>-0.11222996962889738</c:v>
                </c:pt>
                <c:pt idx="3">
                  <c:v>-6.196700958121899</c:v>
                </c:pt>
                <c:pt idx="4">
                  <c:v>-6.1971344352831004</c:v>
                </c:pt>
                <c:pt idx="5">
                  <c:v>42.221060826434424</c:v>
                </c:pt>
                <c:pt idx="6">
                  <c:v>28.156966835215663</c:v>
                </c:pt>
                <c:pt idx="7">
                  <c:v>21.200769635398963</c:v>
                </c:pt>
                <c:pt idx="8">
                  <c:v>16.43357210080876</c:v>
                </c:pt>
                <c:pt idx="9">
                  <c:v>31.893136057655592</c:v>
                </c:pt>
                <c:pt idx="10">
                  <c:v>36.854589387309495</c:v>
                </c:pt>
                <c:pt idx="11">
                  <c:v>40.836241749304804</c:v>
                </c:pt>
                <c:pt idx="12">
                  <c:v>39.65432921898504</c:v>
                </c:pt>
                <c:pt idx="13">
                  <c:v>18.060943644620412</c:v>
                </c:pt>
                <c:pt idx="14">
                  <c:v>29.343889349952683</c:v>
                </c:pt>
                <c:pt idx="15">
                  <c:v>30.754159393807285</c:v>
                </c:pt>
                <c:pt idx="16">
                  <c:v>25.649509192360966</c:v>
                </c:pt>
                <c:pt idx="17">
                  <c:v>22.95009197327721</c:v>
                </c:pt>
                <c:pt idx="18">
                  <c:v>24.200787844766598</c:v>
                </c:pt>
                <c:pt idx="19">
                  <c:v>26.814127078413204</c:v>
                </c:pt>
                <c:pt idx="20">
                  <c:v>26.049258180739386</c:v>
                </c:pt>
                <c:pt idx="21">
                  <c:v>25.475735042993648</c:v>
                </c:pt>
                <c:pt idx="22">
                  <c:v>25.114502694213861</c:v>
                </c:pt>
                <c:pt idx="23">
                  <c:v>25.578502936564096</c:v>
                </c:pt>
                <c:pt idx="24" formatCode="&quot;$&quot;#,##0.00">
                  <c:v>24.430760849275146</c:v>
                </c:pt>
              </c:numCache>
            </c:numRef>
          </c:val>
          <c:extLst>
            <c:ext xmlns:c16="http://schemas.microsoft.com/office/drawing/2014/chart" uri="{C3380CC4-5D6E-409C-BE32-E72D297353CC}">
              <c16:uniqueId val="{00000001-A12D-4A0F-85F8-A4994D39258E}"/>
            </c:ext>
          </c:extLst>
        </c:ser>
        <c:ser>
          <c:idx val="2"/>
          <c:order val="2"/>
          <c:tx>
            <c:strRef>
              <c:f>'---Compare options---'!$H$9</c:f>
              <c:strCache>
                <c:ptCount val="1"/>
                <c:pt idx="0">
                  <c:v>Fuel</c:v>
                </c:pt>
              </c:strCache>
            </c:strRef>
          </c:tx>
          <c:spPr>
            <a:solidFill>
              <a:srgbClr val="2DB757"/>
            </a:solidFill>
            <a:ln w="25400">
              <a:noFill/>
              <a:prstDash val="solid"/>
            </a:ln>
            <a:effectLst/>
            <a:extLst>
              <a:ext uri="{91240B29-F687-4F45-9708-019B960494DF}">
                <a14:hiddenLine xmlns:a14="http://schemas.microsoft.com/office/drawing/2010/main" w="25400">
                  <a:solidFill>
                    <a:srgbClr val="2DB757"/>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options---'!$I$9:$AG$9</c:f>
              <c:numCache>
                <c:formatCode>"$"#,##0</c:formatCode>
                <c:ptCount val="25"/>
                <c:pt idx="0">
                  <c:v>-1.0897976330947131E-2</c:v>
                </c:pt>
                <c:pt idx="1">
                  <c:v>-2.1840894201537592E-2</c:v>
                </c:pt>
                <c:pt idx="2">
                  <c:v>3.7262089171214034E-2</c:v>
                </c:pt>
                <c:pt idx="3">
                  <c:v>4.994420885597588</c:v>
                </c:pt>
                <c:pt idx="4">
                  <c:v>13.370715382451191</c:v>
                </c:pt>
                <c:pt idx="5">
                  <c:v>11.004890438380883</c:v>
                </c:pt>
                <c:pt idx="6">
                  <c:v>11.456832193851703</c:v>
                </c:pt>
                <c:pt idx="7">
                  <c:v>14.108708272950491</c:v>
                </c:pt>
                <c:pt idx="8">
                  <c:v>16.618042357476895</c:v>
                </c:pt>
                <c:pt idx="9">
                  <c:v>19.084915965671186</c:v>
                </c:pt>
                <c:pt idx="10">
                  <c:v>18.556001494558064</c:v>
                </c:pt>
                <c:pt idx="11">
                  <c:v>17.5261811409971</c:v>
                </c:pt>
                <c:pt idx="12">
                  <c:v>18.215679755355932</c:v>
                </c:pt>
                <c:pt idx="13">
                  <c:v>21.823877364892748</c:v>
                </c:pt>
                <c:pt idx="14">
                  <c:v>19.935483019031761</c:v>
                </c:pt>
                <c:pt idx="15">
                  <c:v>18.239215105575802</c:v>
                </c:pt>
                <c:pt idx="16">
                  <c:v>18.451430702906801</c:v>
                </c:pt>
                <c:pt idx="17">
                  <c:v>18.999379118672863</c:v>
                </c:pt>
                <c:pt idx="18">
                  <c:v>18.862574337141936</c:v>
                </c:pt>
                <c:pt idx="19">
                  <c:v>17.931320015008968</c:v>
                </c:pt>
                <c:pt idx="20">
                  <c:v>17.37478728269803</c:v>
                </c:pt>
                <c:pt idx="21">
                  <c:v>17.290092562267031</c:v>
                </c:pt>
                <c:pt idx="22">
                  <c:v>16.664508890690048</c:v>
                </c:pt>
                <c:pt idx="23">
                  <c:v>15.613229360544063</c:v>
                </c:pt>
                <c:pt idx="24" formatCode="&quot;$&quot;#,##0.00">
                  <c:v>15.849786992001084</c:v>
                </c:pt>
              </c:numCache>
            </c:numRef>
          </c:val>
          <c:extLst>
            <c:ext xmlns:c16="http://schemas.microsoft.com/office/drawing/2014/chart" uri="{C3380CC4-5D6E-409C-BE32-E72D297353CC}">
              <c16:uniqueId val="{00000002-A12D-4A0F-85F8-A4994D39258E}"/>
            </c:ext>
          </c:extLst>
        </c:ser>
        <c:ser>
          <c:idx val="3"/>
          <c:order val="3"/>
          <c:tx>
            <c:strRef>
              <c:f>'---Compare options---'!$H$10</c:f>
              <c:strCache>
                <c:ptCount val="1"/>
                <c:pt idx="0">
                  <c:v>VOM</c:v>
                </c:pt>
              </c:strCache>
            </c:strRef>
          </c:tx>
          <c:spPr>
            <a:solidFill>
              <a:srgbClr val="3D108A"/>
            </a:solidFill>
            <a:ln w="25400">
              <a:noFill/>
              <a:prstDash val="solid"/>
            </a:ln>
            <a:effectLst/>
            <a:extLst>
              <a:ext uri="{91240B29-F687-4F45-9708-019B960494DF}">
                <a14:hiddenLine xmlns:a14="http://schemas.microsoft.com/office/drawing/2010/main" w="25400">
                  <a:solidFill>
                    <a:srgbClr val="3D108A"/>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options---'!$I$10:$AG$10</c:f>
              <c:numCache>
                <c:formatCode>"$"#,##0</c:formatCode>
                <c:ptCount val="25"/>
                <c:pt idx="0">
                  <c:v>2.3117843759246171E-4</c:v>
                </c:pt>
                <c:pt idx="1">
                  <c:v>1.478892310638912E-3</c:v>
                </c:pt>
                <c:pt idx="2">
                  <c:v>-1.3415157879935577E-3</c:v>
                </c:pt>
                <c:pt idx="3">
                  <c:v>0.40553333732439201</c:v>
                </c:pt>
                <c:pt idx="4">
                  <c:v>-0.58754704581201078</c:v>
                </c:pt>
                <c:pt idx="5">
                  <c:v>-2.0122252044331397</c:v>
                </c:pt>
                <c:pt idx="6">
                  <c:v>-3.0972192184580489</c:v>
                </c:pt>
                <c:pt idx="7">
                  <c:v>-4.2025512582308728</c:v>
                </c:pt>
                <c:pt idx="8">
                  <c:v>-4.9082659327276055</c:v>
                </c:pt>
                <c:pt idx="9">
                  <c:v>-5.532339346853842</c:v>
                </c:pt>
                <c:pt idx="10">
                  <c:v>-5.8049413454878378</c:v>
                </c:pt>
                <c:pt idx="11">
                  <c:v>-6.5569874312690812</c:v>
                </c:pt>
                <c:pt idx="12">
                  <c:v>-7.4761145080158604</c:v>
                </c:pt>
                <c:pt idx="13">
                  <c:v>-7.9034663582515208</c:v>
                </c:pt>
                <c:pt idx="14">
                  <c:v>-8.3415593494458591</c:v>
                </c:pt>
                <c:pt idx="15">
                  <c:v>-8.7562900207224015</c:v>
                </c:pt>
                <c:pt idx="16">
                  <c:v>-8.773872822422593</c:v>
                </c:pt>
                <c:pt idx="17">
                  <c:v>-8.6314497227558462</c:v>
                </c:pt>
                <c:pt idx="18">
                  <c:v>-8.564923095790931</c:v>
                </c:pt>
                <c:pt idx="19">
                  <c:v>-8.6852909103705898</c:v>
                </c:pt>
                <c:pt idx="20">
                  <c:v>-8.8351420093408084</c:v>
                </c:pt>
                <c:pt idx="21">
                  <c:v>-8.8797922686021487</c:v>
                </c:pt>
                <c:pt idx="22">
                  <c:v>-9.0036012777097056</c:v>
                </c:pt>
                <c:pt idx="23">
                  <c:v>-9.1208553575379767</c:v>
                </c:pt>
                <c:pt idx="24" formatCode="&quot;$&quot;#,##0.00">
                  <c:v>-8.6753477230849381</c:v>
                </c:pt>
              </c:numCache>
            </c:numRef>
          </c:val>
          <c:extLst>
            <c:ext xmlns:c16="http://schemas.microsoft.com/office/drawing/2014/chart" uri="{C3380CC4-5D6E-409C-BE32-E72D297353CC}">
              <c16:uniqueId val="{00000003-A12D-4A0F-85F8-A4994D39258E}"/>
            </c:ext>
          </c:extLst>
        </c:ser>
        <c:ser>
          <c:idx val="4"/>
          <c:order val="4"/>
          <c:tx>
            <c:strRef>
              <c:f>'---Compare options---'!$H$11</c:f>
              <c:strCache>
                <c:ptCount val="1"/>
                <c:pt idx="0">
                  <c:v>REZ</c:v>
                </c:pt>
              </c:strCache>
            </c:strRef>
          </c:tx>
          <c:spPr>
            <a:solidFill>
              <a:srgbClr val="27ACAA"/>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options---'!$I$11:$AG$11</c:f>
              <c:numCache>
                <c:formatCode>"$"#,##0</c:formatCode>
                <c:ptCount val="25"/>
                <c:pt idx="0">
                  <c:v>-8.0937204119429951E-5</c:v>
                </c:pt>
                <c:pt idx="1">
                  <c:v>-4.544138221549835E-4</c:v>
                </c:pt>
                <c:pt idx="2">
                  <c:v>-5.4240229289427338E-4</c:v>
                </c:pt>
                <c:pt idx="3">
                  <c:v>-5.9100831421335137E-4</c:v>
                </c:pt>
                <c:pt idx="4">
                  <c:v>-6.789309890483364E-4</c:v>
                </c:pt>
                <c:pt idx="5">
                  <c:v>-7.9121245751199217E-4</c:v>
                </c:pt>
                <c:pt idx="6">
                  <c:v>-8.7213624554067907E-4</c:v>
                </c:pt>
                <c:pt idx="7">
                  <c:v>-1.4652173797844558E-3</c:v>
                </c:pt>
                <c:pt idx="8">
                  <c:v>-2.5403549073220542</c:v>
                </c:pt>
                <c:pt idx="9">
                  <c:v>51.784628107372974</c:v>
                </c:pt>
                <c:pt idx="10">
                  <c:v>51.784462806137086</c:v>
                </c:pt>
                <c:pt idx="11">
                  <c:v>39.023806861046161</c:v>
                </c:pt>
                <c:pt idx="12">
                  <c:v>33.193299150812685</c:v>
                </c:pt>
                <c:pt idx="13">
                  <c:v>26.939916371335062</c:v>
                </c:pt>
                <c:pt idx="14">
                  <c:v>28.849851928167052</c:v>
                </c:pt>
                <c:pt idx="15">
                  <c:v>22.353290178843636</c:v>
                </c:pt>
                <c:pt idx="16">
                  <c:v>14.956112712368348</c:v>
                </c:pt>
                <c:pt idx="17">
                  <c:v>16.730088738540488</c:v>
                </c:pt>
                <c:pt idx="18">
                  <c:v>17.426632156308877</c:v>
                </c:pt>
                <c:pt idx="19">
                  <c:v>15.426441904557958</c:v>
                </c:pt>
                <c:pt idx="20">
                  <c:v>14.400934841164878</c:v>
                </c:pt>
                <c:pt idx="21">
                  <c:v>14.466376601138512</c:v>
                </c:pt>
                <c:pt idx="22">
                  <c:v>15.111965472021637</c:v>
                </c:pt>
                <c:pt idx="23">
                  <c:v>16.582223226699377</c:v>
                </c:pt>
                <c:pt idx="24" formatCode="&quot;$&quot;#,##0.00">
                  <c:v>17.06162007242477</c:v>
                </c:pt>
              </c:numCache>
            </c:numRef>
          </c:val>
          <c:extLst>
            <c:ext xmlns:c16="http://schemas.microsoft.com/office/drawing/2014/chart" uri="{C3380CC4-5D6E-409C-BE32-E72D297353CC}">
              <c16:uniqueId val="{00000004-A12D-4A0F-85F8-A4994D39258E}"/>
            </c:ext>
          </c:extLst>
        </c:ser>
        <c:ser>
          <c:idx val="5"/>
          <c:order val="5"/>
          <c:tx>
            <c:strRef>
              <c:f>'---Compare options---'!$H$12</c:f>
              <c:strCache>
                <c:ptCount val="1"/>
                <c:pt idx="0">
                  <c:v>USE+DSP</c:v>
                </c:pt>
              </c:strCache>
            </c:strRef>
          </c:tx>
          <c:spPr>
            <a:solidFill>
              <a:srgbClr val="750E5C"/>
            </a:solidFill>
            <a:ln w="25400">
              <a:noFill/>
              <a:prstDash val="solid"/>
            </a:ln>
            <a:effectLst/>
            <a:extLst>
              <a:ext uri="{91240B29-F687-4F45-9708-019B960494DF}">
                <a14:hiddenLine xmlns:a14="http://schemas.microsoft.com/office/drawing/2010/main" w="25400">
                  <a:solidFill>
                    <a:srgbClr val="FF4136"/>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options---'!$I$12:$AG$12</c:f>
              <c:numCache>
                <c:formatCode>"$"#,##0</c:formatCode>
                <c:ptCount val="25"/>
                <c:pt idx="0">
                  <c:v>-1.0605728999507847E-4</c:v>
                </c:pt>
                <c:pt idx="1">
                  <c:v>-2.3879167899499976E-4</c:v>
                </c:pt>
                <c:pt idx="2">
                  <c:v>-6.0358983999245198E-4</c:v>
                </c:pt>
                <c:pt idx="3">
                  <c:v>7.5845310667013874E-2</c:v>
                </c:pt>
                <c:pt idx="4">
                  <c:v>7.5710527070013869E-2</c:v>
                </c:pt>
                <c:pt idx="5">
                  <c:v>7.5574788506013874E-2</c:v>
                </c:pt>
                <c:pt idx="6">
                  <c:v>7.5438484366013872E-2</c:v>
                </c:pt>
                <c:pt idx="7">
                  <c:v>7.530224878901387E-2</c:v>
                </c:pt>
                <c:pt idx="8">
                  <c:v>7.5165246572013872E-2</c:v>
                </c:pt>
                <c:pt idx="9">
                  <c:v>-1.2513570400569862</c:v>
                </c:pt>
                <c:pt idx="10">
                  <c:v>-1.2514463597769863</c:v>
                </c:pt>
                <c:pt idx="11">
                  <c:v>-1.2423142683709862</c:v>
                </c:pt>
                <c:pt idx="12">
                  <c:v>-1.2982267491039863</c:v>
                </c:pt>
                <c:pt idx="13">
                  <c:v>-1.2983719737849861</c:v>
                </c:pt>
                <c:pt idx="14">
                  <c:v>-1.0912585751039856</c:v>
                </c:pt>
                <c:pt idx="15">
                  <c:v>-1.1065943507839857</c:v>
                </c:pt>
                <c:pt idx="16">
                  <c:v>-7.6201228047995784E-2</c:v>
                </c:pt>
                <c:pt idx="17">
                  <c:v>-7.6339444056995789E-2</c:v>
                </c:pt>
                <c:pt idx="18">
                  <c:v>-7.3631672938996723E-2</c:v>
                </c:pt>
                <c:pt idx="19">
                  <c:v>-7.3770038403996721E-2</c:v>
                </c:pt>
                <c:pt idx="20">
                  <c:v>-0.16359634139299711</c:v>
                </c:pt>
                <c:pt idx="21">
                  <c:v>-0.13333282930399626</c:v>
                </c:pt>
                <c:pt idx="22">
                  <c:v>-0.14192181731399636</c:v>
                </c:pt>
                <c:pt idx="23">
                  <c:v>-1.6763886667996525E-2</c:v>
                </c:pt>
                <c:pt idx="24" formatCode="&quot;$&quot;#,##0.00">
                  <c:v>-0.46025625338299614</c:v>
                </c:pt>
              </c:numCache>
            </c:numRef>
          </c:val>
          <c:extLst>
            <c:ext xmlns:c16="http://schemas.microsoft.com/office/drawing/2014/chart" uri="{C3380CC4-5D6E-409C-BE32-E72D297353CC}">
              <c16:uniqueId val="{00000005-A12D-4A0F-85F8-A4994D39258E}"/>
            </c:ext>
          </c:extLst>
        </c:ser>
        <c:dLbls>
          <c:showLegendKey val="0"/>
          <c:showVal val="0"/>
          <c:showCatName val="0"/>
          <c:showSerName val="0"/>
          <c:showPercent val="0"/>
          <c:showBubbleSize val="0"/>
        </c:dLbls>
        <c:gapWidth val="150"/>
        <c:overlap val="100"/>
        <c:axId val="1837395552"/>
        <c:axId val="1837396096"/>
      </c:barChart>
      <c:catAx>
        <c:axId val="1837395552"/>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37396096"/>
        <c:crosses val="autoZero"/>
        <c:auto val="1"/>
        <c:lblAlgn val="ctr"/>
        <c:lblOffset val="100"/>
        <c:noMultiLvlLbl val="0"/>
      </c:catAx>
      <c:valAx>
        <c:axId val="183739609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050" b="0" i="0" u="none" strike="noStrike" kern="1200" baseline="0">
                    <a:solidFill>
                      <a:srgbClr val="000000"/>
                    </a:solidFill>
                    <a:latin typeface="Arial Narrow"/>
                    <a:ea typeface="Arial Narrow"/>
                    <a:cs typeface="Arial Narrow"/>
                  </a:defRPr>
                </a:pPr>
                <a:r>
                  <a:rPr lang="en-AU" sz="1050"/>
                  <a:t>Cumulative gross market benefits</a:t>
                </a:r>
                <a:r>
                  <a:rPr lang="en-AU" sz="1050" baseline="0"/>
                  <a:t> ($m)</a:t>
                </a:r>
                <a:endParaRPr lang="en-AU" sz="1050"/>
              </a:p>
            </c:rich>
          </c:tx>
          <c:overlay val="0"/>
          <c:spPr>
            <a:noFill/>
            <a:ln>
              <a:noFill/>
            </a:ln>
            <a:effectLst/>
          </c:spPr>
          <c:txPr>
            <a:bodyPr rot="-5400000" spcFirstLastPara="1" vertOverflow="ellipsis" vert="horz" wrap="square" anchor="ctr" anchorCtr="1"/>
            <a:lstStyle/>
            <a:p>
              <a:pPr>
                <a:defRPr sz="1050" b="0" i="0" u="none" strike="noStrike" kern="1200" baseline="0">
                  <a:solidFill>
                    <a:srgbClr val="000000"/>
                  </a:solidFill>
                  <a:latin typeface="Arial Narrow"/>
                  <a:ea typeface="Arial Narrow"/>
                  <a:cs typeface="Arial Narrow"/>
                </a:defRPr>
              </a:pPr>
              <a:endParaRPr lang="en-US"/>
            </a:p>
          </c:txPr>
        </c:title>
        <c:numFmt formatCode="#,##0" sourceLinked="0"/>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37395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options---'!$H$45</c:f>
              <c:strCache>
                <c:ptCount val="1"/>
                <c:pt idx="0">
                  <c:v>Black Coal</c:v>
                </c:pt>
              </c:strCache>
            </c:strRef>
          </c:tx>
          <c:spPr>
            <a:solidFill>
              <a:srgbClr val="351C21"/>
            </a:solidFill>
            <a:ln w="25400">
              <a:noFill/>
              <a:prstDash val="solid"/>
            </a:ln>
            <a:effectLst/>
            <a:extLst>
              <a:ext uri="{91240B29-F687-4F45-9708-019B960494DF}">
                <a14:hiddenLine xmlns:a14="http://schemas.microsoft.com/office/drawing/2010/main" w="25400">
                  <a:solidFill>
                    <a:srgbClr val="351C21"/>
                  </a:solidFill>
                  <a:prstDash val="solid"/>
                </a14:hiddenLine>
              </a:ext>
            </a:extLst>
          </c:spPr>
          <c:invertIfNegative val="0"/>
          <c:cat>
            <c:strRef>
              <c:f>'---Compare options---'!$I$44:$AG$44</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options---'!$I$45:$AG$45</c:f>
              <c:numCache>
                <c:formatCode>#,##0</c:formatCode>
                <c:ptCount val="25"/>
                <c:pt idx="0">
                  <c:v>-0.43160000001080334</c:v>
                </c:pt>
                <c:pt idx="1">
                  <c:v>0.41499000000476371</c:v>
                </c:pt>
                <c:pt idx="2">
                  <c:v>-2.684579999971902</c:v>
                </c:pt>
                <c:pt idx="3">
                  <c:v>-222.43955000002461</c:v>
                </c:pt>
                <c:pt idx="4">
                  <c:v>-499.45689000000129</c:v>
                </c:pt>
                <c:pt idx="5">
                  <c:v>106.65638000000035</c:v>
                </c:pt>
                <c:pt idx="6">
                  <c:v>-60.247749999980442</c:v>
                </c:pt>
                <c:pt idx="7">
                  <c:v>-171.63973999999871</c:v>
                </c:pt>
                <c:pt idx="8">
                  <c:v>-161.23109999997541</c:v>
                </c:pt>
                <c:pt idx="9">
                  <c:v>57.959399999992456</c:v>
                </c:pt>
                <c:pt idx="10">
                  <c:v>40.080279999965569</c:v>
                </c:pt>
                <c:pt idx="11">
                  <c:v>39.02430999999342</c:v>
                </c:pt>
                <c:pt idx="12">
                  <c:v>17.580499999981839</c:v>
                </c:pt>
                <c:pt idx="13">
                  <c:v>-119.9039499999999</c:v>
                </c:pt>
                <c:pt idx="14">
                  <c:v>51.836899999994785</c:v>
                </c:pt>
                <c:pt idx="15">
                  <c:v>84.743299999998271</c:v>
                </c:pt>
                <c:pt idx="16">
                  <c:v>-35.510900000001129</c:v>
                </c:pt>
                <c:pt idx="17">
                  <c:v>-23.233800000005431</c:v>
                </c:pt>
                <c:pt idx="18">
                  <c:v>-6.3620999999911874</c:v>
                </c:pt>
                <c:pt idx="19">
                  <c:v>-4.0955999999932828</c:v>
                </c:pt>
                <c:pt idx="20">
                  <c:v>-6.1672000000035041</c:v>
                </c:pt>
                <c:pt idx="21">
                  <c:v>-4.2393999999894731</c:v>
                </c:pt>
                <c:pt idx="22">
                  <c:v>-0.871900000007372</c:v>
                </c:pt>
                <c:pt idx="23">
                  <c:v>15.904699999991863</c:v>
                </c:pt>
                <c:pt idx="24">
                  <c:v>-38.947699999998804</c:v>
                </c:pt>
              </c:numCache>
            </c:numRef>
          </c:val>
          <c:extLst>
            <c:ext xmlns:c16="http://schemas.microsoft.com/office/drawing/2014/chart" uri="{C3380CC4-5D6E-409C-BE32-E72D297353CC}">
              <c16:uniqueId val="{00000000-6952-4280-8964-1F7EEA1AB12F}"/>
            </c:ext>
          </c:extLst>
        </c:ser>
        <c:ser>
          <c:idx val="1"/>
          <c:order val="1"/>
          <c:tx>
            <c:strRef>
              <c:f>'---Compare options---'!$H$46</c:f>
              <c:strCache>
                <c:ptCount val="1"/>
                <c:pt idx="0">
                  <c:v>Brown Coal</c:v>
                </c:pt>
              </c:strCache>
            </c:strRef>
          </c:tx>
          <c:spPr>
            <a:solidFill>
              <a:srgbClr val="BC2F00"/>
            </a:solidFill>
            <a:ln w="25400">
              <a:noFill/>
              <a:prstDash val="solid"/>
            </a:ln>
            <a:effectLst/>
            <a:extLst>
              <a:ext uri="{91240B29-F687-4F45-9708-019B960494DF}">
                <a14:hiddenLine xmlns:a14="http://schemas.microsoft.com/office/drawing/2010/main" w="25400">
                  <a:solidFill>
                    <a:srgbClr val="BC2F00"/>
                  </a:solidFill>
                  <a:prstDash val="solid"/>
                </a14:hiddenLine>
              </a:ext>
            </a:extLst>
          </c:spPr>
          <c:invertIfNegative val="0"/>
          <c:cat>
            <c:strRef>
              <c:f>'---Compare options---'!$I$44:$AG$44</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options---'!$I$46:$AG$46</c:f>
              <c:numCache>
                <c:formatCode>#,##0</c:formatCode>
                <c:ptCount val="25"/>
                <c:pt idx="0">
                  <c:v>-0.15649999999732245</c:v>
                </c:pt>
                <c:pt idx="1">
                  <c:v>-0.68530000001919689</c:v>
                </c:pt>
                <c:pt idx="2">
                  <c:v>-0.54469999998400453</c:v>
                </c:pt>
                <c:pt idx="3">
                  <c:v>-92.861400000005233</c:v>
                </c:pt>
                <c:pt idx="4">
                  <c:v>-9.3517999999967287</c:v>
                </c:pt>
                <c:pt idx="5">
                  <c:v>130.81360000000132</c:v>
                </c:pt>
                <c:pt idx="6">
                  <c:v>102.06790000000183</c:v>
                </c:pt>
                <c:pt idx="7">
                  <c:v>82.80899999999383</c:v>
                </c:pt>
                <c:pt idx="8">
                  <c:v>61.978999999988446</c:v>
                </c:pt>
                <c:pt idx="9">
                  <c:v>55.612199999999575</c:v>
                </c:pt>
                <c:pt idx="10">
                  <c:v>76.027000000012777</c:v>
                </c:pt>
                <c:pt idx="11">
                  <c:v>104.90030000000115</c:v>
                </c:pt>
                <c:pt idx="12">
                  <c:v>106.5586000000003</c:v>
                </c:pt>
                <c:pt idx="13">
                  <c:v>-9.0279000000009546</c:v>
                </c:pt>
                <c:pt idx="14">
                  <c:v>52.012699999992037</c:v>
                </c:pt>
                <c:pt idx="15">
                  <c:v>55.527299999987008</c:v>
                </c:pt>
                <c:pt idx="16">
                  <c:v>0.28929999998945277</c:v>
                </c:pt>
                <c:pt idx="17">
                  <c:v>-3.5786999999982072</c:v>
                </c:pt>
                <c:pt idx="18">
                  <c:v>7.1445999999996275</c:v>
                </c:pt>
                <c:pt idx="19">
                  <c:v>14.975499999989552</c:v>
                </c:pt>
                <c:pt idx="20">
                  <c:v>22.445199999994657</c:v>
                </c:pt>
                <c:pt idx="21">
                  <c:v>9.8817000000126427</c:v>
                </c:pt>
                <c:pt idx="22">
                  <c:v>0.1835999999930209</c:v>
                </c:pt>
                <c:pt idx="23">
                  <c:v>23.569899999987683</c:v>
                </c:pt>
                <c:pt idx="24">
                  <c:v>-54.81789999999819</c:v>
                </c:pt>
              </c:numCache>
            </c:numRef>
          </c:val>
          <c:extLst>
            <c:ext xmlns:c16="http://schemas.microsoft.com/office/drawing/2014/chart" uri="{C3380CC4-5D6E-409C-BE32-E72D297353CC}">
              <c16:uniqueId val="{00000001-6952-4280-8964-1F7EEA1AB12F}"/>
            </c:ext>
          </c:extLst>
        </c:ser>
        <c:ser>
          <c:idx val="2"/>
          <c:order val="2"/>
          <c:tx>
            <c:strRef>
              <c:f>'---Compare options---'!$H$47</c:f>
              <c:strCache>
                <c:ptCount val="1"/>
                <c:pt idx="0">
                  <c:v>CCGT</c:v>
                </c:pt>
              </c:strCache>
            </c:strRef>
          </c:tx>
          <c:spPr>
            <a:solidFill>
              <a:srgbClr val="750E5C"/>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options---'!$I$44:$AG$44</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options---'!$I$47:$AG$47</c:f>
              <c:numCache>
                <c:formatCode>#,##0</c:formatCode>
                <c:ptCount val="25"/>
                <c:pt idx="0">
                  <c:v>0.27374590000090393</c:v>
                </c:pt>
                <c:pt idx="1">
                  <c:v>1.4044640984138823E-3</c:v>
                </c:pt>
                <c:pt idx="2">
                  <c:v>2.5925428999471478E-3</c:v>
                </c:pt>
                <c:pt idx="3">
                  <c:v>-7.1717324717496922</c:v>
                </c:pt>
                <c:pt idx="4">
                  <c:v>-1.592915169349908</c:v>
                </c:pt>
                <c:pt idx="5">
                  <c:v>1.1708280001130333E-3</c:v>
                </c:pt>
                <c:pt idx="6">
                  <c:v>1.2156321097336331E-3</c:v>
                </c:pt>
                <c:pt idx="7">
                  <c:v>1.2783641398073087E-3</c:v>
                </c:pt>
                <c:pt idx="8">
                  <c:v>1.3648818501224014E-3</c:v>
                </c:pt>
                <c:pt idx="9">
                  <c:v>-69.976668691300802</c:v>
                </c:pt>
                <c:pt idx="10">
                  <c:v>2.2462517096998909</c:v>
                </c:pt>
                <c:pt idx="11">
                  <c:v>6.2760985375998644</c:v>
                </c:pt>
                <c:pt idx="12">
                  <c:v>-30.810400697000659</c:v>
                </c:pt>
                <c:pt idx="13">
                  <c:v>-60.827111378299378</c:v>
                </c:pt>
                <c:pt idx="14">
                  <c:v>30.439034013901619</c:v>
                </c:pt>
                <c:pt idx="15">
                  <c:v>11.243597411800692</c:v>
                </c:pt>
                <c:pt idx="16">
                  <c:v>-3.9261629180996351</c:v>
                </c:pt>
                <c:pt idx="17">
                  <c:v>-8.4391383614997721</c:v>
                </c:pt>
                <c:pt idx="18">
                  <c:v>1.2678868296011387</c:v>
                </c:pt>
                <c:pt idx="19">
                  <c:v>13.632187270599388</c:v>
                </c:pt>
                <c:pt idx="20">
                  <c:v>0.29026788799819769</c:v>
                </c:pt>
                <c:pt idx="21">
                  <c:v>-2.7328274336996401</c:v>
                </c:pt>
                <c:pt idx="22">
                  <c:v>1.1935598170011872</c:v>
                </c:pt>
                <c:pt idx="23">
                  <c:v>11.158743717599464</c:v>
                </c:pt>
                <c:pt idx="24">
                  <c:v>-1.3904869898003653</c:v>
                </c:pt>
              </c:numCache>
            </c:numRef>
          </c:val>
          <c:extLst>
            <c:ext xmlns:c16="http://schemas.microsoft.com/office/drawing/2014/chart" uri="{C3380CC4-5D6E-409C-BE32-E72D297353CC}">
              <c16:uniqueId val="{00000002-6952-4280-8964-1F7EEA1AB12F}"/>
            </c:ext>
          </c:extLst>
        </c:ser>
        <c:ser>
          <c:idx val="3"/>
          <c:order val="3"/>
          <c:tx>
            <c:strRef>
              <c:f>'---Compare options---'!$H$48</c:f>
              <c:strCache>
                <c:ptCount val="1"/>
                <c:pt idx="0">
                  <c:v>Gas - Steam</c:v>
                </c:pt>
              </c:strCache>
            </c:strRef>
          </c:tx>
          <c:spPr>
            <a:solidFill>
              <a:srgbClr val="8CE8AD"/>
            </a:solidFill>
            <a:ln w="25400">
              <a:noFill/>
              <a:prstDash val="solid"/>
            </a:ln>
            <a:effectLst/>
            <a:extLst>
              <a:ext uri="{91240B29-F687-4F45-9708-019B960494DF}">
                <a14:hiddenLine xmlns:a14="http://schemas.microsoft.com/office/drawing/2010/main" w="25400">
                  <a:solidFill>
                    <a:srgbClr val="8CE8AD"/>
                  </a:solidFill>
                  <a:prstDash val="solid"/>
                </a14:hiddenLine>
              </a:ext>
            </a:extLst>
          </c:spPr>
          <c:invertIfNegative val="0"/>
          <c:cat>
            <c:strRef>
              <c:f>'---Compare options---'!$I$44:$AG$44</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options---'!$I$48:$AG$48</c:f>
              <c:numCache>
                <c:formatCode>#,##0</c:formatCode>
                <c:ptCount val="25"/>
                <c:pt idx="0">
                  <c:v>1.4289999999164138E-3</c:v>
                </c:pt>
                <c:pt idx="1">
                  <c:v>7.7000000032967364E-5</c:v>
                </c:pt>
                <c:pt idx="2">
                  <c:v>-2.4999999936881068E-5</c:v>
                </c:pt>
                <c:pt idx="3">
                  <c:v>7.6800000010734948E-4</c:v>
                </c:pt>
                <c:pt idx="4">
                  <c:v>6.9990000113762108E-5</c:v>
                </c:pt>
                <c:pt idx="5">
                  <c:v>-0.71131499999989956</c:v>
                </c:pt>
                <c:pt idx="6">
                  <c:v>-2.0649599999870816E-2</c:v>
                </c:pt>
                <c:pt idx="7">
                  <c:v>-0.24475599999988162</c:v>
                </c:pt>
                <c:pt idx="8">
                  <c:v>-0.4913353999998975</c:v>
                </c:pt>
                <c:pt idx="9">
                  <c:v>-1.4586070000000007</c:v>
                </c:pt>
                <c:pt idx="10">
                  <c:v>-0.55048699999990447</c:v>
                </c:pt>
                <c:pt idx="11">
                  <c:v>0.2517969999998968</c:v>
                </c:pt>
                <c:pt idx="12">
                  <c:v>-0.35623999999999967</c:v>
                </c:pt>
                <c:pt idx="13">
                  <c:v>-0.71785200000009297</c:v>
                </c:pt>
                <c:pt idx="14">
                  <c:v>0.77751999999999555</c:v>
                </c:pt>
                <c:pt idx="15">
                  <c:v>0.10977999999999355</c:v>
                </c:pt>
                <c:pt idx="16">
                  <c:v>1.2397200000000907</c:v>
                </c:pt>
                <c:pt idx="17">
                  <c:v>0.27425999999999817</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6952-4280-8964-1F7EEA1AB12F}"/>
            </c:ext>
          </c:extLst>
        </c:ser>
        <c:ser>
          <c:idx val="4"/>
          <c:order val="4"/>
          <c:tx>
            <c:strRef>
              <c:f>'---Compare options---'!$H$49</c:f>
              <c:strCache>
                <c:ptCount val="1"/>
                <c:pt idx="0">
                  <c:v>OCGT / Diesel</c:v>
                </c:pt>
              </c:strCache>
            </c:strRef>
          </c:tx>
          <c:spPr>
            <a:solidFill>
              <a:srgbClr val="C981B2"/>
            </a:solidFill>
            <a:ln w="25400">
              <a:noFill/>
              <a:prstDash val="solid"/>
            </a:ln>
            <a:effectLst/>
            <a:extLst>
              <a:ext uri="{91240B29-F687-4F45-9708-019B960494DF}">
                <a14:hiddenLine xmlns:a14="http://schemas.microsoft.com/office/drawing/2010/main" w="25400">
                  <a:solidFill>
                    <a:srgbClr val="C981B2"/>
                  </a:solidFill>
                  <a:prstDash val="solid"/>
                </a14:hiddenLine>
              </a:ext>
            </a:extLst>
          </c:spPr>
          <c:invertIfNegative val="0"/>
          <c:cat>
            <c:strRef>
              <c:f>'---Compare options---'!$I$44:$AG$44</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options---'!$I$49:$AG$49</c:f>
              <c:numCache>
                <c:formatCode>#,##0</c:formatCode>
                <c:ptCount val="25"/>
                <c:pt idx="0">
                  <c:v>1.3063111555993601E-2</c:v>
                </c:pt>
                <c:pt idx="1">
                  <c:v>1.3047175899032482E-3</c:v>
                </c:pt>
                <c:pt idx="2">
                  <c:v>9.9945878000085031E-4</c:v>
                </c:pt>
                <c:pt idx="3">
                  <c:v>-0.82650976082799055</c:v>
                </c:pt>
                <c:pt idx="4">
                  <c:v>-4.9358999912999746E-2</c:v>
                </c:pt>
                <c:pt idx="5">
                  <c:v>-1.1675796841809998</c:v>
                </c:pt>
                <c:pt idx="6">
                  <c:v>-0.73300717998698861</c:v>
                </c:pt>
                <c:pt idx="7">
                  <c:v>-1.6949558426020115</c:v>
                </c:pt>
                <c:pt idx="8">
                  <c:v>-0.88997757321199966</c:v>
                </c:pt>
                <c:pt idx="9">
                  <c:v>-4.9588599887829901</c:v>
                </c:pt>
                <c:pt idx="10">
                  <c:v>-1.8137500687999975</c:v>
                </c:pt>
                <c:pt idx="11">
                  <c:v>0.24499543915000288</c:v>
                </c:pt>
                <c:pt idx="12">
                  <c:v>-2.5362792839000008</c:v>
                </c:pt>
                <c:pt idx="13">
                  <c:v>-3.910276539598982</c:v>
                </c:pt>
                <c:pt idx="14">
                  <c:v>4.6686265939299574</c:v>
                </c:pt>
                <c:pt idx="15">
                  <c:v>5.6980929724799694</c:v>
                </c:pt>
                <c:pt idx="16">
                  <c:v>1.6912421162398914</c:v>
                </c:pt>
                <c:pt idx="17">
                  <c:v>-3.2055999006710749</c:v>
                </c:pt>
                <c:pt idx="18">
                  <c:v>3.1932983334188521</c:v>
                </c:pt>
                <c:pt idx="19">
                  <c:v>16.870476914631126</c:v>
                </c:pt>
                <c:pt idx="20">
                  <c:v>16.210877546849815</c:v>
                </c:pt>
                <c:pt idx="21">
                  <c:v>5.745800937578224</c:v>
                </c:pt>
                <c:pt idx="22">
                  <c:v>19.556066712428219</c:v>
                </c:pt>
                <c:pt idx="23">
                  <c:v>23.610299542330722</c:v>
                </c:pt>
                <c:pt idx="24">
                  <c:v>0.76631670000051599</c:v>
                </c:pt>
              </c:numCache>
            </c:numRef>
          </c:val>
          <c:extLst>
            <c:ext xmlns:c16="http://schemas.microsoft.com/office/drawing/2014/chart" uri="{C3380CC4-5D6E-409C-BE32-E72D297353CC}">
              <c16:uniqueId val="{00000004-6952-4280-8964-1F7EEA1AB12F}"/>
            </c:ext>
          </c:extLst>
        </c:ser>
        <c:ser>
          <c:idx val="5"/>
          <c:order val="5"/>
          <c:tx>
            <c:strRef>
              <c:f>'---Compare options---'!$H$50</c:f>
              <c:strCache>
                <c:ptCount val="1"/>
                <c:pt idx="0">
                  <c:v>Hydro</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options---'!$I$44:$AG$44</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options---'!$I$50:$AG$50</c:f>
              <c:numCache>
                <c:formatCode>#,##0</c:formatCode>
                <c:ptCount val="25"/>
                <c:pt idx="0">
                  <c:v>2.0889199997327523E-2</c:v>
                </c:pt>
                <c:pt idx="1">
                  <c:v>3.2124700006534113E-2</c:v>
                </c:pt>
                <c:pt idx="2">
                  <c:v>1.82065099999636</c:v>
                </c:pt>
                <c:pt idx="3">
                  <c:v>18.748281199999838</c:v>
                </c:pt>
                <c:pt idx="4">
                  <c:v>41.753764700002648</c:v>
                </c:pt>
                <c:pt idx="5">
                  <c:v>-9.0308550000045216</c:v>
                </c:pt>
                <c:pt idx="6">
                  <c:v>1.2647452000037447</c:v>
                </c:pt>
                <c:pt idx="7">
                  <c:v>18.252047999998467</c:v>
                </c:pt>
                <c:pt idx="8">
                  <c:v>-15.685016999994332</c:v>
                </c:pt>
                <c:pt idx="9">
                  <c:v>13.531568200003676</c:v>
                </c:pt>
                <c:pt idx="10">
                  <c:v>-14.239606999999523</c:v>
                </c:pt>
                <c:pt idx="11">
                  <c:v>-1.1443350000135979</c:v>
                </c:pt>
                <c:pt idx="12">
                  <c:v>7.3798200000019278</c:v>
                </c:pt>
                <c:pt idx="13">
                  <c:v>-5.9363359999988461</c:v>
                </c:pt>
                <c:pt idx="14">
                  <c:v>1.7194500000005064</c:v>
                </c:pt>
                <c:pt idx="15">
                  <c:v>-4.2953299999990122</c:v>
                </c:pt>
                <c:pt idx="16">
                  <c:v>5.3221099999936996</c:v>
                </c:pt>
                <c:pt idx="17">
                  <c:v>5.7292390000002342</c:v>
                </c:pt>
                <c:pt idx="18">
                  <c:v>4.4540019999985816</c:v>
                </c:pt>
                <c:pt idx="19">
                  <c:v>4.7505800000035379</c:v>
                </c:pt>
                <c:pt idx="20">
                  <c:v>-4.6746880000027886</c:v>
                </c:pt>
                <c:pt idx="21">
                  <c:v>-1.558337999998912</c:v>
                </c:pt>
                <c:pt idx="22">
                  <c:v>-3.4598780000033003</c:v>
                </c:pt>
                <c:pt idx="23">
                  <c:v>-4.9250760000031732</c:v>
                </c:pt>
                <c:pt idx="24">
                  <c:v>22.061514000000898</c:v>
                </c:pt>
              </c:numCache>
            </c:numRef>
          </c:val>
          <c:extLst>
            <c:ext xmlns:c16="http://schemas.microsoft.com/office/drawing/2014/chart" uri="{C3380CC4-5D6E-409C-BE32-E72D297353CC}">
              <c16:uniqueId val="{00000005-6952-4280-8964-1F7EEA1AB12F}"/>
            </c:ext>
          </c:extLst>
        </c:ser>
        <c:ser>
          <c:idx val="6"/>
          <c:order val="6"/>
          <c:tx>
            <c:strRef>
              <c:f>'---Compare options---'!$H$51</c:f>
              <c:strCache>
                <c:ptCount val="1"/>
                <c:pt idx="0">
                  <c:v>Wind</c:v>
                </c:pt>
              </c:strCache>
            </c:strRef>
          </c:tx>
          <c:spPr>
            <a:solidFill>
              <a:srgbClr val="168736"/>
            </a:solidFill>
            <a:ln w="25400">
              <a:noFill/>
              <a:prstDash val="solid"/>
            </a:ln>
            <a:effectLst/>
            <a:extLst>
              <a:ext uri="{91240B29-F687-4F45-9708-019B960494DF}">
                <a14:hiddenLine xmlns:a14="http://schemas.microsoft.com/office/drawing/2010/main" w="25400">
                  <a:solidFill>
                    <a:srgbClr val="168736"/>
                  </a:solidFill>
                  <a:prstDash val="solid"/>
                </a14:hiddenLine>
              </a:ext>
            </a:extLst>
          </c:spPr>
          <c:invertIfNegative val="0"/>
          <c:cat>
            <c:strRef>
              <c:f>'---Compare options---'!$I$44:$AG$44</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options---'!$I$51:$AG$51</c:f>
              <c:numCache>
                <c:formatCode>#,##0</c:formatCode>
                <c:ptCount val="25"/>
                <c:pt idx="0">
                  <c:v>-4.6679999977641273E-3</c:v>
                </c:pt>
                <c:pt idx="1">
                  <c:v>-2.8635604685405269E-3</c:v>
                </c:pt>
                <c:pt idx="2">
                  <c:v>1.1351932050747564</c:v>
                </c:pt>
                <c:pt idx="3">
                  <c:v>69.279475094117515</c:v>
                </c:pt>
                <c:pt idx="4">
                  <c:v>199.40186706437089</c:v>
                </c:pt>
                <c:pt idx="5">
                  <c:v>226.29782981031167</c:v>
                </c:pt>
                <c:pt idx="6">
                  <c:v>166.8323701812551</c:v>
                </c:pt>
                <c:pt idx="7">
                  <c:v>223.27874473478005</c:v>
                </c:pt>
                <c:pt idx="8">
                  <c:v>635.62566292700649</c:v>
                </c:pt>
                <c:pt idx="9">
                  <c:v>21.331711954182538</c:v>
                </c:pt>
                <c:pt idx="10">
                  <c:v>42.82897383182717</c:v>
                </c:pt>
                <c:pt idx="11">
                  <c:v>303.17482896440197</c:v>
                </c:pt>
                <c:pt idx="12">
                  <c:v>230.89198580221273</c:v>
                </c:pt>
                <c:pt idx="13">
                  <c:v>566.53234161161527</c:v>
                </c:pt>
                <c:pt idx="14">
                  <c:v>161.91182550236408</c:v>
                </c:pt>
                <c:pt idx="15">
                  <c:v>342.88754578660883</c:v>
                </c:pt>
                <c:pt idx="16">
                  <c:v>13.43582947649702</c:v>
                </c:pt>
                <c:pt idx="17">
                  <c:v>-163.21971629750624</c:v>
                </c:pt>
                <c:pt idx="18">
                  <c:v>-192.43405212438665</c:v>
                </c:pt>
                <c:pt idx="19">
                  <c:v>-142.72086699871579</c:v>
                </c:pt>
                <c:pt idx="20">
                  <c:v>173.36100792385696</c:v>
                </c:pt>
                <c:pt idx="21">
                  <c:v>129.24771255090309</c:v>
                </c:pt>
                <c:pt idx="22">
                  <c:v>167.36717806733213</c:v>
                </c:pt>
                <c:pt idx="23">
                  <c:v>111.65599641286826</c:v>
                </c:pt>
                <c:pt idx="24">
                  <c:v>-1081.3967423725844</c:v>
                </c:pt>
              </c:numCache>
            </c:numRef>
          </c:val>
          <c:extLst>
            <c:ext xmlns:c16="http://schemas.microsoft.com/office/drawing/2014/chart" uri="{C3380CC4-5D6E-409C-BE32-E72D297353CC}">
              <c16:uniqueId val="{00000006-6952-4280-8964-1F7EEA1AB12F}"/>
            </c:ext>
          </c:extLst>
        </c:ser>
        <c:ser>
          <c:idx val="7"/>
          <c:order val="7"/>
          <c:tx>
            <c:strRef>
              <c:f>'---Compare options---'!$H$52</c:f>
              <c:strCache>
                <c:ptCount val="1"/>
                <c:pt idx="0">
                  <c:v>Solar PV</c:v>
                </c:pt>
              </c:strCache>
            </c:strRef>
          </c:tx>
          <c:spPr>
            <a:solidFill>
              <a:srgbClr val="FFB46A"/>
            </a:solidFill>
            <a:ln w="25400">
              <a:noFill/>
              <a:prstDash val="solid"/>
            </a:ln>
            <a:effectLst/>
            <a:extLst>
              <a:ext uri="{91240B29-F687-4F45-9708-019B960494DF}">
                <a14:hiddenLine xmlns:a14="http://schemas.microsoft.com/office/drawing/2010/main" w="25400">
                  <a:solidFill>
                    <a:srgbClr val="FFB46A"/>
                  </a:solidFill>
                  <a:prstDash val="solid"/>
                </a14:hiddenLine>
              </a:ext>
            </a:extLst>
          </c:spPr>
          <c:invertIfNegative val="0"/>
          <c:cat>
            <c:strRef>
              <c:f>'---Compare options---'!$I$44:$AG$44</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options---'!$I$52:$AG$52</c:f>
              <c:numCache>
                <c:formatCode>#,##0</c:formatCode>
                <c:ptCount val="25"/>
                <c:pt idx="0">
                  <c:v>-3.744230244501523</c:v>
                </c:pt>
                <c:pt idx="1">
                  <c:v>-3.20176203383744</c:v>
                </c:pt>
                <c:pt idx="2">
                  <c:v>-5.9567847646139853</c:v>
                </c:pt>
                <c:pt idx="3">
                  <c:v>256.92078655521982</c:v>
                </c:pt>
                <c:pt idx="4">
                  <c:v>384.27091573574944</c:v>
                </c:pt>
                <c:pt idx="5">
                  <c:v>-445.01770586585917</c:v>
                </c:pt>
                <c:pt idx="6">
                  <c:v>-167.47856265949304</c:v>
                </c:pt>
                <c:pt idx="7">
                  <c:v>-87.233243584832962</c:v>
                </c:pt>
                <c:pt idx="8">
                  <c:v>-514.81486694457271</c:v>
                </c:pt>
                <c:pt idx="9">
                  <c:v>-53.172478589898674</c:v>
                </c:pt>
                <c:pt idx="10">
                  <c:v>-139.71147038639901</c:v>
                </c:pt>
                <c:pt idx="11">
                  <c:v>-468.53203828188998</c:v>
                </c:pt>
                <c:pt idx="12">
                  <c:v>-278.07539325049584</c:v>
                </c:pt>
                <c:pt idx="13">
                  <c:v>-362.74868345910363</c:v>
                </c:pt>
                <c:pt idx="14">
                  <c:v>-352.96454895000352</c:v>
                </c:pt>
                <c:pt idx="15">
                  <c:v>-550.54075659040245</c:v>
                </c:pt>
                <c:pt idx="16">
                  <c:v>9.7217617023707135</c:v>
                </c:pt>
                <c:pt idx="17">
                  <c:v>195.61926465611032</c:v>
                </c:pt>
                <c:pt idx="18">
                  <c:v>178.32391136633669</c:v>
                </c:pt>
                <c:pt idx="19">
                  <c:v>58.529070935590426</c:v>
                </c:pt>
                <c:pt idx="20">
                  <c:v>-240.17507323710743</c:v>
                </c:pt>
                <c:pt idx="21">
                  <c:v>-174.84360442275647</c:v>
                </c:pt>
                <c:pt idx="22">
                  <c:v>-208.86378995032283</c:v>
                </c:pt>
                <c:pt idx="23">
                  <c:v>-225.11369552626275</c:v>
                </c:pt>
                <c:pt idx="24">
                  <c:v>1170.7656222790538</c:v>
                </c:pt>
              </c:numCache>
            </c:numRef>
          </c:val>
          <c:extLst>
            <c:ext xmlns:c16="http://schemas.microsoft.com/office/drawing/2014/chart" uri="{C3380CC4-5D6E-409C-BE32-E72D297353CC}">
              <c16:uniqueId val="{00000007-6952-4280-8964-1F7EEA1AB12F}"/>
            </c:ext>
          </c:extLst>
        </c:ser>
        <c:dLbls>
          <c:showLegendKey val="0"/>
          <c:showVal val="0"/>
          <c:showCatName val="0"/>
          <c:showSerName val="0"/>
          <c:showPercent val="0"/>
          <c:showBubbleSize val="0"/>
        </c:dLbls>
        <c:gapWidth val="150"/>
        <c:overlap val="100"/>
        <c:axId val="1534325776"/>
        <c:axId val="1738317216"/>
      </c:barChart>
      <c:lineChart>
        <c:grouping val="standard"/>
        <c:varyColors val="0"/>
        <c:ser>
          <c:idx val="8"/>
          <c:order val="8"/>
          <c:tx>
            <c:strRef>
              <c:f>'---Compare options---'!$H$53</c:f>
              <c:strCache>
                <c:ptCount val="1"/>
                <c:pt idx="0">
                  <c:v>LS Battery</c:v>
                </c:pt>
              </c:strCache>
            </c:strRef>
          </c:tx>
          <c:spPr>
            <a:ln w="28575" cap="rnd">
              <a:solidFill>
                <a:srgbClr val="724BC3"/>
              </a:solidFill>
              <a:prstDash val="sysDot"/>
              <a:round/>
            </a:ln>
            <a:effectLst/>
          </c:spPr>
          <c:marker>
            <c:symbol val="none"/>
          </c:marker>
          <c:cat>
            <c:strRef>
              <c:f>'---Compare options---'!$I$44:$AG$44</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options---'!$I$53:$AG$53</c:f>
              <c:numCache>
                <c:formatCode>#,##0</c:formatCode>
                <c:ptCount val="25"/>
                <c:pt idx="0">
                  <c:v>-5.7825113000006922E-2</c:v>
                </c:pt>
                <c:pt idx="1">
                  <c:v>-9.3169445999308209E-3</c:v>
                </c:pt>
                <c:pt idx="2">
                  <c:v>-8.3993642699880411E-2</c:v>
                </c:pt>
                <c:pt idx="3">
                  <c:v>-1.6689258493001091</c:v>
                </c:pt>
                <c:pt idx="4">
                  <c:v>-2.6243272746001196</c:v>
                </c:pt>
                <c:pt idx="5">
                  <c:v>-5.359901104499869</c:v>
                </c:pt>
                <c:pt idx="6">
                  <c:v>-4.6384674453998684</c:v>
                </c:pt>
                <c:pt idx="7">
                  <c:v>-6.1454118846000654</c:v>
                </c:pt>
                <c:pt idx="8">
                  <c:v>-5.8624853351000183</c:v>
                </c:pt>
                <c:pt idx="9">
                  <c:v>-40.399245622999842</c:v>
                </c:pt>
                <c:pt idx="10">
                  <c:v>-40.616172903998859</c:v>
                </c:pt>
                <c:pt idx="11">
                  <c:v>-22.776019266000048</c:v>
                </c:pt>
                <c:pt idx="12">
                  <c:v>-84.119409386998996</c:v>
                </c:pt>
                <c:pt idx="13">
                  <c:v>-74.83832453550076</c:v>
                </c:pt>
                <c:pt idx="14">
                  <c:v>-87.136229853000714</c:v>
                </c:pt>
                <c:pt idx="15">
                  <c:v>-82.425114365500576</c:v>
                </c:pt>
                <c:pt idx="16">
                  <c:v>16.930565012500665</c:v>
                </c:pt>
                <c:pt idx="17">
                  <c:v>14.315886548998151</c:v>
                </c:pt>
                <c:pt idx="18">
                  <c:v>16.907319597999049</c:v>
                </c:pt>
                <c:pt idx="19">
                  <c:v>13.542048973000419</c:v>
                </c:pt>
                <c:pt idx="20">
                  <c:v>-40.379582157000186</c:v>
                </c:pt>
                <c:pt idx="21">
                  <c:v>-50.407632390999424</c:v>
                </c:pt>
                <c:pt idx="22">
                  <c:v>-46.657791757001178</c:v>
                </c:pt>
                <c:pt idx="23">
                  <c:v>-58.112270608000472</c:v>
                </c:pt>
                <c:pt idx="24">
                  <c:v>-25.802374295000845</c:v>
                </c:pt>
              </c:numCache>
            </c:numRef>
          </c:val>
          <c:smooth val="0"/>
          <c:extLst>
            <c:ext xmlns:c16="http://schemas.microsoft.com/office/drawing/2014/chart" uri="{C3380CC4-5D6E-409C-BE32-E72D297353CC}">
              <c16:uniqueId val="{00000008-6952-4280-8964-1F7EEA1AB12F}"/>
            </c:ext>
          </c:extLst>
        </c:ser>
        <c:ser>
          <c:idx val="9"/>
          <c:order val="9"/>
          <c:tx>
            <c:strRef>
              <c:f>'---Compare options---'!$H$54</c:f>
              <c:strCache>
                <c:ptCount val="1"/>
                <c:pt idx="0">
                  <c:v>Pumped Hydro</c:v>
                </c:pt>
              </c:strCache>
            </c:strRef>
          </c:tx>
          <c:spPr>
            <a:ln w="28575" cap="rnd">
              <a:solidFill>
                <a:srgbClr val="87D3F2"/>
              </a:solidFill>
              <a:prstDash val="sysDot"/>
              <a:round/>
            </a:ln>
            <a:effectLst/>
          </c:spPr>
          <c:marker>
            <c:symbol val="none"/>
          </c:marker>
          <c:cat>
            <c:strRef>
              <c:f>'---Compare options---'!$I$44:$AG$44</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options---'!$I$54:$AG$54</c:f>
              <c:numCache>
                <c:formatCode>#,##0</c:formatCode>
                <c:ptCount val="25"/>
                <c:pt idx="0">
                  <c:v>-1.67757000001032E-2</c:v>
                </c:pt>
                <c:pt idx="1">
                  <c:v>5.7630000009112337E-4</c:v>
                </c:pt>
                <c:pt idx="2">
                  <c:v>2.6780000000030668E-3</c:v>
                </c:pt>
                <c:pt idx="3">
                  <c:v>14.300514047799084</c:v>
                </c:pt>
                <c:pt idx="4">
                  <c:v>127.0057376405</c:v>
                </c:pt>
                <c:pt idx="5">
                  <c:v>50.3732975180003</c:v>
                </c:pt>
                <c:pt idx="6">
                  <c:v>57.537991125999952</c:v>
                </c:pt>
                <c:pt idx="7">
                  <c:v>77.789740326300034</c:v>
                </c:pt>
                <c:pt idx="8">
                  <c:v>3.3370395149004253</c:v>
                </c:pt>
                <c:pt idx="9">
                  <c:v>65.521063967700229</c:v>
                </c:pt>
                <c:pt idx="10">
                  <c:v>12.055319843500001</c:v>
                </c:pt>
                <c:pt idx="11">
                  <c:v>14.552983034298904</c:v>
                </c:pt>
                <c:pt idx="12">
                  <c:v>73.350629554301122</c:v>
                </c:pt>
                <c:pt idx="13">
                  <c:v>33.832882829899972</c:v>
                </c:pt>
                <c:pt idx="14">
                  <c:v>-2.8554184393997275</c:v>
                </c:pt>
                <c:pt idx="15">
                  <c:v>-55.966997119501684</c:v>
                </c:pt>
                <c:pt idx="16">
                  <c:v>-3.8743043054982991</c:v>
                </c:pt>
                <c:pt idx="17">
                  <c:v>7.0110772099997121</c:v>
                </c:pt>
                <c:pt idx="18">
                  <c:v>8.3812533094987884</c:v>
                </c:pt>
                <c:pt idx="19">
                  <c:v>15.275214896999387</c:v>
                </c:pt>
                <c:pt idx="20">
                  <c:v>20.891387592999308</c:v>
                </c:pt>
                <c:pt idx="21">
                  <c:v>39.997120918995279</c:v>
                </c:pt>
                <c:pt idx="22">
                  <c:v>41.812548828998843</c:v>
                </c:pt>
                <c:pt idx="23">
                  <c:v>58.84618909699202</c:v>
                </c:pt>
                <c:pt idx="24">
                  <c:v>220.36913962600374</c:v>
                </c:pt>
              </c:numCache>
            </c:numRef>
          </c:val>
          <c:smooth val="0"/>
          <c:extLst>
            <c:ext xmlns:c16="http://schemas.microsoft.com/office/drawing/2014/chart" uri="{C3380CC4-5D6E-409C-BE32-E72D297353CC}">
              <c16:uniqueId val="{00000009-6952-4280-8964-1F7EEA1AB12F}"/>
            </c:ext>
          </c:extLst>
        </c:ser>
        <c:dLbls>
          <c:showLegendKey val="0"/>
          <c:showVal val="0"/>
          <c:showCatName val="0"/>
          <c:showSerName val="0"/>
          <c:showPercent val="0"/>
          <c:showBubbleSize val="0"/>
        </c:dLbls>
        <c:marker val="1"/>
        <c:smooth val="0"/>
        <c:axId val="1534325776"/>
        <c:axId val="1738317216"/>
      </c:lineChart>
      <c:catAx>
        <c:axId val="1534325776"/>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738317216"/>
        <c:crosses val="autoZero"/>
        <c:auto val="1"/>
        <c:lblAlgn val="ctr"/>
        <c:lblOffset val="100"/>
        <c:noMultiLvlLbl val="0"/>
      </c:catAx>
      <c:valAx>
        <c:axId val="173831721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Sent-out generation difference (GWh)</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534325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options---'!$H$24</c:f>
              <c:strCache>
                <c:ptCount val="1"/>
                <c:pt idx="0">
                  <c:v>Black Coal</c:v>
                </c:pt>
              </c:strCache>
            </c:strRef>
          </c:tx>
          <c:spPr>
            <a:solidFill>
              <a:srgbClr val="351C21"/>
            </a:solidFill>
            <a:ln>
              <a:noFill/>
              <a:prstDash val="solid"/>
            </a:ln>
            <a:effectLst/>
            <a:extLst>
              <a:ext uri="{91240B29-F687-4F45-9708-019B960494DF}">
                <a14:hiddenLine xmlns:a14="http://schemas.microsoft.com/office/drawing/2010/main">
                  <a:solidFill>
                    <a:srgbClr val="351C21"/>
                  </a:solidFill>
                  <a:prstDash val="solid"/>
                </a14:hiddenLine>
              </a:ext>
            </a:extLst>
          </c:spPr>
          <c:invertIfNegative val="0"/>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options---'!$I$24:$AG$24</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CF49-401F-B6AD-E9F9BABED932}"/>
            </c:ext>
          </c:extLst>
        </c:ser>
        <c:ser>
          <c:idx val="1"/>
          <c:order val="1"/>
          <c:tx>
            <c:strRef>
              <c:f>'---Compare options---'!$H$25</c:f>
              <c:strCache>
                <c:ptCount val="1"/>
                <c:pt idx="0">
                  <c:v>Brown Coal</c:v>
                </c:pt>
              </c:strCache>
            </c:strRef>
          </c:tx>
          <c:spPr>
            <a:solidFill>
              <a:srgbClr val="BC2F00"/>
            </a:solidFill>
            <a:ln>
              <a:noFill/>
              <a:prstDash val="solid"/>
            </a:ln>
            <a:effectLst/>
            <a:extLst>
              <a:ext uri="{91240B29-F687-4F45-9708-019B960494DF}">
                <a14:hiddenLine xmlns:a14="http://schemas.microsoft.com/office/drawing/2010/main">
                  <a:solidFill>
                    <a:srgbClr val="BC2F00"/>
                  </a:solidFill>
                  <a:prstDash val="solid"/>
                </a14:hiddenLine>
              </a:ext>
            </a:extLst>
          </c:spPr>
          <c:invertIfNegative val="0"/>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options---'!$I$25:$AG$25</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CF49-401F-B6AD-E9F9BABED932}"/>
            </c:ext>
          </c:extLst>
        </c:ser>
        <c:ser>
          <c:idx val="2"/>
          <c:order val="2"/>
          <c:tx>
            <c:strRef>
              <c:f>'---Compare options---'!$H$26</c:f>
              <c:strCache>
                <c:ptCount val="1"/>
                <c:pt idx="0">
                  <c:v>CCGT</c:v>
                </c:pt>
              </c:strCache>
            </c:strRef>
          </c:tx>
          <c:spPr>
            <a:solidFill>
              <a:srgbClr val="750E5C"/>
            </a:solidFill>
            <a:ln>
              <a:noFill/>
              <a:prstDash val="solid"/>
            </a:ln>
            <a:effectLst/>
            <a:extLst>
              <a:ext uri="{91240B29-F687-4F45-9708-019B960494DF}">
                <a14:hiddenLine xmlns:a14="http://schemas.microsoft.com/office/drawing/2010/main">
                  <a:solidFill>
                    <a:srgbClr val="750E5C"/>
                  </a:solidFill>
                  <a:prstDash val="solid"/>
                </a14:hiddenLine>
              </a:ext>
            </a:extLst>
          </c:spPr>
          <c:invertIfNegative val="0"/>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options---'!$I$26:$AG$26</c:f>
              <c:numCache>
                <c:formatCode>#,##0</c:formatCode>
                <c:ptCount val="25"/>
                <c:pt idx="0">
                  <c:v>0</c:v>
                </c:pt>
                <c:pt idx="1">
                  <c:v>1.3810814016324002E-4</c:v>
                </c:pt>
                <c:pt idx="2">
                  <c:v>1.6580006013100501E-4</c:v>
                </c:pt>
                <c:pt idx="3">
                  <c:v>1.6354522040273878E-4</c:v>
                </c:pt>
                <c:pt idx="4">
                  <c:v>1.6478146972076502E-4</c:v>
                </c:pt>
                <c:pt idx="5">
                  <c:v>1.6751428074712749E-4</c:v>
                </c:pt>
                <c:pt idx="6">
                  <c:v>1.6974219988696859E-4</c:v>
                </c:pt>
                <c:pt idx="7">
                  <c:v>1.7806376990847639E-4</c:v>
                </c:pt>
                <c:pt idx="8">
                  <c:v>1.9038449954678072E-4</c:v>
                </c:pt>
                <c:pt idx="9">
                  <c:v>2.0742010974572622E-4</c:v>
                </c:pt>
                <c:pt idx="10">
                  <c:v>2.0909896011289675E-4</c:v>
                </c:pt>
                <c:pt idx="11">
                  <c:v>2.4818242036417359E-4</c:v>
                </c:pt>
                <c:pt idx="12">
                  <c:v>2.7903058980882633E-4</c:v>
                </c:pt>
                <c:pt idx="13">
                  <c:v>2.802129101837636E-4</c:v>
                </c:pt>
                <c:pt idx="14">
                  <c:v>2.9984952971062739E-4</c:v>
                </c:pt>
                <c:pt idx="15">
                  <c:v>3.0970564012022805E-4</c:v>
                </c:pt>
                <c:pt idx="16">
                  <c:v>4.293908800718782E-4</c:v>
                </c:pt>
                <c:pt idx="17">
                  <c:v>4.4263797985877318E-4</c:v>
                </c:pt>
                <c:pt idx="18">
                  <c:v>4.5242998021421954E-4</c:v>
                </c:pt>
                <c:pt idx="19">
                  <c:v>4.6767906951572513E-4</c:v>
                </c:pt>
                <c:pt idx="20">
                  <c:v>5.6292229987775499E-4</c:v>
                </c:pt>
                <c:pt idx="21">
                  <c:v>8.6219453964986315E-4</c:v>
                </c:pt>
                <c:pt idx="22">
                  <c:v>9.4464179983333452E-4</c:v>
                </c:pt>
                <c:pt idx="23">
                  <c:v>8.9323030010746152E-4</c:v>
                </c:pt>
                <c:pt idx="24">
                  <c:v>8.9632595995681186E-4</c:v>
                </c:pt>
              </c:numCache>
            </c:numRef>
          </c:val>
          <c:extLst>
            <c:ext xmlns:c16="http://schemas.microsoft.com/office/drawing/2014/chart" uri="{C3380CC4-5D6E-409C-BE32-E72D297353CC}">
              <c16:uniqueId val="{00000002-CF49-401F-B6AD-E9F9BABED932}"/>
            </c:ext>
          </c:extLst>
        </c:ser>
        <c:ser>
          <c:idx val="3"/>
          <c:order val="3"/>
          <c:tx>
            <c:strRef>
              <c:f>'---Compare options---'!$H$27</c:f>
              <c:strCache>
                <c:ptCount val="1"/>
                <c:pt idx="0">
                  <c:v>Gas - Steam</c:v>
                </c:pt>
              </c:strCache>
            </c:strRef>
          </c:tx>
          <c:spPr>
            <a:solidFill>
              <a:srgbClr val="8CE8AD"/>
            </a:solidFill>
            <a:ln>
              <a:noFill/>
              <a:prstDash val="solid"/>
            </a:ln>
            <a:effectLst/>
            <a:extLst>
              <a:ext uri="{91240B29-F687-4F45-9708-019B960494DF}">
                <a14:hiddenLine xmlns:a14="http://schemas.microsoft.com/office/drawing/2010/main">
                  <a:solidFill>
                    <a:srgbClr val="8CE8AD"/>
                  </a:solidFill>
                  <a:prstDash val="solid"/>
                </a14:hiddenLine>
              </a:ext>
            </a:extLst>
          </c:spPr>
          <c:invertIfNegative val="0"/>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options---'!$I$27:$AG$27</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CF49-401F-B6AD-E9F9BABED932}"/>
            </c:ext>
          </c:extLst>
        </c:ser>
        <c:ser>
          <c:idx val="4"/>
          <c:order val="4"/>
          <c:tx>
            <c:strRef>
              <c:f>'---Compare options---'!$H$28</c:f>
              <c:strCache>
                <c:ptCount val="1"/>
                <c:pt idx="0">
                  <c:v>OCGT / Diesel</c:v>
                </c:pt>
              </c:strCache>
            </c:strRef>
          </c:tx>
          <c:spPr>
            <a:solidFill>
              <a:srgbClr val="C981B2"/>
            </a:solidFill>
            <a:ln>
              <a:noFill/>
              <a:prstDash val="solid"/>
            </a:ln>
            <a:effectLst/>
            <a:extLst>
              <a:ext uri="{91240B29-F687-4F45-9708-019B960494DF}">
                <a14:hiddenLine xmlns:a14="http://schemas.microsoft.com/office/drawing/2010/main">
                  <a:solidFill>
                    <a:srgbClr val="C981B2"/>
                  </a:solidFill>
                  <a:prstDash val="solid"/>
                </a14:hiddenLine>
              </a:ext>
            </a:extLst>
          </c:spPr>
          <c:invertIfNegative val="0"/>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options---'!$I$28:$AG$28</c:f>
              <c:numCache>
                <c:formatCode>#,##0</c:formatCode>
                <c:ptCount val="25"/>
                <c:pt idx="0">
                  <c:v>2.4955155186034972E-4</c:v>
                </c:pt>
                <c:pt idx="1">
                  <c:v>2.5407799967069877E-4</c:v>
                </c:pt>
                <c:pt idx="2">
                  <c:v>2.6624379916029284E-4</c:v>
                </c:pt>
                <c:pt idx="3">
                  <c:v>2.7032074922317406E-4</c:v>
                </c:pt>
                <c:pt idx="4">
                  <c:v>2.8641645894822432E-4</c:v>
                </c:pt>
                <c:pt idx="5">
                  <c:v>2.9866886961826822E-4</c:v>
                </c:pt>
                <c:pt idx="6">
                  <c:v>3.1282487998396391E-4</c:v>
                </c:pt>
                <c:pt idx="7">
                  <c:v>3.2700897008908214E-4</c:v>
                </c:pt>
                <c:pt idx="8">
                  <c:v>3.4473404957680032E-4</c:v>
                </c:pt>
                <c:pt idx="9">
                  <c:v>3.6191614071867662E-4</c:v>
                </c:pt>
                <c:pt idx="10">
                  <c:v>3.8307734939735383E-4</c:v>
                </c:pt>
                <c:pt idx="11">
                  <c:v>4.0525801887270063E-4</c:v>
                </c:pt>
                <c:pt idx="12">
                  <c:v>4.4134043946542079E-4</c:v>
                </c:pt>
                <c:pt idx="13">
                  <c:v>4.8199648881563917E-4</c:v>
                </c:pt>
                <c:pt idx="14">
                  <c:v>3.6790633021155372E-4</c:v>
                </c:pt>
                <c:pt idx="15">
                  <c:v>4.492426514843828E-4</c:v>
                </c:pt>
                <c:pt idx="16">
                  <c:v>-5.1581915615497564</c:v>
                </c:pt>
                <c:pt idx="17">
                  <c:v>-5.1581704535992685</c:v>
                </c:pt>
                <c:pt idx="18">
                  <c:v>-5.1581376920303228</c:v>
                </c:pt>
                <c:pt idx="19">
                  <c:v>-5.1581068564482848</c:v>
                </c:pt>
                <c:pt idx="20">
                  <c:v>-5.1580146916994636</c:v>
                </c:pt>
                <c:pt idx="21">
                  <c:v>6.6808830069930991E-4</c:v>
                </c:pt>
                <c:pt idx="22">
                  <c:v>7.1944444971450139E-4</c:v>
                </c:pt>
                <c:pt idx="23">
                  <c:v>7.4499382877993412</c:v>
                </c:pt>
                <c:pt idx="24">
                  <c:v>7.4499731445002908</c:v>
                </c:pt>
              </c:numCache>
            </c:numRef>
          </c:val>
          <c:extLst>
            <c:ext xmlns:c16="http://schemas.microsoft.com/office/drawing/2014/chart" uri="{C3380CC4-5D6E-409C-BE32-E72D297353CC}">
              <c16:uniqueId val="{00000004-CF49-401F-B6AD-E9F9BABED932}"/>
            </c:ext>
          </c:extLst>
        </c:ser>
        <c:ser>
          <c:idx val="5"/>
          <c:order val="5"/>
          <c:tx>
            <c:strRef>
              <c:f>'---Compare options---'!$H$29</c:f>
              <c:strCache>
                <c:ptCount val="1"/>
                <c:pt idx="0">
                  <c:v>Hydro</c:v>
                </c:pt>
              </c:strCache>
            </c:strRef>
          </c:tx>
          <c:spPr>
            <a:solidFill>
              <a:srgbClr val="188CE5"/>
            </a:solidFill>
            <a:ln>
              <a:noFill/>
              <a:prstDash val="solid"/>
            </a:ln>
            <a:effectLst/>
            <a:extLst>
              <a:ext uri="{91240B29-F687-4F45-9708-019B960494DF}">
                <a14:hiddenLine xmlns:a14="http://schemas.microsoft.com/office/drawing/2010/main">
                  <a:solidFill>
                    <a:srgbClr val="188CE5"/>
                  </a:solidFill>
                  <a:prstDash val="solid"/>
                </a14:hiddenLine>
              </a:ext>
            </a:extLst>
          </c:spPr>
          <c:invertIfNegative val="0"/>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options---'!$I$29:$AG$29</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CF49-401F-B6AD-E9F9BABED932}"/>
            </c:ext>
          </c:extLst>
        </c:ser>
        <c:ser>
          <c:idx val="6"/>
          <c:order val="6"/>
          <c:tx>
            <c:strRef>
              <c:f>'---Compare options---'!$H$30</c:f>
              <c:strCache>
                <c:ptCount val="1"/>
                <c:pt idx="0">
                  <c:v>Wind</c:v>
                </c:pt>
              </c:strCache>
            </c:strRef>
          </c:tx>
          <c:spPr>
            <a:solidFill>
              <a:srgbClr val="168736"/>
            </a:solidFill>
            <a:ln>
              <a:noFill/>
              <a:prstDash val="solid"/>
            </a:ln>
            <a:effectLst/>
            <a:extLst>
              <a:ext uri="{91240B29-F687-4F45-9708-019B960494DF}">
                <a14:hiddenLine xmlns:a14="http://schemas.microsoft.com/office/drawing/2010/main">
                  <a:solidFill>
                    <a:srgbClr val="168736"/>
                  </a:solidFill>
                  <a:prstDash val="solid"/>
                </a14:hiddenLine>
              </a:ext>
            </a:extLst>
          </c:spPr>
          <c:invertIfNegative val="0"/>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options---'!$I$30:$AG$30</c:f>
              <c:numCache>
                <c:formatCode>#,##0</c:formatCode>
                <c:ptCount val="25"/>
                <c:pt idx="0">
                  <c:v>0</c:v>
                </c:pt>
                <c:pt idx="1">
                  <c:v>3.2454286174470326E-3</c:v>
                </c:pt>
                <c:pt idx="2">
                  <c:v>0.28299916029573069</c:v>
                </c:pt>
                <c:pt idx="3">
                  <c:v>16.677601901754315</c:v>
                </c:pt>
                <c:pt idx="4">
                  <c:v>16.678036233843159</c:v>
                </c:pt>
                <c:pt idx="5">
                  <c:v>16.681402143001833</c:v>
                </c:pt>
                <c:pt idx="6">
                  <c:v>16.681426597759128</c:v>
                </c:pt>
                <c:pt idx="7">
                  <c:v>43.916477730930637</c:v>
                </c:pt>
                <c:pt idx="8">
                  <c:v>154.85186888358294</c:v>
                </c:pt>
                <c:pt idx="9">
                  <c:v>11.590631281851529</c:v>
                </c:pt>
                <c:pt idx="10">
                  <c:v>-0.1794206752874743</c:v>
                </c:pt>
                <c:pt idx="11">
                  <c:v>20.424024758227461</c:v>
                </c:pt>
                <c:pt idx="12">
                  <c:v>26.878591540866182</c:v>
                </c:pt>
                <c:pt idx="13">
                  <c:v>160.17135436775425</c:v>
                </c:pt>
                <c:pt idx="14">
                  <c:v>74.094136752239137</c:v>
                </c:pt>
                <c:pt idx="15">
                  <c:v>99.412880391431827</c:v>
                </c:pt>
                <c:pt idx="16">
                  <c:v>40.244485892264493</c:v>
                </c:pt>
                <c:pt idx="17">
                  <c:v>1.5486960828893643</c:v>
                </c:pt>
                <c:pt idx="18">
                  <c:v>-16.404048313008389</c:v>
                </c:pt>
                <c:pt idx="19">
                  <c:v>-41.908446961075242</c:v>
                </c:pt>
                <c:pt idx="20">
                  <c:v>35.602937937386741</c:v>
                </c:pt>
                <c:pt idx="21">
                  <c:v>29.492118009111437</c:v>
                </c:pt>
                <c:pt idx="22">
                  <c:v>42.415266060026624</c:v>
                </c:pt>
                <c:pt idx="23">
                  <c:v>14.420360405900283</c:v>
                </c:pt>
                <c:pt idx="24">
                  <c:v>-207.9890752460451</c:v>
                </c:pt>
              </c:numCache>
            </c:numRef>
          </c:val>
          <c:extLst>
            <c:ext xmlns:c16="http://schemas.microsoft.com/office/drawing/2014/chart" uri="{C3380CC4-5D6E-409C-BE32-E72D297353CC}">
              <c16:uniqueId val="{00000006-CF49-401F-B6AD-E9F9BABED932}"/>
            </c:ext>
          </c:extLst>
        </c:ser>
        <c:ser>
          <c:idx val="7"/>
          <c:order val="7"/>
          <c:tx>
            <c:strRef>
              <c:f>'---Compare options---'!$H$31</c:f>
              <c:strCache>
                <c:ptCount val="1"/>
                <c:pt idx="0">
                  <c:v>Solar PV</c:v>
                </c:pt>
              </c:strCache>
            </c:strRef>
          </c:tx>
          <c:spPr>
            <a:solidFill>
              <a:srgbClr val="FFB46A"/>
            </a:solidFill>
            <a:ln>
              <a:noFill/>
              <a:prstDash val="solid"/>
            </a:ln>
            <a:effectLst/>
            <a:extLst>
              <a:ext uri="{91240B29-F687-4F45-9708-019B960494DF}">
                <a14:hiddenLine xmlns:a14="http://schemas.microsoft.com/office/drawing/2010/main">
                  <a:solidFill>
                    <a:srgbClr val="FFB46A"/>
                  </a:solidFill>
                  <a:prstDash val="solid"/>
                </a14:hiddenLine>
              </a:ext>
            </a:extLst>
          </c:spPr>
          <c:invertIfNegative val="0"/>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options---'!$I$31:$AG$31</c:f>
              <c:numCache>
                <c:formatCode>#,##0</c:formatCode>
                <c:ptCount val="25"/>
                <c:pt idx="0">
                  <c:v>7.4295735157647869E-4</c:v>
                </c:pt>
                <c:pt idx="1">
                  <c:v>7.4761089399544289E-4</c:v>
                </c:pt>
                <c:pt idx="2">
                  <c:v>-8.9164837281714426E-3</c:v>
                </c:pt>
                <c:pt idx="3">
                  <c:v>-8.9983365596708609E-3</c:v>
                </c:pt>
                <c:pt idx="4">
                  <c:v>-7.1453985729021952E-3</c:v>
                </c:pt>
                <c:pt idx="5">
                  <c:v>-329.93481610785784</c:v>
                </c:pt>
                <c:pt idx="6">
                  <c:v>-224.70690662671586</c:v>
                </c:pt>
                <c:pt idx="7">
                  <c:v>-223.96894095651805</c:v>
                </c:pt>
                <c:pt idx="8">
                  <c:v>-408.08484756869984</c:v>
                </c:pt>
                <c:pt idx="9">
                  <c:v>-176.34132504312765</c:v>
                </c:pt>
                <c:pt idx="10">
                  <c:v>-209.64419512576751</c:v>
                </c:pt>
                <c:pt idx="11">
                  <c:v>-384.48931812914816</c:v>
                </c:pt>
                <c:pt idx="12">
                  <c:v>-303.38052889161918</c:v>
                </c:pt>
                <c:pt idx="13">
                  <c:v>-303.38050932902115</c:v>
                </c:pt>
                <c:pt idx="14">
                  <c:v>-323.54421631574951</c:v>
                </c:pt>
                <c:pt idx="15">
                  <c:v>-408.3457104830195</c:v>
                </c:pt>
                <c:pt idx="16">
                  <c:v>-220.03416598496187</c:v>
                </c:pt>
                <c:pt idx="17">
                  <c:v>-45.019337371348229</c:v>
                </c:pt>
                <c:pt idx="18">
                  <c:v>-45.019245302377385</c:v>
                </c:pt>
                <c:pt idx="19">
                  <c:v>-87.759183157846564</c:v>
                </c:pt>
                <c:pt idx="20">
                  <c:v>-192.45808368318103</c:v>
                </c:pt>
                <c:pt idx="21">
                  <c:v>-143.58900689892835</c:v>
                </c:pt>
                <c:pt idx="22">
                  <c:v>-142.00624495789816</c:v>
                </c:pt>
                <c:pt idx="23">
                  <c:v>-142.00607074538129</c:v>
                </c:pt>
                <c:pt idx="24">
                  <c:v>496.30045231270196</c:v>
                </c:pt>
              </c:numCache>
            </c:numRef>
          </c:val>
          <c:extLst>
            <c:ext xmlns:c16="http://schemas.microsoft.com/office/drawing/2014/chart" uri="{C3380CC4-5D6E-409C-BE32-E72D297353CC}">
              <c16:uniqueId val="{00000007-CF49-401F-B6AD-E9F9BABED932}"/>
            </c:ext>
          </c:extLst>
        </c:ser>
        <c:dLbls>
          <c:showLegendKey val="0"/>
          <c:showVal val="0"/>
          <c:showCatName val="0"/>
          <c:showSerName val="0"/>
          <c:showPercent val="0"/>
          <c:showBubbleSize val="0"/>
        </c:dLbls>
        <c:gapWidth val="150"/>
        <c:overlap val="100"/>
        <c:axId val="1844338624"/>
        <c:axId val="1844337536"/>
      </c:barChart>
      <c:lineChart>
        <c:grouping val="standard"/>
        <c:varyColors val="0"/>
        <c:ser>
          <c:idx val="8"/>
          <c:order val="8"/>
          <c:tx>
            <c:strRef>
              <c:f>'---Compare options---'!$H$32</c:f>
              <c:strCache>
                <c:ptCount val="1"/>
                <c:pt idx="0">
                  <c:v>LS Battery</c:v>
                </c:pt>
              </c:strCache>
            </c:strRef>
          </c:tx>
          <c:spPr>
            <a:ln w="28575" cap="rnd">
              <a:solidFill>
                <a:srgbClr val="724BC3"/>
              </a:solidFill>
              <a:prstDash val="sysDot"/>
              <a:round/>
            </a:ln>
            <a:effectLst/>
          </c:spPr>
          <c:marker>
            <c:symbol val="none"/>
          </c:marker>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options---'!$I$32:$AG$32</c:f>
              <c:numCache>
                <c:formatCode>#,##0</c:formatCode>
                <c:ptCount val="25"/>
                <c:pt idx="0">
                  <c:v>9.1374025004142823E-4</c:v>
                </c:pt>
                <c:pt idx="1">
                  <c:v>9.0988945999015414E-4</c:v>
                </c:pt>
                <c:pt idx="2">
                  <c:v>9.0996322001046792E-4</c:v>
                </c:pt>
                <c:pt idx="3">
                  <c:v>9.0998420995447304E-4</c:v>
                </c:pt>
                <c:pt idx="4">
                  <c:v>9.1235539997569504E-4</c:v>
                </c:pt>
                <c:pt idx="5">
                  <c:v>1.3576995200992314E-3</c:v>
                </c:pt>
                <c:pt idx="6">
                  <c:v>1.8736851999960891E-3</c:v>
                </c:pt>
                <c:pt idx="7">
                  <c:v>2.0726968999724704E-3</c:v>
                </c:pt>
                <c:pt idx="8">
                  <c:v>2.0739776000482379E-3</c:v>
                </c:pt>
                <c:pt idx="9">
                  <c:v>-36.360945109499994</c:v>
                </c:pt>
                <c:pt idx="10">
                  <c:v>-36.360731348800186</c:v>
                </c:pt>
                <c:pt idx="11">
                  <c:v>-15.56110924590098</c:v>
                </c:pt>
                <c:pt idx="12">
                  <c:v>-73.039922889000991</c:v>
                </c:pt>
                <c:pt idx="13">
                  <c:v>-73.03992266610021</c:v>
                </c:pt>
                <c:pt idx="14">
                  <c:v>-73.03989256370005</c:v>
                </c:pt>
                <c:pt idx="15">
                  <c:v>-73.039892504399631</c:v>
                </c:pt>
                <c:pt idx="16">
                  <c:v>15.508427591600594</c:v>
                </c:pt>
                <c:pt idx="17">
                  <c:v>15.508427798900357</c:v>
                </c:pt>
                <c:pt idx="18">
                  <c:v>15.508428652700331</c:v>
                </c:pt>
                <c:pt idx="19">
                  <c:v>15.508459091298846</c:v>
                </c:pt>
                <c:pt idx="20">
                  <c:v>-32.199873034499888</c:v>
                </c:pt>
                <c:pt idx="21">
                  <c:v>-39.070714851499361</c:v>
                </c:pt>
                <c:pt idx="22">
                  <c:v>-39.07059557499997</c:v>
                </c:pt>
                <c:pt idx="23">
                  <c:v>-44.793850955498783</c:v>
                </c:pt>
                <c:pt idx="24">
                  <c:v>-44.79320806549822</c:v>
                </c:pt>
              </c:numCache>
            </c:numRef>
          </c:val>
          <c:smooth val="0"/>
          <c:extLst>
            <c:ext xmlns:c16="http://schemas.microsoft.com/office/drawing/2014/chart" uri="{C3380CC4-5D6E-409C-BE32-E72D297353CC}">
              <c16:uniqueId val="{00000008-CF49-401F-B6AD-E9F9BABED932}"/>
            </c:ext>
          </c:extLst>
        </c:ser>
        <c:ser>
          <c:idx val="9"/>
          <c:order val="9"/>
          <c:tx>
            <c:strRef>
              <c:f>'---Compare options---'!$H$33</c:f>
              <c:strCache>
                <c:ptCount val="1"/>
                <c:pt idx="0">
                  <c:v>Pumped Hydro</c:v>
                </c:pt>
              </c:strCache>
            </c:strRef>
          </c:tx>
          <c:spPr>
            <a:ln w="28575" cap="rnd">
              <a:solidFill>
                <a:srgbClr val="87D3F2"/>
              </a:solidFill>
              <a:prstDash val="sysDot"/>
              <a:round/>
            </a:ln>
            <a:effectLst/>
          </c:spPr>
          <c:marker>
            <c:symbol val="none"/>
          </c:marker>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options---'!$I$33:$AG$33</c:f>
              <c:numCache>
                <c:formatCode>#,##0</c:formatCode>
                <c:ptCount val="25"/>
                <c:pt idx="0">
                  <c:v>0</c:v>
                </c:pt>
                <c:pt idx="1">
                  <c:v>0</c:v>
                </c:pt>
                <c:pt idx="2">
                  <c:v>0</c:v>
                </c:pt>
                <c:pt idx="3">
                  <c:v>1.0458301699145522E-3</c:v>
                </c:pt>
                <c:pt idx="4">
                  <c:v>1.1170290899826796E-3</c:v>
                </c:pt>
                <c:pt idx="5">
                  <c:v>1.1593413501032046E-3</c:v>
                </c:pt>
                <c:pt idx="6">
                  <c:v>1.2322509396653913E-3</c:v>
                </c:pt>
                <c:pt idx="7">
                  <c:v>1.3026537394580373E-3</c:v>
                </c:pt>
                <c:pt idx="8">
                  <c:v>1.3669718596247549E-3</c:v>
                </c:pt>
                <c:pt idx="9">
                  <c:v>1.469690000249102E-3</c:v>
                </c:pt>
                <c:pt idx="10">
                  <c:v>1.5991112004485331E-3</c:v>
                </c:pt>
                <c:pt idx="11">
                  <c:v>1.6845759000716498E-3</c:v>
                </c:pt>
                <c:pt idx="12">
                  <c:v>2.1085970006424759E-3</c:v>
                </c:pt>
                <c:pt idx="13">
                  <c:v>2.337336799428158E-3</c:v>
                </c:pt>
                <c:pt idx="14">
                  <c:v>-9.9432967999746324E-3</c:v>
                </c:pt>
                <c:pt idx="15">
                  <c:v>-11.448899456799609</c:v>
                </c:pt>
                <c:pt idx="16">
                  <c:v>-3.1853892840008484</c:v>
                </c:pt>
                <c:pt idx="17">
                  <c:v>-3.1851959932000682</c:v>
                </c:pt>
                <c:pt idx="18">
                  <c:v>-3.1850397842999882</c:v>
                </c:pt>
                <c:pt idx="19">
                  <c:v>-3.1847452041010911</c:v>
                </c:pt>
                <c:pt idx="20">
                  <c:v>11.845567991100324</c:v>
                </c:pt>
                <c:pt idx="21">
                  <c:v>23.469779580499562</c:v>
                </c:pt>
                <c:pt idx="22">
                  <c:v>23.469850051999856</c:v>
                </c:pt>
                <c:pt idx="23">
                  <c:v>29.921591186300248</c:v>
                </c:pt>
                <c:pt idx="24">
                  <c:v>29.921804057699774</c:v>
                </c:pt>
              </c:numCache>
            </c:numRef>
          </c:val>
          <c:smooth val="0"/>
          <c:extLst>
            <c:ext xmlns:c16="http://schemas.microsoft.com/office/drawing/2014/chart" uri="{C3380CC4-5D6E-409C-BE32-E72D297353CC}">
              <c16:uniqueId val="{00000009-CF49-401F-B6AD-E9F9BABED932}"/>
            </c:ext>
          </c:extLst>
        </c:ser>
        <c:dLbls>
          <c:showLegendKey val="0"/>
          <c:showVal val="0"/>
          <c:showCatName val="0"/>
          <c:showSerName val="0"/>
          <c:showPercent val="0"/>
          <c:showBubbleSize val="0"/>
        </c:dLbls>
        <c:marker val="1"/>
        <c:smooth val="0"/>
        <c:axId val="1844338624"/>
        <c:axId val="1844337536"/>
      </c:lineChart>
      <c:catAx>
        <c:axId val="1844338624"/>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44337536"/>
        <c:crosses val="autoZero"/>
        <c:auto val="1"/>
        <c:lblAlgn val="ctr"/>
        <c:lblOffset val="100"/>
        <c:noMultiLvlLbl val="0"/>
      </c:catAx>
      <c:valAx>
        <c:axId val="184433753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Capacity difference (MW)</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44338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4</xdr:col>
      <xdr:colOff>543116</xdr:colOff>
      <xdr:row>5</xdr:row>
      <xdr:rowOff>1119</xdr:rowOff>
    </xdr:from>
    <xdr:to>
      <xdr:col>14</xdr:col>
      <xdr:colOff>1226571</xdr:colOff>
      <xdr:row>30</xdr:row>
      <xdr:rowOff>78442</xdr:rowOff>
    </xdr:to>
    <xdr:sp macro="" textlink="">
      <xdr:nvSpPr>
        <xdr:cNvPr id="2" name="Rectangle 1">
          <a:extLst>
            <a:ext uri="{FF2B5EF4-FFF2-40B4-BE49-F238E27FC236}">
              <a16:creationId xmlns:a16="http://schemas.microsoft.com/office/drawing/2014/main" id="{00000000-0008-0000-0000-000002000000}"/>
            </a:ext>
          </a:extLst>
        </xdr:cNvPr>
        <xdr:cNvSpPr>
          <a:spLocks noChangeAspect="1"/>
        </xdr:cNvSpPr>
      </xdr:nvSpPr>
      <xdr:spPr>
        <a:xfrm>
          <a:off x="2981516" y="826619"/>
          <a:ext cx="6779455" cy="4204823"/>
        </a:xfrm>
        <a:custGeom>
          <a:avLst/>
          <a:gdLst>
            <a:gd name="connsiteX0" fmla="*/ 0 w 6753225"/>
            <a:gd name="connsiteY0" fmla="*/ 0 h 3400425"/>
            <a:gd name="connsiteX1" fmla="*/ 6753225 w 6753225"/>
            <a:gd name="connsiteY1" fmla="*/ 0 h 3400425"/>
            <a:gd name="connsiteX2" fmla="*/ 6753225 w 6753225"/>
            <a:gd name="connsiteY2" fmla="*/ 3400425 h 3400425"/>
            <a:gd name="connsiteX3" fmla="*/ 0 w 6753225"/>
            <a:gd name="connsiteY3" fmla="*/ 3400425 h 3400425"/>
            <a:gd name="connsiteX4" fmla="*/ 0 w 6753225"/>
            <a:gd name="connsiteY4" fmla="*/ 0 h 3400425"/>
            <a:gd name="connsiteX0" fmla="*/ 0 w 6755607"/>
            <a:gd name="connsiteY0" fmla="*/ 1197768 h 3400425"/>
            <a:gd name="connsiteX1" fmla="*/ 6755607 w 6755607"/>
            <a:gd name="connsiteY1" fmla="*/ 0 h 3400425"/>
            <a:gd name="connsiteX2" fmla="*/ 6755607 w 6755607"/>
            <a:gd name="connsiteY2" fmla="*/ 3400425 h 3400425"/>
            <a:gd name="connsiteX3" fmla="*/ 2382 w 6755607"/>
            <a:gd name="connsiteY3" fmla="*/ 3400425 h 3400425"/>
            <a:gd name="connsiteX4" fmla="*/ 0 w 6755607"/>
            <a:gd name="connsiteY4" fmla="*/ 1197768 h 34004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755607" h="3400425">
              <a:moveTo>
                <a:pt x="0" y="1197768"/>
              </a:moveTo>
              <a:lnTo>
                <a:pt x="6755607" y="0"/>
              </a:lnTo>
              <a:lnTo>
                <a:pt x="6755607" y="3400425"/>
              </a:lnTo>
              <a:lnTo>
                <a:pt x="2382" y="3400425"/>
              </a:lnTo>
              <a:lnTo>
                <a:pt x="0" y="1197768"/>
              </a:lnTo>
              <a:close/>
            </a:path>
          </a:pathLst>
        </a:custGeom>
        <a:solidFill>
          <a:srgbClr val="FFE600"/>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nchorCtr="0"/>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200">
            <a:solidFill>
              <a:schemeClr val="tx1"/>
            </a:solidFill>
          </a:endParaRPr>
        </a:p>
      </xdr:txBody>
    </xdr:sp>
    <xdr:clientData/>
  </xdr:twoCellAnchor>
  <xdr:twoCellAnchor editAs="absolute">
    <xdr:from>
      <xdr:col>5</xdr:col>
      <xdr:colOff>227966</xdr:colOff>
      <xdr:row>15</xdr:row>
      <xdr:rowOff>35014</xdr:rowOff>
    </xdr:from>
    <xdr:to>
      <xdr:col>14</xdr:col>
      <xdr:colOff>989741</xdr:colOff>
      <xdr:row>21</xdr:row>
      <xdr:rowOff>29463</xdr:rowOff>
    </xdr:to>
    <xdr:sp macro="" textlink="">
      <xdr:nvSpPr>
        <xdr:cNvPr id="3" name="Title 1">
          <a:extLst>
            <a:ext uri="{FF2B5EF4-FFF2-40B4-BE49-F238E27FC236}">
              <a16:creationId xmlns:a16="http://schemas.microsoft.com/office/drawing/2014/main" id="{00000000-0008-0000-0000-000003000000}"/>
            </a:ext>
          </a:extLst>
        </xdr:cNvPr>
        <xdr:cNvSpPr>
          <a:spLocks noGrp="1"/>
        </xdr:cNvSpPr>
      </xdr:nvSpPr>
      <xdr:spPr>
        <a:xfrm>
          <a:off x="3275966" y="2511514"/>
          <a:ext cx="6248175" cy="985049"/>
        </a:xfrm>
        <a:prstGeom prst="rect">
          <a:avLst/>
        </a:prstGeom>
      </xdr:spPr>
      <xdr:txBody>
        <a:bodyPr vert="horz" wrap="square" lIns="0" tIns="0" rIns="0" bIns="0" rtlCol="0" anchor="t" anchorCtr="0">
          <a:noAutofit/>
        </a:bodyPr>
        <a:lstStyle>
          <a:lvl1pPr algn="l" defTabSz="914400" rtl="0" eaLnBrk="1" latinLnBrk="0" hangingPunct="1">
            <a:lnSpc>
              <a:spcPct val="85000"/>
            </a:lnSpc>
            <a:spcBef>
              <a:spcPct val="0"/>
            </a:spcBef>
            <a:buNone/>
            <a:defRPr sz="3000" b="1" kern="1200">
              <a:solidFill>
                <a:schemeClr val="bg1"/>
              </a:solidFill>
              <a:latin typeface="+mn-lt"/>
              <a:ea typeface="+mj-ea"/>
              <a:cs typeface="Arial" pitchFamily="34" charset="0"/>
            </a:defRPr>
          </a:lvl1pPr>
        </a:lstStyle>
        <a:p>
          <a:pPr algn="l"/>
          <a:r>
            <a:rPr lang="en-US" baseline="0">
              <a:solidFill>
                <a:schemeClr val="tx1"/>
              </a:solidFill>
              <a:latin typeface="EYInterstate Light" panose="02000506000000020004" pitchFamily="2" charset="0"/>
            </a:rPr>
            <a:t>Improving Stability in South-Western NSW</a:t>
          </a:r>
          <a:endParaRPr lang="en-GB">
            <a:solidFill>
              <a:schemeClr val="tx1"/>
            </a:solidFill>
            <a:latin typeface="EYInterstate Light" panose="02000506000000020004" pitchFamily="2" charset="0"/>
          </a:endParaRPr>
        </a:p>
      </xdr:txBody>
    </xdr:sp>
    <xdr:clientData/>
  </xdr:twoCellAnchor>
  <xdr:twoCellAnchor editAs="absolute">
    <xdr:from>
      <xdr:col>5</xdr:col>
      <xdr:colOff>227966</xdr:colOff>
      <xdr:row>21</xdr:row>
      <xdr:rowOff>87709</xdr:rowOff>
    </xdr:from>
    <xdr:to>
      <xdr:col>14</xdr:col>
      <xdr:colOff>989741</xdr:colOff>
      <xdr:row>26</xdr:row>
      <xdr:rowOff>7691</xdr:rowOff>
    </xdr:to>
    <xdr:sp macro="" textlink="">
      <xdr:nvSpPr>
        <xdr:cNvPr id="4" name="Subtitle 2">
          <a:extLst>
            <a:ext uri="{FF2B5EF4-FFF2-40B4-BE49-F238E27FC236}">
              <a16:creationId xmlns:a16="http://schemas.microsoft.com/office/drawing/2014/main" id="{00000000-0008-0000-0000-000004000000}"/>
            </a:ext>
          </a:extLst>
        </xdr:cNvPr>
        <xdr:cNvSpPr>
          <a:spLocks noGrp="1"/>
        </xdr:cNvSpPr>
      </xdr:nvSpPr>
      <xdr:spPr>
        <a:xfrm>
          <a:off x="3275966" y="3554809"/>
          <a:ext cx="6248175" cy="745482"/>
        </a:xfrm>
        <a:prstGeom prst="rect">
          <a:avLst/>
        </a:prstGeom>
      </xdr:spPr>
      <xdr:txBody>
        <a:bodyPr vert="horz" wrap="square" lIns="0" tIns="0" rIns="0" bIns="0" rtlCol="0" anchor="t" anchorCtr="0">
          <a:noAutofit/>
        </a:bodyPr>
        <a:lstStyle>
          <a:lvl1pPr marL="356616" indent="-356616" algn="l" defTabSz="914400" rtl="0" eaLnBrk="1" latinLnBrk="0" hangingPunct="1">
            <a:spcBef>
              <a:spcPct val="20000"/>
            </a:spcBef>
            <a:buClr>
              <a:schemeClr val="accent2"/>
            </a:buClr>
            <a:buSzPct val="70000"/>
            <a:buFont typeface="Arial" pitchFamily="34" charset="0"/>
            <a:buChar char="►"/>
            <a:defRPr sz="2400" kern="1200">
              <a:solidFill>
                <a:schemeClr val="bg1"/>
              </a:solidFill>
              <a:latin typeface="+mn-lt"/>
              <a:ea typeface="+mn-ea"/>
              <a:cs typeface="Arial" pitchFamily="34" charset="0"/>
            </a:defRPr>
          </a:lvl1pPr>
          <a:lvl2pPr marL="713232" indent="-356616" algn="l" defTabSz="914400" rtl="0" eaLnBrk="1" latinLnBrk="0" hangingPunct="1">
            <a:spcBef>
              <a:spcPct val="20000"/>
            </a:spcBef>
            <a:buClr>
              <a:schemeClr val="accent2"/>
            </a:buClr>
            <a:buSzPct val="70000"/>
            <a:buFont typeface="Arial" pitchFamily="34" charset="0"/>
            <a:buChar char="►"/>
            <a:defRPr sz="2000" kern="1200">
              <a:solidFill>
                <a:schemeClr val="bg1"/>
              </a:solidFill>
              <a:latin typeface="+mn-lt"/>
              <a:ea typeface="+mn-ea"/>
              <a:cs typeface="Arial" pitchFamily="34" charset="0"/>
            </a:defRPr>
          </a:lvl2pPr>
          <a:lvl3pPr marL="1069848" indent="-356616" algn="l" defTabSz="914400" rtl="0" eaLnBrk="1" latinLnBrk="0" hangingPunct="1">
            <a:spcBef>
              <a:spcPct val="20000"/>
            </a:spcBef>
            <a:buClr>
              <a:schemeClr val="accent2"/>
            </a:buClr>
            <a:buSzPct val="70000"/>
            <a:buFont typeface="Arial" pitchFamily="34" charset="0"/>
            <a:buChar char="►"/>
            <a:defRPr sz="1800" kern="1200">
              <a:solidFill>
                <a:schemeClr val="bg1"/>
              </a:solidFill>
              <a:latin typeface="+mn-lt"/>
              <a:ea typeface="+mn-ea"/>
              <a:cs typeface="Arial" pitchFamily="34" charset="0"/>
            </a:defRPr>
          </a:lvl3pPr>
          <a:lvl4pPr marL="1426464"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4pPr>
          <a:lvl5pPr marL="1783080"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pPr marL="0" lvl="0" indent="0" algn="l" defTabSz="914400" rtl="0" eaLnBrk="1" latinLnBrk="0" hangingPunct="1">
            <a:lnSpc>
              <a:spcPct val="85000"/>
            </a:lnSpc>
            <a:spcBef>
              <a:spcPct val="0"/>
            </a:spcBef>
            <a:buNone/>
          </a:pPr>
          <a:r>
            <a:rPr lang="en-US" sz="2000" b="0" kern="1200">
              <a:solidFill>
                <a:schemeClr val="tx1"/>
              </a:solidFill>
              <a:latin typeface="EYInterstate" panose="02000503020000020004" pitchFamily="2" charset="0"/>
              <a:ea typeface="+mj-ea"/>
              <a:cs typeface="Arial" pitchFamily="34" charset="0"/>
            </a:rPr>
            <a:t>PADR Market</a:t>
          </a:r>
          <a:r>
            <a:rPr lang="en-US" sz="2000" b="0" kern="1200" baseline="0">
              <a:solidFill>
                <a:schemeClr val="tx1"/>
              </a:solidFill>
              <a:latin typeface="EYInterstate" panose="02000503020000020004" pitchFamily="2" charset="0"/>
              <a:ea typeface="+mj-ea"/>
              <a:cs typeface="Arial" pitchFamily="34" charset="0"/>
            </a:rPr>
            <a:t> Modelling Results</a:t>
          </a:r>
        </a:p>
        <a:p>
          <a:pPr marL="0" lvl="0" indent="0" algn="l" defTabSz="914400" rtl="0" eaLnBrk="1" latinLnBrk="0" hangingPunct="1">
            <a:lnSpc>
              <a:spcPct val="85000"/>
            </a:lnSpc>
            <a:spcBef>
              <a:spcPct val="0"/>
            </a:spcBef>
            <a:buNone/>
          </a:pPr>
          <a:endParaRPr lang="en-US" sz="1800" b="0" kern="1200" baseline="0">
            <a:solidFill>
              <a:schemeClr val="tx1"/>
            </a:solidFill>
            <a:latin typeface="EYInterstate" panose="02000503020000020004" pitchFamily="2" charset="0"/>
            <a:ea typeface="+mj-ea"/>
            <a:cs typeface="Arial" pitchFamily="34" charset="0"/>
          </a:endParaRPr>
        </a:p>
        <a:p>
          <a:pPr marL="0" lvl="0" indent="0" algn="l" defTabSz="914400" rtl="0" eaLnBrk="1" latinLnBrk="0" hangingPunct="1">
            <a:lnSpc>
              <a:spcPct val="85000"/>
            </a:lnSpc>
            <a:spcBef>
              <a:spcPct val="0"/>
            </a:spcBef>
            <a:buNone/>
          </a:pPr>
          <a:r>
            <a:rPr lang="en-US" sz="1800" b="1" kern="1200" baseline="0">
              <a:solidFill>
                <a:sysClr val="windowText" lastClr="000000"/>
              </a:solidFill>
              <a:latin typeface="EYInterstate" panose="02000503020000020004" pitchFamily="2" charset="0"/>
              <a:ea typeface="+mj-ea"/>
              <a:cs typeface="Arial" pitchFamily="34" charset="0"/>
            </a:rPr>
            <a:t>TransGrid</a:t>
          </a:r>
          <a:r>
            <a:rPr lang="en-US" sz="1800" b="0" kern="1200" baseline="0">
              <a:solidFill>
                <a:sysClr val="windowText" lastClr="000000"/>
              </a:solidFill>
              <a:latin typeface="EYInterstate" panose="02000503020000020004" pitchFamily="2" charset="0"/>
              <a:ea typeface="+mj-ea"/>
              <a:cs typeface="Arial" pitchFamily="34" charset="0"/>
            </a:rPr>
            <a:t> | 22 September 2021</a:t>
          </a:r>
          <a:endParaRPr lang="en-GB" sz="1800" b="0" kern="1200">
            <a:solidFill>
              <a:sysClr val="windowText" lastClr="000000"/>
            </a:solidFill>
            <a:latin typeface="EYInterstate" panose="02000503020000020004" pitchFamily="2" charset="0"/>
            <a:ea typeface="+mj-ea"/>
            <a:cs typeface="Arial" pitchFamily="34" charset="0"/>
          </a:endParaRPr>
        </a:p>
      </xdr:txBody>
    </xdr:sp>
    <xdr:clientData/>
  </xdr:twoCellAnchor>
  <xdr:twoCellAnchor editAs="oneCell">
    <xdr:from>
      <xdr:col>14</xdr:col>
      <xdr:colOff>236225</xdr:colOff>
      <xdr:row>37</xdr:row>
      <xdr:rowOff>5428</xdr:rowOff>
    </xdr:from>
    <xdr:to>
      <xdr:col>14</xdr:col>
      <xdr:colOff>1236096</xdr:colOff>
      <xdr:row>44</xdr:row>
      <xdr:rowOff>129888</xdr:rowOff>
    </xdr:to>
    <xdr:pic>
      <xdr:nvPicPr>
        <xdr:cNvPr id="5" name="Picture 4">
          <a:extLst>
            <a:ext uri="{FF2B5EF4-FFF2-40B4-BE49-F238E27FC236}">
              <a16:creationId xmlns:a16="http://schemas.microsoft.com/office/drawing/2014/main" id="{00000000-0008-0000-0000-000005000000}"/>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70625" y="6114128"/>
          <a:ext cx="999871" cy="1280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21167</xdr:rowOff>
    </xdr:from>
    <xdr:to>
      <xdr:col>6</xdr:col>
      <xdr:colOff>228075</xdr:colOff>
      <xdr:row>17</xdr:row>
      <xdr:rowOff>11122</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44</xdr:row>
      <xdr:rowOff>0</xdr:rowOff>
    </xdr:from>
    <xdr:to>
      <xdr:col>6</xdr:col>
      <xdr:colOff>228075</xdr:colOff>
      <xdr:row>58</xdr:row>
      <xdr:rowOff>173400</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23</xdr:row>
      <xdr:rowOff>0</xdr:rowOff>
    </xdr:from>
    <xdr:to>
      <xdr:col>6</xdr:col>
      <xdr:colOff>228075</xdr:colOff>
      <xdr:row>37</xdr:row>
      <xdr:rowOff>173400</xdr:rowOff>
    </xdr:to>
    <xdr:graphicFrame macro="">
      <xdr:nvGraphicFramePr>
        <xdr:cNvPr id="4" name="Chart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TasNetworks\7.%20Marinus%20PACR%202021\Annual%20outcome%20workbooks\EY%20results%20workbook%20(FY27-30)%20-%20Main%202020_11_06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yaustralia-my.sharepoint.com/personal/damien_slinger_au_ey_com/Documents/Desktop/Marinus/Regional%20yearly%20NPV%20comparison%202020_10_28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yaustralia-my.sharepoint.com/personal/damien_slinger_au_ey_com/Documents/Desktop/Marinus/EY%20results%20workbook%20(FY31-34)%20-%20Main%202020_11_06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notes"/>
      <sheetName val="Abbreviations and notes"/>
      <sheetName val="Main"/>
      <sheetName val="!!DELETE ME!! - Data checks"/>
      <sheetName val="!! DELETE ME!! - Workbook Check"/>
      <sheetName val="---Compare options---"/>
      <sheetName val="BaseCase_Generation"/>
      <sheetName val="BaseCase_Capacity"/>
      <sheetName val="BaseCase_VOM Cost"/>
      <sheetName val="BaseCase_FOM Cost"/>
      <sheetName val="BaseCase_Fuel Cost"/>
      <sheetName val="BaseCase_Build Cost"/>
      <sheetName val="BaseCase_REHAB Cost"/>
      <sheetName val="BaseCase_REZ Tx Cost"/>
      <sheetName val="BaseCase_USE+DSP Cost"/>
      <sheetName val="BaseCase_SyncCon Cost"/>
      <sheetName val="M27_30_Generation"/>
      <sheetName val="M27_30_Capacity"/>
      <sheetName val="M27_30_VOM Cost"/>
      <sheetName val="M27_30_FOM Cost"/>
      <sheetName val="M27_30_Fuel Cost"/>
      <sheetName val="M27_30_Build Cost"/>
      <sheetName val="M27_30_REHAB Cost"/>
      <sheetName val="M27_30_REZ Tx Cost"/>
      <sheetName val="M27_30_USE+DSP Cost"/>
      <sheetName val="M27_30_SyncCon Cost"/>
      <sheetName val="1_NPVall"/>
      <sheetName val="1_GenSO"/>
      <sheetName val="1_Cap"/>
      <sheetName val="1_NSCap"/>
      <sheetName val="1_DemandSum"/>
      <sheetName val="2_NPVall"/>
      <sheetName val="2_GenSO"/>
      <sheetName val="2_Cap"/>
      <sheetName val="2_NSCap"/>
      <sheetName val="2_DemandSum"/>
      <sheetName val="ESS_Charge_GWh"/>
      <sheetName val="ESS_Discharge_GWh"/>
      <sheetName val="NPVall_Slow"/>
      <sheetName val="GenSO_Slow"/>
      <sheetName val="Cap_Slow"/>
      <sheetName val="NSCap_Slow"/>
      <sheetName val="DemandSum_Slow"/>
      <sheetName val="NPVall_Slow FY27-30"/>
      <sheetName val="GenSO_Slow FY27-30"/>
      <sheetName val="Cap_Slow FY27-30"/>
      <sheetName val="NSCap_Slow FY27-30"/>
      <sheetName val="DemandSum_Slow FY27-30"/>
      <sheetName val="NPVall_Slow FY31-34"/>
      <sheetName val="GenSO_Slow FY31-34"/>
      <sheetName val="Cap_Slow FY31-34"/>
      <sheetName val="NSCap_Slow FY31-34"/>
      <sheetName val="DemandSum_Slow FY31-34"/>
      <sheetName val="NPVall_Central"/>
      <sheetName val="GenSO_Central"/>
      <sheetName val="Cap_Central"/>
      <sheetName val="NSCap_Central"/>
      <sheetName val="DemandSum_Central"/>
      <sheetName val="NPVall_Central FY27-30"/>
      <sheetName val="GenSO_Central FY27-30"/>
      <sheetName val="Cap_Central FY27-30"/>
      <sheetName val="NSCap_Central FY27-30"/>
      <sheetName val="DemandSum_Central FY27-30"/>
      <sheetName val="NPVall_Central FY31-34"/>
      <sheetName val="GenSO_Central FY31-34"/>
      <sheetName val="Cap_Central FY31-34"/>
      <sheetName val="NSCap_Central FY31-34"/>
      <sheetName val="DemandSum_Central FY31-34"/>
      <sheetName val="NPVall_Fast"/>
      <sheetName val="GenSO_Fast"/>
      <sheetName val="Cap_Fast"/>
      <sheetName val="NSCap_Fast"/>
      <sheetName val="DemandSum_Fast"/>
      <sheetName val="NPVall_Fast FY27-30"/>
      <sheetName val="GenSO_Fast FY27-30"/>
      <sheetName val="Cap_Fast FY27-30"/>
      <sheetName val="NSCap_Fast FY27-30"/>
      <sheetName val="DemandSum_Fast FY27-30"/>
      <sheetName val="NPVall_Fast FY31-34"/>
      <sheetName val="GenSO_Fast FY31-34"/>
      <sheetName val="Cap_Fast FY31-34"/>
      <sheetName val="NSCap_Fast FY31-34"/>
      <sheetName val="DemandSum_Fast FY31-34"/>
      <sheetName val="NPVall_High DER"/>
      <sheetName val="GenSO_High DER"/>
      <sheetName val="Cap_High DER"/>
      <sheetName val="NSCap_High DER"/>
      <sheetName val="DemandSum_High DER"/>
      <sheetName val="NPVall_High DER FY27-30"/>
      <sheetName val="GenSO_High DER FY27-30"/>
      <sheetName val="Cap_High DER FY27-30"/>
      <sheetName val="NSCap_High DER FY27-30"/>
      <sheetName val="DemandSum_High DER FY27-30"/>
      <sheetName val="NPVall_High DER FY31-34"/>
      <sheetName val="GenSO_High DER FY31-34"/>
      <sheetName val="Cap_High DER FY31-34"/>
      <sheetName val="NSCap_High DER FY31-34"/>
      <sheetName val="DemandSum_High DER FY31-34"/>
      <sheetName val="NPVall_Step"/>
      <sheetName val="GenSO_Step"/>
      <sheetName val="Cap_Step"/>
      <sheetName val="NSCap_Step"/>
      <sheetName val="DemandSum_Step"/>
      <sheetName val="NPVall_Step FY27-30"/>
      <sheetName val="GenSO_Step FY27-30"/>
      <sheetName val="Cap_Step FY27-30"/>
      <sheetName val="NSCap_Step FY27-30"/>
      <sheetName val="DemandSum_Step FY27-30"/>
      <sheetName val="NPVall_Step FY31-34"/>
      <sheetName val="GenSO_Step FY31-34"/>
      <sheetName val="Cap_Step FY31-34"/>
      <sheetName val="NSCap_Step FY31-34"/>
      <sheetName val="DemandSum_Step FY31-34"/>
    </sheetNames>
    <sheetDataSet>
      <sheetData sheetId="0"/>
      <sheetData sheetId="1"/>
      <sheetData sheetId="2"/>
      <sheetData sheetId="3"/>
      <sheetData sheetId="4">
        <row r="5">
          <cell r="A5" t="str">
            <v>2021-22</v>
          </cell>
        </row>
      </sheetData>
      <sheetData sheetId="5"/>
      <sheetData sheetId="6"/>
      <sheetData sheetId="7"/>
      <sheetData sheetId="8"/>
      <sheetData sheetId="9"/>
      <sheetData sheetId="10"/>
      <sheetData sheetId="11"/>
      <sheetData sheetId="12"/>
      <sheetData sheetId="13"/>
      <sheetData sheetId="14">
        <row r="9">
          <cell r="C9">
            <v>1.5838750654978144E-3</v>
          </cell>
          <cell r="D9">
            <v>1.734430042596451E-3</v>
          </cell>
          <cell r="E9">
            <v>1.7971371992661204E-3</v>
          </cell>
          <cell r="F9">
            <v>2.0652093234714529E-3</v>
          </cell>
          <cell r="G9">
            <v>2.888863633320402E-3</v>
          </cell>
          <cell r="H9">
            <v>6.5242592912347474E-3</v>
          </cell>
          <cell r="I9">
            <v>6.3069704879774044E-3</v>
          </cell>
          <cell r="J9">
            <v>40410.324613368059</v>
          </cell>
          <cell r="K9">
            <v>38158.946973417849</v>
          </cell>
          <cell r="L9">
            <v>37619.543646780337</v>
          </cell>
          <cell r="M9">
            <v>45808.907919399942</v>
          </cell>
          <cell r="N9">
            <v>76963.010302480252</v>
          </cell>
          <cell r="O9">
            <v>80153.51838443325</v>
          </cell>
          <cell r="P9">
            <v>76827.152073867692</v>
          </cell>
          <cell r="Q9">
            <v>87474.755626818791</v>
          </cell>
          <cell r="R9">
            <v>91069.842730946781</v>
          </cell>
          <cell r="S9">
            <v>128846.22936806329</v>
          </cell>
          <cell r="T9">
            <v>125220.58944249987</v>
          </cell>
          <cell r="U9">
            <v>129273.46595985502</v>
          </cell>
          <cell r="V9">
            <v>135237.62705461518</v>
          </cell>
          <cell r="W9">
            <v>153396.83038803071</v>
          </cell>
        </row>
      </sheetData>
      <sheetData sheetId="15">
        <row r="9">
          <cell r="C9">
            <v>4.9225452599999994E-3</v>
          </cell>
          <cell r="D9">
            <v>4.9119135199999992E-3</v>
          </cell>
          <cell r="E9">
            <v>34.259585666429999</v>
          </cell>
          <cell r="F9">
            <v>202.490346619626</v>
          </cell>
          <cell r="G9">
            <v>3.3102710121799999</v>
          </cell>
          <cell r="H9">
            <v>1.6283453937999999</v>
          </cell>
          <cell r="I9">
            <v>5.0652539999999999E-3</v>
          </cell>
          <cell r="J9">
            <v>31859.166606874074</v>
          </cell>
          <cell r="K9">
            <v>399.31519456642002</v>
          </cell>
          <cell r="L9">
            <v>3.7412001020600001</v>
          </cell>
          <cell r="M9">
            <v>5.0866619399999998E-3</v>
          </cell>
          <cell r="N9">
            <v>1286.5756141475599</v>
          </cell>
          <cell r="O9">
            <v>16455.244189173241</v>
          </cell>
          <cell r="P9">
            <v>325.91855643662001</v>
          </cell>
          <cell r="Q9">
            <v>2040.3816423662599</v>
          </cell>
          <cell r="R9">
            <v>8885.5388511935707</v>
          </cell>
          <cell r="S9">
            <v>12112.85392333717</v>
          </cell>
          <cell r="T9">
            <v>5.1222101899999987E-3</v>
          </cell>
          <cell r="U9">
            <v>9287.8414240571692</v>
          </cell>
          <cell r="V9">
            <v>109.0579590595799</v>
          </cell>
          <cell r="W9">
            <v>7997.2542846307606</v>
          </cell>
        </row>
      </sheetData>
      <sheetData sheetId="16">
        <row r="5">
          <cell r="C5">
            <v>1204.8681408698501</v>
          </cell>
          <cell r="D5">
            <v>1108.8751908962402</v>
          </cell>
          <cell r="E5">
            <v>1305.1724713738399</v>
          </cell>
          <cell r="F5">
            <v>930.79623559999993</v>
          </cell>
          <cell r="G5">
            <v>457.55107300000003</v>
          </cell>
          <cell r="H5">
            <v>653.04653399999995</v>
          </cell>
          <cell r="I5">
            <v>620.02247900000009</v>
          </cell>
          <cell r="J5">
            <v>716.00648000000001</v>
          </cell>
          <cell r="K5">
            <v>794.22271999999998</v>
          </cell>
          <cell r="L5">
            <v>1056.71569</v>
          </cell>
          <cell r="M5">
            <v>1333.7173699999998</v>
          </cell>
          <cell r="N5">
            <v>1349.9251299999999</v>
          </cell>
          <cell r="O5">
            <v>1369.4847749999999</v>
          </cell>
          <cell r="P5">
            <v>1563.109616</v>
          </cell>
          <cell r="Q5">
            <v>1655.368234</v>
          </cell>
          <cell r="R5">
            <v>1671.7901899999999</v>
          </cell>
          <cell r="S5">
            <v>1540.8167900000001</v>
          </cell>
          <cell r="T5">
            <v>1525.8792900000001</v>
          </cell>
          <cell r="U5">
            <v>1455.2609959999997</v>
          </cell>
          <cell r="V5">
            <v>1549.0751299999999</v>
          </cell>
          <cell r="W5">
            <v>1349.0279100000002</v>
          </cell>
        </row>
      </sheetData>
      <sheetData sheetId="17"/>
      <sheetData sheetId="18"/>
      <sheetData sheetId="19"/>
      <sheetData sheetId="20"/>
      <sheetData sheetId="21"/>
      <sheetData sheetId="22"/>
      <sheetData sheetId="23"/>
      <sheetData sheetId="24">
        <row r="9">
          <cell r="C9">
            <v>9.7816777102889422E-4</v>
          </cell>
          <cell r="D9">
            <v>1.0688623492945647E-3</v>
          </cell>
          <cell r="E9">
            <v>1.1081104599354394E-3</v>
          </cell>
          <cell r="F9">
            <v>1.2696678419595469E-3</v>
          </cell>
          <cell r="G9">
            <v>1.7676949215797817E-3</v>
          </cell>
          <cell r="H9">
            <v>2.7065237696208217E-3</v>
          </cell>
          <cell r="I9">
            <v>2.641973520965857E-3</v>
          </cell>
          <cell r="J9">
            <v>35994.894120366072</v>
          </cell>
          <cell r="K9">
            <v>33989.513004522858</v>
          </cell>
          <cell r="L9">
            <v>32698.256494258647</v>
          </cell>
          <cell r="M9">
            <v>41208.352689381587</v>
          </cell>
          <cell r="N9">
            <v>64388.61993507111</v>
          </cell>
          <cell r="O9">
            <v>69485.979282190427</v>
          </cell>
          <cell r="P9">
            <v>65614.711382637819</v>
          </cell>
          <cell r="Q9">
            <v>71592.258899236767</v>
          </cell>
          <cell r="R9">
            <v>74653.352172212952</v>
          </cell>
          <cell r="S9">
            <v>112753.58873245893</v>
          </cell>
          <cell r="T9">
            <v>108997.8589293074</v>
          </cell>
          <cell r="U9">
            <v>111641.08435549994</v>
          </cell>
          <cell r="V9">
            <v>112722.2571110508</v>
          </cell>
          <cell r="W9">
            <v>131672.06652004065</v>
          </cell>
        </row>
      </sheetData>
      <sheetData sheetId="25">
        <row r="9">
          <cell r="C9">
            <v>3.0174366789999991E-3</v>
          </cell>
          <cell r="D9">
            <v>3.0110325209999995E-3</v>
          </cell>
          <cell r="E9">
            <v>34.257661736801005</v>
          </cell>
          <cell r="F9">
            <v>207.994241940156</v>
          </cell>
          <cell r="G9">
            <v>4.2760118288149993</v>
          </cell>
          <cell r="H9">
            <v>3.0854676199999981E-3</v>
          </cell>
          <cell r="I9">
            <v>3.1050171789999978E-3</v>
          </cell>
          <cell r="J9">
            <v>32185.485755644368</v>
          </cell>
          <cell r="K9">
            <v>436.16353232415196</v>
          </cell>
          <cell r="L9">
            <v>3.7392361675010002</v>
          </cell>
          <cell r="M9">
            <v>195.82826125222002</v>
          </cell>
          <cell r="N9">
            <v>1286.5736690561162</v>
          </cell>
          <cell r="O9">
            <v>21486.827113631163</v>
          </cell>
          <cell r="P9">
            <v>197.25640570617298</v>
          </cell>
          <cell r="Q9">
            <v>3164.3993309542357</v>
          </cell>
          <cell r="R9">
            <v>10207.769825416424</v>
          </cell>
          <cell r="S9">
            <v>11525.752435625696</v>
          </cell>
          <cell r="T9">
            <v>9.3296549431100022</v>
          </cell>
          <cell r="U9">
            <v>22332.904082719982</v>
          </cell>
          <cell r="V9">
            <v>80.697803431978997</v>
          </cell>
          <cell r="W9">
            <v>8052.0042854523736</v>
          </cell>
        </row>
      </sheetData>
      <sheetData sheetId="26">
        <row r="5">
          <cell r="C5">
            <v>1202.47692963043</v>
          </cell>
          <cell r="D5">
            <v>1091.0377197374598</v>
          </cell>
          <cell r="E5">
            <v>1302.1242198888599</v>
          </cell>
          <cell r="F5">
            <v>933.12676329999999</v>
          </cell>
          <cell r="G5">
            <v>498.59118799999999</v>
          </cell>
          <cell r="H5">
            <v>712.21125399999994</v>
          </cell>
          <cell r="I5">
            <v>703.04521</v>
          </cell>
          <cell r="J5">
            <v>870.98815000000002</v>
          </cell>
          <cell r="K5">
            <v>1005.3009939999999</v>
          </cell>
          <cell r="L5">
            <v>1250.8458400000002</v>
          </cell>
          <cell r="M5">
            <v>1554.4141400000001</v>
          </cell>
          <cell r="N5">
            <v>1701.6508399999998</v>
          </cell>
          <cell r="O5">
            <v>1693.827</v>
          </cell>
          <cell r="P5">
            <v>1748.6726400000002</v>
          </cell>
          <cell r="Q5">
            <v>1668.9315299999998</v>
          </cell>
          <cell r="R5">
            <v>1827.01404</v>
          </cell>
          <cell r="S5">
            <v>1478.05756</v>
          </cell>
          <cell r="T5">
            <v>1585.952</v>
          </cell>
          <cell r="U5">
            <v>1424.98489</v>
          </cell>
          <cell r="V5">
            <v>1249.6846560000001</v>
          </cell>
          <cell r="W5">
            <v>1202.3411299999998</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Macro"/>
      <sheetName val="Case assumptions"/>
      <sheetName val="Scenario effects"/>
      <sheetName val="Annual CF Case 1"/>
      <sheetName val="Annual CF Case 2"/>
      <sheetName val="Annual GWh Case 1"/>
      <sheetName val="Annual GWh Case 2"/>
      <sheetName val="Annual GWh Spill Case 1"/>
      <sheetName val="Annual GWh Spill Case 2"/>
      <sheetName val="NPV Case 1"/>
      <sheetName val="NPV Case 2"/>
      <sheetName val="NPV compare #1#"/>
      <sheetName val="Annual region NPV Case 1"/>
      <sheetName val="Annual region NPV Case 2"/>
      <sheetName val="Annual region NPV compare #1#"/>
      <sheetName val="Region NPV yearly Case 1"/>
      <sheetName val="Region NPV yearly Case 2"/>
      <sheetName val="Region NPV yearly compare #1#"/>
      <sheetName val="Annual tech NPV Case 1"/>
      <sheetName val="Annual tech NPV Case 2"/>
      <sheetName val="Annual tech NPV compare #1#"/>
      <sheetName val="Tech NPV yearly Case 1"/>
      <sheetName val="Tech NPV yearly Case 2"/>
      <sheetName val="Tech NPV yearly compare #1#"/>
      <sheetName val="Generation Case 1"/>
      <sheetName val="Generation Case 2"/>
      <sheetName val="Generation compare #1#"/>
      <sheetName val="Gen - Node-REZ Case 1"/>
      <sheetName val="Gen - Node-REZ Case 2"/>
      <sheetName val="Gen - Node-REZ compare #1#"/>
      <sheetName val="NEM capacity Case 1"/>
      <sheetName val="NEM capacity Case 2"/>
      <sheetName val="NEM capacity compare #1#"/>
      <sheetName val="Node-REZ capacity Case 1"/>
      <sheetName val="Node-REZ capacity Case 2"/>
      <sheetName val="Node-REZ capacity compare #1#"/>
      <sheetName val="Auto capacity Case 1"/>
      <sheetName val="Auto capacity Case 2"/>
      <sheetName val="Auto capacity compare #1#"/>
      <sheetName val="Auto REZ overview Case 1"/>
      <sheetName val="Auto REZ overview Case 2"/>
      <sheetName val="Auto REZ overview compare #1#"/>
      <sheetName val="Proxy price Case 1"/>
      <sheetName val="Proxy price Case 2"/>
      <sheetName val="Proxy price compare #1#"/>
      <sheetName val="Proxy price hourly Case 1"/>
      <sheetName val="Proxy price hourly Case 2"/>
      <sheetName val="Proxy price hourly compare #1#"/>
      <sheetName val="Energy flow Case 1"/>
      <sheetName val="Energy flow Case 2"/>
      <sheetName val="Energy flow compare #1#"/>
      <sheetName val="USE Case 1"/>
      <sheetName val="USE Case 2"/>
      <sheetName val="USE compare #1#"/>
      <sheetName val="Emissions Case 1"/>
      <sheetName val="Emissions Case 2"/>
      <sheetName val="Emissions compare #1#"/>
      <sheetName val="NSW to QLD Case 1"/>
      <sheetName val="NSW to QLD Case 2"/>
      <sheetName val="VIC to NSW Case 1"/>
      <sheetName val="VIC to NSW Case 2"/>
      <sheetName val="VIC to SA Case 1"/>
      <sheetName val="VIC to SA Case 2"/>
      <sheetName val="NSW to SA Case 1"/>
      <sheetName val="NSW to SA Case 2"/>
      <sheetName val="TAS to VIC Case 1"/>
      <sheetName val="TAS to VIC Case 2"/>
      <sheetName val="1_AnnualGenerationAG"/>
      <sheetName val="1_AnnualGenerationSO"/>
      <sheetName val="1_AnnualGeneration"/>
      <sheetName val="1_AnnualSpill"/>
      <sheetName val="1_AnnualCapacity"/>
      <sheetName val="1_DurationData"/>
      <sheetName val="1_TODLink"/>
      <sheetName val="1_AnnualLink"/>
      <sheetName val="1_AnnualNodeSummary"/>
      <sheetName val="1_TODNodeSummary"/>
      <sheetName val="1_DemandSummary"/>
      <sheetName val="1_AnnualDemandMax"/>
      <sheetName val="1_NPVall"/>
      <sheetName val="1_Emissions"/>
      <sheetName val="1_BuildLimits"/>
      <sheetName val="1_CF"/>
      <sheetName val="1_REZTransmissionLimits"/>
      <sheetName val="1_AssumedCapacity"/>
      <sheetName val="2_AnnualGenerationAG"/>
      <sheetName val="2_AnnualGenerationSO"/>
      <sheetName val="2_AnnualGeneration"/>
      <sheetName val="2_AnnualSpill"/>
      <sheetName val="2_AnnualCapacity"/>
      <sheetName val="2_DurationData"/>
      <sheetName val="2_TODLink"/>
      <sheetName val="2_AnnualLink"/>
      <sheetName val="2_AnnualNodeSummary"/>
      <sheetName val="2_TODNodeSummary"/>
      <sheetName val="2_DemandSummary"/>
      <sheetName val="2_AnnualDemandMax"/>
      <sheetName val="2_NPVall"/>
      <sheetName val="2_Emissions"/>
      <sheetName val="2_BuildLimits"/>
      <sheetName val="2_CF"/>
      <sheetName val="2_REZTransmissionLimits"/>
      <sheetName val="2_AssumedCapacity"/>
    </sheetNames>
    <sheetDataSet>
      <sheetData sheetId="0"/>
      <sheetData sheetId="1">
        <row r="3">
          <cell r="B3" t="str">
            <v>\\rc-sql7.rc.lan\tsirp\TasNetworks\PACR\2020_06_16_RST_TEST\Results\Marinus_2020-06-16a_AlternativeRST_Central\EC70\TS-IRP_summary_code\Files_for_excel</v>
          </cell>
          <cell r="D3" t="str">
            <v>Central</v>
          </cell>
          <cell r="K3" t="str">
            <v>TAS1</v>
          </cell>
          <cell r="L3" t="str">
            <v>TAS1 - Tasmania Midlands</v>
          </cell>
        </row>
        <row r="4">
          <cell r="B4" t="str">
            <v>\\rc-sql7.rc.lan\tsirp\TasNetworks\PACR\2020_06_16_RST_TEST\Results\Marinus_2020-06-16a_AlternativeRST_Slow Change\EC70\TS-IRP_summary_code\Files_for_excel</v>
          </cell>
          <cell r="D4" t="str">
            <v>Slow</v>
          </cell>
          <cell r="W4" t="str">
            <v>rooftopPV</v>
          </cell>
        </row>
        <row r="5">
          <cell r="B5">
            <v>0</v>
          </cell>
          <cell r="D5">
            <v>0</v>
          </cell>
          <cell r="G5" t="str">
            <v>N-Q-MNSP1</v>
          </cell>
          <cell r="J5" t="str">
            <v>NSW1</v>
          </cell>
          <cell r="K5" t="str">
            <v>NSW1</v>
          </cell>
          <cell r="L5" t="str">
            <v>NSW1 - Broken Hill</v>
          </cell>
        </row>
        <row r="6">
          <cell r="B6">
            <v>0</v>
          </cell>
          <cell r="D6">
            <v>0</v>
          </cell>
          <cell r="G6" t="str">
            <v>QNI</v>
          </cell>
          <cell r="J6" t="str">
            <v>QLD1</v>
          </cell>
          <cell r="K6" t="str">
            <v>QLD1</v>
          </cell>
          <cell r="L6" t="str">
            <v>NSW1 - Central West NSW</v>
          </cell>
          <cell r="U6" t="str">
            <v>As-Generated</v>
          </cell>
        </row>
        <row r="7">
          <cell r="B7">
            <v>0</v>
          </cell>
          <cell r="D7">
            <v>0</v>
          </cell>
          <cell r="G7" t="str">
            <v>SWNSW-SA1</v>
          </cell>
          <cell r="J7" t="str">
            <v>VIC1</v>
          </cell>
          <cell r="K7" t="str">
            <v>VIC1</v>
          </cell>
          <cell r="L7" t="str">
            <v>NSW1 - Cooma-Monaro</v>
          </cell>
          <cell r="U7" t="str">
            <v>Sent-Out</v>
          </cell>
        </row>
        <row r="8">
          <cell r="B8">
            <v>0</v>
          </cell>
          <cell r="D8">
            <v>0</v>
          </cell>
          <cell r="G8" t="str">
            <v>T-V-MNSP1</v>
          </cell>
          <cell r="J8" t="str">
            <v>SA1</v>
          </cell>
          <cell r="K8" t="str">
            <v>SA1</v>
          </cell>
          <cell r="L8" t="str">
            <v>NSW1 - New England</v>
          </cell>
        </row>
        <row r="9">
          <cell r="B9">
            <v>0</v>
          </cell>
          <cell r="D9">
            <v>0</v>
          </cell>
          <cell r="G9" t="str">
            <v>V-S-MNSP1</v>
          </cell>
          <cell r="J9" t="str">
            <v>TAS1</v>
          </cell>
          <cell r="K9" t="str">
            <v>TAS1</v>
          </cell>
          <cell r="L9" t="str">
            <v>NSW1 - North West NSW</v>
          </cell>
          <cell r="Z9" t="str">
            <v>Existing</v>
          </cell>
          <cell r="AA9" t="str">
            <v>NE</v>
          </cell>
        </row>
        <row r="10">
          <cell r="B10">
            <v>0</v>
          </cell>
          <cell r="D10">
            <v>0</v>
          </cell>
          <cell r="G10" t="str">
            <v>V-SA</v>
          </cell>
          <cell r="J10">
            <v>0</v>
          </cell>
          <cell r="K10">
            <v>0</v>
          </cell>
          <cell r="L10" t="str">
            <v>NSW1 - South West NSW</v>
          </cell>
        </row>
        <row r="11">
          <cell r="B11">
            <v>0</v>
          </cell>
          <cell r="D11">
            <v>0</v>
          </cell>
          <cell r="G11" t="str">
            <v>VIC1-CAN</v>
          </cell>
          <cell r="L11" t="str">
            <v>NSW1 - Southern NSW Tablelands</v>
          </cell>
        </row>
        <row r="12">
          <cell r="B12">
            <v>0</v>
          </cell>
          <cell r="D12">
            <v>0</v>
          </cell>
          <cell r="G12" t="str">
            <v>VIC1-SWNSW</v>
          </cell>
          <cell r="L12" t="str">
            <v>NSW1 - Tumut</v>
          </cell>
        </row>
        <row r="13">
          <cell r="B13">
            <v>0</v>
          </cell>
          <cell r="D13">
            <v>0</v>
          </cell>
          <cell r="G13" t="str">
            <v>VIC1-SWNSW_SL</v>
          </cell>
          <cell r="L13" t="str">
            <v>NSW1 - Wagga Wagga</v>
          </cell>
        </row>
        <row r="14">
          <cell r="B14">
            <v>0</v>
          </cell>
          <cell r="D14">
            <v>0</v>
          </cell>
          <cell r="G14">
            <v>0</v>
          </cell>
          <cell r="L14" t="str">
            <v>QLD1 - Barcaldine</v>
          </cell>
        </row>
        <row r="15">
          <cell r="B15">
            <v>0</v>
          </cell>
          <cell r="D15">
            <v>0</v>
          </cell>
          <cell r="L15" t="str">
            <v>QLD1 - Darling Downs</v>
          </cell>
        </row>
        <row r="16">
          <cell r="B16">
            <v>0</v>
          </cell>
          <cell r="D16">
            <v>0</v>
          </cell>
          <cell r="L16" t="str">
            <v>QLD1 - Far North QLD</v>
          </cell>
        </row>
        <row r="17">
          <cell r="L17" t="str">
            <v>QLD1 - Fitzroy</v>
          </cell>
        </row>
        <row r="18">
          <cell r="B18" t="str">
            <v>Case 2</v>
          </cell>
          <cell r="L18" t="str">
            <v>QLD1 - Isaac</v>
          </cell>
        </row>
        <row r="19">
          <cell r="B19">
            <v>0</v>
          </cell>
          <cell r="L19" t="str">
            <v>QLD1 - North Qld Clean Energy Hub</v>
          </cell>
        </row>
        <row r="20">
          <cell r="B20">
            <v>0</v>
          </cell>
          <cell r="L20" t="str">
            <v>QLD1 - Northern Qld</v>
          </cell>
        </row>
        <row r="21">
          <cell r="B21">
            <v>0</v>
          </cell>
          <cell r="L21" t="str">
            <v>QLD1 - Wide Bay</v>
          </cell>
        </row>
        <row r="22">
          <cell r="B22">
            <v>0</v>
          </cell>
          <cell r="L22" t="str">
            <v>SA1 - Eastern Eyre Peninsula</v>
          </cell>
        </row>
        <row r="23">
          <cell r="B23">
            <v>0</v>
          </cell>
          <cell r="L23" t="str">
            <v>SA1 - Leigh Creek</v>
          </cell>
        </row>
        <row r="24">
          <cell r="B24">
            <v>0</v>
          </cell>
          <cell r="L24" t="str">
            <v>SA1 - Mid-North SA</v>
          </cell>
        </row>
        <row r="25">
          <cell r="B25">
            <v>0</v>
          </cell>
          <cell r="L25" t="str">
            <v>SA1 - Mid-North South Australia_MN</v>
          </cell>
        </row>
        <row r="26">
          <cell r="L26" t="str">
            <v>SA1 - Northern SA</v>
          </cell>
        </row>
        <row r="27">
          <cell r="L27" t="str">
            <v>SA1 - Riverland</v>
          </cell>
        </row>
        <row r="28">
          <cell r="B28">
            <v>2050</v>
          </cell>
          <cell r="L28" t="str">
            <v>SA1 - South East SA</v>
          </cell>
        </row>
        <row r="29">
          <cell r="B29">
            <v>5.8999999999999997E-2</v>
          </cell>
          <cell r="L29" t="str">
            <v>SA1 - Western Eyre Peninsula</v>
          </cell>
        </row>
        <row r="30">
          <cell r="B30">
            <v>1</v>
          </cell>
          <cell r="L30" t="str">
            <v>SA1 - Yorke Peninsula</v>
          </cell>
        </row>
        <row r="31">
          <cell r="B31" t="str">
            <v>NEM</v>
          </cell>
          <cell r="L31" t="str">
            <v>TAS1 - North East Tasmania</v>
          </cell>
        </row>
        <row r="32">
          <cell r="B32">
            <v>0.1</v>
          </cell>
          <cell r="L32" t="str">
            <v>TAS1 - North West Tasmania</v>
          </cell>
        </row>
        <row r="33">
          <cell r="B33">
            <v>43647</v>
          </cell>
          <cell r="L33" t="str">
            <v>TAS1 - Tasmania Midlands</v>
          </cell>
        </row>
        <row r="34">
          <cell r="B34">
            <v>87</v>
          </cell>
          <cell r="L34" t="str">
            <v>VIC1 - Central North Vic</v>
          </cell>
        </row>
        <row r="35">
          <cell r="L35" t="str">
            <v>VIC1 - Gippsland</v>
          </cell>
        </row>
        <row r="36">
          <cell r="B36">
            <v>100</v>
          </cell>
          <cell r="L36" t="str">
            <v>VIC1 - Murray River</v>
          </cell>
        </row>
        <row r="37">
          <cell r="L37" t="str">
            <v>VIC1 - Ovens Murray</v>
          </cell>
        </row>
        <row r="38">
          <cell r="L38" t="str">
            <v>VIC1 - South West Victoria</v>
          </cell>
        </row>
        <row r="39">
          <cell r="L39" t="str">
            <v>VIC1 - Western Victoria</v>
          </cell>
        </row>
        <row r="47">
          <cell r="B47" t="str">
            <v>Annual_Capacity</v>
          </cell>
        </row>
        <row r="48">
          <cell r="B48" t="str">
            <v>Annual_GenerationAG</v>
          </cell>
        </row>
        <row r="49">
          <cell r="B49" t="str">
            <v>Annual_GenerationSO</v>
          </cell>
        </row>
        <row r="50">
          <cell r="B50" t="str">
            <v>Duration_Link</v>
          </cell>
        </row>
        <row r="51">
          <cell r="B51" t="str">
            <v>TOD_Link</v>
          </cell>
        </row>
        <row r="52">
          <cell r="B52" t="str">
            <v>Annual_Link</v>
          </cell>
        </row>
        <row r="53">
          <cell r="B53" t="str">
            <v>Annual_Node details</v>
          </cell>
        </row>
        <row r="54">
          <cell r="B54" t="str">
            <v>TOD_NodePoolPrice</v>
          </cell>
        </row>
        <row r="55">
          <cell r="B55" t="str">
            <v>Annual_NPV_agg</v>
          </cell>
        </row>
        <row r="56">
          <cell r="B56" t="str">
            <v>EnergyConstraints</v>
          </cell>
        </row>
        <row r="57">
          <cell r="B57" t="str">
            <v>AnnualMax_Node demand</v>
          </cell>
        </row>
        <row r="58">
          <cell r="B58" t="str">
            <v>DemandSummary</v>
          </cell>
        </row>
        <row r="59">
          <cell r="B59" t="str">
            <v>Annual_Spill_Wind_Solar_Hydro</v>
          </cell>
        </row>
        <row r="60">
          <cell r="B60" t="str">
            <v>AssumedCapacity</v>
          </cell>
        </row>
        <row r="61">
          <cell r="B61" t="str">
            <v>CF</v>
          </cell>
        </row>
        <row r="62">
          <cell r="B62" t="str">
            <v>REZTransmissionLimits</v>
          </cell>
        </row>
        <row r="63">
          <cell r="B63" t="str">
            <v>BuildLimits</v>
          </cell>
        </row>
        <row r="64">
          <cell r="B64">
            <v>0</v>
          </cell>
        </row>
        <row r="65">
          <cell r="B65">
            <v>0</v>
          </cell>
        </row>
        <row r="66">
          <cell r="B66">
            <v>0</v>
          </cell>
        </row>
        <row r="67">
          <cell r="B67">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7">
          <cell r="AL7">
            <v>0</v>
          </cell>
        </row>
      </sheetData>
      <sheetData sheetId="17">
        <row r="7">
          <cell r="AL7">
            <v>0</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ow r="1">
          <cell r="AN1">
            <v>9.4436709627165102E-4</v>
          </cell>
        </row>
      </sheetData>
      <sheetData sheetId="99"/>
      <sheetData sheetId="100"/>
      <sheetData sheetId="101"/>
      <sheetData sheetId="102"/>
      <sheetData sheetId="10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notes"/>
      <sheetName val="Abbreviations and notes"/>
      <sheetName val="Main"/>
      <sheetName val="!!DELETE ME!! - Data checks"/>
      <sheetName val="!! DELETE ME!! - Workbook Check"/>
      <sheetName val="---Compare options---"/>
      <sheetName val="BaseCase_Generation"/>
      <sheetName val="BaseCase_Capacity"/>
      <sheetName val="BaseCase_VOM Cost"/>
      <sheetName val="BaseCase_FOM Cost"/>
      <sheetName val="BaseCase_Fuel Cost"/>
      <sheetName val="BaseCase_Build Cost"/>
      <sheetName val="BaseCase_REHAB Cost"/>
      <sheetName val="BaseCase_REZ Tx Cost"/>
      <sheetName val="BaseCase_USE+DSP Cost"/>
      <sheetName val="BaseCase_SyncCon Cost"/>
      <sheetName val="M31_34_Generation"/>
      <sheetName val="M31_34_Capacity"/>
      <sheetName val="M31_34_VOM Cost"/>
      <sheetName val="M31_34_FOM Cost"/>
      <sheetName val="M31_34_Fuel Cost"/>
      <sheetName val="M31_34_Build Cost"/>
      <sheetName val="M31_34_REHAB Cost"/>
      <sheetName val="M31_34_REZ Tx Cost"/>
      <sheetName val="M31_34_USE+DSP Cost"/>
      <sheetName val="M31_34_SyncCon Cost"/>
      <sheetName val="1_NPVall"/>
      <sheetName val="1_GenSO"/>
      <sheetName val="1_Cap"/>
      <sheetName val="1_NSCap"/>
      <sheetName val="1_DemandSum"/>
      <sheetName val="2_NPVall"/>
      <sheetName val="2_GenSO"/>
      <sheetName val="2_Cap"/>
      <sheetName val="2_NSCap"/>
      <sheetName val="2_DemandSum"/>
      <sheetName val="ESS_Charge_GWh"/>
      <sheetName val="ESS_Discharge_GWh"/>
      <sheetName val="NPVall_Slow"/>
      <sheetName val="GenSO_Slow"/>
      <sheetName val="Cap_Slow"/>
      <sheetName val="NSCap_Slow"/>
      <sheetName val="DemandSum_Slow"/>
      <sheetName val="NPVall_Slow FY27-30"/>
      <sheetName val="GenSO_Slow FY27-30"/>
      <sheetName val="Cap_Slow FY27-30"/>
      <sheetName val="NSCap_Slow FY27-30"/>
      <sheetName val="DemandSum_Slow FY27-30"/>
      <sheetName val="NPVall_Slow FY31-34"/>
      <sheetName val="GenSO_Slow FY31-34"/>
      <sheetName val="Cap_Slow FY31-34"/>
      <sheetName val="NSCap_Slow FY31-34"/>
      <sheetName val="DemandSum_Slow FY31-34"/>
      <sheetName val="NPVall_Central"/>
      <sheetName val="GenSO_Central"/>
      <sheetName val="Cap_Central"/>
      <sheetName val="NSCap_Central"/>
      <sheetName val="DemandSum_Central"/>
      <sheetName val="NPVall_Central FY27-30"/>
      <sheetName val="GenSO_Central FY27-30"/>
      <sheetName val="Cap_Central FY27-30"/>
      <sheetName val="NSCap_Central FY27-30"/>
      <sheetName val="DemandSum_Central FY27-30"/>
      <sheetName val="NPVall_Central FY31-34"/>
      <sheetName val="GenSO_Central FY31-34"/>
      <sheetName val="Cap_Central FY31-34"/>
      <sheetName val="NSCap_Central FY31-34"/>
      <sheetName val="DemandSum_Central FY31-34"/>
      <sheetName val="NPVall_Fast"/>
      <sheetName val="GenSO_Fast"/>
      <sheetName val="Cap_Fast"/>
      <sheetName val="NSCap_Fast"/>
      <sheetName val="DemandSum_Fast"/>
      <sheetName val="NPVall_Fast FY27-30"/>
      <sheetName val="GenSO_Fast FY27-30"/>
      <sheetName val="Cap_Fast FY27-30"/>
      <sheetName val="NSCap_Fast FY27-30"/>
      <sheetName val="DemandSum_Fast FY27-30"/>
      <sheetName val="NPVall_Fast FY31-34"/>
      <sheetName val="GenSO_Fast FY31-34"/>
      <sheetName val="Cap_Fast FY31-34"/>
      <sheetName val="NSCap_Fast FY31-34"/>
      <sheetName val="DemandSum_Fast FY31-34"/>
      <sheetName val="NPVall_High DER"/>
      <sheetName val="GenSO_High DER"/>
      <sheetName val="Cap_High DER"/>
      <sheetName val="NSCap_High DER"/>
      <sheetName val="DemandSum_High DER"/>
      <sheetName val="NPVall_High DER FY27-30"/>
      <sheetName val="GenSO_High DER FY27-30"/>
      <sheetName val="Cap_High DER FY27-30"/>
      <sheetName val="NSCap_High DER FY27-30"/>
      <sheetName val="DemandSum_High DER FY27-30"/>
      <sheetName val="NPVall_High DER FY31-34"/>
      <sheetName val="GenSO_High DER FY31-34"/>
      <sheetName val="Cap_High DER FY31-34"/>
      <sheetName val="NSCap_High DER FY31-34"/>
      <sheetName val="DemandSum_High DER FY31-34"/>
      <sheetName val="NPVall_Step"/>
      <sheetName val="GenSO_Step"/>
      <sheetName val="Cap_Step"/>
      <sheetName val="NSCap_Step"/>
      <sheetName val="DemandSum_Step"/>
      <sheetName val="NPVall_Step FY27-30"/>
      <sheetName val="GenSO_Step FY27-30"/>
      <sheetName val="Cap_Step FY27-30"/>
      <sheetName val="NSCap_Step FY27-30"/>
      <sheetName val="DemandSum_Step FY27-30"/>
      <sheetName val="NPVall_Step FY31-34"/>
      <sheetName val="GenSO_Step FY31-34"/>
      <sheetName val="Cap_Step FY31-34"/>
      <sheetName val="NSCap_Step FY31-34"/>
      <sheetName val="DemandSum_Step FY31-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9">
          <cell r="C9">
            <v>19443.503163702309</v>
          </cell>
          <cell r="D9">
            <v>1.6188610579999995E-2</v>
          </cell>
          <cell r="E9">
            <v>1303.06253422848</v>
          </cell>
          <cell r="F9">
            <v>131.75840715466998</v>
          </cell>
          <cell r="G9">
            <v>480.33184858532996</v>
          </cell>
          <cell r="H9">
            <v>160.42665978168003</v>
          </cell>
          <cell r="I9">
            <v>1.6434329279999996E-2</v>
          </cell>
          <cell r="J9">
            <v>16854.367859732338</v>
          </cell>
          <cell r="K9">
            <v>1131.9067209852501</v>
          </cell>
          <cell r="L9">
            <v>0.93255257713999984</v>
          </cell>
          <cell r="M9">
            <v>77.311465243909993</v>
          </cell>
          <cell r="N9">
            <v>19086.576599640091</v>
          </cell>
          <cell r="O9">
            <v>16297.076294599099</v>
          </cell>
          <cell r="P9">
            <v>8215.6215566523297</v>
          </cell>
          <cell r="Q9">
            <v>1998.4054276709403</v>
          </cell>
          <cell r="R9">
            <v>15038.50459981042</v>
          </cell>
          <cell r="S9">
            <v>25784.245970678348</v>
          </cell>
          <cell r="T9">
            <v>10.72097737226</v>
          </cell>
          <cell r="U9">
            <v>17547.35110233082</v>
          </cell>
          <cell r="V9">
            <v>1004.2765516034701</v>
          </cell>
          <cell r="W9">
            <v>9317.8541945206707</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6">
    <tabColor rgb="FFFFE600"/>
    <pageSetUpPr fitToPage="1"/>
  </sheetPr>
  <dimension ref="A1:O44"/>
  <sheetViews>
    <sheetView showGridLines="0" tabSelected="1" zoomScale="85" zoomScaleNormal="85" zoomScaleSheetLayoutView="70" workbookViewId="0"/>
  </sheetViews>
  <sheetFormatPr defaultColWidth="8.7265625" defaultRowHeight="13" x14ac:dyDescent="0.3"/>
  <cols>
    <col min="1" max="14" width="8.7265625" style="1"/>
    <col min="15" max="15" width="18.81640625" style="1" customWidth="1"/>
    <col min="16" max="16" width="9.26953125" style="1" customWidth="1"/>
    <col min="17" max="16384" width="8.7265625" style="1"/>
  </cols>
  <sheetData>
    <row r="1" spans="1:1" x14ac:dyDescent="0.3">
      <c r="A1" s="1" t="s">
        <v>0</v>
      </c>
    </row>
    <row r="43" spans="15:15" x14ac:dyDescent="0.3">
      <c r="O43" s="1" t="s">
        <v>0</v>
      </c>
    </row>
    <row r="44" spans="15:15" x14ac:dyDescent="0.3">
      <c r="O44" s="1" t="s">
        <v>0</v>
      </c>
    </row>
  </sheetData>
  <sheetProtection algorithmName="SHA-512" hashValue="mJ62W1HbIlyuAJmTGxFJnLcUFJS2OhQG3gmMXQvYcEOQT02o6hoYhMAsBpwbZD1nwnFn7NObioRVB2I/sAUHDw==" saltValue="EJq9hSgw3R3aX4FjllL53g==" spinCount="100000" sheet="1" objects="1" scenarios="1"/>
  <pageMargins left="0.45" right="0.45" top="0.45" bottom="0.45" header="0.25" footer="0.25"/>
  <pageSetup paperSize="9" scale="9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57E188"/>
  </sheetPr>
  <dimension ref="A1:AA87"/>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132</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28</v>
      </c>
      <c r="B2" s="39" t="s">
        <v>133</v>
      </c>
      <c r="C2" s="39"/>
      <c r="D2" s="39"/>
      <c r="E2" s="39"/>
      <c r="F2" s="39"/>
      <c r="G2" s="39"/>
      <c r="H2" s="39"/>
      <c r="I2" s="39"/>
      <c r="J2" s="39"/>
      <c r="K2" s="39"/>
      <c r="L2" s="39"/>
      <c r="M2" s="39"/>
      <c r="N2" s="39"/>
      <c r="O2" s="39"/>
      <c r="P2" s="39"/>
      <c r="Q2" s="39"/>
      <c r="R2" s="39"/>
      <c r="S2" s="39"/>
      <c r="T2" s="39"/>
      <c r="U2" s="39"/>
      <c r="V2" s="39"/>
    </row>
    <row r="3" spans="1:27" x14ac:dyDescent="0.35">
      <c r="B3" s="39"/>
      <c r="C3" s="39"/>
      <c r="D3" s="39"/>
      <c r="E3" s="39"/>
      <c r="F3" s="39"/>
      <c r="G3" s="39"/>
      <c r="H3" s="39"/>
      <c r="I3" s="39"/>
      <c r="J3" s="39"/>
      <c r="K3" s="39"/>
      <c r="L3" s="39"/>
      <c r="M3" s="39"/>
      <c r="N3" s="39"/>
      <c r="O3" s="39"/>
      <c r="P3" s="39"/>
      <c r="Q3" s="39"/>
      <c r="R3" s="39"/>
      <c r="S3" s="39"/>
      <c r="T3" s="39"/>
      <c r="U3" s="39"/>
      <c r="V3" s="39"/>
    </row>
    <row r="4" spans="1:27" x14ac:dyDescent="0.35">
      <c r="A4" s="18" t="s">
        <v>116</v>
      </c>
      <c r="B4" s="18"/>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0</v>
      </c>
      <c r="D6" s="34">
        <v>0</v>
      </c>
      <c r="E6" s="34">
        <v>0</v>
      </c>
      <c r="F6" s="34">
        <v>0</v>
      </c>
      <c r="G6" s="34">
        <v>0</v>
      </c>
      <c r="H6" s="34">
        <v>0</v>
      </c>
      <c r="I6" s="34">
        <v>0</v>
      </c>
      <c r="J6" s="34">
        <v>0</v>
      </c>
      <c r="K6" s="34">
        <v>0</v>
      </c>
      <c r="L6" s="34">
        <v>0</v>
      </c>
      <c r="M6" s="34">
        <v>0</v>
      </c>
      <c r="N6" s="34">
        <v>0</v>
      </c>
      <c r="O6" s="34">
        <v>0</v>
      </c>
      <c r="P6" s="34">
        <v>0</v>
      </c>
      <c r="Q6" s="34">
        <v>0</v>
      </c>
      <c r="R6" s="34">
        <v>0</v>
      </c>
      <c r="S6" s="34">
        <v>0</v>
      </c>
      <c r="T6" s="34">
        <v>0</v>
      </c>
      <c r="U6" s="34">
        <v>0</v>
      </c>
      <c r="V6" s="34">
        <v>0</v>
      </c>
      <c r="W6" s="34">
        <v>0</v>
      </c>
      <c r="X6" s="34">
        <v>0</v>
      </c>
      <c r="Y6" s="34">
        <v>0</v>
      </c>
      <c r="Z6" s="34">
        <v>0</v>
      </c>
      <c r="AA6" s="34">
        <v>0</v>
      </c>
    </row>
    <row r="7" spans="1:27" x14ac:dyDescent="0.35">
      <c r="A7" s="31" t="s">
        <v>38</v>
      </c>
      <c r="B7" s="31" t="s">
        <v>68</v>
      </c>
      <c r="C7" s="34">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c r="W7" s="34">
        <v>0</v>
      </c>
      <c r="X7" s="34">
        <v>0</v>
      </c>
      <c r="Y7" s="34">
        <v>0</v>
      </c>
      <c r="Z7" s="34">
        <v>0</v>
      </c>
      <c r="AA7" s="34">
        <v>0</v>
      </c>
    </row>
    <row r="8" spans="1:27" x14ac:dyDescent="0.35">
      <c r="A8" s="31" t="s">
        <v>38</v>
      </c>
      <c r="B8" s="31" t="s">
        <v>18</v>
      </c>
      <c r="C8" s="34">
        <v>0</v>
      </c>
      <c r="D8" s="34">
        <v>0.14035772528408511</v>
      </c>
      <c r="E8" s="34">
        <v>2.2788236357268267E-2</v>
      </c>
      <c r="F8" s="34">
        <v>5.6095410588554778E-3</v>
      </c>
      <c r="G8" s="34">
        <v>2.8723984474371162E-4</v>
      </c>
      <c r="H8" s="34">
        <v>1.1675720282117922E-3</v>
      </c>
      <c r="I8" s="34">
        <v>1.8575326229761896E-3</v>
      </c>
      <c r="J8" s="34">
        <v>2.3834354204485689E-3</v>
      </c>
      <c r="K8" s="34">
        <v>6.3447335147736343E-3</v>
      </c>
      <c r="L8" s="34">
        <v>1.332228535220692E-2</v>
      </c>
      <c r="M8" s="34">
        <v>5.0786388883586743E-4</v>
      </c>
      <c r="N8" s="34">
        <v>9.7589439623553386E-3</v>
      </c>
      <c r="O8" s="34">
        <v>1.632245248041064E-2</v>
      </c>
      <c r="P8" s="34">
        <v>1.9222445180645849E-4</v>
      </c>
      <c r="Q8" s="34">
        <v>1.1703754968301588E-2</v>
      </c>
      <c r="R8" s="34">
        <v>1.2593909943883568E-3</v>
      </c>
      <c r="S8" s="34">
        <v>5.7800353766136882E-2</v>
      </c>
      <c r="T8" s="34">
        <v>9.251568905930597E-4</v>
      </c>
      <c r="U8" s="34">
        <v>1.3135938970158037E-3</v>
      </c>
      <c r="V8" s="34">
        <v>1.6212689011970783E-4</v>
      </c>
      <c r="W8" s="34">
        <v>1.6943799123865899E-2</v>
      </c>
      <c r="X8" s="34">
        <v>5.8293645474557496E-2</v>
      </c>
      <c r="Y8" s="34">
        <v>4.2059892912785229E-4</v>
      </c>
      <c r="Z8" s="34">
        <v>1.2657259020739575E-3</v>
      </c>
      <c r="AA8" s="34">
        <v>2.178969169313356E-5</v>
      </c>
    </row>
    <row r="9" spans="1:27" x14ac:dyDescent="0.35">
      <c r="A9" s="31" t="s">
        <v>38</v>
      </c>
      <c r="B9" s="31" t="s">
        <v>30</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row>
    <row r="10" spans="1:27" x14ac:dyDescent="0.35">
      <c r="A10" s="31" t="s">
        <v>38</v>
      </c>
      <c r="B10" s="31" t="s">
        <v>63</v>
      </c>
      <c r="C10" s="34">
        <v>0.10037073628701909</v>
      </c>
      <c r="D10" s="34">
        <v>2.0873965687451153E-3</v>
      </c>
      <c r="E10" s="34">
        <v>1.1562671851873698E-2</v>
      </c>
      <c r="F10" s="34">
        <v>2.6909151560566731E-3</v>
      </c>
      <c r="G10" s="34">
        <v>1.9625822243111058E-3</v>
      </c>
      <c r="H10" s="34">
        <v>2.5832938472087185E-3</v>
      </c>
      <c r="I10" s="34">
        <v>2.577891356094114E-3</v>
      </c>
      <c r="J10" s="34">
        <v>2.5103028346830274E-3</v>
      </c>
      <c r="K10" s="34">
        <v>2.5557153241949544E-3</v>
      </c>
      <c r="L10" s="34">
        <v>2.7111753790425392E-3</v>
      </c>
      <c r="M10" s="34">
        <v>1.9919514227665874E-3</v>
      </c>
      <c r="N10" s="34">
        <v>3.8009155664999478E-3</v>
      </c>
      <c r="O10" s="34">
        <v>4.421519588947832E-3</v>
      </c>
      <c r="P10" s="34">
        <v>2.0234958675408041E-3</v>
      </c>
      <c r="Q10" s="34">
        <v>1568.4019287225137</v>
      </c>
      <c r="R10" s="34">
        <v>4.1604596049137198E-3</v>
      </c>
      <c r="S10" s="34">
        <v>7331.4675154186034</v>
      </c>
      <c r="T10" s="34">
        <v>1.2909536372698711E-4</v>
      </c>
      <c r="U10" s="34">
        <v>2.5868740845728054E-4</v>
      </c>
      <c r="V10" s="34">
        <v>6.2163283565520215E-4</v>
      </c>
      <c r="W10" s="34">
        <v>4.6880691186615801E-3</v>
      </c>
      <c r="X10" s="34">
        <v>219.31988218864575</v>
      </c>
      <c r="Y10" s="34">
        <v>1.204442180793326E-4</v>
      </c>
      <c r="Z10" s="34">
        <v>1220.7106068841304</v>
      </c>
      <c r="AA10" s="34">
        <v>1.496188969471905E-5</v>
      </c>
    </row>
    <row r="11" spans="1:27" x14ac:dyDescent="0.35">
      <c r="A11" s="31" t="s">
        <v>38</v>
      </c>
      <c r="B11" s="31" t="s">
        <v>62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row>
    <row r="12" spans="1:27" x14ac:dyDescent="0.35">
      <c r="A12" s="31" t="s">
        <v>38</v>
      </c>
      <c r="B12" s="31" t="s">
        <v>66</v>
      </c>
      <c r="C12" s="34">
        <v>0</v>
      </c>
      <c r="D12" s="34">
        <v>265427.96019533469</v>
      </c>
      <c r="E12" s="34">
        <v>104434.50438037465</v>
      </c>
      <c r="F12" s="34">
        <v>13003.800682598545</v>
      </c>
      <c r="G12" s="34">
        <v>2.3849751168077469</v>
      </c>
      <c r="H12" s="34">
        <v>4.5942575117043116</v>
      </c>
      <c r="I12" s="34">
        <v>1.6278309411058192</v>
      </c>
      <c r="J12" s="34">
        <v>452759.09629905585</v>
      </c>
      <c r="K12" s="34">
        <v>232169.61717311988</v>
      </c>
      <c r="L12" s="34">
        <v>405901.46950342302</v>
      </c>
      <c r="M12" s="34">
        <v>69473.588030482759</v>
      </c>
      <c r="N12" s="34">
        <v>574498.49066778773</v>
      </c>
      <c r="O12" s="34">
        <v>217703.92988009812</v>
      </c>
      <c r="P12" s="34">
        <v>476092.42762023152</v>
      </c>
      <c r="Q12" s="34">
        <v>334839.24736831564</v>
      </c>
      <c r="R12" s="34">
        <v>153445.32528072895</v>
      </c>
      <c r="S12" s="34">
        <v>139121.44883529554</v>
      </c>
      <c r="T12" s="34">
        <v>52760.766159408704</v>
      </c>
      <c r="U12" s="34">
        <v>10081.240674241622</v>
      </c>
      <c r="V12" s="34">
        <v>36508.69282552466</v>
      </c>
      <c r="W12" s="34">
        <v>89787.437413895401</v>
      </c>
      <c r="X12" s="34">
        <v>96511.287587483777</v>
      </c>
      <c r="Y12" s="34">
        <v>12126.647271263611</v>
      </c>
      <c r="Z12" s="34">
        <v>15178.323822442262</v>
      </c>
      <c r="AA12" s="34">
        <v>16276.241897064991</v>
      </c>
    </row>
    <row r="13" spans="1:27" x14ac:dyDescent="0.35">
      <c r="A13" s="31" t="s">
        <v>38</v>
      </c>
      <c r="B13" s="31" t="s">
        <v>65</v>
      </c>
      <c r="C13" s="34">
        <v>75631.949118599718</v>
      </c>
      <c r="D13" s="34">
        <v>28366.890811659996</v>
      </c>
      <c r="E13" s="34">
        <v>102704.95753902444</v>
      </c>
      <c r="F13" s="34">
        <v>2.6570554624137446E-2</v>
      </c>
      <c r="G13" s="34">
        <v>0.96690515388796516</v>
      </c>
      <c r="H13" s="34">
        <v>177371.93553112986</v>
      </c>
      <c r="I13" s="34">
        <v>101848.47692631574</v>
      </c>
      <c r="J13" s="34">
        <v>39601.815542009608</v>
      </c>
      <c r="K13" s="34">
        <v>64768.950540819125</v>
      </c>
      <c r="L13" s="34">
        <v>264526.23262635194</v>
      </c>
      <c r="M13" s="34">
        <v>42429.669962754968</v>
      </c>
      <c r="N13" s="34">
        <v>67441.486471707874</v>
      </c>
      <c r="O13" s="34">
        <v>117247.54501037685</v>
      </c>
      <c r="P13" s="34">
        <v>1.3389575648056545E-3</v>
      </c>
      <c r="Q13" s="34">
        <v>23138.934166309631</v>
      </c>
      <c r="R13" s="34">
        <v>28701.35092236651</v>
      </c>
      <c r="S13" s="34">
        <v>64101.498853725505</v>
      </c>
      <c r="T13" s="34">
        <v>27882.791211901906</v>
      </c>
      <c r="U13" s="34">
        <v>3.4339154413981451E-3</v>
      </c>
      <c r="V13" s="34">
        <v>51495.663617952283</v>
      </c>
      <c r="W13" s="34">
        <v>61416.50842004369</v>
      </c>
      <c r="X13" s="34">
        <v>51357.525527322869</v>
      </c>
      <c r="Y13" s="34">
        <v>4204.3136716536392</v>
      </c>
      <c r="Z13" s="34">
        <v>2.0397654502055766E-3</v>
      </c>
      <c r="AA13" s="34">
        <v>3092.0383020347044</v>
      </c>
    </row>
    <row r="14" spans="1:27" x14ac:dyDescent="0.35">
      <c r="A14" s="31" t="s">
        <v>38</v>
      </c>
      <c r="B14" s="31" t="s">
        <v>34</v>
      </c>
      <c r="C14" s="34">
        <v>0.67118261210787333</v>
      </c>
      <c r="D14" s="34">
        <v>7.8919440151945224E-3</v>
      </c>
      <c r="E14" s="34">
        <v>8.901067638580619E-6</v>
      </c>
      <c r="F14" s="34">
        <v>0</v>
      </c>
      <c r="G14" s="34">
        <v>1.3038901722977559E-4</v>
      </c>
      <c r="H14" s="34">
        <v>0.18754046513510741</v>
      </c>
      <c r="I14" s="34">
        <v>0.25550082885645503</v>
      </c>
      <c r="J14" s="34">
        <v>9.3964965668355993E-2</v>
      </c>
      <c r="K14" s="34">
        <v>1.0090303158227231E-4</v>
      </c>
      <c r="L14" s="34">
        <v>29514.959227311363</v>
      </c>
      <c r="M14" s="34">
        <v>5.0238131763378539E-2</v>
      </c>
      <c r="N14" s="34">
        <v>25979.448587171733</v>
      </c>
      <c r="O14" s="34">
        <v>58608.724904917573</v>
      </c>
      <c r="P14" s="34">
        <v>5.9213264608031582E-5</v>
      </c>
      <c r="Q14" s="34">
        <v>7.0712386954832864E-5</v>
      </c>
      <c r="R14" s="34">
        <v>3.7382445803896199E-6</v>
      </c>
      <c r="S14" s="34">
        <v>3027.1884001452918</v>
      </c>
      <c r="T14" s="34">
        <v>1.1456139996157038E-5</v>
      </c>
      <c r="U14" s="34">
        <v>3.2294651446205031E-5</v>
      </c>
      <c r="V14" s="34">
        <v>2.8073955042728108E-4</v>
      </c>
      <c r="W14" s="34">
        <v>5520.4514215617646</v>
      </c>
      <c r="X14" s="34">
        <v>5523.933023144963</v>
      </c>
      <c r="Y14" s="34">
        <v>4.4324517491528564E-4</v>
      </c>
      <c r="Z14" s="34">
        <v>1856.005190738023</v>
      </c>
      <c r="AA14" s="34">
        <v>4.305665075773461E-4</v>
      </c>
    </row>
    <row r="15" spans="1:27" x14ac:dyDescent="0.35">
      <c r="A15" s="31" t="s">
        <v>38</v>
      </c>
      <c r="B15" s="31" t="s">
        <v>70</v>
      </c>
      <c r="C15" s="34">
        <v>0</v>
      </c>
      <c r="D15" s="34">
        <v>0</v>
      </c>
      <c r="E15" s="34">
        <v>0</v>
      </c>
      <c r="F15" s="34">
        <v>1.1756222117546373</v>
      </c>
      <c r="G15" s="34">
        <v>3.9501584810127145E-2</v>
      </c>
      <c r="H15" s="34">
        <v>7.2602584709480625E-2</v>
      </c>
      <c r="I15" s="34">
        <v>5.0091766972955552E-2</v>
      </c>
      <c r="J15" s="34">
        <v>3.6496534360291412E-2</v>
      </c>
      <c r="K15" s="34">
        <v>7.6800502521899419E-2</v>
      </c>
      <c r="L15" s="34">
        <v>0.28004716300003557</v>
      </c>
      <c r="M15" s="34">
        <v>5.0200446593273051E-2</v>
      </c>
      <c r="N15" s="34">
        <v>0.25696247957349849</v>
      </c>
      <c r="O15" s="34">
        <v>0.13628432392970313</v>
      </c>
      <c r="P15" s="34">
        <v>1.9079590108939049E-2</v>
      </c>
      <c r="Q15" s="34">
        <v>3.9044851199438031</v>
      </c>
      <c r="R15" s="34">
        <v>18879.511344584698</v>
      </c>
      <c r="S15" s="34">
        <v>60947.774576631768</v>
      </c>
      <c r="T15" s="34">
        <v>6.3229890123452526E-3</v>
      </c>
      <c r="U15" s="34">
        <v>5.0386325208384396E-2</v>
      </c>
      <c r="V15" s="34">
        <v>2.9668470742281728E-2</v>
      </c>
      <c r="W15" s="34">
        <v>27223.113954270269</v>
      </c>
      <c r="X15" s="34">
        <v>9639.0183846588698</v>
      </c>
      <c r="Y15" s="34">
        <v>5.5951757102274562E-4</v>
      </c>
      <c r="Z15" s="34">
        <v>6038.0306632784796</v>
      </c>
      <c r="AA15" s="34">
        <v>4.3819604889993371E-4</v>
      </c>
    </row>
    <row r="16" spans="1:27" x14ac:dyDescent="0.35">
      <c r="A16" s="31" t="s">
        <v>38</v>
      </c>
      <c r="B16" s="31" t="s">
        <v>52</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row>
    <row r="17" spans="1:27" x14ac:dyDescent="0.35">
      <c r="A17" s="38" t="s">
        <v>127</v>
      </c>
      <c r="B17" s="38"/>
      <c r="C17" s="35">
        <v>75632.049489336001</v>
      </c>
      <c r="D17" s="35">
        <v>293794.9934521165</v>
      </c>
      <c r="E17" s="35">
        <v>207139.49627030731</v>
      </c>
      <c r="F17" s="35">
        <v>13003.835553609384</v>
      </c>
      <c r="G17" s="35">
        <v>3.354130092764767</v>
      </c>
      <c r="H17" s="35">
        <v>177376.53353950745</v>
      </c>
      <c r="I17" s="35">
        <v>101850.10919268081</v>
      </c>
      <c r="J17" s="35">
        <v>492360.9167348037</v>
      </c>
      <c r="K17" s="35">
        <v>296938.57661438786</v>
      </c>
      <c r="L17" s="35">
        <v>670427.7181632357</v>
      </c>
      <c r="M17" s="35">
        <v>111903.26049305304</v>
      </c>
      <c r="N17" s="35">
        <v>641939.99069935502</v>
      </c>
      <c r="O17" s="35">
        <v>334951.49563444703</v>
      </c>
      <c r="P17" s="35">
        <v>476092.4311749094</v>
      </c>
      <c r="Q17" s="35">
        <v>359546.59516710276</v>
      </c>
      <c r="R17" s="35">
        <v>182146.68162294608</v>
      </c>
      <c r="S17" s="35">
        <v>210554.4730047934</v>
      </c>
      <c r="T17" s="35">
        <v>80643.558425562864</v>
      </c>
      <c r="U17" s="35">
        <v>10081.245680438369</v>
      </c>
      <c r="V17" s="35">
        <v>88004.357227236673</v>
      </c>
      <c r="W17" s="35">
        <v>151203.96746580733</v>
      </c>
      <c r="X17" s="35">
        <v>148088.19129064077</v>
      </c>
      <c r="Y17" s="35">
        <v>16330.961483960398</v>
      </c>
      <c r="Z17" s="35">
        <v>16399.037734817746</v>
      </c>
      <c r="AA17" s="35">
        <v>19368.280235851278</v>
      </c>
    </row>
    <row r="18" spans="1:27" x14ac:dyDescent="0.35">
      <c r="A18" s="13"/>
      <c r="B18" s="13"/>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row>
    <row r="21" spans="1:27"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x14ac:dyDescent="0.35">
      <c r="A22" s="31" t="s">
        <v>119</v>
      </c>
      <c r="B22" s="31" t="s">
        <v>18</v>
      </c>
      <c r="C22" s="34">
        <v>0</v>
      </c>
      <c r="D22" s="34">
        <v>3.0328320532125003E-2</v>
      </c>
      <c r="E22" s="34">
        <v>1.1168152579574099E-2</v>
      </c>
      <c r="F22" s="34">
        <v>3.9164393196359903E-3</v>
      </c>
      <c r="G22" s="34">
        <v>0</v>
      </c>
      <c r="H22" s="34">
        <v>0</v>
      </c>
      <c r="I22" s="34">
        <v>4.5046862227233603E-5</v>
      </c>
      <c r="J22" s="34">
        <v>1.1841893628367301E-4</v>
      </c>
      <c r="K22" s="34">
        <v>1.6109943749063999E-3</v>
      </c>
      <c r="L22" s="34">
        <v>6.0235997846531698E-3</v>
      </c>
      <c r="M22" s="34">
        <v>3.6334010392990899E-5</v>
      </c>
      <c r="N22" s="34">
        <v>2.58713499557214E-3</v>
      </c>
      <c r="O22" s="34">
        <v>7.2108638592667199E-3</v>
      </c>
      <c r="P22" s="34">
        <v>2.0043076320485001E-5</v>
      </c>
      <c r="Q22" s="34">
        <v>7.9240430552399901E-3</v>
      </c>
      <c r="R22" s="34">
        <v>1.3629166006584699E-5</v>
      </c>
      <c r="S22" s="34">
        <v>3.1575711358649401E-2</v>
      </c>
      <c r="T22" s="34">
        <v>5.1614968829983501E-5</v>
      </c>
      <c r="U22" s="34">
        <v>5.2909993941295897E-5</v>
      </c>
      <c r="V22" s="34">
        <v>3.22608724335312E-5</v>
      </c>
      <c r="W22" s="34">
        <v>8.2699010768555997E-3</v>
      </c>
      <c r="X22" s="34">
        <v>5.6093191286093497E-2</v>
      </c>
      <c r="Y22" s="34">
        <v>1.6429513691735902E-5</v>
      </c>
      <c r="Z22" s="34">
        <v>9.6904508780690003E-7</v>
      </c>
      <c r="AA22" s="34">
        <v>7.6640839002239907E-7</v>
      </c>
    </row>
    <row r="23" spans="1:27"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x14ac:dyDescent="0.35">
      <c r="A24" s="31" t="s">
        <v>119</v>
      </c>
      <c r="B24" s="31" t="s">
        <v>63</v>
      </c>
      <c r="C24" s="34">
        <v>4.7693400295759497E-2</v>
      </c>
      <c r="D24" s="34">
        <v>1.019746580475093E-4</v>
      </c>
      <c r="E24" s="34">
        <v>1.0723389766904099E-3</v>
      </c>
      <c r="F24" s="34">
        <v>6.498401983842442E-4</v>
      </c>
      <c r="G24" s="34">
        <v>4.4340592166513637E-4</v>
      </c>
      <c r="H24" s="34">
        <v>6.9479245184409508E-4</v>
      </c>
      <c r="I24" s="34">
        <v>7.0574366269847996E-4</v>
      </c>
      <c r="J24" s="34">
        <v>6.9461582896980306E-4</v>
      </c>
      <c r="K24" s="34">
        <v>7.083527851777146E-4</v>
      </c>
      <c r="L24" s="34">
        <v>8.1467985497110076E-4</v>
      </c>
      <c r="M24" s="34">
        <v>4.9411201591979944E-4</v>
      </c>
      <c r="N24" s="34">
        <v>1.3155798222151899E-3</v>
      </c>
      <c r="O24" s="34">
        <v>1.2725519402591761E-3</v>
      </c>
      <c r="P24" s="34">
        <v>6.0532722810936594E-4</v>
      </c>
      <c r="Q24" s="34">
        <v>1568.3955230346035</v>
      </c>
      <c r="R24" s="34">
        <v>4.5717227115994941E-4</v>
      </c>
      <c r="S24" s="34">
        <v>7331.4293192476116</v>
      </c>
      <c r="T24" s="34">
        <v>4.5288114667066096E-5</v>
      </c>
      <c r="U24" s="34">
        <v>9.6368757909796605E-5</v>
      </c>
      <c r="V24" s="34">
        <v>2.6615337641675577E-4</v>
      </c>
      <c r="W24" s="34">
        <v>1.9694138785853201E-3</v>
      </c>
      <c r="X24" s="34">
        <v>219.31983746170766</v>
      </c>
      <c r="Y24" s="34">
        <v>7.6351939572377598E-5</v>
      </c>
      <c r="Z24" s="34">
        <v>496.44606649556732</v>
      </c>
      <c r="AA24" s="34">
        <v>5.3675979901484897E-6</v>
      </c>
    </row>
    <row r="25" spans="1:27" x14ac:dyDescent="0.35">
      <c r="A25" s="31" t="s">
        <v>119</v>
      </c>
      <c r="B25" s="31" t="s">
        <v>62</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row>
    <row r="26" spans="1:27" x14ac:dyDescent="0.35">
      <c r="A26" s="31" t="s">
        <v>119</v>
      </c>
      <c r="B26" s="31" t="s">
        <v>66</v>
      </c>
      <c r="C26" s="34">
        <v>0</v>
      </c>
      <c r="D26" s="34">
        <v>2.4389847512278906</v>
      </c>
      <c r="E26" s="34">
        <v>1.102407750713142</v>
      </c>
      <c r="F26" s="34">
        <v>0.95189565029890499</v>
      </c>
      <c r="G26" s="34">
        <v>0.75583178131237772</v>
      </c>
      <c r="H26" s="34">
        <v>1.9234925900691042</v>
      </c>
      <c r="I26" s="34">
        <v>8.3390177556056169E-3</v>
      </c>
      <c r="J26" s="34">
        <v>1.4661721018688414</v>
      </c>
      <c r="K26" s="34">
        <v>0.24368646973435565</v>
      </c>
      <c r="L26" s="34">
        <v>51227.595129825429</v>
      </c>
      <c r="M26" s="34">
        <v>5.4012162513422087E-3</v>
      </c>
      <c r="N26" s="34">
        <v>423041.62217215967</v>
      </c>
      <c r="O26" s="34">
        <v>127108.37954171249</v>
      </c>
      <c r="P26" s="34">
        <v>99164.774786879134</v>
      </c>
      <c r="Q26" s="34">
        <v>59896.878693947227</v>
      </c>
      <c r="R26" s="34">
        <v>72414.601415148136</v>
      </c>
      <c r="S26" s="34">
        <v>29736.035779873506</v>
      </c>
      <c r="T26" s="34">
        <v>9905.2296399338611</v>
      </c>
      <c r="U26" s="34">
        <v>0.20627977594441721</v>
      </c>
      <c r="V26" s="34">
        <v>0.17089034744107123</v>
      </c>
      <c r="W26" s="34">
        <v>1904.8221101362612</v>
      </c>
      <c r="X26" s="34">
        <v>34811.609212560877</v>
      </c>
      <c r="Y26" s="34">
        <v>7.1543642949926304E-4</v>
      </c>
      <c r="Z26" s="34">
        <v>3.174134244414414E-3</v>
      </c>
      <c r="AA26" s="34">
        <v>806.27350026244096</v>
      </c>
    </row>
    <row r="27" spans="1:27" x14ac:dyDescent="0.35">
      <c r="A27" s="31" t="s">
        <v>119</v>
      </c>
      <c r="B27" s="31" t="s">
        <v>65</v>
      </c>
      <c r="C27" s="34">
        <v>75631.26910079777</v>
      </c>
      <c r="D27" s="34">
        <v>28366.263306311332</v>
      </c>
      <c r="E27" s="34">
        <v>102704.95079285017</v>
      </c>
      <c r="F27" s="34">
        <v>1.2622727927978908E-2</v>
      </c>
      <c r="G27" s="34">
        <v>0.21213747275853956</v>
      </c>
      <c r="H27" s="34">
        <v>177370.93364773583</v>
      </c>
      <c r="I27" s="34">
        <v>101846.62156467028</v>
      </c>
      <c r="J27" s="34">
        <v>8.6197157557629092E-2</v>
      </c>
      <c r="K27" s="34">
        <v>64768.25325476352</v>
      </c>
      <c r="L27" s="34">
        <v>197093.2989348766</v>
      </c>
      <c r="M27" s="34">
        <v>0.11069239619903612</v>
      </c>
      <c r="N27" s="34">
        <v>6450.2850926917035</v>
      </c>
      <c r="O27" s="34">
        <v>114977.56670907453</v>
      </c>
      <c r="P27" s="34">
        <v>6.1257566366923065E-4</v>
      </c>
      <c r="Q27" s="34">
        <v>2.142480199711572E-2</v>
      </c>
      <c r="R27" s="34">
        <v>9.3991270653917235E-3</v>
      </c>
      <c r="S27" s="34">
        <v>61373.417766082006</v>
      </c>
      <c r="T27" s="34">
        <v>0.35958473576118527</v>
      </c>
      <c r="U27" s="34">
        <v>1.0740899945480837E-3</v>
      </c>
      <c r="V27" s="34">
        <v>50844.91738673277</v>
      </c>
      <c r="W27" s="34">
        <v>32416.500882757293</v>
      </c>
      <c r="X27" s="34">
        <v>6618.9121697556511</v>
      </c>
      <c r="Y27" s="34">
        <v>4204.2858390520732</v>
      </c>
      <c r="Z27" s="34">
        <v>2.3311145290954373E-4</v>
      </c>
      <c r="AA27" s="34">
        <v>2331.2873267962859</v>
      </c>
    </row>
    <row r="28" spans="1:27" x14ac:dyDescent="0.35">
      <c r="A28" s="31" t="s">
        <v>119</v>
      </c>
      <c r="B28" s="31" t="s">
        <v>34</v>
      </c>
      <c r="C28" s="34">
        <v>0.40126599270143415</v>
      </c>
      <c r="D28" s="34">
        <v>7.5543449957156012E-5</v>
      </c>
      <c r="E28" s="34">
        <v>0</v>
      </c>
      <c r="F28" s="34">
        <v>0</v>
      </c>
      <c r="G28" s="34">
        <v>5.8539695205667098E-5</v>
      </c>
      <c r="H28" s="34">
        <v>9.4191709463932002E-2</v>
      </c>
      <c r="I28" s="34">
        <v>0.14325787858358799</v>
      </c>
      <c r="J28" s="34">
        <v>4.75811040819209E-2</v>
      </c>
      <c r="K28" s="34">
        <v>5.45006481521976E-5</v>
      </c>
      <c r="L28" s="34">
        <v>25726.241300582602</v>
      </c>
      <c r="M28" s="34">
        <v>2.2518638798273531E-3</v>
      </c>
      <c r="N28" s="34">
        <v>16348.825366206871</v>
      </c>
      <c r="O28" s="34">
        <v>47432.011743131065</v>
      </c>
      <c r="P28" s="34">
        <v>3.1526844015471197E-5</v>
      </c>
      <c r="Q28" s="34">
        <v>4.4147331930149432E-5</v>
      </c>
      <c r="R28" s="34">
        <v>0</v>
      </c>
      <c r="S28" s="34">
        <v>2.4055807035796101E-6</v>
      </c>
      <c r="T28" s="34">
        <v>6.7613435480852293E-6</v>
      </c>
      <c r="U28" s="34">
        <v>1.8652618523461849E-5</v>
      </c>
      <c r="V28" s="34">
        <v>1.2449774762463987E-4</v>
      </c>
      <c r="W28" s="34">
        <v>4899.9872205088859</v>
      </c>
      <c r="X28" s="34">
        <v>5523.9261819774501</v>
      </c>
      <c r="Y28" s="34">
        <v>2.8590974832561229E-4</v>
      </c>
      <c r="Z28" s="34">
        <v>0.33976434495067415</v>
      </c>
      <c r="AA28" s="34">
        <v>1.9824105580828379E-4</v>
      </c>
    </row>
    <row r="29" spans="1:27" x14ac:dyDescent="0.35">
      <c r="A29" s="31" t="s">
        <v>119</v>
      </c>
      <c r="B29" s="31" t="s">
        <v>70</v>
      </c>
      <c r="C29" s="34">
        <v>0</v>
      </c>
      <c r="D29" s="34">
        <v>0</v>
      </c>
      <c r="E29" s="34">
        <v>0</v>
      </c>
      <c r="F29" s="34">
        <v>0.67386768618293491</v>
      </c>
      <c r="G29" s="34">
        <v>1.0107622571331765E-2</v>
      </c>
      <c r="H29" s="34">
        <v>2.6453778648901007E-2</v>
      </c>
      <c r="I29" s="34">
        <v>1.8692691708006207E-2</v>
      </c>
      <c r="J29" s="34">
        <v>9.688591454141823E-3</v>
      </c>
      <c r="K29" s="34">
        <v>2.6488050560335902E-2</v>
      </c>
      <c r="L29" s="34">
        <v>0.16583527964287492</v>
      </c>
      <c r="M29" s="34">
        <v>1.107564435430675E-2</v>
      </c>
      <c r="N29" s="34">
        <v>0.11689637848997961</v>
      </c>
      <c r="O29" s="34">
        <v>8.2380645536512476E-2</v>
      </c>
      <c r="P29" s="34">
        <v>1.2777118989470598E-2</v>
      </c>
      <c r="Q29" s="34">
        <v>3.2030318234864246</v>
      </c>
      <c r="R29" s="34">
        <v>18874.680111977636</v>
      </c>
      <c r="S29" s="34">
        <v>40314.836632607017</v>
      </c>
      <c r="T29" s="34">
        <v>2.2973781287790613E-3</v>
      </c>
      <c r="U29" s="34">
        <v>1.6650475395770012E-2</v>
      </c>
      <c r="V29" s="34">
        <v>1.8940003311400527E-2</v>
      </c>
      <c r="W29" s="34">
        <v>4147.7004206647998</v>
      </c>
      <c r="X29" s="34">
        <v>6.2673843302412931E-4</v>
      </c>
      <c r="Y29" s="34">
        <v>1.5504264574166902E-4</v>
      </c>
      <c r="Z29" s="34">
        <v>0.13708322149299634</v>
      </c>
      <c r="AA29" s="34">
        <v>1.3170729589675201E-4</v>
      </c>
    </row>
    <row r="30" spans="1:27" x14ac:dyDescent="0.35">
      <c r="A30" s="31" t="s">
        <v>119</v>
      </c>
      <c r="B30" s="31" t="s">
        <v>52</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row>
    <row r="31" spans="1:27" x14ac:dyDescent="0.35">
      <c r="A31" s="38" t="s">
        <v>127</v>
      </c>
      <c r="B31" s="38"/>
      <c r="C31" s="35">
        <v>75631.316794198065</v>
      </c>
      <c r="D31" s="35">
        <v>28368.732721357748</v>
      </c>
      <c r="E31" s="35">
        <v>102706.06544109243</v>
      </c>
      <c r="F31" s="35">
        <v>0.96908465774490415</v>
      </c>
      <c r="G31" s="35">
        <v>0.96841265999258241</v>
      </c>
      <c r="H31" s="35">
        <v>177372.85783511834</v>
      </c>
      <c r="I31" s="35">
        <v>101846.63065447856</v>
      </c>
      <c r="J31" s="35">
        <v>1.5531822941917239</v>
      </c>
      <c r="K31" s="35">
        <v>64768.499260580415</v>
      </c>
      <c r="L31" s="35">
        <v>248320.90090298167</v>
      </c>
      <c r="M31" s="35">
        <v>0.11662405847669112</v>
      </c>
      <c r="N31" s="35">
        <v>429491.9111675662</v>
      </c>
      <c r="O31" s="35">
        <v>242085.95473420282</v>
      </c>
      <c r="P31" s="35">
        <v>99164.7760248251</v>
      </c>
      <c r="Q31" s="35">
        <v>61465.303565826885</v>
      </c>
      <c r="R31" s="35">
        <v>72414.611285076637</v>
      </c>
      <c r="S31" s="35">
        <v>98440.914440914479</v>
      </c>
      <c r="T31" s="35">
        <v>9905.5893215727065</v>
      </c>
      <c r="U31" s="35">
        <v>0.20750314469081638</v>
      </c>
      <c r="V31" s="35">
        <v>50845.088575494461</v>
      </c>
      <c r="W31" s="35">
        <v>34321.333232208512</v>
      </c>
      <c r="X31" s="35">
        <v>41649.897312969522</v>
      </c>
      <c r="Y31" s="35">
        <v>4204.2866472699561</v>
      </c>
      <c r="Z31" s="35">
        <v>496.44947471030974</v>
      </c>
      <c r="AA31" s="35">
        <v>3137.5608331927333</v>
      </c>
    </row>
    <row r="33" spans="1:27"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x14ac:dyDescent="0.35">
      <c r="A34" s="31" t="s">
        <v>120</v>
      </c>
      <c r="B34" s="31" t="s">
        <v>60</v>
      </c>
      <c r="C34" s="34">
        <v>0</v>
      </c>
      <c r="D34" s="34">
        <v>0</v>
      </c>
      <c r="E34" s="34">
        <v>0</v>
      </c>
      <c r="F34" s="34">
        <v>0</v>
      </c>
      <c r="G34" s="34">
        <v>0</v>
      </c>
      <c r="H34" s="34">
        <v>0</v>
      </c>
      <c r="I34" s="34">
        <v>0</v>
      </c>
      <c r="J34" s="34">
        <v>0</v>
      </c>
      <c r="K34" s="34">
        <v>0</v>
      </c>
      <c r="L34" s="34">
        <v>0</v>
      </c>
      <c r="M34" s="34">
        <v>0</v>
      </c>
      <c r="N34" s="34">
        <v>0</v>
      </c>
      <c r="O34" s="34">
        <v>0</v>
      </c>
      <c r="P34" s="34">
        <v>0</v>
      </c>
      <c r="Q34" s="34">
        <v>0</v>
      </c>
      <c r="R34" s="34">
        <v>0</v>
      </c>
      <c r="S34" s="34">
        <v>0</v>
      </c>
      <c r="T34" s="34">
        <v>0</v>
      </c>
      <c r="U34" s="34">
        <v>0</v>
      </c>
      <c r="V34" s="34">
        <v>0</v>
      </c>
      <c r="W34" s="34">
        <v>0</v>
      </c>
      <c r="X34" s="34">
        <v>0</v>
      </c>
      <c r="Y34" s="34">
        <v>0</v>
      </c>
      <c r="Z34" s="34">
        <v>0</v>
      </c>
      <c r="AA34" s="34">
        <v>0</v>
      </c>
    </row>
    <row r="35" spans="1:27"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x14ac:dyDescent="0.35">
      <c r="A36" s="31" t="s">
        <v>120</v>
      </c>
      <c r="B36" s="31" t="s">
        <v>18</v>
      </c>
      <c r="C36" s="34">
        <v>0</v>
      </c>
      <c r="D36" s="34">
        <v>3.3291202486821998E-2</v>
      </c>
      <c r="E36" s="34">
        <v>9.8017315002431912E-4</v>
      </c>
      <c r="F36" s="34">
        <v>1.0336218348972399E-4</v>
      </c>
      <c r="G36" s="34">
        <v>1.28791712294767E-5</v>
      </c>
      <c r="H36" s="34">
        <v>3.2694330569639E-5</v>
      </c>
      <c r="I36" s="34">
        <v>1.8752480985182701E-4</v>
      </c>
      <c r="J36" s="34">
        <v>8.3498840241707996E-4</v>
      </c>
      <c r="K36" s="34">
        <v>9.4479399041105003E-4</v>
      </c>
      <c r="L36" s="34">
        <v>1.12023092273681E-3</v>
      </c>
      <c r="M36" s="34">
        <v>4.2624927941409404E-4</v>
      </c>
      <c r="N36" s="34">
        <v>2.1593521052630099E-3</v>
      </c>
      <c r="O36" s="34">
        <v>3.3164100713751398E-3</v>
      </c>
      <c r="P36" s="34">
        <v>9.1536405559594899E-6</v>
      </c>
      <c r="Q36" s="34">
        <v>3.2490546319643402E-3</v>
      </c>
      <c r="R36" s="34">
        <v>9.5167083051788401E-4</v>
      </c>
      <c r="S36" s="34">
        <v>1.0919407777003799E-2</v>
      </c>
      <c r="T36" s="34">
        <v>0</v>
      </c>
      <c r="U36" s="34">
        <v>4.6589510517876002E-6</v>
      </c>
      <c r="V36" s="34">
        <v>1.16435861322606E-5</v>
      </c>
      <c r="W36" s="34">
        <v>4.4108390721600001E-4</v>
      </c>
      <c r="X36" s="34">
        <v>2.13579092719048E-3</v>
      </c>
      <c r="Y36" s="34">
        <v>8.3190022979700593E-7</v>
      </c>
      <c r="Z36" s="34">
        <v>1.0794762491072E-6</v>
      </c>
      <c r="AA36" s="34">
        <v>1.4019120135380901E-6</v>
      </c>
    </row>
    <row r="37" spans="1:27"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x14ac:dyDescent="0.35">
      <c r="A38" s="31" t="s">
        <v>120</v>
      </c>
      <c r="B38" s="31" t="s">
        <v>63</v>
      </c>
      <c r="C38" s="34">
        <v>1.38316811601707E-2</v>
      </c>
      <c r="D38" s="34">
        <v>5.4672238010941196E-4</v>
      </c>
      <c r="E38" s="34">
        <v>7.3255624910956792E-4</v>
      </c>
      <c r="F38" s="34">
        <v>7.2915730121722404E-4</v>
      </c>
      <c r="G38" s="34">
        <v>3.5305512015119998E-4</v>
      </c>
      <c r="H38" s="34">
        <v>6.2173551072379994E-4</v>
      </c>
      <c r="I38" s="34">
        <v>6.3193764681333299E-4</v>
      </c>
      <c r="J38" s="34">
        <v>6.1697812352228996E-4</v>
      </c>
      <c r="K38" s="34">
        <v>6.0073569017500908E-4</v>
      </c>
      <c r="L38" s="34">
        <v>5.9226546643041005E-4</v>
      </c>
      <c r="M38" s="34">
        <v>5.4773359004011801E-4</v>
      </c>
      <c r="N38" s="34">
        <v>7.3079319328815998E-4</v>
      </c>
      <c r="O38" s="34">
        <v>1.9510706125756901E-3</v>
      </c>
      <c r="P38" s="34">
        <v>3.3524995011801996E-5</v>
      </c>
      <c r="Q38" s="34">
        <v>5.1807643252742997E-3</v>
      </c>
      <c r="R38" s="34">
        <v>2.49920251999448E-3</v>
      </c>
      <c r="S38" s="34">
        <v>2.2876723321220902E-2</v>
      </c>
      <c r="T38" s="34">
        <v>7.1264163947357998E-6</v>
      </c>
      <c r="U38" s="34">
        <v>8.5946827547182009E-6</v>
      </c>
      <c r="V38" s="34">
        <v>8.4835637545151993E-6</v>
      </c>
      <c r="W38" s="34">
        <v>9.7293938668454506E-6</v>
      </c>
      <c r="X38" s="34">
        <v>1.1921897832702E-5</v>
      </c>
      <c r="Y38" s="34">
        <v>4.3037628129308998E-6</v>
      </c>
      <c r="Z38" s="34">
        <v>4.0618031808076797E-6</v>
      </c>
      <c r="AA38" s="34">
        <v>2.28410920606484E-6</v>
      </c>
    </row>
    <row r="39" spans="1:27" x14ac:dyDescent="0.35">
      <c r="A39" s="31" t="s">
        <v>120</v>
      </c>
      <c r="B39" s="31" t="s">
        <v>62</v>
      </c>
      <c r="C39" s="34">
        <v>0</v>
      </c>
      <c r="D39" s="34">
        <v>0</v>
      </c>
      <c r="E39" s="34">
        <v>0</v>
      </c>
      <c r="F39" s="34">
        <v>0</v>
      </c>
      <c r="G39" s="34">
        <v>0</v>
      </c>
      <c r="H39" s="34">
        <v>0</v>
      </c>
      <c r="I39" s="34">
        <v>0</v>
      </c>
      <c r="J39" s="34">
        <v>0</v>
      </c>
      <c r="K39" s="34">
        <v>0</v>
      </c>
      <c r="L39" s="34">
        <v>0</v>
      </c>
      <c r="M39" s="34">
        <v>0</v>
      </c>
      <c r="N39" s="34">
        <v>0</v>
      </c>
      <c r="O39" s="34">
        <v>0</v>
      </c>
      <c r="P39" s="34">
        <v>0</v>
      </c>
      <c r="Q39" s="34">
        <v>0</v>
      </c>
      <c r="R39" s="34">
        <v>0</v>
      </c>
      <c r="S39" s="34">
        <v>0</v>
      </c>
      <c r="T39" s="34">
        <v>0</v>
      </c>
      <c r="U39" s="34">
        <v>0</v>
      </c>
      <c r="V39" s="34">
        <v>0</v>
      </c>
      <c r="W39" s="34">
        <v>0</v>
      </c>
      <c r="X39" s="34">
        <v>0</v>
      </c>
      <c r="Y39" s="34">
        <v>0</v>
      </c>
      <c r="Z39" s="34">
        <v>0</v>
      </c>
      <c r="AA39" s="34">
        <v>0</v>
      </c>
    </row>
    <row r="40" spans="1:27" x14ac:dyDescent="0.35">
      <c r="A40" s="31" t="s">
        <v>120</v>
      </c>
      <c r="B40" s="31" t="s">
        <v>66</v>
      </c>
      <c r="C40" s="34">
        <v>0</v>
      </c>
      <c r="D40" s="34">
        <v>265417.82548527676</v>
      </c>
      <c r="E40" s="34">
        <v>0.15559375855087801</v>
      </c>
      <c r="F40" s="34">
        <v>7.7905553466513677E-2</v>
      </c>
      <c r="G40" s="34">
        <v>1.4839646259527215</v>
      </c>
      <c r="H40" s="34">
        <v>1.0806773538729211</v>
      </c>
      <c r="I40" s="34">
        <v>1.5972040359738724</v>
      </c>
      <c r="J40" s="34">
        <v>405026.13478400622</v>
      </c>
      <c r="K40" s="34">
        <v>0.16810956813825609</v>
      </c>
      <c r="L40" s="34">
        <v>239149.42467445094</v>
      </c>
      <c r="M40" s="34">
        <v>1.3034062915761754E-2</v>
      </c>
      <c r="N40" s="34">
        <v>62453.93928060709</v>
      </c>
      <c r="O40" s="34">
        <v>35762.346151585669</v>
      </c>
      <c r="P40" s="34">
        <v>337934.63254185847</v>
      </c>
      <c r="Q40" s="34">
        <v>154962.73709763424</v>
      </c>
      <c r="R40" s="34">
        <v>22086.00591146544</v>
      </c>
      <c r="S40" s="34">
        <v>109381.35420049449</v>
      </c>
      <c r="T40" s="34">
        <v>1.8482885897400637E-3</v>
      </c>
      <c r="U40" s="34">
        <v>2.3393958269571434E-2</v>
      </c>
      <c r="V40" s="34">
        <v>2.3824822852453235E-3</v>
      </c>
      <c r="W40" s="34">
        <v>29371.58336580377</v>
      </c>
      <c r="X40" s="34">
        <v>5100.9193275239677</v>
      </c>
      <c r="Y40" s="34">
        <v>9861.3179477224512</v>
      </c>
      <c r="Z40" s="34">
        <v>12880.709439452943</v>
      </c>
      <c r="AA40" s="34">
        <v>1410.1276610651764</v>
      </c>
    </row>
    <row r="41" spans="1:27" x14ac:dyDescent="0.35">
      <c r="A41" s="31" t="s">
        <v>120</v>
      </c>
      <c r="B41" s="31" t="s">
        <v>65</v>
      </c>
      <c r="C41" s="34">
        <v>0.28731525057465052</v>
      </c>
      <c r="D41" s="34">
        <v>0.1730948716598871</v>
      </c>
      <c r="E41" s="34">
        <v>2.569636162325939E-4</v>
      </c>
      <c r="F41" s="34">
        <v>0</v>
      </c>
      <c r="G41" s="34">
        <v>0.33797528544424493</v>
      </c>
      <c r="H41" s="34">
        <v>0.38579985959793089</v>
      </c>
      <c r="I41" s="34">
        <v>0.10012322551911539</v>
      </c>
      <c r="J41" s="34">
        <v>1.3970555012055861E-3</v>
      </c>
      <c r="K41" s="34">
        <v>0.16711931185069542</v>
      </c>
      <c r="L41" s="34">
        <v>0.11617967552487553</v>
      </c>
      <c r="M41" s="34">
        <v>25914.60992671279</v>
      </c>
      <c r="N41" s="34">
        <v>35338.728002198921</v>
      </c>
      <c r="O41" s="34">
        <v>1277.4450350325067</v>
      </c>
      <c r="P41" s="34">
        <v>2.3721082393552488E-4</v>
      </c>
      <c r="Q41" s="34">
        <v>3.1343712544574217E-3</v>
      </c>
      <c r="R41" s="34">
        <v>9.790230793537602E-4</v>
      </c>
      <c r="S41" s="34">
        <v>1.1278608402337095E-3</v>
      </c>
      <c r="T41" s="34">
        <v>7.4383594329836171E-4</v>
      </c>
      <c r="U41" s="34">
        <v>9.2446244184328724E-4</v>
      </c>
      <c r="V41" s="34">
        <v>91.608508273821684</v>
      </c>
      <c r="W41" s="34">
        <v>28999.825051176591</v>
      </c>
      <c r="X41" s="34">
        <v>41527.62135396037</v>
      </c>
      <c r="Y41" s="34">
        <v>2.7309993458157788E-4</v>
      </c>
      <c r="Z41" s="34">
        <v>1.2870700713298573E-4</v>
      </c>
      <c r="AA41" s="34">
        <v>7.7209615802860084E-4</v>
      </c>
    </row>
    <row r="42" spans="1:27" x14ac:dyDescent="0.35">
      <c r="A42" s="31" t="s">
        <v>120</v>
      </c>
      <c r="B42" s="31" t="s">
        <v>34</v>
      </c>
      <c r="C42" s="34">
        <v>6.5602400772052899E-2</v>
      </c>
      <c r="D42" s="34">
        <v>1.0301190411625E-5</v>
      </c>
      <c r="E42" s="34">
        <v>0</v>
      </c>
      <c r="F42" s="34">
        <v>0</v>
      </c>
      <c r="G42" s="34">
        <v>3.0593739510975002E-5</v>
      </c>
      <c r="H42" s="34">
        <v>2.8821147290211999E-2</v>
      </c>
      <c r="I42" s="34">
        <v>2.9033588217346001E-2</v>
      </c>
      <c r="J42" s="34">
        <v>1.2183391650951799E-2</v>
      </c>
      <c r="K42" s="34">
        <v>1.22996696230917E-5</v>
      </c>
      <c r="L42" s="34">
        <v>0.52413865107951596</v>
      </c>
      <c r="M42" s="34">
        <v>1.11099941065523E-3</v>
      </c>
      <c r="N42" s="34">
        <v>1.56390218253125</v>
      </c>
      <c r="O42" s="34">
        <v>11176.713117899901</v>
      </c>
      <c r="P42" s="34">
        <v>1.09025700008941E-5</v>
      </c>
      <c r="Q42" s="34">
        <v>1.7038968118861701E-5</v>
      </c>
      <c r="R42" s="34">
        <v>0</v>
      </c>
      <c r="S42" s="34">
        <v>2.5254056326775396E-6</v>
      </c>
      <c r="T42" s="34">
        <v>0</v>
      </c>
      <c r="U42" s="34">
        <v>3.1874622302813297E-6</v>
      </c>
      <c r="V42" s="34">
        <v>1.0363906715520702E-5</v>
      </c>
      <c r="W42" s="34">
        <v>4.8630106282744794E-3</v>
      </c>
      <c r="X42" s="34">
        <v>6.4560679640730005E-3</v>
      </c>
      <c r="Y42" s="34">
        <v>7.6556342162538605E-6</v>
      </c>
      <c r="Z42" s="34">
        <v>4.1676412088081695E-5</v>
      </c>
      <c r="AA42" s="34">
        <v>2.49069729875359E-5</v>
      </c>
    </row>
    <row r="43" spans="1:27" x14ac:dyDescent="0.35">
      <c r="A43" s="31" t="s">
        <v>120</v>
      </c>
      <c r="B43" s="31" t="s">
        <v>70</v>
      </c>
      <c r="C43" s="34">
        <v>0</v>
      </c>
      <c r="D43" s="34">
        <v>0</v>
      </c>
      <c r="E43" s="34">
        <v>0</v>
      </c>
      <c r="F43" s="34">
        <v>0.12883648096776501</v>
      </c>
      <c r="G43" s="34">
        <v>6.6606512664756003E-3</v>
      </c>
      <c r="H43" s="34">
        <v>1.50018218407575E-2</v>
      </c>
      <c r="I43" s="34">
        <v>8.03677249963336E-3</v>
      </c>
      <c r="J43" s="34">
        <v>6.1068589901606997E-3</v>
      </c>
      <c r="K43" s="34">
        <v>1.28863767597739E-2</v>
      </c>
      <c r="L43" s="34">
        <v>2.7956329760570001E-2</v>
      </c>
      <c r="M43" s="34">
        <v>4.19155495472983E-3</v>
      </c>
      <c r="N43" s="34">
        <v>2.950941790943E-2</v>
      </c>
      <c r="O43" s="34">
        <v>3.7749783323679703E-2</v>
      </c>
      <c r="P43" s="34">
        <v>1.1185680657552E-3</v>
      </c>
      <c r="Q43" s="34">
        <v>0.58806263220761701</v>
      </c>
      <c r="R43" s="34">
        <v>4.7784337806133497</v>
      </c>
      <c r="S43" s="34">
        <v>20632.836157101003</v>
      </c>
      <c r="T43" s="34">
        <v>3.7770158052729202E-4</v>
      </c>
      <c r="U43" s="34">
        <v>3.8334299269672203E-4</v>
      </c>
      <c r="V43" s="34">
        <v>4.1346877463351999E-4</v>
      </c>
      <c r="W43" s="34">
        <v>23074.269873299199</v>
      </c>
      <c r="X43" s="34">
        <v>9639.0160777918009</v>
      </c>
      <c r="Y43" s="34">
        <v>3.0378909092735999E-5</v>
      </c>
      <c r="Z43" s="34">
        <v>7.3312605688013991E-5</v>
      </c>
      <c r="AA43" s="34">
        <v>1.24322813820399E-5</v>
      </c>
    </row>
    <row r="44" spans="1:27" x14ac:dyDescent="0.35">
      <c r="A44" s="31" t="s">
        <v>120</v>
      </c>
      <c r="B44" s="31" t="s">
        <v>52</v>
      </c>
      <c r="C44" s="34">
        <v>0</v>
      </c>
      <c r="D44" s="34">
        <v>0</v>
      </c>
      <c r="E44" s="34">
        <v>0</v>
      </c>
      <c r="F44" s="34">
        <v>0</v>
      </c>
      <c r="G44" s="34">
        <v>0</v>
      </c>
      <c r="H44" s="34">
        <v>0</v>
      </c>
      <c r="I44" s="34">
        <v>0</v>
      </c>
      <c r="J44" s="34">
        <v>0</v>
      </c>
      <c r="K44" s="34">
        <v>0</v>
      </c>
      <c r="L44" s="34">
        <v>0</v>
      </c>
      <c r="M44" s="34">
        <v>0</v>
      </c>
      <c r="N44" s="34">
        <v>0</v>
      </c>
      <c r="O44" s="34">
        <v>0</v>
      </c>
      <c r="P44" s="34">
        <v>0</v>
      </c>
      <c r="Q44" s="34">
        <v>0</v>
      </c>
      <c r="R44" s="34">
        <v>0</v>
      </c>
      <c r="S44" s="34">
        <v>0</v>
      </c>
      <c r="T44" s="34">
        <v>0</v>
      </c>
      <c r="U44" s="34">
        <v>0</v>
      </c>
      <c r="V44" s="34">
        <v>0</v>
      </c>
      <c r="W44" s="34">
        <v>0</v>
      </c>
      <c r="X44" s="34">
        <v>0</v>
      </c>
      <c r="Y44" s="34">
        <v>0</v>
      </c>
      <c r="Z44" s="34">
        <v>0</v>
      </c>
      <c r="AA44" s="34">
        <v>0</v>
      </c>
    </row>
    <row r="45" spans="1:27" x14ac:dyDescent="0.35">
      <c r="A45" s="38" t="s">
        <v>127</v>
      </c>
      <c r="B45" s="38"/>
      <c r="C45" s="35">
        <v>0.30114693173482121</v>
      </c>
      <c r="D45" s="35">
        <v>265418.03241807333</v>
      </c>
      <c r="E45" s="35">
        <v>0.15756345156624449</v>
      </c>
      <c r="F45" s="35">
        <v>7.8738072951220622E-2</v>
      </c>
      <c r="G45" s="35">
        <v>1.822305845688347</v>
      </c>
      <c r="H45" s="35">
        <v>1.4671316433121453</v>
      </c>
      <c r="I45" s="35">
        <v>1.6981467239496528</v>
      </c>
      <c r="J45" s="35">
        <v>405026.13763302827</v>
      </c>
      <c r="K45" s="35">
        <v>0.33677440966953753</v>
      </c>
      <c r="L45" s="35">
        <v>239149.54256662287</v>
      </c>
      <c r="M45" s="35">
        <v>25914.623934758576</v>
      </c>
      <c r="N45" s="35">
        <v>97792.670172951301</v>
      </c>
      <c r="O45" s="35">
        <v>37039.796454098861</v>
      </c>
      <c r="P45" s="35">
        <v>337934.63282174792</v>
      </c>
      <c r="Q45" s="35">
        <v>154962.74866182444</v>
      </c>
      <c r="R45" s="35">
        <v>22086.010341361871</v>
      </c>
      <c r="S45" s="35">
        <v>109381.38912448644</v>
      </c>
      <c r="T45" s="35">
        <v>2.5992509494331614E-3</v>
      </c>
      <c r="U45" s="35">
        <v>2.4331674345221228E-2</v>
      </c>
      <c r="V45" s="35">
        <v>91.610910883256821</v>
      </c>
      <c r="W45" s="35">
        <v>58371.408867793667</v>
      </c>
      <c r="X45" s="35">
        <v>46628.542829197162</v>
      </c>
      <c r="Y45" s="35">
        <v>9861.3182259580499</v>
      </c>
      <c r="Z45" s="35">
        <v>12880.709573301228</v>
      </c>
      <c r="AA45" s="35">
        <v>1410.1284368473557</v>
      </c>
    </row>
    <row r="47" spans="1:27"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x14ac:dyDescent="0.35">
      <c r="A49" s="31" t="s">
        <v>121</v>
      </c>
      <c r="B49" s="31" t="s">
        <v>68</v>
      </c>
      <c r="C49" s="34">
        <v>0</v>
      </c>
      <c r="D49" s="34">
        <v>0</v>
      </c>
      <c r="E49" s="34">
        <v>0</v>
      </c>
      <c r="F49" s="34">
        <v>0</v>
      </c>
      <c r="G49" s="34">
        <v>0</v>
      </c>
      <c r="H49" s="34">
        <v>0</v>
      </c>
      <c r="I49" s="34">
        <v>0</v>
      </c>
      <c r="J49" s="34">
        <v>0</v>
      </c>
      <c r="K49" s="34">
        <v>0</v>
      </c>
      <c r="L49" s="34">
        <v>0</v>
      </c>
      <c r="M49" s="34">
        <v>0</v>
      </c>
      <c r="N49" s="34">
        <v>0</v>
      </c>
      <c r="O49" s="34">
        <v>0</v>
      </c>
      <c r="P49" s="34">
        <v>0</v>
      </c>
      <c r="Q49" s="34">
        <v>0</v>
      </c>
      <c r="R49" s="34">
        <v>0</v>
      </c>
      <c r="S49" s="34">
        <v>0</v>
      </c>
      <c r="T49" s="34">
        <v>0</v>
      </c>
      <c r="U49" s="34">
        <v>0</v>
      </c>
      <c r="V49" s="34">
        <v>0</v>
      </c>
      <c r="W49" s="34">
        <v>0</v>
      </c>
      <c r="X49" s="34">
        <v>0</v>
      </c>
      <c r="Y49" s="34">
        <v>0</v>
      </c>
      <c r="Z49" s="34">
        <v>0</v>
      </c>
      <c r="AA49" s="34">
        <v>0</v>
      </c>
    </row>
    <row r="50" spans="1:27" x14ac:dyDescent="0.35">
      <c r="A50" s="31" t="s">
        <v>121</v>
      </c>
      <c r="B50" s="31" t="s">
        <v>18</v>
      </c>
      <c r="C50" s="34">
        <v>0</v>
      </c>
      <c r="D50" s="34">
        <v>2.5738089133978102E-2</v>
      </c>
      <c r="E50" s="34">
        <v>1.3991620104307002E-3</v>
      </c>
      <c r="F50" s="34">
        <v>1.05663155541636E-3</v>
      </c>
      <c r="G50" s="34">
        <v>2.4589228104334701E-4</v>
      </c>
      <c r="H50" s="34">
        <v>4.9602471796415901E-4</v>
      </c>
      <c r="I50" s="34">
        <v>9.9052904056665006E-4</v>
      </c>
      <c r="J50" s="34">
        <v>1.0378401827837701E-3</v>
      </c>
      <c r="K50" s="34">
        <v>2.0526794311097997E-3</v>
      </c>
      <c r="L50" s="34">
        <v>2.27542248688235E-3</v>
      </c>
      <c r="M50" s="34">
        <v>1.0401789065923E-5</v>
      </c>
      <c r="N50" s="34">
        <v>1.43666246448378E-3</v>
      </c>
      <c r="O50" s="34">
        <v>2.4038608575881202E-3</v>
      </c>
      <c r="P50" s="34">
        <v>4.5373989624163196E-5</v>
      </c>
      <c r="Q50" s="34">
        <v>2.1509713469818702E-4</v>
      </c>
      <c r="R50" s="34">
        <v>1.20047318050822E-4</v>
      </c>
      <c r="S50" s="34">
        <v>3.8134763863423601E-3</v>
      </c>
      <c r="T50" s="34">
        <v>2.2574355881910298E-4</v>
      </c>
      <c r="U50" s="34">
        <v>9.6155206430636E-4</v>
      </c>
      <c r="V50" s="34">
        <v>1.1092955582995E-4</v>
      </c>
      <c r="W50" s="34">
        <v>3.4017778199033999E-3</v>
      </c>
      <c r="X50" s="34">
        <v>3.2913174617493697E-5</v>
      </c>
      <c r="Y50" s="34">
        <v>6.8358004701863992E-5</v>
      </c>
      <c r="Z50" s="34">
        <v>4.5155450239988797E-4</v>
      </c>
      <c r="AA50" s="34">
        <v>6.1135949882206794E-6</v>
      </c>
    </row>
    <row r="51" spans="1:27" x14ac:dyDescent="0.35">
      <c r="A51" s="31" t="s">
        <v>121</v>
      </c>
      <c r="B51" s="31" t="s">
        <v>30</v>
      </c>
      <c r="C51" s="34">
        <v>0</v>
      </c>
      <c r="D51" s="34">
        <v>0</v>
      </c>
      <c r="E51" s="34">
        <v>0</v>
      </c>
      <c r="F51" s="34">
        <v>0</v>
      </c>
      <c r="G51" s="34">
        <v>0</v>
      </c>
      <c r="H51" s="34">
        <v>0</v>
      </c>
      <c r="I51" s="34">
        <v>0</v>
      </c>
      <c r="J51" s="34">
        <v>0</v>
      </c>
      <c r="K51" s="34">
        <v>0</v>
      </c>
      <c r="L51" s="34">
        <v>0</v>
      </c>
      <c r="M51" s="34">
        <v>0</v>
      </c>
      <c r="N51" s="34">
        <v>0</v>
      </c>
      <c r="O51" s="34">
        <v>0</v>
      </c>
      <c r="P51" s="34">
        <v>0</v>
      </c>
      <c r="Q51" s="34">
        <v>0</v>
      </c>
      <c r="R51" s="34">
        <v>0</v>
      </c>
      <c r="S51" s="34">
        <v>0</v>
      </c>
      <c r="T51" s="34">
        <v>0</v>
      </c>
      <c r="U51" s="34">
        <v>0</v>
      </c>
      <c r="V51" s="34">
        <v>0</v>
      </c>
      <c r="W51" s="34">
        <v>0</v>
      </c>
      <c r="X51" s="34">
        <v>0</v>
      </c>
      <c r="Y51" s="34">
        <v>0</v>
      </c>
      <c r="Z51" s="34">
        <v>0</v>
      </c>
      <c r="AA51" s="34">
        <v>0</v>
      </c>
    </row>
    <row r="52" spans="1:27" x14ac:dyDescent="0.35">
      <c r="A52" s="31" t="s">
        <v>121</v>
      </c>
      <c r="B52" s="31" t="s">
        <v>63</v>
      </c>
      <c r="C52" s="34">
        <v>1.27551003404594E-2</v>
      </c>
      <c r="D52" s="34">
        <v>5.1360284283992193E-4</v>
      </c>
      <c r="E52" s="34">
        <v>6.2918236979846403E-4</v>
      </c>
      <c r="F52" s="34">
        <v>6.2136414933269607E-4</v>
      </c>
      <c r="G52" s="34">
        <v>5.6650289609549997E-4</v>
      </c>
      <c r="H52" s="34">
        <v>6.0065793340427997E-4</v>
      </c>
      <c r="I52" s="34">
        <v>5.9834282773460002E-4</v>
      </c>
      <c r="J52" s="34">
        <v>5.8786848247495502E-4</v>
      </c>
      <c r="K52" s="34">
        <v>6.1206840532800001E-4</v>
      </c>
      <c r="L52" s="34">
        <v>6.6557008210551508E-4</v>
      </c>
      <c r="M52" s="34">
        <v>4.2662975153409801E-4</v>
      </c>
      <c r="N52" s="34">
        <v>5.90859634535898E-4</v>
      </c>
      <c r="O52" s="34">
        <v>5.2262547515636204E-4</v>
      </c>
      <c r="P52" s="34">
        <v>4.3447717588674002E-4</v>
      </c>
      <c r="Q52" s="34">
        <v>4.3714579470078299E-4</v>
      </c>
      <c r="R52" s="34">
        <v>4.0107596779079404E-4</v>
      </c>
      <c r="S52" s="34">
        <v>1.41686659064236E-3</v>
      </c>
      <c r="T52" s="34">
        <v>2.8690713764142E-5</v>
      </c>
      <c r="U52" s="34">
        <v>5.6222020519985699E-5</v>
      </c>
      <c r="V52" s="34">
        <v>1.9353078675111502E-4</v>
      </c>
      <c r="W52" s="34">
        <v>1.3743162119322601E-3</v>
      </c>
      <c r="X52" s="34">
        <v>1.23922016932629E-5</v>
      </c>
      <c r="Y52" s="34">
        <v>1.2086250826182099E-5</v>
      </c>
      <c r="Z52" s="34">
        <v>2.3676058095091997E-3</v>
      </c>
      <c r="AA52" s="34">
        <v>2.3342262513723998E-6</v>
      </c>
    </row>
    <row r="53" spans="1:27" x14ac:dyDescent="0.35">
      <c r="A53" s="31" t="s">
        <v>121</v>
      </c>
      <c r="B53" s="31" t="s">
        <v>62</v>
      </c>
      <c r="C53" s="34">
        <v>0</v>
      </c>
      <c r="D53" s="34">
        <v>0</v>
      </c>
      <c r="E53" s="34">
        <v>0</v>
      </c>
      <c r="F53" s="34">
        <v>0</v>
      </c>
      <c r="G53" s="34">
        <v>0</v>
      </c>
      <c r="H53" s="34">
        <v>0</v>
      </c>
      <c r="I53" s="34">
        <v>0</v>
      </c>
      <c r="J53" s="34">
        <v>0</v>
      </c>
      <c r="K53" s="34">
        <v>0</v>
      </c>
      <c r="L53" s="34">
        <v>0</v>
      </c>
      <c r="M53" s="34">
        <v>0</v>
      </c>
      <c r="N53" s="34">
        <v>0</v>
      </c>
      <c r="O53" s="34">
        <v>0</v>
      </c>
      <c r="P53" s="34">
        <v>0</v>
      </c>
      <c r="Q53" s="34">
        <v>0</v>
      </c>
      <c r="R53" s="34">
        <v>0</v>
      </c>
      <c r="S53" s="34">
        <v>0</v>
      </c>
      <c r="T53" s="34">
        <v>0</v>
      </c>
      <c r="U53" s="34">
        <v>0</v>
      </c>
      <c r="V53" s="34">
        <v>0</v>
      </c>
      <c r="W53" s="34">
        <v>0</v>
      </c>
      <c r="X53" s="34">
        <v>0</v>
      </c>
      <c r="Y53" s="34">
        <v>0</v>
      </c>
      <c r="Z53" s="34">
        <v>0</v>
      </c>
      <c r="AA53" s="34">
        <v>0</v>
      </c>
    </row>
    <row r="54" spans="1:27" x14ac:dyDescent="0.35">
      <c r="A54" s="31" t="s">
        <v>121</v>
      </c>
      <c r="B54" s="31" t="s">
        <v>66</v>
      </c>
      <c r="C54" s="34">
        <v>0</v>
      </c>
      <c r="D54" s="34">
        <v>1.8007088397752309</v>
      </c>
      <c r="E54" s="34">
        <v>0.12147836252544499</v>
      </c>
      <c r="F54" s="34">
        <v>0.31863102053832149</v>
      </c>
      <c r="G54" s="34">
        <v>0.13336669832755768</v>
      </c>
      <c r="H54" s="34">
        <v>0.31456129013445761</v>
      </c>
      <c r="I54" s="34">
        <v>9.0747972556279363E-3</v>
      </c>
      <c r="J54" s="34">
        <v>35243.583543742185</v>
      </c>
      <c r="K54" s="34">
        <v>5.9610771210269094E-2</v>
      </c>
      <c r="L54" s="34">
        <v>56888.901635072667</v>
      </c>
      <c r="M54" s="34">
        <v>2.3129625972572777E-2</v>
      </c>
      <c r="N54" s="34">
        <v>9084.5939800622218</v>
      </c>
      <c r="O54" s="34">
        <v>0.95542320160990013</v>
      </c>
      <c r="P54" s="34">
        <v>38992.951381234969</v>
      </c>
      <c r="Q54" s="34">
        <v>91824.117997253154</v>
      </c>
      <c r="R54" s="34">
        <v>18498.617179686269</v>
      </c>
      <c r="S54" s="34">
        <v>2.4606883568017133</v>
      </c>
      <c r="T54" s="34">
        <v>12.020644567739522</v>
      </c>
      <c r="U54" s="34">
        <v>0.29090700394301688</v>
      </c>
      <c r="V54" s="34">
        <v>36508.40202801484</v>
      </c>
      <c r="W54" s="34">
        <v>52485.149308572763</v>
      </c>
      <c r="X54" s="34">
        <v>56598.752125022285</v>
      </c>
      <c r="Y54" s="34">
        <v>2265.2086760207403</v>
      </c>
      <c r="Z54" s="34">
        <v>2.1849401293046419E-3</v>
      </c>
      <c r="AA54" s="34">
        <v>11504.177426449642</v>
      </c>
    </row>
    <row r="55" spans="1:27" x14ac:dyDescent="0.35">
      <c r="A55" s="31" t="s">
        <v>121</v>
      </c>
      <c r="B55" s="31" t="s">
        <v>65</v>
      </c>
      <c r="C55" s="34">
        <v>8.0116104927326903E-2</v>
      </c>
      <c r="D55" s="34">
        <v>4.3967703018641599E-2</v>
      </c>
      <c r="E55" s="34">
        <v>1.1253911874101751E-4</v>
      </c>
      <c r="F55" s="34">
        <v>1.38300514201849E-2</v>
      </c>
      <c r="G55" s="34">
        <v>0.15072478743751319</v>
      </c>
      <c r="H55" s="34">
        <v>0.15422697725539899</v>
      </c>
      <c r="I55" s="34">
        <v>0.21062451605639151</v>
      </c>
      <c r="J55" s="34">
        <v>39601.720104296699</v>
      </c>
      <c r="K55" s="34">
        <v>5.3588259345895501E-3</v>
      </c>
      <c r="L55" s="34">
        <v>35341.459897633322</v>
      </c>
      <c r="M55" s="34">
        <v>1.181086181637565E-3</v>
      </c>
      <c r="N55" s="34">
        <v>3.0429543997911746E-3</v>
      </c>
      <c r="O55" s="34">
        <v>1.911527665818643E-4</v>
      </c>
      <c r="P55" s="34">
        <v>5.4132250959769604E-5</v>
      </c>
      <c r="Q55" s="34">
        <v>23138.909224631294</v>
      </c>
      <c r="R55" s="34">
        <v>28701.339827036536</v>
      </c>
      <c r="S55" s="34">
        <v>2728.0783139707551</v>
      </c>
      <c r="T55" s="34">
        <v>27882.418924494854</v>
      </c>
      <c r="U55" s="34">
        <v>4.3523636533970324E-4</v>
      </c>
      <c r="V55" s="34">
        <v>6.4086228153501E-4</v>
      </c>
      <c r="W55" s="34">
        <v>0.13031483028571628</v>
      </c>
      <c r="X55" s="34">
        <v>3210.9835647211435</v>
      </c>
      <c r="Y55" s="34">
        <v>2.980319066589977E-4</v>
      </c>
      <c r="Z55" s="34">
        <v>9.2738258248094301E-5</v>
      </c>
      <c r="AA55" s="34">
        <v>625.67606548357935</v>
      </c>
    </row>
    <row r="56" spans="1:27" x14ac:dyDescent="0.35">
      <c r="A56" s="31" t="s">
        <v>121</v>
      </c>
      <c r="B56" s="31" t="s">
        <v>34</v>
      </c>
      <c r="C56" s="34">
        <v>6.4355490523091308E-2</v>
      </c>
      <c r="D56" s="34">
        <v>3.1355990208221402E-5</v>
      </c>
      <c r="E56" s="34">
        <v>0</v>
      </c>
      <c r="F56" s="34">
        <v>0</v>
      </c>
      <c r="G56" s="34">
        <v>1.36971703588608E-5</v>
      </c>
      <c r="H56" s="34">
        <v>2.5394989679101101E-2</v>
      </c>
      <c r="I56" s="34">
        <v>2.7850778637331198E-2</v>
      </c>
      <c r="J56" s="34">
        <v>1.20023462337485E-2</v>
      </c>
      <c r="K56" s="34">
        <v>1.1173578857273E-5</v>
      </c>
      <c r="L56" s="34">
        <v>0.41653912434291301</v>
      </c>
      <c r="M56" s="34">
        <v>1.4973722686016099E-4</v>
      </c>
      <c r="N56" s="34">
        <v>3.3263313080633003E-5</v>
      </c>
      <c r="O56" s="34">
        <v>7.8518951256200003E-6</v>
      </c>
      <c r="P56" s="34">
        <v>3.49072783085459E-6</v>
      </c>
      <c r="Q56" s="34">
        <v>0</v>
      </c>
      <c r="R56" s="34">
        <v>0</v>
      </c>
      <c r="S56" s="34">
        <v>0</v>
      </c>
      <c r="T56" s="34">
        <v>2.0454533953595098E-6</v>
      </c>
      <c r="U56" s="34">
        <v>3.6994924259468001E-6</v>
      </c>
      <c r="V56" s="34">
        <v>1.7460580487680102E-5</v>
      </c>
      <c r="W56" s="34">
        <v>8.5649541627473999E-2</v>
      </c>
      <c r="X56" s="34">
        <v>2.2455364552649202E-4</v>
      </c>
      <c r="Y56" s="34">
        <v>3.9438226679079394E-5</v>
      </c>
      <c r="Z56" s="34">
        <v>0.12359909382517099</v>
      </c>
      <c r="AA56" s="34">
        <v>7.3775418592058399E-5</v>
      </c>
    </row>
    <row r="57" spans="1:27" x14ac:dyDescent="0.35">
      <c r="A57" s="31" t="s">
        <v>121</v>
      </c>
      <c r="B57" s="31" t="s">
        <v>70</v>
      </c>
      <c r="C57" s="34">
        <v>0</v>
      </c>
      <c r="D57" s="34">
        <v>0</v>
      </c>
      <c r="E57" s="34">
        <v>0</v>
      </c>
      <c r="F57" s="34">
        <v>0.12737367521544399</v>
      </c>
      <c r="G57" s="34">
        <v>6.3093603615143401E-3</v>
      </c>
      <c r="H57" s="34">
        <v>1.26779631816095E-2</v>
      </c>
      <c r="I57" s="34">
        <v>8.3660139817583988E-3</v>
      </c>
      <c r="J57" s="34">
        <v>7.8017353817454995E-3</v>
      </c>
      <c r="K57" s="34">
        <v>1.5512610004497001E-2</v>
      </c>
      <c r="L57" s="34">
        <v>4.4328945188000804E-2</v>
      </c>
      <c r="M57" s="34">
        <v>3.1725616837199899E-4</v>
      </c>
      <c r="N57" s="34">
        <v>3.4013423057989101E-2</v>
      </c>
      <c r="O57" s="34">
        <v>3.6448247381167904E-3</v>
      </c>
      <c r="P57" s="34">
        <v>1.68575815783206E-3</v>
      </c>
      <c r="Q57" s="34">
        <v>4.2811129607478501E-2</v>
      </c>
      <c r="R57" s="34">
        <v>2.4473017360116801E-2</v>
      </c>
      <c r="S57" s="34">
        <v>7.6636201772042794E-3</v>
      </c>
      <c r="T57" s="34">
        <v>1.8629585351409199E-3</v>
      </c>
      <c r="U57" s="34">
        <v>1.6461491863036498E-2</v>
      </c>
      <c r="V57" s="34">
        <v>9.5247026736914996E-3</v>
      </c>
      <c r="W57" s="34">
        <v>0.90897060638895899</v>
      </c>
      <c r="X57" s="34">
        <v>1.0939413865413501E-3</v>
      </c>
      <c r="Y57" s="34">
        <v>1.12332160839648E-4</v>
      </c>
      <c r="Z57" s="34">
        <v>6037.8788740076197</v>
      </c>
      <c r="AA57" s="34">
        <v>1.7491209644663499E-4</v>
      </c>
    </row>
    <row r="58" spans="1:27" x14ac:dyDescent="0.35">
      <c r="A58" s="31" t="s">
        <v>121</v>
      </c>
      <c r="B58" s="31" t="s">
        <v>52</v>
      </c>
      <c r="C58" s="34">
        <v>0</v>
      </c>
      <c r="D58" s="34">
        <v>0</v>
      </c>
      <c r="E58" s="34">
        <v>0</v>
      </c>
      <c r="F58" s="34">
        <v>0</v>
      </c>
      <c r="G58" s="34">
        <v>0</v>
      </c>
      <c r="H58" s="34">
        <v>0</v>
      </c>
      <c r="I58" s="34">
        <v>0</v>
      </c>
      <c r="J58" s="34">
        <v>0</v>
      </c>
      <c r="K58" s="34">
        <v>0</v>
      </c>
      <c r="L58" s="34">
        <v>0</v>
      </c>
      <c r="M58" s="34">
        <v>0</v>
      </c>
      <c r="N58" s="34">
        <v>0</v>
      </c>
      <c r="O58" s="34">
        <v>0</v>
      </c>
      <c r="P58" s="34">
        <v>0</v>
      </c>
      <c r="Q58" s="34">
        <v>0</v>
      </c>
      <c r="R58" s="34">
        <v>0</v>
      </c>
      <c r="S58" s="34">
        <v>0</v>
      </c>
      <c r="T58" s="34">
        <v>0</v>
      </c>
      <c r="U58" s="34">
        <v>0</v>
      </c>
      <c r="V58" s="34">
        <v>0</v>
      </c>
      <c r="W58" s="34">
        <v>0</v>
      </c>
      <c r="X58" s="34">
        <v>0</v>
      </c>
      <c r="Y58" s="34">
        <v>0</v>
      </c>
      <c r="Z58" s="34">
        <v>0</v>
      </c>
      <c r="AA58" s="34">
        <v>0</v>
      </c>
    </row>
    <row r="59" spans="1:27" x14ac:dyDescent="0.35">
      <c r="A59" s="38" t="s">
        <v>127</v>
      </c>
      <c r="B59" s="38"/>
      <c r="C59" s="35">
        <v>9.2871205267786305E-2</v>
      </c>
      <c r="D59" s="35">
        <v>1.8709282347706906</v>
      </c>
      <c r="E59" s="35">
        <v>0.12361924602441517</v>
      </c>
      <c r="F59" s="35">
        <v>0.33413906766325546</v>
      </c>
      <c r="G59" s="35">
        <v>0.28490388094220975</v>
      </c>
      <c r="H59" s="35">
        <v>0.46988495004122499</v>
      </c>
      <c r="I59" s="35">
        <v>0.2212881851803207</v>
      </c>
      <c r="J59" s="35">
        <v>74845.305273747552</v>
      </c>
      <c r="K59" s="35">
        <v>6.7634344981296446E-2</v>
      </c>
      <c r="L59" s="35">
        <v>92230.364473698559</v>
      </c>
      <c r="M59" s="35">
        <v>2.4747743694810361E-2</v>
      </c>
      <c r="N59" s="35">
        <v>9084.5990505387217</v>
      </c>
      <c r="O59" s="35">
        <v>0.95854084070922652</v>
      </c>
      <c r="P59" s="35">
        <v>38992.951915218386</v>
      </c>
      <c r="Q59" s="35">
        <v>114963.02787412738</v>
      </c>
      <c r="R59" s="35">
        <v>47199.957527846091</v>
      </c>
      <c r="S59" s="35">
        <v>2730.5442326705338</v>
      </c>
      <c r="T59" s="35">
        <v>27894.439823496865</v>
      </c>
      <c r="U59" s="35">
        <v>0.29236001439318293</v>
      </c>
      <c r="V59" s="35">
        <v>36508.402973337463</v>
      </c>
      <c r="W59" s="35">
        <v>52485.284399497075</v>
      </c>
      <c r="X59" s="35">
        <v>59809.735735048809</v>
      </c>
      <c r="Y59" s="35">
        <v>2265.2090544969028</v>
      </c>
      <c r="Z59" s="35">
        <v>5.0968386994618238E-3</v>
      </c>
      <c r="AA59" s="35">
        <v>12129.853500381043</v>
      </c>
    </row>
    <row r="61" spans="1:27"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x14ac:dyDescent="0.35">
      <c r="A64" s="31" t="s">
        <v>122</v>
      </c>
      <c r="B64" s="31" t="s">
        <v>18</v>
      </c>
      <c r="C64" s="34">
        <v>0</v>
      </c>
      <c r="D64" s="34">
        <v>2.8212014256931203E-2</v>
      </c>
      <c r="E64" s="34">
        <v>7.2217874001599906E-3</v>
      </c>
      <c r="F64" s="34">
        <v>2.60942060969525E-5</v>
      </c>
      <c r="G64" s="34">
        <v>0</v>
      </c>
      <c r="H64" s="34">
        <v>0</v>
      </c>
      <c r="I64" s="34">
        <v>1.4122392457403901E-5</v>
      </c>
      <c r="J64" s="34">
        <v>3.8530299225871998E-5</v>
      </c>
      <c r="K64" s="34">
        <v>1.95952381490475E-4</v>
      </c>
      <c r="L64" s="34">
        <v>1.9758734883452002E-3</v>
      </c>
      <c r="M64" s="34">
        <v>1.1703372433574299E-5</v>
      </c>
      <c r="N64" s="34">
        <v>2.0521005242057598E-3</v>
      </c>
      <c r="O64" s="34">
        <v>2.0098601072859302E-3</v>
      </c>
      <c r="P64" s="34">
        <v>8.2773779696623592E-5</v>
      </c>
      <c r="Q64" s="34">
        <v>5.0266020280020897E-5</v>
      </c>
      <c r="R64" s="34">
        <v>4.7796718507823999E-5</v>
      </c>
      <c r="S64" s="34">
        <v>9.8023972896289207E-3</v>
      </c>
      <c r="T64" s="34">
        <v>1.6254978222661197E-5</v>
      </c>
      <c r="U64" s="34">
        <v>2.7536285715720003E-5</v>
      </c>
      <c r="V64" s="34">
        <v>4.4111162162379192E-6</v>
      </c>
      <c r="W64" s="34">
        <v>3.3277089443758002E-3</v>
      </c>
      <c r="X64" s="34">
        <v>2.5231878582501801E-5</v>
      </c>
      <c r="Y64" s="34">
        <v>3.3230462067949902E-4</v>
      </c>
      <c r="Z64" s="34">
        <v>7.2232824708449907E-4</v>
      </c>
      <c r="AA64" s="34">
        <v>1.1157768036623901E-6</v>
      </c>
    </row>
    <row r="65" spans="1:27" x14ac:dyDescent="0.35">
      <c r="A65" s="31" t="s">
        <v>122</v>
      </c>
      <c r="B65" s="31" t="s">
        <v>30</v>
      </c>
      <c r="C65" s="34">
        <v>0</v>
      </c>
      <c r="D65" s="34">
        <v>0</v>
      </c>
      <c r="E65" s="34">
        <v>0</v>
      </c>
      <c r="F65" s="34">
        <v>0</v>
      </c>
      <c r="G65" s="34">
        <v>0</v>
      </c>
      <c r="H65" s="34">
        <v>0</v>
      </c>
      <c r="I65" s="34">
        <v>0</v>
      </c>
      <c r="J65" s="34">
        <v>0</v>
      </c>
      <c r="K65" s="34">
        <v>0</v>
      </c>
      <c r="L65" s="34">
        <v>0</v>
      </c>
      <c r="M65" s="34">
        <v>0</v>
      </c>
      <c r="N65" s="34">
        <v>0</v>
      </c>
      <c r="O65" s="34">
        <v>0</v>
      </c>
      <c r="P65" s="34">
        <v>0</v>
      </c>
      <c r="Q65" s="34">
        <v>0</v>
      </c>
      <c r="R65" s="34">
        <v>0</v>
      </c>
      <c r="S65" s="34">
        <v>0</v>
      </c>
      <c r="T65" s="34">
        <v>0</v>
      </c>
      <c r="U65" s="34">
        <v>0</v>
      </c>
      <c r="V65" s="34">
        <v>0</v>
      </c>
      <c r="W65" s="34">
        <v>0</v>
      </c>
      <c r="X65" s="34">
        <v>0</v>
      </c>
      <c r="Y65" s="34">
        <v>0</v>
      </c>
      <c r="Z65" s="34">
        <v>0</v>
      </c>
      <c r="AA65" s="34">
        <v>0</v>
      </c>
    </row>
    <row r="66" spans="1:27" x14ac:dyDescent="0.35">
      <c r="A66" s="31" t="s">
        <v>122</v>
      </c>
      <c r="B66" s="31" t="s">
        <v>63</v>
      </c>
      <c r="C66" s="34">
        <v>1.2926454172467301E-2</v>
      </c>
      <c r="D66" s="34">
        <v>5.1218894383312202E-4</v>
      </c>
      <c r="E66" s="34">
        <v>8.4347047558528E-3</v>
      </c>
      <c r="F66" s="34">
        <v>2.2094296497939599E-5</v>
      </c>
      <c r="G66" s="34">
        <v>2.1109725097409501E-5</v>
      </c>
      <c r="H66" s="34">
        <v>2.27508554340437E-5</v>
      </c>
      <c r="I66" s="34">
        <v>2.6337517922190997E-5</v>
      </c>
      <c r="J66" s="34">
        <v>2.2849532365479399E-5</v>
      </c>
      <c r="K66" s="34">
        <v>1.7711575389600698E-5</v>
      </c>
      <c r="L66" s="34">
        <v>1.4372075271609199E-5</v>
      </c>
      <c r="M66" s="34">
        <v>1.91420014312999E-5</v>
      </c>
      <c r="N66" s="34">
        <v>5.8787964209606005E-4</v>
      </c>
      <c r="O66" s="34">
        <v>1.38208224675749E-4</v>
      </c>
      <c r="P66" s="34">
        <v>5.0674308683927105E-4</v>
      </c>
      <c r="Q66" s="34">
        <v>3.3675898718054997E-4</v>
      </c>
      <c r="R66" s="34">
        <v>3.9285825320923602E-4</v>
      </c>
      <c r="S66" s="34">
        <v>1.25428875514967E-2</v>
      </c>
      <c r="T66" s="34">
        <v>1.37923935074554E-5</v>
      </c>
      <c r="U66" s="34">
        <v>1.7204491844047999E-5</v>
      </c>
      <c r="V66" s="34">
        <v>1.31088864308562E-5</v>
      </c>
      <c r="W66" s="34">
        <v>1.46999089235649E-5</v>
      </c>
      <c r="X66" s="34">
        <v>7.7518665228440698E-6</v>
      </c>
      <c r="Y66" s="34">
        <v>1.7315629717443398E-5</v>
      </c>
      <c r="Z66" s="34">
        <v>724.26175371600004</v>
      </c>
      <c r="AA66" s="34">
        <v>1.49941497877171E-6</v>
      </c>
    </row>
    <row r="67" spans="1:27"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x14ac:dyDescent="0.35">
      <c r="A68" s="31" t="s">
        <v>122</v>
      </c>
      <c r="B68" s="31" t="s">
        <v>66</v>
      </c>
      <c r="C68" s="34">
        <v>0</v>
      </c>
      <c r="D68" s="34">
        <v>3.7446702222617683</v>
      </c>
      <c r="E68" s="34">
        <v>3.0187078846224615</v>
      </c>
      <c r="F68" s="34">
        <v>3.7980139476521776E-2</v>
      </c>
      <c r="G68" s="34">
        <v>9.2109269910405338E-3</v>
      </c>
      <c r="H68" s="34">
        <v>1.0477368193459937</v>
      </c>
      <c r="I68" s="34">
        <v>1.1523459746081067E-2</v>
      </c>
      <c r="J68" s="34">
        <v>9.4814209530240063</v>
      </c>
      <c r="K68" s="34">
        <v>190516.83439140356</v>
      </c>
      <c r="L68" s="34">
        <v>50167.923654676029</v>
      </c>
      <c r="M68" s="34">
        <v>2.8658135729023051E-3</v>
      </c>
      <c r="N68" s="34">
        <v>0.26625232980188407</v>
      </c>
      <c r="O68" s="34">
        <v>54831.869538457948</v>
      </c>
      <c r="P68" s="34">
        <v>6.7692992517163403E-2</v>
      </c>
      <c r="Q68" s="34">
        <v>28155.512738491198</v>
      </c>
      <c r="R68" s="34">
        <v>40446.099287911245</v>
      </c>
      <c r="S68" s="34">
        <v>1.5953056269998798</v>
      </c>
      <c r="T68" s="34">
        <v>42843.511397376853</v>
      </c>
      <c r="U68" s="34">
        <v>10080.719000894047</v>
      </c>
      <c r="V68" s="34">
        <v>0.1171918364128965</v>
      </c>
      <c r="W68" s="34">
        <v>6025.8338158595534</v>
      </c>
      <c r="X68" s="34">
        <v>5.9006972284989315E-3</v>
      </c>
      <c r="Y68" s="34">
        <v>0.11968099151295607</v>
      </c>
      <c r="Z68" s="34">
        <v>2297.6086624272157</v>
      </c>
      <c r="AA68" s="34">
        <v>2555.6593889372102</v>
      </c>
    </row>
    <row r="69" spans="1:27" x14ac:dyDescent="0.35">
      <c r="A69" s="31" t="s">
        <v>122</v>
      </c>
      <c r="B69" s="31" t="s">
        <v>65</v>
      </c>
      <c r="C69" s="34">
        <v>0.27669716185914611</v>
      </c>
      <c r="D69" s="34">
        <v>0.39358754585845995</v>
      </c>
      <c r="E69" s="34">
        <v>6.1603755483685962E-3</v>
      </c>
      <c r="F69" s="34">
        <v>1.17775275973639E-4</v>
      </c>
      <c r="G69" s="34">
        <v>0.24314461310828547</v>
      </c>
      <c r="H69" s="34">
        <v>0.42400938423029827</v>
      </c>
      <c r="I69" s="34">
        <v>1.5393057341042407</v>
      </c>
      <c r="J69" s="34">
        <v>7.2294945718282839E-3</v>
      </c>
      <c r="K69" s="34">
        <v>0.48200671049529364</v>
      </c>
      <c r="L69" s="34">
        <v>32091.265922625698</v>
      </c>
      <c r="M69" s="34">
        <v>16514.947667015909</v>
      </c>
      <c r="N69" s="34">
        <v>25652.469754063553</v>
      </c>
      <c r="O69" s="34">
        <v>992.53292358404008</v>
      </c>
      <c r="P69" s="34">
        <v>4.117665192053857E-4</v>
      </c>
      <c r="Q69" s="34">
        <v>3.5622567101824661E-4</v>
      </c>
      <c r="R69" s="34">
        <v>6.8331136475762886E-4</v>
      </c>
      <c r="S69" s="34">
        <v>1.5615216562910681E-3</v>
      </c>
      <c r="T69" s="34">
        <v>8.3201450370916502E-3</v>
      </c>
      <c r="U69" s="34">
        <v>8.9006879281684401E-4</v>
      </c>
      <c r="V69" s="34">
        <v>559.13704689897486</v>
      </c>
      <c r="W69" s="34">
        <v>3.8453549695783795E-2</v>
      </c>
      <c r="X69" s="34">
        <v>5.5830888183482381E-3</v>
      </c>
      <c r="Y69" s="34">
        <v>2.7239487004776533E-2</v>
      </c>
      <c r="Z69" s="34">
        <v>7.6436316502953669E-4</v>
      </c>
      <c r="AA69" s="34">
        <v>135.07319018663873</v>
      </c>
    </row>
    <row r="70" spans="1:27" x14ac:dyDescent="0.35">
      <c r="A70" s="31" t="s">
        <v>122</v>
      </c>
      <c r="B70" s="31" t="s">
        <v>34</v>
      </c>
      <c r="C70" s="34">
        <v>7.7057096584930998E-2</v>
      </c>
      <c r="D70" s="34">
        <v>7.6033128292040996E-3</v>
      </c>
      <c r="E70" s="34">
        <v>8.901067638580619E-6</v>
      </c>
      <c r="F70" s="34">
        <v>0</v>
      </c>
      <c r="G70" s="34">
        <v>0</v>
      </c>
      <c r="H70" s="34">
        <v>1.55184671718247E-2</v>
      </c>
      <c r="I70" s="34">
        <v>3.2504201959878895E-2</v>
      </c>
      <c r="J70" s="34">
        <v>1.2262678600462601E-2</v>
      </c>
      <c r="K70" s="34">
        <v>1.2300162186492E-5</v>
      </c>
      <c r="L70" s="34">
        <v>3787.6082922749397</v>
      </c>
      <c r="M70" s="34">
        <v>2.1180288065179501E-4</v>
      </c>
      <c r="N70" s="34">
        <v>9629.0587913197996</v>
      </c>
      <c r="O70" s="34">
        <v>1.68234784585659E-5</v>
      </c>
      <c r="P70" s="34">
        <v>7.5109944895262594E-6</v>
      </c>
      <c r="Q70" s="34">
        <v>6.2252744706998392E-6</v>
      </c>
      <c r="R70" s="34">
        <v>3.7382445803896199E-6</v>
      </c>
      <c r="S70" s="34">
        <v>3027.1883929730002</v>
      </c>
      <c r="T70" s="34">
        <v>0</v>
      </c>
      <c r="U70" s="34">
        <v>1.5688005456574499E-6</v>
      </c>
      <c r="V70" s="34">
        <v>2.2521639354320399E-5</v>
      </c>
      <c r="W70" s="34">
        <v>620.340435522147</v>
      </c>
      <c r="X70" s="34">
        <v>8.2011347750153893E-5</v>
      </c>
      <c r="Y70" s="34">
        <v>9.2114742895460991E-6</v>
      </c>
      <c r="Z70" s="34">
        <v>1855.5412680910899</v>
      </c>
      <c r="AA70" s="34">
        <v>5.8874379815444001E-5</v>
      </c>
    </row>
    <row r="71" spans="1:27" x14ac:dyDescent="0.35">
      <c r="A71" s="31" t="s">
        <v>122</v>
      </c>
      <c r="B71" s="31" t="s">
        <v>70</v>
      </c>
      <c r="C71" s="34">
        <v>0</v>
      </c>
      <c r="D71" s="34">
        <v>0</v>
      </c>
      <c r="E71" s="34">
        <v>0</v>
      </c>
      <c r="F71" s="34">
        <v>8.8629108900743603E-2</v>
      </c>
      <c r="G71" s="34">
        <v>4.5214858010977407E-3</v>
      </c>
      <c r="H71" s="34">
        <v>7.9746799966562299E-3</v>
      </c>
      <c r="I71" s="34">
        <v>5.8634051967654793E-3</v>
      </c>
      <c r="J71" s="34">
        <v>4.4346417854455901E-3</v>
      </c>
      <c r="K71" s="34">
        <v>8.0979285882959995E-3</v>
      </c>
      <c r="L71" s="34">
        <v>1.9995201401623499E-2</v>
      </c>
      <c r="M71" s="34">
        <v>5.4516545697808007E-4</v>
      </c>
      <c r="N71" s="34">
        <v>1.8719248206429E-2</v>
      </c>
      <c r="O71" s="34">
        <v>3.6117601929916599E-3</v>
      </c>
      <c r="P71" s="34">
        <v>1.79854867677125E-3</v>
      </c>
      <c r="Q71" s="34">
        <v>1.35242269137421E-2</v>
      </c>
      <c r="R71" s="34">
        <v>8.7491092539189602E-3</v>
      </c>
      <c r="S71" s="34">
        <v>9.1994847650056E-2</v>
      </c>
      <c r="T71" s="34">
        <v>3.1731957873890997E-4</v>
      </c>
      <c r="U71" s="34">
        <v>2.7120679772466E-4</v>
      </c>
      <c r="V71" s="34">
        <v>3.3086777552135101E-4</v>
      </c>
      <c r="W71" s="34">
        <v>3.4211172195361197E-2</v>
      </c>
      <c r="X71" s="34">
        <v>3.23909781045662E-4</v>
      </c>
      <c r="Y71" s="34">
        <v>8.2104775886036597E-5</v>
      </c>
      <c r="Z71" s="34">
        <v>1.44853120407818E-2</v>
      </c>
      <c r="AA71" s="34">
        <v>4.9636413527786799E-5</v>
      </c>
    </row>
    <row r="72" spans="1:27" x14ac:dyDescent="0.35">
      <c r="A72" s="31" t="s">
        <v>122</v>
      </c>
      <c r="B72" s="31" t="s">
        <v>52</v>
      </c>
      <c r="C72" s="34">
        <v>0</v>
      </c>
      <c r="D72" s="34">
        <v>0</v>
      </c>
      <c r="E72" s="34">
        <v>0</v>
      </c>
      <c r="F72" s="34">
        <v>0</v>
      </c>
      <c r="G72" s="34">
        <v>0</v>
      </c>
      <c r="H72" s="34">
        <v>0</v>
      </c>
      <c r="I72" s="34">
        <v>0</v>
      </c>
      <c r="J72" s="34">
        <v>0</v>
      </c>
      <c r="K72" s="34">
        <v>0</v>
      </c>
      <c r="L72" s="34">
        <v>0</v>
      </c>
      <c r="M72" s="34">
        <v>0</v>
      </c>
      <c r="N72" s="34">
        <v>0</v>
      </c>
      <c r="O72" s="34">
        <v>0</v>
      </c>
      <c r="P72" s="34">
        <v>0</v>
      </c>
      <c r="Q72" s="34">
        <v>0</v>
      </c>
      <c r="R72" s="34">
        <v>0</v>
      </c>
      <c r="S72" s="34">
        <v>0</v>
      </c>
      <c r="T72" s="34">
        <v>0</v>
      </c>
      <c r="U72" s="34">
        <v>0</v>
      </c>
      <c r="V72" s="34">
        <v>0</v>
      </c>
      <c r="W72" s="34">
        <v>0</v>
      </c>
      <c r="X72" s="34">
        <v>0</v>
      </c>
      <c r="Y72" s="34">
        <v>0</v>
      </c>
      <c r="Z72" s="34">
        <v>0</v>
      </c>
      <c r="AA72" s="34">
        <v>0</v>
      </c>
    </row>
    <row r="73" spans="1:27" x14ac:dyDescent="0.35">
      <c r="A73" s="38" t="s">
        <v>127</v>
      </c>
      <c r="B73" s="38"/>
      <c r="C73" s="35">
        <v>0.28962361603161341</v>
      </c>
      <c r="D73" s="35">
        <v>4.1669819713209924</v>
      </c>
      <c r="E73" s="35">
        <v>3.040524752326843</v>
      </c>
      <c r="F73" s="35">
        <v>3.8146103255090311E-2</v>
      </c>
      <c r="G73" s="35">
        <v>0.25237664982442343</v>
      </c>
      <c r="H73" s="35">
        <v>1.4717689544317261</v>
      </c>
      <c r="I73" s="35">
        <v>1.5508696537607014</v>
      </c>
      <c r="J73" s="35">
        <v>9.4887118274274247</v>
      </c>
      <c r="K73" s="35">
        <v>190517.31661177802</v>
      </c>
      <c r="L73" s="35">
        <v>82259.191567547285</v>
      </c>
      <c r="M73" s="35">
        <v>16514.950563674854</v>
      </c>
      <c r="N73" s="35">
        <v>25652.73864637352</v>
      </c>
      <c r="O73" s="35">
        <v>55824.404610110323</v>
      </c>
      <c r="P73" s="35">
        <v>6.8694275902904681E-2</v>
      </c>
      <c r="Q73" s="35">
        <v>28155.513481741877</v>
      </c>
      <c r="R73" s="35">
        <v>40446.100411877582</v>
      </c>
      <c r="S73" s="35">
        <v>1.6192124334972964</v>
      </c>
      <c r="T73" s="35">
        <v>42843.519747569262</v>
      </c>
      <c r="U73" s="35">
        <v>10080.719935703619</v>
      </c>
      <c r="V73" s="35">
        <v>559.25425625539037</v>
      </c>
      <c r="W73" s="35">
        <v>6025.8756118181027</v>
      </c>
      <c r="X73" s="35">
        <v>1.1516769791952515E-2</v>
      </c>
      <c r="Y73" s="35">
        <v>0.14727009876812955</v>
      </c>
      <c r="Z73" s="35">
        <v>3021.8719028346281</v>
      </c>
      <c r="AA73" s="35">
        <v>2690.7325817390411</v>
      </c>
    </row>
    <row r="75" spans="1:27"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collapsed="1"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x14ac:dyDescent="0.35">
      <c r="A78" s="31" t="s">
        <v>123</v>
      </c>
      <c r="B78" s="31" t="s">
        <v>18</v>
      </c>
      <c r="C78" s="34">
        <v>0</v>
      </c>
      <c r="D78" s="34">
        <v>2.27880988742288E-2</v>
      </c>
      <c r="E78" s="34">
        <v>2.0189612170791599E-3</v>
      </c>
      <c r="F78" s="34">
        <v>5.0701379421644994E-4</v>
      </c>
      <c r="G78" s="34">
        <v>2.8468392470887901E-5</v>
      </c>
      <c r="H78" s="34">
        <v>6.3885297967799408E-4</v>
      </c>
      <c r="I78" s="34">
        <v>6.2030951787307503E-4</v>
      </c>
      <c r="J78" s="34">
        <v>3.5365759973817401E-4</v>
      </c>
      <c r="K78" s="34">
        <v>1.5403133368559101E-3</v>
      </c>
      <c r="L78" s="34">
        <v>1.92715866958939E-3</v>
      </c>
      <c r="M78" s="34">
        <v>2.31754375292852E-5</v>
      </c>
      <c r="N78" s="34">
        <v>1.52369387283065E-3</v>
      </c>
      <c r="O78" s="34">
        <v>1.3814575848947299E-3</v>
      </c>
      <c r="P78" s="34">
        <v>3.4879965609227203E-5</v>
      </c>
      <c r="Q78" s="34">
        <v>2.6529412611905E-4</v>
      </c>
      <c r="R78" s="34">
        <v>1.2624696130524198E-4</v>
      </c>
      <c r="S78" s="34">
        <v>1.6893609545123999E-3</v>
      </c>
      <c r="T78" s="34">
        <v>6.3154338472131203E-4</v>
      </c>
      <c r="U78" s="34">
        <v>2.6693660200063999E-4</v>
      </c>
      <c r="V78" s="34">
        <v>2.8817595077280996E-6</v>
      </c>
      <c r="W78" s="34">
        <v>1.5033273755151E-3</v>
      </c>
      <c r="X78" s="34">
        <v>6.51820807352E-6</v>
      </c>
      <c r="Y78" s="34">
        <v>2.6748898249563997E-6</v>
      </c>
      <c r="Z78" s="34">
        <v>8.97946312526562E-5</v>
      </c>
      <c r="AA78" s="34">
        <v>1.239199949769E-5</v>
      </c>
    </row>
    <row r="79" spans="1:27"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x14ac:dyDescent="0.35">
      <c r="A80" s="31" t="s">
        <v>123</v>
      </c>
      <c r="B80" s="31" t="s">
        <v>63</v>
      </c>
      <c r="C80" s="34">
        <v>1.3164100318162199E-2</v>
      </c>
      <c r="D80" s="34">
        <v>4.1290774391515003E-4</v>
      </c>
      <c r="E80" s="34">
        <v>6.9388950042245602E-4</v>
      </c>
      <c r="F80" s="34">
        <v>6.6845921062456905E-4</v>
      </c>
      <c r="G80" s="34">
        <v>5.7850856130186006E-4</v>
      </c>
      <c r="H80" s="34">
        <v>6.4335709580250005E-4</v>
      </c>
      <c r="I80" s="34">
        <v>6.1552970092550998E-4</v>
      </c>
      <c r="J80" s="34">
        <v>5.8799086735049995E-4</v>
      </c>
      <c r="K80" s="34">
        <v>6.1684686812463001E-4</v>
      </c>
      <c r="L80" s="34">
        <v>6.2428790026390407E-4</v>
      </c>
      <c r="M80" s="34">
        <v>5.0433406384127195E-4</v>
      </c>
      <c r="N80" s="34">
        <v>5.7580327436464001E-4</v>
      </c>
      <c r="O80" s="34">
        <v>5.37063336280855E-4</v>
      </c>
      <c r="P80" s="34">
        <v>4.4342338169362498E-4</v>
      </c>
      <c r="Q80" s="34">
        <v>4.5101880302694504E-4</v>
      </c>
      <c r="R80" s="34">
        <v>4.1015059275926005E-4</v>
      </c>
      <c r="S80" s="34">
        <v>1.35969352912485E-3</v>
      </c>
      <c r="T80" s="34">
        <v>3.4197725393587799E-5</v>
      </c>
      <c r="U80" s="34">
        <v>8.0297455428731993E-5</v>
      </c>
      <c r="V80" s="34">
        <v>1.4035622230196E-4</v>
      </c>
      <c r="W80" s="34">
        <v>1.3199097253535901E-3</v>
      </c>
      <c r="X80" s="34">
        <v>1.26609720595334E-5</v>
      </c>
      <c r="Y80" s="34">
        <v>1.03866351503986E-5</v>
      </c>
      <c r="Z80" s="34">
        <v>4.1500495024910999E-4</v>
      </c>
      <c r="AA80" s="34">
        <v>3.4765412683616101E-6</v>
      </c>
    </row>
    <row r="81" spans="1:27" x14ac:dyDescent="0.35">
      <c r="A81" s="31" t="s">
        <v>123</v>
      </c>
      <c r="B81" s="31" t="s">
        <v>62</v>
      </c>
      <c r="C81" s="34">
        <v>0</v>
      </c>
      <c r="D81" s="34">
        <v>0</v>
      </c>
      <c r="E81" s="34">
        <v>0</v>
      </c>
      <c r="F81" s="34">
        <v>0</v>
      </c>
      <c r="G81" s="34">
        <v>0</v>
      </c>
      <c r="H81" s="34">
        <v>0</v>
      </c>
      <c r="I81" s="34">
        <v>0</v>
      </c>
      <c r="J81" s="34">
        <v>0</v>
      </c>
      <c r="K81" s="34">
        <v>0</v>
      </c>
      <c r="L81" s="34">
        <v>0</v>
      </c>
      <c r="M81" s="34">
        <v>0</v>
      </c>
      <c r="N81" s="34">
        <v>0</v>
      </c>
      <c r="O81" s="34">
        <v>0</v>
      </c>
      <c r="P81" s="34">
        <v>0</v>
      </c>
      <c r="Q81" s="34">
        <v>0</v>
      </c>
      <c r="R81" s="34">
        <v>0</v>
      </c>
      <c r="S81" s="34">
        <v>0</v>
      </c>
      <c r="T81" s="34">
        <v>0</v>
      </c>
      <c r="U81" s="34">
        <v>0</v>
      </c>
      <c r="V81" s="34">
        <v>0</v>
      </c>
      <c r="W81" s="34">
        <v>0</v>
      </c>
      <c r="X81" s="34">
        <v>0</v>
      </c>
      <c r="Y81" s="34">
        <v>0</v>
      </c>
      <c r="Z81" s="34">
        <v>0</v>
      </c>
      <c r="AA81" s="34">
        <v>0</v>
      </c>
    </row>
    <row r="82" spans="1:27" x14ac:dyDescent="0.35">
      <c r="A82" s="31" t="s">
        <v>123</v>
      </c>
      <c r="B82" s="31" t="s">
        <v>66</v>
      </c>
      <c r="C82" s="34">
        <v>0</v>
      </c>
      <c r="D82" s="34">
        <v>2.1503462446430262</v>
      </c>
      <c r="E82" s="34">
        <v>104430.10619261824</v>
      </c>
      <c r="F82" s="34">
        <v>13002.414270234765</v>
      </c>
      <c r="G82" s="34">
        <v>2.60108422404964E-3</v>
      </c>
      <c r="H82" s="34">
        <v>0.22778945828183475</v>
      </c>
      <c r="I82" s="34">
        <v>1.6896303746321542E-3</v>
      </c>
      <c r="J82" s="34">
        <v>12478.430378252571</v>
      </c>
      <c r="K82" s="34">
        <v>41652.311374907236</v>
      </c>
      <c r="L82" s="34">
        <v>8467.6244093980113</v>
      </c>
      <c r="M82" s="34">
        <v>69473.543599764045</v>
      </c>
      <c r="N82" s="34">
        <v>79918.068982628902</v>
      </c>
      <c r="O82" s="34">
        <v>0.37922514041375732</v>
      </c>
      <c r="P82" s="34">
        <v>1.2172664182918771E-3</v>
      </c>
      <c r="Q82" s="34">
        <v>8.4098984709351208E-4</v>
      </c>
      <c r="R82" s="34">
        <v>1.4865178666935311E-3</v>
      </c>
      <c r="S82" s="34">
        <v>2.8609437246966941E-3</v>
      </c>
      <c r="T82" s="34">
        <v>2.6292416586473489E-3</v>
      </c>
      <c r="U82" s="34">
        <v>1.092609418307201E-3</v>
      </c>
      <c r="V82" s="34">
        <v>3.3284368086635493E-4</v>
      </c>
      <c r="W82" s="34">
        <v>4.8813523057947047E-2</v>
      </c>
      <c r="X82" s="34">
        <v>1.0216794163707961E-3</v>
      </c>
      <c r="Y82" s="34">
        <v>2.5109247703282742E-4</v>
      </c>
      <c r="Z82" s="34">
        <v>3.6148772901518911E-4</v>
      </c>
      <c r="AA82" s="34">
        <v>3.9203505206701107E-3</v>
      </c>
    </row>
    <row r="83" spans="1:27" x14ac:dyDescent="0.35">
      <c r="A83" s="31" t="s">
        <v>123</v>
      </c>
      <c r="B83" s="31" t="s">
        <v>65</v>
      </c>
      <c r="C83" s="34">
        <v>3.5889284577011599E-2</v>
      </c>
      <c r="D83" s="34">
        <v>1.6855228125626402E-2</v>
      </c>
      <c r="E83" s="34">
        <v>2.1629600682924799E-4</v>
      </c>
      <c r="F83" s="34">
        <v>0</v>
      </c>
      <c r="G83" s="34">
        <v>2.2922995139382001E-2</v>
      </c>
      <c r="H83" s="34">
        <v>3.7847172936883194E-2</v>
      </c>
      <c r="I83" s="34">
        <v>5.3081697859318003E-3</v>
      </c>
      <c r="J83" s="34">
        <v>6.1400527860320001E-4</v>
      </c>
      <c r="K83" s="34">
        <v>4.2801207320821495E-2</v>
      </c>
      <c r="L83" s="34">
        <v>9.1691540772544003E-2</v>
      </c>
      <c r="M83" s="34">
        <v>4.9554388616205604E-4</v>
      </c>
      <c r="N83" s="34">
        <v>5.7979929510512099E-4</v>
      </c>
      <c r="O83" s="34">
        <v>1.5153300624864001E-4</v>
      </c>
      <c r="P83" s="34">
        <v>2.3272307035743601E-5</v>
      </c>
      <c r="Q83" s="34">
        <v>2.6279412428297999E-5</v>
      </c>
      <c r="R83" s="34">
        <v>3.3868462658272101E-5</v>
      </c>
      <c r="S83" s="34">
        <v>8.4290244251712004E-5</v>
      </c>
      <c r="T83" s="34">
        <v>3.6386903121671497E-3</v>
      </c>
      <c r="U83" s="34">
        <v>1.1005784685022699E-4</v>
      </c>
      <c r="V83" s="34">
        <v>3.5184436564283998E-5</v>
      </c>
      <c r="W83" s="34">
        <v>1.3717729832485499E-2</v>
      </c>
      <c r="X83" s="34">
        <v>2.8557968894314099E-3</v>
      </c>
      <c r="Y83" s="34">
        <v>2.19827195001804E-5</v>
      </c>
      <c r="Z83" s="34">
        <v>8.2084556688541595E-4</v>
      </c>
      <c r="AA83" s="34">
        <v>9.4747204250656E-4</v>
      </c>
    </row>
    <row r="84" spans="1:27" x14ac:dyDescent="0.35">
      <c r="A84" s="31" t="s">
        <v>123</v>
      </c>
      <c r="B84" s="31" t="s">
        <v>34</v>
      </c>
      <c r="C84" s="34">
        <v>6.2901631526363994E-2</v>
      </c>
      <c r="D84" s="34">
        <v>1.7143055541342001E-4</v>
      </c>
      <c r="E84" s="34">
        <v>0</v>
      </c>
      <c r="F84" s="34">
        <v>0</v>
      </c>
      <c r="G84" s="34">
        <v>2.7558412154272699E-5</v>
      </c>
      <c r="H84" s="34">
        <v>2.3614151530037601E-2</v>
      </c>
      <c r="I84" s="34">
        <v>2.28543814583109E-2</v>
      </c>
      <c r="J84" s="34">
        <v>9.9354451012721983E-3</v>
      </c>
      <c r="K84" s="34">
        <v>1.0628972763218E-5</v>
      </c>
      <c r="L84" s="34">
        <v>0.16895667839857401</v>
      </c>
      <c r="M84" s="34">
        <v>4.6513728365383998E-2</v>
      </c>
      <c r="N84" s="34">
        <v>4.9419921454199904E-4</v>
      </c>
      <c r="O84" s="34">
        <v>1.9211242594337101E-5</v>
      </c>
      <c r="P84" s="34">
        <v>5.7821282712854406E-6</v>
      </c>
      <c r="Q84" s="34">
        <v>3.3008124351219E-6</v>
      </c>
      <c r="R84" s="34">
        <v>0</v>
      </c>
      <c r="S84" s="34">
        <v>2.2413050360590502E-6</v>
      </c>
      <c r="T84" s="34">
        <v>2.6493430527123002E-6</v>
      </c>
      <c r="U84" s="34">
        <v>5.1862777208576E-6</v>
      </c>
      <c r="V84" s="34">
        <v>1.0589567624512E-4</v>
      </c>
      <c r="W84" s="34">
        <v>3.3252978475220997E-2</v>
      </c>
      <c r="X84" s="34">
        <v>7.8534556278449889E-5</v>
      </c>
      <c r="Y84" s="34">
        <v>1.0103009140479401E-4</v>
      </c>
      <c r="Z84" s="34">
        <v>5.1753174519297992E-4</v>
      </c>
      <c r="AA84" s="34">
        <v>7.4768680374023993E-5</v>
      </c>
    </row>
    <row r="85" spans="1:27" x14ac:dyDescent="0.35">
      <c r="A85" s="31" t="s">
        <v>123</v>
      </c>
      <c r="B85" s="31" t="s">
        <v>70</v>
      </c>
      <c r="C85" s="34">
        <v>0</v>
      </c>
      <c r="D85" s="34">
        <v>0</v>
      </c>
      <c r="E85" s="34">
        <v>0</v>
      </c>
      <c r="F85" s="34">
        <v>0.15691526048775001</v>
      </c>
      <c r="G85" s="34">
        <v>1.19024648097077E-2</v>
      </c>
      <c r="H85" s="34">
        <v>1.04943410415564E-2</v>
      </c>
      <c r="I85" s="34">
        <v>9.1328835867921006E-3</v>
      </c>
      <c r="J85" s="34">
        <v>8.4647067487978005E-3</v>
      </c>
      <c r="K85" s="34">
        <v>1.3815536608996601E-2</v>
      </c>
      <c r="L85" s="34">
        <v>2.19314070069664E-2</v>
      </c>
      <c r="M85" s="34">
        <v>3.4070825658886396E-2</v>
      </c>
      <c r="N85" s="34">
        <v>5.7824011909670799E-2</v>
      </c>
      <c r="O85" s="34">
        <v>8.8973101384024998E-3</v>
      </c>
      <c r="P85" s="34">
        <v>1.6995962191099401E-3</v>
      </c>
      <c r="Q85" s="34">
        <v>5.7055307728540797E-2</v>
      </c>
      <c r="R85" s="34">
        <v>1.9576699831999701E-2</v>
      </c>
      <c r="S85" s="34">
        <v>2.1284559157431098E-3</v>
      </c>
      <c r="T85" s="34">
        <v>1.4676311891590702E-3</v>
      </c>
      <c r="U85" s="34">
        <v>1.66198081591565E-2</v>
      </c>
      <c r="V85" s="34">
        <v>4.5942820703482999E-4</v>
      </c>
      <c r="W85" s="34">
        <v>0.20047852768806801</v>
      </c>
      <c r="X85" s="34">
        <v>2.6227746992904202E-4</v>
      </c>
      <c r="Y85" s="34">
        <v>1.79659079462656E-4</v>
      </c>
      <c r="Z85" s="34">
        <v>1.4742472052694898E-4</v>
      </c>
      <c r="AA85" s="34">
        <v>6.9507961646720002E-5</v>
      </c>
    </row>
    <row r="86" spans="1:27" x14ac:dyDescent="0.35">
      <c r="A86" s="31" t="s">
        <v>123</v>
      </c>
      <c r="B86" s="31" t="s">
        <v>52</v>
      </c>
      <c r="C86" s="34">
        <v>0</v>
      </c>
      <c r="D86" s="34">
        <v>0</v>
      </c>
      <c r="E86" s="34">
        <v>0</v>
      </c>
      <c r="F86" s="34">
        <v>0</v>
      </c>
      <c r="G86" s="34">
        <v>0</v>
      </c>
      <c r="H86" s="34">
        <v>0</v>
      </c>
      <c r="I86" s="34">
        <v>0</v>
      </c>
      <c r="J86" s="34">
        <v>0</v>
      </c>
      <c r="K86" s="34">
        <v>0</v>
      </c>
      <c r="L86" s="34">
        <v>0</v>
      </c>
      <c r="M86" s="34">
        <v>0</v>
      </c>
      <c r="N86" s="34">
        <v>0</v>
      </c>
      <c r="O86" s="34">
        <v>0</v>
      </c>
      <c r="P86" s="34">
        <v>0</v>
      </c>
      <c r="Q86" s="34">
        <v>0</v>
      </c>
      <c r="R86" s="34">
        <v>0</v>
      </c>
      <c r="S86" s="34">
        <v>0</v>
      </c>
      <c r="T86" s="34">
        <v>0</v>
      </c>
      <c r="U86" s="34">
        <v>0</v>
      </c>
      <c r="V86" s="34">
        <v>0</v>
      </c>
      <c r="W86" s="34">
        <v>0</v>
      </c>
      <c r="X86" s="34">
        <v>0</v>
      </c>
      <c r="Y86" s="34">
        <v>0</v>
      </c>
      <c r="Z86" s="34">
        <v>0</v>
      </c>
      <c r="AA86" s="34">
        <v>0</v>
      </c>
    </row>
    <row r="87" spans="1:27" x14ac:dyDescent="0.35">
      <c r="A87" s="38" t="s">
        <v>127</v>
      </c>
      <c r="B87" s="38"/>
      <c r="C87" s="35">
        <v>4.9053384895173802E-2</v>
      </c>
      <c r="D87" s="35">
        <v>2.1904024793867967</v>
      </c>
      <c r="E87" s="35">
        <v>104430.10912176497</v>
      </c>
      <c r="F87" s="35">
        <v>13002.415445707769</v>
      </c>
      <c r="G87" s="35">
        <v>2.6131056317204387E-2</v>
      </c>
      <c r="H87" s="35">
        <v>0.26691884129419841</v>
      </c>
      <c r="I87" s="35">
        <v>8.2336393793625388E-3</v>
      </c>
      <c r="J87" s="35">
        <v>12478.431933906317</v>
      </c>
      <c r="K87" s="35">
        <v>41652.356333274765</v>
      </c>
      <c r="L87" s="35">
        <v>8467.7186523853543</v>
      </c>
      <c r="M87" s="35">
        <v>69473.544622817441</v>
      </c>
      <c r="N87" s="35">
        <v>79918.071661925336</v>
      </c>
      <c r="O87" s="35">
        <v>0.38129519434118153</v>
      </c>
      <c r="P87" s="35">
        <v>1.7188420726304728E-3</v>
      </c>
      <c r="Q87" s="35">
        <v>1.5835821886678052E-3</v>
      </c>
      <c r="R87" s="35">
        <v>2.0567838834163053E-3</v>
      </c>
      <c r="S87" s="35">
        <v>5.9942884525856551E-3</v>
      </c>
      <c r="T87" s="35">
        <v>6.9336730809293982E-3</v>
      </c>
      <c r="U87" s="35">
        <v>1.5499013225868002E-3</v>
      </c>
      <c r="V87" s="35">
        <v>5.1126609924032702E-4</v>
      </c>
      <c r="W87" s="35">
        <v>6.5354489991301237E-2</v>
      </c>
      <c r="X87" s="35">
        <v>3.8966554859352596E-3</v>
      </c>
      <c r="Y87" s="35">
        <v>2.8613672150836281E-4</v>
      </c>
      <c r="Z87" s="35">
        <v>1.6871328774023713E-3</v>
      </c>
      <c r="AA87" s="35">
        <v>4.8836911039427224E-3</v>
      </c>
    </row>
  </sheetData>
  <sheetProtection algorithmName="SHA-512" hashValue="L6XU2hSXnSq9EdsxNOeUIOxBhEgMJdQDo3+36IB8PiOt6P1YW3ndj2alK2dhxkZQfEHOxS96BSR5aQqCpe3jBw==" saltValue="Etj8ViAi/hs5jMGyV0c+KQ==" spinCount="100000" sheet="1" objects="1" scenarios="1"/>
  <mergeCells count="7">
    <mergeCell ref="A87:B87"/>
    <mergeCell ref="B2:V3"/>
    <mergeCell ref="A17:B17"/>
    <mergeCell ref="A31:B31"/>
    <mergeCell ref="A45:B45"/>
    <mergeCell ref="A59:B59"/>
    <mergeCell ref="A73:B7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57E188"/>
  </sheetPr>
  <dimension ref="A1:AA87"/>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134</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76</v>
      </c>
      <c r="B2" s="18" t="s">
        <v>131</v>
      </c>
    </row>
    <row r="3" spans="1:27" x14ac:dyDescent="0.35">
      <c r="B3" s="18"/>
    </row>
    <row r="4" spans="1:27" x14ac:dyDescent="0.35">
      <c r="A4" s="18" t="s">
        <v>116</v>
      </c>
      <c r="B4" s="18"/>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1727824.4279999998</v>
      </c>
      <c r="D6" s="34">
        <v>1368506.4679999999</v>
      </c>
      <c r="E6" s="34">
        <v>1358269.199</v>
      </c>
      <c r="F6" s="34">
        <v>1296983.9040000001</v>
      </c>
      <c r="G6" s="34">
        <v>1201620.797</v>
      </c>
      <c r="H6" s="34">
        <v>1095778.7859999998</v>
      </c>
      <c r="I6" s="34">
        <v>1057647.514</v>
      </c>
      <c r="J6" s="34">
        <v>1033414.601</v>
      </c>
      <c r="K6" s="34">
        <v>990969.56200000003</v>
      </c>
      <c r="L6" s="34">
        <v>803402.97100000002</v>
      </c>
      <c r="M6" s="34">
        <v>721612.5405</v>
      </c>
      <c r="N6" s="34">
        <v>631072.52399999998</v>
      </c>
      <c r="O6" s="34">
        <v>534385.47</v>
      </c>
      <c r="P6" s="34">
        <v>427749.92249999999</v>
      </c>
      <c r="Q6" s="34">
        <v>262305.02899999998</v>
      </c>
      <c r="R6" s="34">
        <v>224245.20500000002</v>
      </c>
      <c r="S6" s="34">
        <v>239013.59600000002</v>
      </c>
      <c r="T6" s="34">
        <v>230737.72600000002</v>
      </c>
      <c r="U6" s="34">
        <v>214074.397</v>
      </c>
      <c r="V6" s="34">
        <v>146209.80600000001</v>
      </c>
      <c r="W6" s="34">
        <v>125453.769</v>
      </c>
      <c r="X6" s="34">
        <v>66775.774000000005</v>
      </c>
      <c r="Y6" s="34">
        <v>56156.148500000003</v>
      </c>
      <c r="Z6" s="34">
        <v>47371.767999999996</v>
      </c>
      <c r="AA6" s="34">
        <v>35799.631500000003</v>
      </c>
    </row>
    <row r="7" spans="1:27" x14ac:dyDescent="0.35">
      <c r="A7" s="31" t="s">
        <v>38</v>
      </c>
      <c r="B7" s="31" t="s">
        <v>68</v>
      </c>
      <c r="C7" s="34">
        <v>226855.02</v>
      </c>
      <c r="D7" s="34">
        <v>188690.766</v>
      </c>
      <c r="E7" s="34">
        <v>191938.15900000001</v>
      </c>
      <c r="F7" s="34">
        <v>176638.573</v>
      </c>
      <c r="G7" s="34">
        <v>163025.579</v>
      </c>
      <c r="H7" s="34">
        <v>150009.82999999999</v>
      </c>
      <c r="I7" s="34">
        <v>135367.23000000001</v>
      </c>
      <c r="J7" s="34">
        <v>129530.02099999999</v>
      </c>
      <c r="K7" s="34">
        <v>99968.080499999996</v>
      </c>
      <c r="L7" s="34">
        <v>87081.433000000005</v>
      </c>
      <c r="M7" s="34">
        <v>72776.258000000002</v>
      </c>
      <c r="N7" s="34">
        <v>74974.476999999999</v>
      </c>
      <c r="O7" s="34">
        <v>72425.134000000005</v>
      </c>
      <c r="P7" s="34">
        <v>62558.366000000002</v>
      </c>
      <c r="Q7" s="34">
        <v>56960.775500000003</v>
      </c>
      <c r="R7" s="34">
        <v>50691.799500000001</v>
      </c>
      <c r="S7" s="34">
        <v>54407.66</v>
      </c>
      <c r="T7" s="34">
        <v>50321.82</v>
      </c>
      <c r="U7" s="34">
        <v>49126.906000000003</v>
      </c>
      <c r="V7" s="34">
        <v>43981.377</v>
      </c>
      <c r="W7" s="34">
        <v>44273.915500000003</v>
      </c>
      <c r="X7" s="34">
        <v>41631.334999999999</v>
      </c>
      <c r="Y7" s="34">
        <v>35999.688999999998</v>
      </c>
      <c r="Z7" s="34">
        <v>30230.215499999998</v>
      </c>
      <c r="AA7" s="34">
        <v>24936.976500000001</v>
      </c>
    </row>
    <row r="8" spans="1:27" x14ac:dyDescent="0.35">
      <c r="A8" s="31" t="s">
        <v>38</v>
      </c>
      <c r="B8" s="31" t="s">
        <v>18</v>
      </c>
      <c r="C8" s="34">
        <v>171538.01803799998</v>
      </c>
      <c r="D8" s="34">
        <v>129810.50436348598</v>
      </c>
      <c r="E8" s="34">
        <v>113722.375442277</v>
      </c>
      <c r="F8" s="34">
        <v>103007.740835384</v>
      </c>
      <c r="G8" s="34">
        <v>111900.07573834002</v>
      </c>
      <c r="H8" s="34">
        <v>109304.21501110701</v>
      </c>
      <c r="I8" s="34">
        <v>105673.51534588099</v>
      </c>
      <c r="J8" s="34">
        <v>102218.25990346402</v>
      </c>
      <c r="K8" s="34">
        <v>100899.195623582</v>
      </c>
      <c r="L8" s="34">
        <v>153820.70169806</v>
      </c>
      <c r="M8" s="34">
        <v>92694.632405940007</v>
      </c>
      <c r="N8" s="34">
        <v>103064.60026520399</v>
      </c>
      <c r="O8" s="34">
        <v>170686.12442722399</v>
      </c>
      <c r="P8" s="34">
        <v>113153.993326134</v>
      </c>
      <c r="Q8" s="34">
        <v>126622.69172288</v>
      </c>
      <c r="R8" s="34">
        <v>96823.718735120012</v>
      </c>
      <c r="S8" s="34">
        <v>107507.81354023999</v>
      </c>
      <c r="T8" s="34">
        <v>110059.12794186</v>
      </c>
      <c r="U8" s="34">
        <v>100526.22942451002</v>
      </c>
      <c r="V8" s="34">
        <v>108294.076427924</v>
      </c>
      <c r="W8" s="34">
        <v>108114.64828106</v>
      </c>
      <c r="X8" s="34">
        <v>133363.80361504998</v>
      </c>
      <c r="Y8" s="34">
        <v>78947.666044104015</v>
      </c>
      <c r="Z8" s="34">
        <v>56737.954218396</v>
      </c>
      <c r="AA8" s="34">
        <v>33600.428548602002</v>
      </c>
    </row>
    <row r="9" spans="1:27" x14ac:dyDescent="0.35">
      <c r="A9" s="31" t="s">
        <v>38</v>
      </c>
      <c r="B9" s="31" t="s">
        <v>30</v>
      </c>
      <c r="C9" s="34">
        <v>62125.274460000008</v>
      </c>
      <c r="D9" s="34">
        <v>60472.503200000006</v>
      </c>
      <c r="E9" s="34">
        <v>65188.551399999997</v>
      </c>
      <c r="F9" s="34">
        <v>7173.3388400000003</v>
      </c>
      <c r="G9" s="34">
        <v>6473.1592840000003</v>
      </c>
      <c r="H9" s="34">
        <v>6971.7392</v>
      </c>
      <c r="I9" s="34">
        <v>6267.86222</v>
      </c>
      <c r="J9" s="34">
        <v>6095.4837500000003</v>
      </c>
      <c r="K9" s="34">
        <v>6116.8659000000007</v>
      </c>
      <c r="L9" s="34">
        <v>7285.2349999999997</v>
      </c>
      <c r="M9" s="34">
        <v>6210.4601000000002</v>
      </c>
      <c r="N9" s="34">
        <v>5697.8775999999998</v>
      </c>
      <c r="O9" s="34">
        <v>6312.0163000000002</v>
      </c>
      <c r="P9" s="34">
        <v>5108.5555999999997</v>
      </c>
      <c r="Q9" s="34">
        <v>1625.6508000000001</v>
      </c>
      <c r="R9" s="34">
        <v>1944.0048999999999</v>
      </c>
      <c r="S9" s="34">
        <v>4269.4825000000001</v>
      </c>
      <c r="T9" s="34">
        <v>1992.2528</v>
      </c>
      <c r="U9" s="34">
        <v>0</v>
      </c>
      <c r="V9" s="34">
        <v>0</v>
      </c>
      <c r="W9" s="34">
        <v>0</v>
      </c>
      <c r="X9" s="34">
        <v>0</v>
      </c>
      <c r="Y9" s="34">
        <v>0</v>
      </c>
      <c r="Z9" s="34">
        <v>0</v>
      </c>
      <c r="AA9" s="34">
        <v>0</v>
      </c>
    </row>
    <row r="10" spans="1:27" x14ac:dyDescent="0.35">
      <c r="A10" s="31" t="s">
        <v>38</v>
      </c>
      <c r="B10" s="31" t="s">
        <v>63</v>
      </c>
      <c r="C10" s="34">
        <v>6996.3583510749995</v>
      </c>
      <c r="D10" s="34">
        <v>5434.217758197</v>
      </c>
      <c r="E10" s="34">
        <v>12029.392112796999</v>
      </c>
      <c r="F10" s="34">
        <v>1295.4619766419999</v>
      </c>
      <c r="G10" s="34">
        <v>47.535293069999994</v>
      </c>
      <c r="H10" s="34">
        <v>1101.1507424650003</v>
      </c>
      <c r="I10" s="34">
        <v>286.16558871700005</v>
      </c>
      <c r="J10" s="34">
        <v>255.770908373</v>
      </c>
      <c r="K10" s="34">
        <v>368.90646614049996</v>
      </c>
      <c r="L10" s="34">
        <v>4912.7873628819998</v>
      </c>
      <c r="M10" s="34">
        <v>1410.25639355</v>
      </c>
      <c r="N10" s="34">
        <v>4974.4003220979994</v>
      </c>
      <c r="O10" s="34">
        <v>8084.5571475690012</v>
      </c>
      <c r="P10" s="34">
        <v>4143.0682235350005</v>
      </c>
      <c r="Q10" s="34">
        <v>11456.560273525001</v>
      </c>
      <c r="R10" s="34">
        <v>13908.181535527001</v>
      </c>
      <c r="S10" s="34">
        <v>24093.651233143002</v>
      </c>
      <c r="T10" s="34">
        <v>11461.662078557998</v>
      </c>
      <c r="U10" s="34">
        <v>29267.913981706995</v>
      </c>
      <c r="V10" s="34">
        <v>43529.620143553999</v>
      </c>
      <c r="W10" s="34">
        <v>59461.204276892</v>
      </c>
      <c r="X10" s="34">
        <v>98818.297214203005</v>
      </c>
      <c r="Y10" s="34">
        <v>135213.93531520001</v>
      </c>
      <c r="Z10" s="34">
        <v>70638.217418703993</v>
      </c>
      <c r="AA10" s="34">
        <v>82541.336641356989</v>
      </c>
    </row>
    <row r="11" spans="1:27" x14ac:dyDescent="0.35">
      <c r="A11" s="31" t="s">
        <v>38</v>
      </c>
      <c r="B11" s="31" t="s">
        <v>62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row>
    <row r="12" spans="1:27" x14ac:dyDescent="0.35">
      <c r="A12" s="31" t="s">
        <v>38</v>
      </c>
      <c r="B12" s="31" t="s">
        <v>66</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row>
    <row r="13" spans="1:27" x14ac:dyDescent="0.35">
      <c r="A13" s="31" t="s">
        <v>38</v>
      </c>
      <c r="B13" s="31" t="s">
        <v>65</v>
      </c>
      <c r="C13" s="34">
        <v>0</v>
      </c>
      <c r="D13" s="34">
        <v>0</v>
      </c>
      <c r="E13" s="34">
        <v>0</v>
      </c>
      <c r="F13" s="34">
        <v>0</v>
      </c>
      <c r="G13" s="34">
        <v>0</v>
      </c>
      <c r="H13" s="34">
        <v>0</v>
      </c>
      <c r="I13" s="34">
        <v>0</v>
      </c>
      <c r="J13" s="34">
        <v>0</v>
      </c>
      <c r="K13" s="34">
        <v>0</v>
      </c>
      <c r="L13" s="34">
        <v>0</v>
      </c>
      <c r="M13" s="34">
        <v>0</v>
      </c>
      <c r="N13" s="34">
        <v>0</v>
      </c>
      <c r="O13" s="34">
        <v>0</v>
      </c>
      <c r="P13" s="34">
        <v>0</v>
      </c>
      <c r="Q13" s="34">
        <v>0</v>
      </c>
      <c r="R13" s="34">
        <v>0</v>
      </c>
      <c r="S13" s="34">
        <v>0</v>
      </c>
      <c r="T13" s="34">
        <v>0</v>
      </c>
      <c r="U13" s="34">
        <v>0</v>
      </c>
      <c r="V13" s="34">
        <v>0</v>
      </c>
      <c r="W13" s="34">
        <v>0</v>
      </c>
      <c r="X13" s="34">
        <v>0</v>
      </c>
      <c r="Y13" s="34">
        <v>0</v>
      </c>
      <c r="Z13" s="34">
        <v>0</v>
      </c>
      <c r="AA13" s="34">
        <v>0</v>
      </c>
    </row>
    <row r="14" spans="1:27" x14ac:dyDescent="0.35">
      <c r="A14" s="31" t="s">
        <v>38</v>
      </c>
      <c r="B14" s="31" t="s">
        <v>34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row>
    <row r="15" spans="1:27" x14ac:dyDescent="0.35">
      <c r="A15" s="31" t="s">
        <v>38</v>
      </c>
      <c r="B15" s="31" t="s">
        <v>70</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row>
    <row r="16" spans="1:27" x14ac:dyDescent="0.35">
      <c r="A16" s="31" t="s">
        <v>38</v>
      </c>
      <c r="B16" s="31" t="s">
        <v>52</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row>
    <row r="17" spans="1:27" x14ac:dyDescent="0.35">
      <c r="A17" s="38" t="s">
        <v>127</v>
      </c>
      <c r="B17" s="38"/>
      <c r="C17" s="35">
        <v>2195339.0988490749</v>
      </c>
      <c r="D17" s="35">
        <v>1752914.459321683</v>
      </c>
      <c r="E17" s="35">
        <v>1741147.6769550738</v>
      </c>
      <c r="F17" s="35">
        <v>1585099.0186520263</v>
      </c>
      <c r="G17" s="35">
        <v>1483067.1463154098</v>
      </c>
      <c r="H17" s="35">
        <v>1363165.7209535718</v>
      </c>
      <c r="I17" s="35">
        <v>1305242.2871545979</v>
      </c>
      <c r="J17" s="35">
        <v>1271514.1365618368</v>
      </c>
      <c r="K17" s="35">
        <v>1198322.6104897226</v>
      </c>
      <c r="L17" s="35">
        <v>1056503.1280609421</v>
      </c>
      <c r="M17" s="35">
        <v>894704.14739949</v>
      </c>
      <c r="N17" s="35">
        <v>819783.87918730197</v>
      </c>
      <c r="O17" s="35">
        <v>791893.3018747929</v>
      </c>
      <c r="P17" s="35">
        <v>612713.90564966889</v>
      </c>
      <c r="Q17" s="35">
        <v>458970.70729640499</v>
      </c>
      <c r="R17" s="35">
        <v>387612.90967064706</v>
      </c>
      <c r="S17" s="35">
        <v>429292.20327338303</v>
      </c>
      <c r="T17" s="35">
        <v>404572.58882041805</v>
      </c>
      <c r="U17" s="35">
        <v>392995.44640621706</v>
      </c>
      <c r="V17" s="35">
        <v>342014.879571478</v>
      </c>
      <c r="W17" s="35">
        <v>337303.53705795202</v>
      </c>
      <c r="X17" s="35">
        <v>340589.20982925297</v>
      </c>
      <c r="Y17" s="35">
        <v>306317.43885930401</v>
      </c>
      <c r="Z17" s="35">
        <v>204978.15513710002</v>
      </c>
      <c r="AA17" s="35">
        <v>176878.37318995901</v>
      </c>
    </row>
    <row r="18" spans="1:27" x14ac:dyDescent="0.35">
      <c r="A18" s="13"/>
      <c r="B18" s="13"/>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934094.29599999997</v>
      </c>
      <c r="D20" s="34">
        <v>743841.348</v>
      </c>
      <c r="E20" s="34">
        <v>766560.7</v>
      </c>
      <c r="F20" s="34">
        <v>713799.89599999995</v>
      </c>
      <c r="G20" s="34">
        <v>657205.52</v>
      </c>
      <c r="H20" s="34">
        <v>597671.61199999996</v>
      </c>
      <c r="I20" s="34">
        <v>588898.56400000001</v>
      </c>
      <c r="J20" s="34">
        <v>620221.01599999995</v>
      </c>
      <c r="K20" s="34">
        <v>598836.98400000005</v>
      </c>
      <c r="L20" s="34">
        <v>440246.636</v>
      </c>
      <c r="M20" s="34">
        <v>402914.25599999999</v>
      </c>
      <c r="N20" s="34">
        <v>295836.46399999998</v>
      </c>
      <c r="O20" s="34">
        <v>219377.848</v>
      </c>
      <c r="P20" s="34">
        <v>187698.26</v>
      </c>
      <c r="Q20" s="34">
        <v>74956.843999999997</v>
      </c>
      <c r="R20" s="34">
        <v>83511.368000000002</v>
      </c>
      <c r="S20" s="34">
        <v>105258.548</v>
      </c>
      <c r="T20" s="34">
        <v>95180.884000000005</v>
      </c>
      <c r="U20" s="34">
        <v>91582.2</v>
      </c>
      <c r="V20" s="34">
        <v>35242.32</v>
      </c>
      <c r="W20" s="34">
        <v>37175.756000000001</v>
      </c>
      <c r="X20" s="34">
        <v>0</v>
      </c>
      <c r="Y20" s="34">
        <v>0</v>
      </c>
      <c r="Z20" s="34">
        <v>0</v>
      </c>
      <c r="AA20" s="34">
        <v>0</v>
      </c>
    </row>
    <row r="21" spans="1:27"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x14ac:dyDescent="0.35">
      <c r="A22" s="31" t="s">
        <v>119</v>
      </c>
      <c r="B22" s="31" t="s">
        <v>18</v>
      </c>
      <c r="C22" s="34">
        <v>1333.0279379999999</v>
      </c>
      <c r="D22" s="34">
        <v>1911.208462388</v>
      </c>
      <c r="E22" s="34">
        <v>2051.1117644929996</v>
      </c>
      <c r="F22" s="34">
        <v>3661.1427486399998</v>
      </c>
      <c r="G22" s="34">
        <v>3474.3509372199997</v>
      </c>
      <c r="H22" s="34">
        <v>3241.8946867770005</v>
      </c>
      <c r="I22" s="34">
        <v>3084.3011750599999</v>
      </c>
      <c r="J22" s="34">
        <v>2903.7412347500003</v>
      </c>
      <c r="K22" s="34">
        <v>2725.5932491559997</v>
      </c>
      <c r="L22" s="34">
        <v>44921.354212280006</v>
      </c>
      <c r="M22" s="34">
        <v>3370.9467561500001</v>
      </c>
      <c r="N22" s="34">
        <v>12831.05554469</v>
      </c>
      <c r="O22" s="34">
        <v>48702.470045030001</v>
      </c>
      <c r="P22" s="34">
        <v>26553.5144636</v>
      </c>
      <c r="Q22" s="34">
        <v>28907.377168979998</v>
      </c>
      <c r="R22" s="34">
        <v>16791.459973249999</v>
      </c>
      <c r="S22" s="34">
        <v>34236.844067380007</v>
      </c>
      <c r="T22" s="34">
        <v>37871.203499770003</v>
      </c>
      <c r="U22" s="34">
        <v>36153.732685900002</v>
      </c>
      <c r="V22" s="34">
        <v>38512.61083931</v>
      </c>
      <c r="W22" s="34">
        <v>39220.600236819999</v>
      </c>
      <c r="X22" s="34">
        <v>52987.453635999998</v>
      </c>
      <c r="Y22" s="34">
        <v>9231.1913934000004</v>
      </c>
      <c r="Z22" s="34">
        <v>0.64512760000000002</v>
      </c>
      <c r="AA22" s="34">
        <v>0.62302484000000002</v>
      </c>
    </row>
    <row r="23" spans="1:27"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x14ac:dyDescent="0.35">
      <c r="A24" s="31" t="s">
        <v>119</v>
      </c>
      <c r="B24" s="31" t="s">
        <v>63</v>
      </c>
      <c r="C24" s="34">
        <v>272.47030962900004</v>
      </c>
      <c r="D24" s="34">
        <v>120.906175331</v>
      </c>
      <c r="E24" s="34">
        <v>185.64667541099999</v>
      </c>
      <c r="F24" s="34">
        <v>159.455702965</v>
      </c>
      <c r="G24" s="34">
        <v>0.14098627799999991</v>
      </c>
      <c r="H24" s="34">
        <v>6.5622424519999996</v>
      </c>
      <c r="I24" s="34">
        <v>0.14151285599999999</v>
      </c>
      <c r="J24" s="34">
        <v>0.14173925099999998</v>
      </c>
      <c r="K24" s="34">
        <v>0.14529596099999978</v>
      </c>
      <c r="L24" s="34">
        <v>210.63957803099999</v>
      </c>
      <c r="M24" s="34">
        <v>8.8490539720000019</v>
      </c>
      <c r="N24" s="34">
        <v>570.17227854299995</v>
      </c>
      <c r="O24" s="34">
        <v>725.09353749500019</v>
      </c>
      <c r="P24" s="34">
        <v>63.970091875999998</v>
      </c>
      <c r="Q24" s="34">
        <v>4273.3214214460004</v>
      </c>
      <c r="R24" s="34">
        <v>3997.9369583730004</v>
      </c>
      <c r="S24" s="34">
        <v>8361.0347081100008</v>
      </c>
      <c r="T24" s="34">
        <v>1774.1726380499999</v>
      </c>
      <c r="U24" s="34">
        <v>10966.385592933999</v>
      </c>
      <c r="V24" s="34">
        <v>24599.85830317</v>
      </c>
      <c r="W24" s="34">
        <v>32701.877104717001</v>
      </c>
      <c r="X24" s="34">
        <v>60507.059561789996</v>
      </c>
      <c r="Y24" s="34">
        <v>87881.335544772999</v>
      </c>
      <c r="Z24" s="34">
        <v>38558.559548354999</v>
      </c>
      <c r="AA24" s="34">
        <v>43996.561746679996</v>
      </c>
    </row>
    <row r="25" spans="1:27" x14ac:dyDescent="0.35">
      <c r="A25" s="31" t="s">
        <v>119</v>
      </c>
      <c r="B25" s="31" t="s">
        <v>62</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row>
    <row r="26" spans="1:27" x14ac:dyDescent="0.35">
      <c r="A26" s="31" t="s">
        <v>119</v>
      </c>
      <c r="B26" s="31" t="s">
        <v>66</v>
      </c>
      <c r="C26" s="34">
        <v>0</v>
      </c>
      <c r="D26" s="34">
        <v>0</v>
      </c>
      <c r="E26" s="34">
        <v>0</v>
      </c>
      <c r="F26" s="34">
        <v>0</v>
      </c>
      <c r="G26" s="34">
        <v>0</v>
      </c>
      <c r="H26" s="34">
        <v>0</v>
      </c>
      <c r="I26" s="34">
        <v>0</v>
      </c>
      <c r="J26" s="34">
        <v>0</v>
      </c>
      <c r="K26" s="34">
        <v>0</v>
      </c>
      <c r="L26" s="34">
        <v>0</v>
      </c>
      <c r="M26" s="34">
        <v>0</v>
      </c>
      <c r="N26" s="34">
        <v>0</v>
      </c>
      <c r="O26" s="34">
        <v>0</v>
      </c>
      <c r="P26" s="34">
        <v>0</v>
      </c>
      <c r="Q26" s="34">
        <v>0</v>
      </c>
      <c r="R26" s="34">
        <v>0</v>
      </c>
      <c r="S26" s="34">
        <v>0</v>
      </c>
      <c r="T26" s="34">
        <v>0</v>
      </c>
      <c r="U26" s="34">
        <v>0</v>
      </c>
      <c r="V26" s="34">
        <v>0</v>
      </c>
      <c r="W26" s="34">
        <v>0</v>
      </c>
      <c r="X26" s="34">
        <v>0</v>
      </c>
      <c r="Y26" s="34">
        <v>0</v>
      </c>
      <c r="Z26" s="34">
        <v>0</v>
      </c>
      <c r="AA26" s="34">
        <v>0</v>
      </c>
    </row>
    <row r="27" spans="1:27" x14ac:dyDescent="0.35">
      <c r="A27" s="31" t="s">
        <v>119</v>
      </c>
      <c r="B27" s="31" t="s">
        <v>65</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row>
    <row r="28" spans="1:27" x14ac:dyDescent="0.35">
      <c r="A28" s="31" t="s">
        <v>119</v>
      </c>
      <c r="B28" s="31" t="s">
        <v>34</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row>
    <row r="29" spans="1:27" x14ac:dyDescent="0.35">
      <c r="A29" s="31" t="s">
        <v>119</v>
      </c>
      <c r="B29" s="31" t="s">
        <v>70</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row>
    <row r="30" spans="1:27" x14ac:dyDescent="0.35">
      <c r="A30" s="31" t="s">
        <v>119</v>
      </c>
      <c r="B30" s="31" t="s">
        <v>52</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row>
    <row r="31" spans="1:27" x14ac:dyDescent="0.35">
      <c r="A31" s="38" t="s">
        <v>127</v>
      </c>
      <c r="B31" s="38"/>
      <c r="C31" s="35">
        <v>935699.794247629</v>
      </c>
      <c r="D31" s="35">
        <v>745873.462637719</v>
      </c>
      <c r="E31" s="35">
        <v>768797.45843990403</v>
      </c>
      <c r="F31" s="35">
        <v>717620.49445160502</v>
      </c>
      <c r="G31" s="35">
        <v>660680.01192349801</v>
      </c>
      <c r="H31" s="35">
        <v>600920.06892922905</v>
      </c>
      <c r="I31" s="35">
        <v>591983.006687916</v>
      </c>
      <c r="J31" s="35">
        <v>623124.89897400094</v>
      </c>
      <c r="K31" s="35">
        <v>601562.72254511702</v>
      </c>
      <c r="L31" s="35">
        <v>485378.62979031104</v>
      </c>
      <c r="M31" s="35">
        <v>406294.05181012198</v>
      </c>
      <c r="N31" s="35">
        <v>309237.69182323298</v>
      </c>
      <c r="O31" s="35">
        <v>268805.411582525</v>
      </c>
      <c r="P31" s="35">
        <v>214315.74455547601</v>
      </c>
      <c r="Q31" s="35">
        <v>108137.542590426</v>
      </c>
      <c r="R31" s="35">
        <v>104300.76493162301</v>
      </c>
      <c r="S31" s="35">
        <v>147856.42677549002</v>
      </c>
      <c r="T31" s="35">
        <v>134826.26013782001</v>
      </c>
      <c r="U31" s="35">
        <v>138702.31827883399</v>
      </c>
      <c r="V31" s="35">
        <v>98354.789142479989</v>
      </c>
      <c r="W31" s="35">
        <v>109098.23334153699</v>
      </c>
      <c r="X31" s="35">
        <v>113494.51319778999</v>
      </c>
      <c r="Y31" s="35">
        <v>97112.526938173003</v>
      </c>
      <c r="Z31" s="35">
        <v>38559.204675954999</v>
      </c>
      <c r="AA31" s="35">
        <v>43997.184771519998</v>
      </c>
    </row>
    <row r="33" spans="1:27"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x14ac:dyDescent="0.35">
      <c r="A34" s="31" t="s">
        <v>120</v>
      </c>
      <c r="B34" s="31" t="s">
        <v>60</v>
      </c>
      <c r="C34" s="34">
        <v>793730.13199999998</v>
      </c>
      <c r="D34" s="34">
        <v>624665.12</v>
      </c>
      <c r="E34" s="34">
        <v>591708.49899999995</v>
      </c>
      <c r="F34" s="34">
        <v>583184.00800000003</v>
      </c>
      <c r="G34" s="34">
        <v>544415.277</v>
      </c>
      <c r="H34" s="34">
        <v>498107.174</v>
      </c>
      <c r="I34" s="34">
        <v>468748.95</v>
      </c>
      <c r="J34" s="34">
        <v>413193.58500000002</v>
      </c>
      <c r="K34" s="34">
        <v>392132.57799999998</v>
      </c>
      <c r="L34" s="34">
        <v>363156.33500000002</v>
      </c>
      <c r="M34" s="34">
        <v>318698.28450000001</v>
      </c>
      <c r="N34" s="34">
        <v>335236.06</v>
      </c>
      <c r="O34" s="34">
        <v>315007.62199999997</v>
      </c>
      <c r="P34" s="34">
        <v>240051.66250000001</v>
      </c>
      <c r="Q34" s="34">
        <v>187348.185</v>
      </c>
      <c r="R34" s="34">
        <v>140733.837</v>
      </c>
      <c r="S34" s="34">
        <v>133755.04800000001</v>
      </c>
      <c r="T34" s="34">
        <v>135556.842</v>
      </c>
      <c r="U34" s="34">
        <v>122492.197</v>
      </c>
      <c r="V34" s="34">
        <v>110967.486</v>
      </c>
      <c r="W34" s="34">
        <v>88278.013000000006</v>
      </c>
      <c r="X34" s="34">
        <v>66775.774000000005</v>
      </c>
      <c r="Y34" s="34">
        <v>56156.148500000003</v>
      </c>
      <c r="Z34" s="34">
        <v>47371.767999999996</v>
      </c>
      <c r="AA34" s="34">
        <v>35799.631500000003</v>
      </c>
    </row>
    <row r="35" spans="1:27"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x14ac:dyDescent="0.35">
      <c r="A36" s="31" t="s">
        <v>120</v>
      </c>
      <c r="B36" s="31" t="s">
        <v>18</v>
      </c>
      <c r="C36" s="34">
        <v>84239.094099999988</v>
      </c>
      <c r="D36" s="34">
        <v>58967.047869343995</v>
      </c>
      <c r="E36" s="34">
        <v>58030.431195490004</v>
      </c>
      <c r="F36" s="34">
        <v>72862.582098439991</v>
      </c>
      <c r="G36" s="34">
        <v>82632.805397940014</v>
      </c>
      <c r="H36" s="34">
        <v>80850.250879669999</v>
      </c>
      <c r="I36" s="34">
        <v>78238.319678455009</v>
      </c>
      <c r="J36" s="34">
        <v>75648.462955534007</v>
      </c>
      <c r="K36" s="34">
        <v>75468.067037739995</v>
      </c>
      <c r="L36" s="34">
        <v>72906.443450189996</v>
      </c>
      <c r="M36" s="34">
        <v>68750.537732800003</v>
      </c>
      <c r="N36" s="34">
        <v>70908.750767630001</v>
      </c>
      <c r="O36" s="34">
        <v>91945.526640849988</v>
      </c>
      <c r="P36" s="34">
        <v>64611.536220929993</v>
      </c>
      <c r="Q36" s="34">
        <v>81430.503983600007</v>
      </c>
      <c r="R36" s="34">
        <v>64649.349008149999</v>
      </c>
      <c r="S36" s="34">
        <v>73270.659958309989</v>
      </c>
      <c r="T36" s="34">
        <v>72187.622087430005</v>
      </c>
      <c r="U36" s="34">
        <v>64372.196424410002</v>
      </c>
      <c r="V36" s="34">
        <v>69781.188585299999</v>
      </c>
      <c r="W36" s="34">
        <v>68893.697871919998</v>
      </c>
      <c r="X36" s="34">
        <v>80376.011498699998</v>
      </c>
      <c r="Y36" s="34">
        <v>69716.15095589</v>
      </c>
      <c r="Z36" s="34">
        <v>56736.989742835998</v>
      </c>
      <c r="AA36" s="34">
        <v>33599.497568145998</v>
      </c>
    </row>
    <row r="37" spans="1:27"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x14ac:dyDescent="0.35">
      <c r="A38" s="31" t="s">
        <v>120</v>
      </c>
      <c r="B38" s="31" t="s">
        <v>63</v>
      </c>
      <c r="C38" s="34">
        <v>441.11128886000012</v>
      </c>
      <c r="D38" s="34">
        <v>0.17111702899999992</v>
      </c>
      <c r="E38" s="34">
        <v>41.858120428999996</v>
      </c>
      <c r="F38" s="34">
        <v>78.977091313000003</v>
      </c>
      <c r="G38" s="34">
        <v>0.18507360599999986</v>
      </c>
      <c r="H38" s="34">
        <v>37.651243794999992</v>
      </c>
      <c r="I38" s="34">
        <v>0.18556780899999989</v>
      </c>
      <c r="J38" s="34">
        <v>23.948687646</v>
      </c>
      <c r="K38" s="34">
        <v>0.18489443099999972</v>
      </c>
      <c r="L38" s="34">
        <v>15.524888642000001</v>
      </c>
      <c r="M38" s="34">
        <v>0.15800501699999991</v>
      </c>
      <c r="N38" s="34">
        <v>1268.7767660559998</v>
      </c>
      <c r="O38" s="34">
        <v>1413.213986045</v>
      </c>
      <c r="P38" s="34">
        <v>0.1080494269999998</v>
      </c>
      <c r="Q38" s="34">
        <v>2376.655385735</v>
      </c>
      <c r="R38" s="34">
        <v>6034.4982340930001</v>
      </c>
      <c r="S38" s="34">
        <v>4320.255421328</v>
      </c>
      <c r="T38" s="34">
        <v>1329.1284405899999</v>
      </c>
      <c r="U38" s="34">
        <v>6425.2466701199992</v>
      </c>
      <c r="V38" s="34">
        <v>5003.7219602619998</v>
      </c>
      <c r="W38" s="34">
        <v>5732.7319821569999</v>
      </c>
      <c r="X38" s="34">
        <v>16927.193373544</v>
      </c>
      <c r="Y38" s="34">
        <v>14623.498092406999</v>
      </c>
      <c r="Z38" s="34">
        <v>15522.051231869998</v>
      </c>
      <c r="AA38" s="34">
        <v>23032.723812600001</v>
      </c>
    </row>
    <row r="39" spans="1:27" x14ac:dyDescent="0.35">
      <c r="A39" s="31" t="s">
        <v>120</v>
      </c>
      <c r="B39" s="31" t="s">
        <v>62</v>
      </c>
      <c r="C39" s="34">
        <v>0</v>
      </c>
      <c r="D39" s="34">
        <v>0</v>
      </c>
      <c r="E39" s="34">
        <v>0</v>
      </c>
      <c r="F39" s="34">
        <v>0</v>
      </c>
      <c r="G39" s="34">
        <v>0</v>
      </c>
      <c r="H39" s="34">
        <v>0</v>
      </c>
      <c r="I39" s="34">
        <v>0</v>
      </c>
      <c r="J39" s="34">
        <v>0</v>
      </c>
      <c r="K39" s="34">
        <v>0</v>
      </c>
      <c r="L39" s="34">
        <v>0</v>
      </c>
      <c r="M39" s="34">
        <v>0</v>
      </c>
      <c r="N39" s="34">
        <v>0</v>
      </c>
      <c r="O39" s="34">
        <v>0</v>
      </c>
      <c r="P39" s="34">
        <v>0</v>
      </c>
      <c r="Q39" s="34">
        <v>0</v>
      </c>
      <c r="R39" s="34">
        <v>0</v>
      </c>
      <c r="S39" s="34">
        <v>0</v>
      </c>
      <c r="T39" s="34">
        <v>0</v>
      </c>
      <c r="U39" s="34">
        <v>0</v>
      </c>
      <c r="V39" s="34">
        <v>0</v>
      </c>
      <c r="W39" s="34">
        <v>0</v>
      </c>
      <c r="X39" s="34">
        <v>0</v>
      </c>
      <c r="Y39" s="34">
        <v>0</v>
      </c>
      <c r="Z39" s="34">
        <v>0</v>
      </c>
      <c r="AA39" s="34">
        <v>0</v>
      </c>
    </row>
    <row r="40" spans="1:27" x14ac:dyDescent="0.35">
      <c r="A40" s="31" t="s">
        <v>120</v>
      </c>
      <c r="B40" s="31" t="s">
        <v>66</v>
      </c>
      <c r="C40" s="34">
        <v>0</v>
      </c>
      <c r="D40" s="34">
        <v>0</v>
      </c>
      <c r="E40" s="34">
        <v>0</v>
      </c>
      <c r="F40" s="34">
        <v>0</v>
      </c>
      <c r="G40" s="34">
        <v>0</v>
      </c>
      <c r="H40" s="34">
        <v>0</v>
      </c>
      <c r="I40" s="34">
        <v>0</v>
      </c>
      <c r="J40" s="34">
        <v>0</v>
      </c>
      <c r="K40" s="34">
        <v>0</v>
      </c>
      <c r="L40" s="34">
        <v>0</v>
      </c>
      <c r="M40" s="34">
        <v>0</v>
      </c>
      <c r="N40" s="34">
        <v>0</v>
      </c>
      <c r="O40" s="34">
        <v>0</v>
      </c>
      <c r="P40" s="34">
        <v>0</v>
      </c>
      <c r="Q40" s="34">
        <v>0</v>
      </c>
      <c r="R40" s="34">
        <v>0</v>
      </c>
      <c r="S40" s="34">
        <v>0</v>
      </c>
      <c r="T40" s="34">
        <v>0</v>
      </c>
      <c r="U40" s="34">
        <v>0</v>
      </c>
      <c r="V40" s="34">
        <v>0</v>
      </c>
      <c r="W40" s="34">
        <v>0</v>
      </c>
      <c r="X40" s="34">
        <v>0</v>
      </c>
      <c r="Y40" s="34">
        <v>0</v>
      </c>
      <c r="Z40" s="34">
        <v>0</v>
      </c>
      <c r="AA40" s="34">
        <v>0</v>
      </c>
    </row>
    <row r="41" spans="1:27" x14ac:dyDescent="0.35">
      <c r="A41" s="31" t="s">
        <v>120</v>
      </c>
      <c r="B41" s="31" t="s">
        <v>65</v>
      </c>
      <c r="C41" s="34">
        <v>0</v>
      </c>
      <c r="D41" s="34">
        <v>0</v>
      </c>
      <c r="E41" s="34">
        <v>0</v>
      </c>
      <c r="F41" s="34">
        <v>0</v>
      </c>
      <c r="G41" s="34">
        <v>0</v>
      </c>
      <c r="H41" s="34">
        <v>0</v>
      </c>
      <c r="I41" s="34">
        <v>0</v>
      </c>
      <c r="J41" s="34">
        <v>0</v>
      </c>
      <c r="K41" s="34">
        <v>0</v>
      </c>
      <c r="L41" s="34">
        <v>0</v>
      </c>
      <c r="M41" s="34">
        <v>0</v>
      </c>
      <c r="N41" s="34">
        <v>0</v>
      </c>
      <c r="O41" s="34">
        <v>0</v>
      </c>
      <c r="P41" s="34">
        <v>0</v>
      </c>
      <c r="Q41" s="34">
        <v>0</v>
      </c>
      <c r="R41" s="34">
        <v>0</v>
      </c>
      <c r="S41" s="34">
        <v>0</v>
      </c>
      <c r="T41" s="34">
        <v>0</v>
      </c>
      <c r="U41" s="34">
        <v>0</v>
      </c>
      <c r="V41" s="34">
        <v>0</v>
      </c>
      <c r="W41" s="34">
        <v>0</v>
      </c>
      <c r="X41" s="34">
        <v>0</v>
      </c>
      <c r="Y41" s="34">
        <v>0</v>
      </c>
      <c r="Z41" s="34">
        <v>0</v>
      </c>
      <c r="AA41" s="34">
        <v>0</v>
      </c>
    </row>
    <row r="42" spans="1:27" x14ac:dyDescent="0.35">
      <c r="A42" s="31" t="s">
        <v>120</v>
      </c>
      <c r="B42" s="31" t="s">
        <v>34</v>
      </c>
      <c r="C42" s="34">
        <v>0</v>
      </c>
      <c r="D42" s="34">
        <v>0</v>
      </c>
      <c r="E42" s="34">
        <v>0</v>
      </c>
      <c r="F42" s="34">
        <v>0</v>
      </c>
      <c r="G42" s="34">
        <v>0</v>
      </c>
      <c r="H42" s="34">
        <v>0</v>
      </c>
      <c r="I42" s="34">
        <v>0</v>
      </c>
      <c r="J42" s="34">
        <v>0</v>
      </c>
      <c r="K42" s="34">
        <v>0</v>
      </c>
      <c r="L42" s="34">
        <v>0</v>
      </c>
      <c r="M42" s="34">
        <v>0</v>
      </c>
      <c r="N42" s="34">
        <v>0</v>
      </c>
      <c r="O42" s="34">
        <v>0</v>
      </c>
      <c r="P42" s="34">
        <v>0</v>
      </c>
      <c r="Q42" s="34">
        <v>0</v>
      </c>
      <c r="R42" s="34">
        <v>0</v>
      </c>
      <c r="S42" s="34">
        <v>0</v>
      </c>
      <c r="T42" s="34">
        <v>0</v>
      </c>
      <c r="U42" s="34">
        <v>0</v>
      </c>
      <c r="V42" s="34">
        <v>0</v>
      </c>
      <c r="W42" s="34">
        <v>0</v>
      </c>
      <c r="X42" s="34">
        <v>0</v>
      </c>
      <c r="Y42" s="34">
        <v>0</v>
      </c>
      <c r="Z42" s="34">
        <v>0</v>
      </c>
      <c r="AA42" s="34">
        <v>0</v>
      </c>
    </row>
    <row r="43" spans="1:27" x14ac:dyDescent="0.35">
      <c r="A43" s="31" t="s">
        <v>120</v>
      </c>
      <c r="B43" s="31" t="s">
        <v>70</v>
      </c>
      <c r="C43" s="34">
        <v>0</v>
      </c>
      <c r="D43" s="34">
        <v>0</v>
      </c>
      <c r="E43" s="34">
        <v>0</v>
      </c>
      <c r="F43" s="34">
        <v>0</v>
      </c>
      <c r="G43" s="34">
        <v>0</v>
      </c>
      <c r="H43" s="34">
        <v>0</v>
      </c>
      <c r="I43" s="34">
        <v>0</v>
      </c>
      <c r="J43" s="34">
        <v>0</v>
      </c>
      <c r="K43" s="34">
        <v>0</v>
      </c>
      <c r="L43" s="34">
        <v>0</v>
      </c>
      <c r="M43" s="34">
        <v>0</v>
      </c>
      <c r="N43" s="34">
        <v>0</v>
      </c>
      <c r="O43" s="34">
        <v>0</v>
      </c>
      <c r="P43" s="34">
        <v>0</v>
      </c>
      <c r="Q43" s="34">
        <v>0</v>
      </c>
      <c r="R43" s="34">
        <v>0</v>
      </c>
      <c r="S43" s="34">
        <v>0</v>
      </c>
      <c r="T43" s="34">
        <v>0</v>
      </c>
      <c r="U43" s="34">
        <v>0</v>
      </c>
      <c r="V43" s="34">
        <v>0</v>
      </c>
      <c r="W43" s="34">
        <v>0</v>
      </c>
      <c r="X43" s="34">
        <v>0</v>
      </c>
      <c r="Y43" s="34">
        <v>0</v>
      </c>
      <c r="Z43" s="34">
        <v>0</v>
      </c>
      <c r="AA43" s="34">
        <v>0</v>
      </c>
    </row>
    <row r="44" spans="1:27" x14ac:dyDescent="0.35">
      <c r="A44" s="31" t="s">
        <v>120</v>
      </c>
      <c r="B44" s="31" t="s">
        <v>52</v>
      </c>
      <c r="C44" s="34">
        <v>0</v>
      </c>
      <c r="D44" s="34">
        <v>0</v>
      </c>
      <c r="E44" s="34">
        <v>0</v>
      </c>
      <c r="F44" s="34">
        <v>0</v>
      </c>
      <c r="G44" s="34">
        <v>0</v>
      </c>
      <c r="H44" s="34">
        <v>0</v>
      </c>
      <c r="I44" s="34">
        <v>0</v>
      </c>
      <c r="J44" s="34">
        <v>0</v>
      </c>
      <c r="K44" s="34">
        <v>0</v>
      </c>
      <c r="L44" s="34">
        <v>0</v>
      </c>
      <c r="M44" s="34">
        <v>0</v>
      </c>
      <c r="N44" s="34">
        <v>0</v>
      </c>
      <c r="O44" s="34">
        <v>0</v>
      </c>
      <c r="P44" s="34">
        <v>0</v>
      </c>
      <c r="Q44" s="34">
        <v>0</v>
      </c>
      <c r="R44" s="34">
        <v>0</v>
      </c>
      <c r="S44" s="34">
        <v>0</v>
      </c>
      <c r="T44" s="34">
        <v>0</v>
      </c>
      <c r="U44" s="34">
        <v>0</v>
      </c>
      <c r="V44" s="34">
        <v>0</v>
      </c>
      <c r="W44" s="34">
        <v>0</v>
      </c>
      <c r="X44" s="34">
        <v>0</v>
      </c>
      <c r="Y44" s="34">
        <v>0</v>
      </c>
      <c r="Z44" s="34">
        <v>0</v>
      </c>
      <c r="AA44" s="34">
        <v>0</v>
      </c>
    </row>
    <row r="45" spans="1:27" x14ac:dyDescent="0.35">
      <c r="A45" s="38" t="s">
        <v>127</v>
      </c>
      <c r="B45" s="38"/>
      <c r="C45" s="35">
        <v>878410.33738885995</v>
      </c>
      <c r="D45" s="35">
        <v>683632.33898637304</v>
      </c>
      <c r="E45" s="35">
        <v>649780.78831591888</v>
      </c>
      <c r="F45" s="35">
        <v>656125.56718975306</v>
      </c>
      <c r="G45" s="35">
        <v>627048.26747154596</v>
      </c>
      <c r="H45" s="35">
        <v>578995.07612346497</v>
      </c>
      <c r="I45" s="35">
        <v>546987.45524626411</v>
      </c>
      <c r="J45" s="35">
        <v>488865.99664318003</v>
      </c>
      <c r="K45" s="35">
        <v>467600.82993217098</v>
      </c>
      <c r="L45" s="35">
        <v>436078.30333883205</v>
      </c>
      <c r="M45" s="35">
        <v>387448.98023781698</v>
      </c>
      <c r="N45" s="35">
        <v>407413.58753368602</v>
      </c>
      <c r="O45" s="35">
        <v>408366.36262689496</v>
      </c>
      <c r="P45" s="35">
        <v>304663.30677035701</v>
      </c>
      <c r="Q45" s="35">
        <v>271155.34436933498</v>
      </c>
      <c r="R45" s="35">
        <v>211417.68424224301</v>
      </c>
      <c r="S45" s="35">
        <v>211345.96337963801</v>
      </c>
      <c r="T45" s="35">
        <v>209073.59252802</v>
      </c>
      <c r="U45" s="35">
        <v>193289.64009452998</v>
      </c>
      <c r="V45" s="35">
        <v>185752.39654556199</v>
      </c>
      <c r="W45" s="35">
        <v>162904.442854077</v>
      </c>
      <c r="X45" s="35">
        <v>164078.97887224398</v>
      </c>
      <c r="Y45" s="35">
        <v>140495.79754829701</v>
      </c>
      <c r="Z45" s="35">
        <v>119630.80897470599</v>
      </c>
      <c r="AA45" s="35">
        <v>92431.852880745995</v>
      </c>
    </row>
    <row r="47" spans="1:27"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x14ac:dyDescent="0.35">
      <c r="A49" s="31" t="s">
        <v>121</v>
      </c>
      <c r="B49" s="31" t="s">
        <v>68</v>
      </c>
      <c r="C49" s="34">
        <v>226855.02</v>
      </c>
      <c r="D49" s="34">
        <v>188690.766</v>
      </c>
      <c r="E49" s="34">
        <v>191938.15900000001</v>
      </c>
      <c r="F49" s="34">
        <v>176638.573</v>
      </c>
      <c r="G49" s="34">
        <v>163025.579</v>
      </c>
      <c r="H49" s="34">
        <v>150009.82999999999</v>
      </c>
      <c r="I49" s="34">
        <v>135367.23000000001</v>
      </c>
      <c r="J49" s="34">
        <v>129530.02099999999</v>
      </c>
      <c r="K49" s="34">
        <v>99968.080499999996</v>
      </c>
      <c r="L49" s="34">
        <v>87081.433000000005</v>
      </c>
      <c r="M49" s="34">
        <v>72776.258000000002</v>
      </c>
      <c r="N49" s="34">
        <v>74974.476999999999</v>
      </c>
      <c r="O49" s="34">
        <v>72425.134000000005</v>
      </c>
      <c r="P49" s="34">
        <v>62558.366000000002</v>
      </c>
      <c r="Q49" s="34">
        <v>56960.775500000003</v>
      </c>
      <c r="R49" s="34">
        <v>50691.799500000001</v>
      </c>
      <c r="S49" s="34">
        <v>54407.66</v>
      </c>
      <c r="T49" s="34">
        <v>50321.82</v>
      </c>
      <c r="U49" s="34">
        <v>49126.906000000003</v>
      </c>
      <c r="V49" s="34">
        <v>43981.377</v>
      </c>
      <c r="W49" s="34">
        <v>44273.915500000003</v>
      </c>
      <c r="X49" s="34">
        <v>41631.334999999999</v>
      </c>
      <c r="Y49" s="34">
        <v>35999.688999999998</v>
      </c>
      <c r="Z49" s="34">
        <v>30230.215499999998</v>
      </c>
      <c r="AA49" s="34">
        <v>24936.976500000001</v>
      </c>
    </row>
    <row r="50" spans="1:27" x14ac:dyDescent="0.35">
      <c r="A50" s="31" t="s">
        <v>121</v>
      </c>
      <c r="B50" s="31" t="s">
        <v>18</v>
      </c>
      <c r="C50" s="34">
        <v>0</v>
      </c>
      <c r="D50" s="34">
        <v>7.0552490000000009E-2</v>
      </c>
      <c r="E50" s="34">
        <v>7.5380554000000002E-2</v>
      </c>
      <c r="F50" s="34">
        <v>7.6256744000000001E-2</v>
      </c>
      <c r="G50" s="34">
        <v>7.4992455000000013E-2</v>
      </c>
      <c r="H50" s="34">
        <v>7.4711489999999992E-2</v>
      </c>
      <c r="I50" s="34">
        <v>7.6044439999999991E-2</v>
      </c>
      <c r="J50" s="34">
        <v>7.7178410000000003E-2</v>
      </c>
      <c r="K50" s="34">
        <v>8.2848656000000007E-2</v>
      </c>
      <c r="L50" s="34">
        <v>9.16463E-2</v>
      </c>
      <c r="M50" s="34">
        <v>8.3171430000000005E-2</v>
      </c>
      <c r="N50" s="34">
        <v>8.6865799999999993E-2</v>
      </c>
      <c r="O50" s="34">
        <v>9.5112849999999999E-2</v>
      </c>
      <c r="P50" s="34">
        <v>8.8926543999999899E-2</v>
      </c>
      <c r="Q50" s="34">
        <v>8.5250409999999999E-2</v>
      </c>
      <c r="R50" s="34">
        <v>8.0485810000000005E-2</v>
      </c>
      <c r="S50" s="34">
        <v>0.10075495999999999</v>
      </c>
      <c r="T50" s="34">
        <v>9.8179849999999999E-2</v>
      </c>
      <c r="U50" s="34">
        <v>0.10091700000000001</v>
      </c>
      <c r="V50" s="34">
        <v>9.4995029999999994E-2</v>
      </c>
      <c r="W50" s="34">
        <v>0.12499773</v>
      </c>
      <c r="X50" s="34">
        <v>0.12093371999999999</v>
      </c>
      <c r="Y50" s="34">
        <v>0.11485793999999901</v>
      </c>
      <c r="Z50" s="34">
        <v>0.11284616</v>
      </c>
      <c r="AA50" s="34">
        <v>0.109270996</v>
      </c>
    </row>
    <row r="51" spans="1:27" x14ac:dyDescent="0.35">
      <c r="A51" s="31" t="s">
        <v>121</v>
      </c>
      <c r="B51" s="31" t="s">
        <v>30</v>
      </c>
      <c r="C51" s="34">
        <v>1899.8179</v>
      </c>
      <c r="D51" s="34">
        <v>1561.9512</v>
      </c>
      <c r="E51" s="34">
        <v>1971.3434</v>
      </c>
      <c r="F51" s="34">
        <v>515.85734000000002</v>
      </c>
      <c r="G51" s="34">
        <v>6.8242839999999996</v>
      </c>
      <c r="H51" s="34">
        <v>659.68520000000001</v>
      </c>
      <c r="I51" s="34">
        <v>163.83672000000001</v>
      </c>
      <c r="J51" s="34">
        <v>128.87925000000001</v>
      </c>
      <c r="K51" s="34">
        <v>441.3109</v>
      </c>
      <c r="L51" s="34">
        <v>1789.902</v>
      </c>
      <c r="M51" s="34">
        <v>918.88509999999997</v>
      </c>
      <c r="N51" s="34">
        <v>867.1816</v>
      </c>
      <c r="O51" s="34">
        <v>1649.7268000000001</v>
      </c>
      <c r="P51" s="34">
        <v>723.73059999999998</v>
      </c>
      <c r="Q51" s="34">
        <v>1625.6508000000001</v>
      </c>
      <c r="R51" s="34">
        <v>1944.0048999999999</v>
      </c>
      <c r="S51" s="34">
        <v>4269.4825000000001</v>
      </c>
      <c r="T51" s="34">
        <v>1992.2528</v>
      </c>
      <c r="U51" s="34">
        <v>0</v>
      </c>
      <c r="V51" s="34">
        <v>0</v>
      </c>
      <c r="W51" s="34">
        <v>0</v>
      </c>
      <c r="X51" s="34">
        <v>0</v>
      </c>
      <c r="Y51" s="34">
        <v>0</v>
      </c>
      <c r="Z51" s="34">
        <v>0</v>
      </c>
      <c r="AA51" s="34">
        <v>0</v>
      </c>
    </row>
    <row r="52" spans="1:27" x14ac:dyDescent="0.35">
      <c r="A52" s="31" t="s">
        <v>121</v>
      </c>
      <c r="B52" s="31" t="s">
        <v>63</v>
      </c>
      <c r="C52" s="34">
        <v>984.40487354300001</v>
      </c>
      <c r="D52" s="34">
        <v>1878.9840887860003</v>
      </c>
      <c r="E52" s="34">
        <v>1587.1333525860002</v>
      </c>
      <c r="F52" s="34">
        <v>644.42348040899992</v>
      </c>
      <c r="G52" s="34">
        <v>0.2222599899999998</v>
      </c>
      <c r="H52" s="34">
        <v>583.73412127300014</v>
      </c>
      <c r="I52" s="34">
        <v>133.44892228399999</v>
      </c>
      <c r="J52" s="34">
        <v>80.558060724000015</v>
      </c>
      <c r="K52" s="34">
        <v>84.189501944999989</v>
      </c>
      <c r="L52" s="34">
        <v>821.85047355999995</v>
      </c>
      <c r="M52" s="34">
        <v>845.30840503699994</v>
      </c>
      <c r="N52" s="34">
        <v>510.57840371499992</v>
      </c>
      <c r="O52" s="34">
        <v>624.94081074699989</v>
      </c>
      <c r="P52" s="34">
        <v>13.2707103259999</v>
      </c>
      <c r="Q52" s="34">
        <v>810.17819888899999</v>
      </c>
      <c r="R52" s="34">
        <v>889.38869541000008</v>
      </c>
      <c r="S52" s="34">
        <v>2140.6641406199997</v>
      </c>
      <c r="T52" s="34">
        <v>344.54621363099994</v>
      </c>
      <c r="U52" s="34">
        <v>1547.9008481669998</v>
      </c>
      <c r="V52" s="34">
        <v>1667.1865617709998</v>
      </c>
      <c r="W52" s="34">
        <v>4638.1418477930001</v>
      </c>
      <c r="X52" s="34">
        <v>3822.3807507260003</v>
      </c>
      <c r="Y52" s="34">
        <v>12185.080911549998</v>
      </c>
      <c r="Z52" s="34">
        <v>10514.150215685</v>
      </c>
      <c r="AA52" s="34">
        <v>10302.892440264</v>
      </c>
    </row>
    <row r="53" spans="1:27" x14ac:dyDescent="0.35">
      <c r="A53" s="31" t="s">
        <v>121</v>
      </c>
      <c r="B53" s="31" t="s">
        <v>62</v>
      </c>
      <c r="C53" s="34">
        <v>0</v>
      </c>
      <c r="D53" s="34">
        <v>0</v>
      </c>
      <c r="E53" s="34">
        <v>0</v>
      </c>
      <c r="F53" s="34">
        <v>0</v>
      </c>
      <c r="G53" s="34">
        <v>0</v>
      </c>
      <c r="H53" s="34">
        <v>0</v>
      </c>
      <c r="I53" s="34">
        <v>0</v>
      </c>
      <c r="J53" s="34">
        <v>0</v>
      </c>
      <c r="K53" s="34">
        <v>0</v>
      </c>
      <c r="L53" s="34">
        <v>0</v>
      </c>
      <c r="M53" s="34">
        <v>0</v>
      </c>
      <c r="N53" s="34">
        <v>0</v>
      </c>
      <c r="O53" s="34">
        <v>0</v>
      </c>
      <c r="P53" s="34">
        <v>0</v>
      </c>
      <c r="Q53" s="34">
        <v>0</v>
      </c>
      <c r="R53" s="34">
        <v>0</v>
      </c>
      <c r="S53" s="34">
        <v>0</v>
      </c>
      <c r="T53" s="34">
        <v>0</v>
      </c>
      <c r="U53" s="34">
        <v>0</v>
      </c>
      <c r="V53" s="34">
        <v>0</v>
      </c>
      <c r="W53" s="34">
        <v>0</v>
      </c>
      <c r="X53" s="34">
        <v>0</v>
      </c>
      <c r="Y53" s="34">
        <v>0</v>
      </c>
      <c r="Z53" s="34">
        <v>0</v>
      </c>
      <c r="AA53" s="34">
        <v>0</v>
      </c>
    </row>
    <row r="54" spans="1:27" x14ac:dyDescent="0.35">
      <c r="A54" s="31" t="s">
        <v>121</v>
      </c>
      <c r="B54" s="31" t="s">
        <v>66</v>
      </c>
      <c r="C54" s="34">
        <v>0</v>
      </c>
      <c r="D54" s="34">
        <v>0</v>
      </c>
      <c r="E54" s="34">
        <v>0</v>
      </c>
      <c r="F54" s="34">
        <v>0</v>
      </c>
      <c r="G54" s="34">
        <v>0</v>
      </c>
      <c r="H54" s="34">
        <v>0</v>
      </c>
      <c r="I54" s="34">
        <v>0</v>
      </c>
      <c r="J54" s="34">
        <v>0</v>
      </c>
      <c r="K54" s="34">
        <v>0</v>
      </c>
      <c r="L54" s="34">
        <v>0</v>
      </c>
      <c r="M54" s="34">
        <v>0</v>
      </c>
      <c r="N54" s="34">
        <v>0</v>
      </c>
      <c r="O54" s="34">
        <v>0</v>
      </c>
      <c r="P54" s="34">
        <v>0</v>
      </c>
      <c r="Q54" s="34">
        <v>0</v>
      </c>
      <c r="R54" s="34">
        <v>0</v>
      </c>
      <c r="S54" s="34">
        <v>0</v>
      </c>
      <c r="T54" s="34">
        <v>0</v>
      </c>
      <c r="U54" s="34">
        <v>0</v>
      </c>
      <c r="V54" s="34">
        <v>0</v>
      </c>
      <c r="W54" s="34">
        <v>0</v>
      </c>
      <c r="X54" s="34">
        <v>0</v>
      </c>
      <c r="Y54" s="34">
        <v>0</v>
      </c>
      <c r="Z54" s="34">
        <v>0</v>
      </c>
      <c r="AA54" s="34">
        <v>0</v>
      </c>
    </row>
    <row r="55" spans="1:27" x14ac:dyDescent="0.35">
      <c r="A55" s="31" t="s">
        <v>121</v>
      </c>
      <c r="B55" s="31" t="s">
        <v>65</v>
      </c>
      <c r="C55" s="34">
        <v>0</v>
      </c>
      <c r="D55" s="34">
        <v>0</v>
      </c>
      <c r="E55" s="34">
        <v>0</v>
      </c>
      <c r="F55" s="34">
        <v>0</v>
      </c>
      <c r="G55" s="34">
        <v>0</v>
      </c>
      <c r="H55" s="34">
        <v>0</v>
      </c>
      <c r="I55" s="34">
        <v>0</v>
      </c>
      <c r="J55" s="34">
        <v>0</v>
      </c>
      <c r="K55" s="34">
        <v>0</v>
      </c>
      <c r="L55" s="34">
        <v>0</v>
      </c>
      <c r="M55" s="34">
        <v>0</v>
      </c>
      <c r="N55" s="34">
        <v>0</v>
      </c>
      <c r="O55" s="34">
        <v>0</v>
      </c>
      <c r="P55" s="34">
        <v>0</v>
      </c>
      <c r="Q55" s="34">
        <v>0</v>
      </c>
      <c r="R55" s="34">
        <v>0</v>
      </c>
      <c r="S55" s="34">
        <v>0</v>
      </c>
      <c r="T55" s="34">
        <v>0</v>
      </c>
      <c r="U55" s="34">
        <v>0</v>
      </c>
      <c r="V55" s="34">
        <v>0</v>
      </c>
      <c r="W55" s="34">
        <v>0</v>
      </c>
      <c r="X55" s="34">
        <v>0</v>
      </c>
      <c r="Y55" s="34">
        <v>0</v>
      </c>
      <c r="Z55" s="34">
        <v>0</v>
      </c>
      <c r="AA55" s="34">
        <v>0</v>
      </c>
    </row>
    <row r="56" spans="1:27" x14ac:dyDescent="0.35">
      <c r="A56" s="31" t="s">
        <v>121</v>
      </c>
      <c r="B56" s="31" t="s">
        <v>34</v>
      </c>
      <c r="C56" s="34">
        <v>0</v>
      </c>
      <c r="D56" s="34">
        <v>0</v>
      </c>
      <c r="E56" s="34">
        <v>0</v>
      </c>
      <c r="F56" s="34">
        <v>0</v>
      </c>
      <c r="G56" s="34">
        <v>0</v>
      </c>
      <c r="H56" s="34">
        <v>0</v>
      </c>
      <c r="I56" s="34">
        <v>0</v>
      </c>
      <c r="J56" s="34">
        <v>0</v>
      </c>
      <c r="K56" s="34">
        <v>0</v>
      </c>
      <c r="L56" s="34">
        <v>0</v>
      </c>
      <c r="M56" s="34">
        <v>0</v>
      </c>
      <c r="N56" s="34">
        <v>0</v>
      </c>
      <c r="O56" s="34">
        <v>0</v>
      </c>
      <c r="P56" s="34">
        <v>0</v>
      </c>
      <c r="Q56" s="34">
        <v>0</v>
      </c>
      <c r="R56" s="34">
        <v>0</v>
      </c>
      <c r="S56" s="34">
        <v>0</v>
      </c>
      <c r="T56" s="34">
        <v>0</v>
      </c>
      <c r="U56" s="34">
        <v>0</v>
      </c>
      <c r="V56" s="34">
        <v>0</v>
      </c>
      <c r="W56" s="34">
        <v>0</v>
      </c>
      <c r="X56" s="34">
        <v>0</v>
      </c>
      <c r="Y56" s="34">
        <v>0</v>
      </c>
      <c r="Z56" s="34">
        <v>0</v>
      </c>
      <c r="AA56" s="34">
        <v>0</v>
      </c>
    </row>
    <row r="57" spans="1:27" x14ac:dyDescent="0.35">
      <c r="A57" s="31" t="s">
        <v>121</v>
      </c>
      <c r="B57" s="31" t="s">
        <v>70</v>
      </c>
      <c r="C57" s="34">
        <v>0</v>
      </c>
      <c r="D57" s="34">
        <v>0</v>
      </c>
      <c r="E57" s="34">
        <v>0</v>
      </c>
      <c r="F57" s="34">
        <v>0</v>
      </c>
      <c r="G57" s="34">
        <v>0</v>
      </c>
      <c r="H57" s="34">
        <v>0</v>
      </c>
      <c r="I57" s="34">
        <v>0</v>
      </c>
      <c r="J57" s="34">
        <v>0</v>
      </c>
      <c r="K57" s="34">
        <v>0</v>
      </c>
      <c r="L57" s="34">
        <v>0</v>
      </c>
      <c r="M57" s="34">
        <v>0</v>
      </c>
      <c r="N57" s="34">
        <v>0</v>
      </c>
      <c r="O57" s="34">
        <v>0</v>
      </c>
      <c r="P57" s="34">
        <v>0</v>
      </c>
      <c r="Q57" s="34">
        <v>0</v>
      </c>
      <c r="R57" s="34">
        <v>0</v>
      </c>
      <c r="S57" s="34">
        <v>0</v>
      </c>
      <c r="T57" s="34">
        <v>0</v>
      </c>
      <c r="U57" s="34">
        <v>0</v>
      </c>
      <c r="V57" s="34">
        <v>0</v>
      </c>
      <c r="W57" s="34">
        <v>0</v>
      </c>
      <c r="X57" s="34">
        <v>0</v>
      </c>
      <c r="Y57" s="34">
        <v>0</v>
      </c>
      <c r="Z57" s="34">
        <v>0</v>
      </c>
      <c r="AA57" s="34">
        <v>0</v>
      </c>
    </row>
    <row r="58" spans="1:27" x14ac:dyDescent="0.35">
      <c r="A58" s="31" t="s">
        <v>121</v>
      </c>
      <c r="B58" s="31" t="s">
        <v>52</v>
      </c>
      <c r="C58" s="34">
        <v>0</v>
      </c>
      <c r="D58" s="34">
        <v>0</v>
      </c>
      <c r="E58" s="34">
        <v>0</v>
      </c>
      <c r="F58" s="34">
        <v>0</v>
      </c>
      <c r="G58" s="34">
        <v>0</v>
      </c>
      <c r="H58" s="34">
        <v>0</v>
      </c>
      <c r="I58" s="34">
        <v>0</v>
      </c>
      <c r="J58" s="34">
        <v>0</v>
      </c>
      <c r="K58" s="34">
        <v>0</v>
      </c>
      <c r="L58" s="34">
        <v>0</v>
      </c>
      <c r="M58" s="34">
        <v>0</v>
      </c>
      <c r="N58" s="34">
        <v>0</v>
      </c>
      <c r="O58" s="34">
        <v>0</v>
      </c>
      <c r="P58" s="34">
        <v>0</v>
      </c>
      <c r="Q58" s="34">
        <v>0</v>
      </c>
      <c r="R58" s="34">
        <v>0</v>
      </c>
      <c r="S58" s="34">
        <v>0</v>
      </c>
      <c r="T58" s="34">
        <v>0</v>
      </c>
      <c r="U58" s="34">
        <v>0</v>
      </c>
      <c r="V58" s="34">
        <v>0</v>
      </c>
      <c r="W58" s="34">
        <v>0</v>
      </c>
      <c r="X58" s="34">
        <v>0</v>
      </c>
      <c r="Y58" s="34">
        <v>0</v>
      </c>
      <c r="Z58" s="34">
        <v>0</v>
      </c>
      <c r="AA58" s="34">
        <v>0</v>
      </c>
    </row>
    <row r="59" spans="1:27" x14ac:dyDescent="0.35">
      <c r="A59" s="38" t="s">
        <v>127</v>
      </c>
      <c r="B59" s="38"/>
      <c r="C59" s="35">
        <v>229739.242773543</v>
      </c>
      <c r="D59" s="35">
        <v>192131.77184127603</v>
      </c>
      <c r="E59" s="35">
        <v>195496.71113314002</v>
      </c>
      <c r="F59" s="35">
        <v>177798.930077153</v>
      </c>
      <c r="G59" s="35">
        <v>163032.70053644499</v>
      </c>
      <c r="H59" s="35">
        <v>151253.32403276299</v>
      </c>
      <c r="I59" s="35">
        <v>135664.59168672402</v>
      </c>
      <c r="J59" s="35">
        <v>129739.535489134</v>
      </c>
      <c r="K59" s="35">
        <v>100493.663750601</v>
      </c>
      <c r="L59" s="35">
        <v>89693.277119860009</v>
      </c>
      <c r="M59" s="35">
        <v>74540.534676466996</v>
      </c>
      <c r="N59" s="35">
        <v>76352.323869514992</v>
      </c>
      <c r="O59" s="35">
        <v>74699.896723597005</v>
      </c>
      <c r="P59" s="35">
        <v>63295.456236869999</v>
      </c>
      <c r="Q59" s="35">
        <v>59396.689749299003</v>
      </c>
      <c r="R59" s="35">
        <v>53525.273581220004</v>
      </c>
      <c r="S59" s="35">
        <v>60817.907395580005</v>
      </c>
      <c r="T59" s="35">
        <v>52658.717193481003</v>
      </c>
      <c r="U59" s="35">
        <v>50674.907765167009</v>
      </c>
      <c r="V59" s="35">
        <v>45648.658556800998</v>
      </c>
      <c r="W59" s="35">
        <v>48912.182345523004</v>
      </c>
      <c r="X59" s="35">
        <v>45453.836684445996</v>
      </c>
      <c r="Y59" s="35">
        <v>48184.884769490003</v>
      </c>
      <c r="Z59" s="35">
        <v>40744.478561844997</v>
      </c>
      <c r="AA59" s="35">
        <v>35239.978211260001</v>
      </c>
    </row>
    <row r="61" spans="1:27"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x14ac:dyDescent="0.35">
      <c r="A64" s="31" t="s">
        <v>122</v>
      </c>
      <c r="B64" s="31" t="s">
        <v>18</v>
      </c>
      <c r="C64" s="34">
        <v>85965.895999999993</v>
      </c>
      <c r="D64" s="34">
        <v>68932.112424613995</v>
      </c>
      <c r="E64" s="34">
        <v>53640.685364500001</v>
      </c>
      <c r="F64" s="34">
        <v>26483.868597145</v>
      </c>
      <c r="G64" s="34">
        <v>25792.776257805002</v>
      </c>
      <c r="H64" s="34">
        <v>25211.925741229999</v>
      </c>
      <c r="I64" s="34">
        <v>24350.749493285999</v>
      </c>
      <c r="J64" s="34">
        <v>23665.91116109</v>
      </c>
      <c r="K64" s="34">
        <v>22705.381285569998</v>
      </c>
      <c r="L64" s="34">
        <v>35992.734602839999</v>
      </c>
      <c r="M64" s="34">
        <v>20572.992391600001</v>
      </c>
      <c r="N64" s="34">
        <v>19324.630806694</v>
      </c>
      <c r="O64" s="34">
        <v>30037.953049484</v>
      </c>
      <c r="P64" s="34">
        <v>21988.779404000001</v>
      </c>
      <c r="Q64" s="34">
        <v>16284.65339317</v>
      </c>
      <c r="R64" s="34">
        <v>15382.76113773</v>
      </c>
      <c r="S64" s="34">
        <v>0.13387469999999999</v>
      </c>
      <c r="T64" s="34">
        <v>0.12785080000000001</v>
      </c>
      <c r="U64" s="34">
        <v>0.12307722</v>
      </c>
      <c r="V64" s="34">
        <v>0.11457836</v>
      </c>
      <c r="W64" s="34">
        <v>0.14351439999999999</v>
      </c>
      <c r="X64" s="34">
        <v>0.13948463</v>
      </c>
      <c r="Y64" s="34">
        <v>0.13722652999999999</v>
      </c>
      <c r="Z64" s="34">
        <v>0.13708690999999998</v>
      </c>
      <c r="AA64" s="34">
        <v>0.13166630000000001</v>
      </c>
    </row>
    <row r="65" spans="1:27" x14ac:dyDescent="0.35">
      <c r="A65" s="31" t="s">
        <v>122</v>
      </c>
      <c r="B65" s="31" t="s">
        <v>30</v>
      </c>
      <c r="C65" s="34">
        <v>60225.456560000006</v>
      </c>
      <c r="D65" s="34">
        <v>58910.552000000003</v>
      </c>
      <c r="E65" s="34">
        <v>63217.207999999999</v>
      </c>
      <c r="F65" s="34">
        <v>6657.4814999999999</v>
      </c>
      <c r="G65" s="34">
        <v>6466.335</v>
      </c>
      <c r="H65" s="34">
        <v>6312.0540000000001</v>
      </c>
      <c r="I65" s="34">
        <v>6104.0254999999997</v>
      </c>
      <c r="J65" s="34">
        <v>5966.6045000000004</v>
      </c>
      <c r="K65" s="34">
        <v>5675.5550000000003</v>
      </c>
      <c r="L65" s="34">
        <v>5495.3329999999996</v>
      </c>
      <c r="M65" s="34">
        <v>5291.5749999999998</v>
      </c>
      <c r="N65" s="34">
        <v>4830.6959999999999</v>
      </c>
      <c r="O65" s="34">
        <v>4662.2894999999999</v>
      </c>
      <c r="P65" s="34">
        <v>4384.8249999999998</v>
      </c>
      <c r="Q65" s="34">
        <v>0</v>
      </c>
      <c r="R65" s="34">
        <v>0</v>
      </c>
      <c r="S65" s="34">
        <v>0</v>
      </c>
      <c r="T65" s="34">
        <v>0</v>
      </c>
      <c r="U65" s="34">
        <v>0</v>
      </c>
      <c r="V65" s="34">
        <v>0</v>
      </c>
      <c r="W65" s="34">
        <v>0</v>
      </c>
      <c r="X65" s="34">
        <v>0</v>
      </c>
      <c r="Y65" s="34">
        <v>0</v>
      </c>
      <c r="Z65" s="34">
        <v>0</v>
      </c>
      <c r="AA65" s="34">
        <v>0</v>
      </c>
    </row>
    <row r="66" spans="1:27" x14ac:dyDescent="0.35">
      <c r="A66" s="31" t="s">
        <v>122</v>
      </c>
      <c r="B66" s="31" t="s">
        <v>63</v>
      </c>
      <c r="C66" s="34">
        <v>5298.2802890099993</v>
      </c>
      <c r="D66" s="34">
        <v>3434.0786801519994</v>
      </c>
      <c r="E66" s="34">
        <v>10214.67081473</v>
      </c>
      <c r="F66" s="34">
        <v>412.52242963699996</v>
      </c>
      <c r="G66" s="34">
        <v>46.909878342999995</v>
      </c>
      <c r="H66" s="34">
        <v>473.12472769900012</v>
      </c>
      <c r="I66" s="34">
        <v>152.31146902099999</v>
      </c>
      <c r="J66" s="34">
        <v>151.04599036299999</v>
      </c>
      <c r="K66" s="34">
        <v>284.3076622355</v>
      </c>
      <c r="L66" s="34">
        <v>3864.68719543</v>
      </c>
      <c r="M66" s="34">
        <v>555.86262028100009</v>
      </c>
      <c r="N66" s="34">
        <v>2624.7887067040001</v>
      </c>
      <c r="O66" s="34">
        <v>5321.2223122150008</v>
      </c>
      <c r="P66" s="34">
        <v>4065.6395258100001</v>
      </c>
      <c r="Q66" s="34">
        <v>3957.0516017050004</v>
      </c>
      <c r="R66" s="34">
        <v>2986.2809965619999</v>
      </c>
      <c r="S66" s="34">
        <v>9200.6935060140004</v>
      </c>
      <c r="T66" s="34">
        <v>8013.7317561029995</v>
      </c>
      <c r="U66" s="34">
        <v>10294.631700324</v>
      </c>
      <c r="V66" s="34">
        <v>12258.804902206002</v>
      </c>
      <c r="W66" s="34">
        <v>16332.120890729999</v>
      </c>
      <c r="X66" s="34">
        <v>17561.605168279999</v>
      </c>
      <c r="Y66" s="34">
        <v>20500.819944619998</v>
      </c>
      <c r="Z66" s="34">
        <v>5861.8990450000001</v>
      </c>
      <c r="AA66" s="34">
        <v>5101.75821</v>
      </c>
    </row>
    <row r="67" spans="1:27"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x14ac:dyDescent="0.35">
      <c r="A68" s="31" t="s">
        <v>122</v>
      </c>
      <c r="B68" s="31" t="s">
        <v>66</v>
      </c>
      <c r="C68" s="34">
        <v>0</v>
      </c>
      <c r="D68" s="34">
        <v>0</v>
      </c>
      <c r="E68" s="34">
        <v>0</v>
      </c>
      <c r="F68" s="34">
        <v>0</v>
      </c>
      <c r="G68" s="34">
        <v>0</v>
      </c>
      <c r="H68" s="34">
        <v>0</v>
      </c>
      <c r="I68" s="34">
        <v>0</v>
      </c>
      <c r="J68" s="34">
        <v>0</v>
      </c>
      <c r="K68" s="34">
        <v>0</v>
      </c>
      <c r="L68" s="34">
        <v>0</v>
      </c>
      <c r="M68" s="34">
        <v>0</v>
      </c>
      <c r="N68" s="34">
        <v>0</v>
      </c>
      <c r="O68" s="34">
        <v>0</v>
      </c>
      <c r="P68" s="34">
        <v>0</v>
      </c>
      <c r="Q68" s="34">
        <v>0</v>
      </c>
      <c r="R68" s="34">
        <v>0</v>
      </c>
      <c r="S68" s="34">
        <v>0</v>
      </c>
      <c r="T68" s="34">
        <v>0</v>
      </c>
      <c r="U68" s="34">
        <v>0</v>
      </c>
      <c r="V68" s="34">
        <v>0</v>
      </c>
      <c r="W68" s="34">
        <v>0</v>
      </c>
      <c r="X68" s="34">
        <v>0</v>
      </c>
      <c r="Y68" s="34">
        <v>0</v>
      </c>
      <c r="Z68" s="34">
        <v>0</v>
      </c>
      <c r="AA68" s="34">
        <v>0</v>
      </c>
    </row>
    <row r="69" spans="1:27" x14ac:dyDescent="0.35">
      <c r="A69" s="31" t="s">
        <v>122</v>
      </c>
      <c r="B69" s="31" t="s">
        <v>65</v>
      </c>
      <c r="C69" s="34">
        <v>0</v>
      </c>
      <c r="D69" s="34">
        <v>0</v>
      </c>
      <c r="E69" s="34">
        <v>0</v>
      </c>
      <c r="F69" s="34">
        <v>0</v>
      </c>
      <c r="G69" s="34">
        <v>0</v>
      </c>
      <c r="H69" s="34">
        <v>0</v>
      </c>
      <c r="I69" s="34">
        <v>0</v>
      </c>
      <c r="J69" s="34">
        <v>0</v>
      </c>
      <c r="K69" s="34">
        <v>0</v>
      </c>
      <c r="L69" s="34">
        <v>0</v>
      </c>
      <c r="M69" s="34">
        <v>0</v>
      </c>
      <c r="N69" s="34">
        <v>0</v>
      </c>
      <c r="O69" s="34">
        <v>0</v>
      </c>
      <c r="P69" s="34">
        <v>0</v>
      </c>
      <c r="Q69" s="34">
        <v>0</v>
      </c>
      <c r="R69" s="34">
        <v>0</v>
      </c>
      <c r="S69" s="34">
        <v>0</v>
      </c>
      <c r="T69" s="34">
        <v>0</v>
      </c>
      <c r="U69" s="34">
        <v>0</v>
      </c>
      <c r="V69" s="34">
        <v>0</v>
      </c>
      <c r="W69" s="34">
        <v>0</v>
      </c>
      <c r="X69" s="34">
        <v>0</v>
      </c>
      <c r="Y69" s="34">
        <v>0</v>
      </c>
      <c r="Z69" s="34">
        <v>0</v>
      </c>
      <c r="AA69" s="34">
        <v>0</v>
      </c>
    </row>
    <row r="70" spans="1:27" x14ac:dyDescent="0.35">
      <c r="A70" s="31" t="s">
        <v>122</v>
      </c>
      <c r="B70" s="31" t="s">
        <v>34</v>
      </c>
      <c r="C70" s="34">
        <v>0</v>
      </c>
      <c r="D70" s="34">
        <v>0</v>
      </c>
      <c r="E70" s="34">
        <v>0</v>
      </c>
      <c r="F70" s="34">
        <v>0</v>
      </c>
      <c r="G70" s="34">
        <v>0</v>
      </c>
      <c r="H70" s="34">
        <v>0</v>
      </c>
      <c r="I70" s="34">
        <v>0</v>
      </c>
      <c r="J70" s="34">
        <v>0</v>
      </c>
      <c r="K70" s="34">
        <v>0</v>
      </c>
      <c r="L70" s="34">
        <v>0</v>
      </c>
      <c r="M70" s="34">
        <v>0</v>
      </c>
      <c r="N70" s="34">
        <v>0</v>
      </c>
      <c r="O70" s="34">
        <v>0</v>
      </c>
      <c r="P70" s="34">
        <v>0</v>
      </c>
      <c r="Q70" s="34">
        <v>0</v>
      </c>
      <c r="R70" s="34">
        <v>0</v>
      </c>
      <c r="S70" s="34">
        <v>0</v>
      </c>
      <c r="T70" s="34">
        <v>0</v>
      </c>
      <c r="U70" s="34">
        <v>0</v>
      </c>
      <c r="V70" s="34">
        <v>0</v>
      </c>
      <c r="W70" s="34">
        <v>0</v>
      </c>
      <c r="X70" s="34">
        <v>0</v>
      </c>
      <c r="Y70" s="34">
        <v>0</v>
      </c>
      <c r="Z70" s="34">
        <v>0</v>
      </c>
      <c r="AA70" s="34">
        <v>0</v>
      </c>
    </row>
    <row r="71" spans="1:27" x14ac:dyDescent="0.35">
      <c r="A71" s="31" t="s">
        <v>122</v>
      </c>
      <c r="B71" s="31" t="s">
        <v>70</v>
      </c>
      <c r="C71" s="34">
        <v>0</v>
      </c>
      <c r="D71" s="34">
        <v>0</v>
      </c>
      <c r="E71" s="34">
        <v>0</v>
      </c>
      <c r="F71" s="34">
        <v>0</v>
      </c>
      <c r="G71" s="34">
        <v>0</v>
      </c>
      <c r="H71" s="34">
        <v>0</v>
      </c>
      <c r="I71" s="34">
        <v>0</v>
      </c>
      <c r="J71" s="34">
        <v>0</v>
      </c>
      <c r="K71" s="34">
        <v>0</v>
      </c>
      <c r="L71" s="34">
        <v>0</v>
      </c>
      <c r="M71" s="34">
        <v>0</v>
      </c>
      <c r="N71" s="34">
        <v>0</v>
      </c>
      <c r="O71" s="34">
        <v>0</v>
      </c>
      <c r="P71" s="34">
        <v>0</v>
      </c>
      <c r="Q71" s="34">
        <v>0</v>
      </c>
      <c r="R71" s="34">
        <v>0</v>
      </c>
      <c r="S71" s="34">
        <v>0</v>
      </c>
      <c r="T71" s="34">
        <v>0</v>
      </c>
      <c r="U71" s="34">
        <v>0</v>
      </c>
      <c r="V71" s="34">
        <v>0</v>
      </c>
      <c r="W71" s="34">
        <v>0</v>
      </c>
      <c r="X71" s="34">
        <v>0</v>
      </c>
      <c r="Y71" s="34">
        <v>0</v>
      </c>
      <c r="Z71" s="34">
        <v>0</v>
      </c>
      <c r="AA71" s="34">
        <v>0</v>
      </c>
    </row>
    <row r="72" spans="1:27" x14ac:dyDescent="0.35">
      <c r="A72" s="31" t="s">
        <v>122</v>
      </c>
      <c r="B72" s="31" t="s">
        <v>52</v>
      </c>
      <c r="C72" s="34">
        <v>0</v>
      </c>
      <c r="D72" s="34">
        <v>0</v>
      </c>
      <c r="E72" s="34">
        <v>0</v>
      </c>
      <c r="F72" s="34">
        <v>0</v>
      </c>
      <c r="G72" s="34">
        <v>0</v>
      </c>
      <c r="H72" s="34">
        <v>0</v>
      </c>
      <c r="I72" s="34">
        <v>0</v>
      </c>
      <c r="J72" s="34">
        <v>0</v>
      </c>
      <c r="K72" s="34">
        <v>0</v>
      </c>
      <c r="L72" s="34">
        <v>0</v>
      </c>
      <c r="M72" s="34">
        <v>0</v>
      </c>
      <c r="N72" s="34">
        <v>0</v>
      </c>
      <c r="O72" s="34">
        <v>0</v>
      </c>
      <c r="P72" s="34">
        <v>0</v>
      </c>
      <c r="Q72" s="34">
        <v>0</v>
      </c>
      <c r="R72" s="34">
        <v>0</v>
      </c>
      <c r="S72" s="34">
        <v>0</v>
      </c>
      <c r="T72" s="34">
        <v>0</v>
      </c>
      <c r="U72" s="34">
        <v>0</v>
      </c>
      <c r="V72" s="34">
        <v>0</v>
      </c>
      <c r="W72" s="34">
        <v>0</v>
      </c>
      <c r="X72" s="34">
        <v>0</v>
      </c>
      <c r="Y72" s="34">
        <v>0</v>
      </c>
      <c r="Z72" s="34">
        <v>0</v>
      </c>
      <c r="AA72" s="34">
        <v>0</v>
      </c>
    </row>
    <row r="73" spans="1:27" x14ac:dyDescent="0.35">
      <c r="A73" s="38" t="s">
        <v>127</v>
      </c>
      <c r="B73" s="38"/>
      <c r="C73" s="35">
        <v>151489.63284901</v>
      </c>
      <c r="D73" s="35">
        <v>131276.74310476598</v>
      </c>
      <c r="E73" s="35">
        <v>127072.56417922999</v>
      </c>
      <c r="F73" s="35">
        <v>33553.872526781997</v>
      </c>
      <c r="G73" s="35">
        <v>32306.021136148003</v>
      </c>
      <c r="H73" s="35">
        <v>31997.104468928999</v>
      </c>
      <c r="I73" s="35">
        <v>30607.086462306997</v>
      </c>
      <c r="J73" s="35">
        <v>29783.561651453001</v>
      </c>
      <c r="K73" s="35">
        <v>28665.243947805498</v>
      </c>
      <c r="L73" s="35">
        <v>45352.754798269998</v>
      </c>
      <c r="M73" s="35">
        <v>26420.430011881002</v>
      </c>
      <c r="N73" s="35">
        <v>26780.115513397999</v>
      </c>
      <c r="O73" s="35">
        <v>40021.464861699002</v>
      </c>
      <c r="P73" s="35">
        <v>30439.24392981</v>
      </c>
      <c r="Q73" s="35">
        <v>20241.704994874999</v>
      </c>
      <c r="R73" s="35">
        <v>18369.042134292002</v>
      </c>
      <c r="S73" s="35">
        <v>9200.8273807140013</v>
      </c>
      <c r="T73" s="35">
        <v>8013.8596069029991</v>
      </c>
      <c r="U73" s="35">
        <v>10294.754777544</v>
      </c>
      <c r="V73" s="35">
        <v>12258.919480566003</v>
      </c>
      <c r="W73" s="35">
        <v>16332.264405129999</v>
      </c>
      <c r="X73" s="35">
        <v>17561.744652909998</v>
      </c>
      <c r="Y73" s="35">
        <v>20500.957171149999</v>
      </c>
      <c r="Z73" s="35">
        <v>5862.0361319100002</v>
      </c>
      <c r="AA73" s="35">
        <v>5101.8898762999997</v>
      </c>
    </row>
    <row r="75" spans="1:27"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x14ac:dyDescent="0.35">
      <c r="A78" s="31" t="s">
        <v>123</v>
      </c>
      <c r="B78" s="31" t="s">
        <v>18</v>
      </c>
      <c r="C78" s="34">
        <v>0</v>
      </c>
      <c r="D78" s="34">
        <v>6.5054649999999992E-2</v>
      </c>
      <c r="E78" s="34">
        <v>7.1737239999999994E-2</v>
      </c>
      <c r="F78" s="34">
        <v>7.1134415000000006E-2</v>
      </c>
      <c r="G78" s="34">
        <v>6.8152919999999992E-2</v>
      </c>
      <c r="H78" s="34">
        <v>6.8991940000000002E-2</v>
      </c>
      <c r="I78" s="34">
        <v>6.8954639999999998E-2</v>
      </c>
      <c r="J78" s="34">
        <v>6.7373679999999991E-2</v>
      </c>
      <c r="K78" s="34">
        <v>7.1202459999999995E-2</v>
      </c>
      <c r="L78" s="34">
        <v>7.7786450000000007E-2</v>
      </c>
      <c r="M78" s="34">
        <v>7.2353959999999995E-2</v>
      </c>
      <c r="N78" s="34">
        <v>7.6280390000000003E-2</v>
      </c>
      <c r="O78" s="34">
        <v>7.9579009999999992E-2</v>
      </c>
      <c r="P78" s="34">
        <v>7.4311059999999998E-2</v>
      </c>
      <c r="Q78" s="34">
        <v>7.1926719999999902E-2</v>
      </c>
      <c r="R78" s="34">
        <v>6.8130179999999999E-2</v>
      </c>
      <c r="S78" s="34">
        <v>7.4884889999999996E-2</v>
      </c>
      <c r="T78" s="34">
        <v>7.6324009999999998E-2</v>
      </c>
      <c r="U78" s="34">
        <v>7.6319979999999996E-2</v>
      </c>
      <c r="V78" s="34">
        <v>6.7429924000000002E-2</v>
      </c>
      <c r="W78" s="34">
        <v>8.1660189999999994E-2</v>
      </c>
      <c r="X78" s="34">
        <v>7.8061999999999993E-2</v>
      </c>
      <c r="Y78" s="34">
        <v>7.1610343999999992E-2</v>
      </c>
      <c r="Z78" s="34">
        <v>6.9414889999999993E-2</v>
      </c>
      <c r="AA78" s="34">
        <v>6.7018319999999909E-2</v>
      </c>
    </row>
    <row r="79" spans="1:27"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x14ac:dyDescent="0.35">
      <c r="A80" s="31" t="s">
        <v>123</v>
      </c>
      <c r="B80" s="31" t="s">
        <v>63</v>
      </c>
      <c r="C80" s="34">
        <v>9.1590033000000001E-2</v>
      </c>
      <c r="D80" s="34">
        <v>7.7696899E-2</v>
      </c>
      <c r="E80" s="34">
        <v>8.3149640999999996E-2</v>
      </c>
      <c r="F80" s="34">
        <v>8.3272317999999901E-2</v>
      </c>
      <c r="G80" s="34">
        <v>7.7094852999999908E-2</v>
      </c>
      <c r="H80" s="34">
        <v>7.8407246E-2</v>
      </c>
      <c r="I80" s="34">
        <v>7.8116747E-2</v>
      </c>
      <c r="J80" s="34">
        <v>7.6430388999999904E-2</v>
      </c>
      <c r="K80" s="34">
        <v>7.911156799999991E-2</v>
      </c>
      <c r="L80" s="34">
        <v>8.5227219000000007E-2</v>
      </c>
      <c r="M80" s="34">
        <v>7.830924299999989E-2</v>
      </c>
      <c r="N80" s="34">
        <v>8.4167080000000005E-2</v>
      </c>
      <c r="O80" s="34">
        <v>8.6501067000000001E-2</v>
      </c>
      <c r="P80" s="34">
        <v>7.9846096000000005E-2</v>
      </c>
      <c r="Q80" s="34">
        <v>39.353665749999898</v>
      </c>
      <c r="R80" s="34">
        <v>7.6651089000000006E-2</v>
      </c>
      <c r="S80" s="34">
        <v>71.003457070999815</v>
      </c>
      <c r="T80" s="34">
        <v>8.303018399999991E-2</v>
      </c>
      <c r="U80" s="34">
        <v>33.749170161999999</v>
      </c>
      <c r="V80" s="34">
        <v>4.8416145000000001E-2</v>
      </c>
      <c r="W80" s="34">
        <v>56.332451495000001</v>
      </c>
      <c r="X80" s="34">
        <v>5.8359863000000005E-2</v>
      </c>
      <c r="Y80" s="34">
        <v>23.200821850000001</v>
      </c>
      <c r="Z80" s="34">
        <v>181.55737779399999</v>
      </c>
      <c r="AA80" s="34">
        <v>107.400431813</v>
      </c>
    </row>
    <row r="81" spans="1:27" x14ac:dyDescent="0.35">
      <c r="A81" s="31" t="s">
        <v>123</v>
      </c>
      <c r="B81" s="31" t="s">
        <v>62</v>
      </c>
      <c r="C81" s="34">
        <v>0</v>
      </c>
      <c r="D81" s="34">
        <v>0</v>
      </c>
      <c r="E81" s="34">
        <v>0</v>
      </c>
      <c r="F81" s="34">
        <v>0</v>
      </c>
      <c r="G81" s="34">
        <v>0</v>
      </c>
      <c r="H81" s="34">
        <v>0</v>
      </c>
      <c r="I81" s="34">
        <v>0</v>
      </c>
      <c r="J81" s="34">
        <v>0</v>
      </c>
      <c r="K81" s="34">
        <v>0</v>
      </c>
      <c r="L81" s="34">
        <v>0</v>
      </c>
      <c r="M81" s="34">
        <v>0</v>
      </c>
      <c r="N81" s="34">
        <v>0</v>
      </c>
      <c r="O81" s="34">
        <v>0</v>
      </c>
      <c r="P81" s="34">
        <v>0</v>
      </c>
      <c r="Q81" s="34">
        <v>0</v>
      </c>
      <c r="R81" s="34">
        <v>0</v>
      </c>
      <c r="S81" s="34">
        <v>0</v>
      </c>
      <c r="T81" s="34">
        <v>0</v>
      </c>
      <c r="U81" s="34">
        <v>0</v>
      </c>
      <c r="V81" s="34">
        <v>0</v>
      </c>
      <c r="W81" s="34">
        <v>0</v>
      </c>
      <c r="X81" s="34">
        <v>0</v>
      </c>
      <c r="Y81" s="34">
        <v>0</v>
      </c>
      <c r="Z81" s="34">
        <v>0</v>
      </c>
      <c r="AA81" s="34">
        <v>0</v>
      </c>
    </row>
    <row r="82" spans="1:27" x14ac:dyDescent="0.35">
      <c r="A82" s="31" t="s">
        <v>123</v>
      </c>
      <c r="B82" s="31" t="s">
        <v>66</v>
      </c>
      <c r="C82" s="34">
        <v>0</v>
      </c>
      <c r="D82" s="34">
        <v>0</v>
      </c>
      <c r="E82" s="34">
        <v>0</v>
      </c>
      <c r="F82" s="34">
        <v>0</v>
      </c>
      <c r="G82" s="34">
        <v>0</v>
      </c>
      <c r="H82" s="34">
        <v>0</v>
      </c>
      <c r="I82" s="34">
        <v>0</v>
      </c>
      <c r="J82" s="34">
        <v>0</v>
      </c>
      <c r="K82" s="34">
        <v>0</v>
      </c>
      <c r="L82" s="34">
        <v>0</v>
      </c>
      <c r="M82" s="34">
        <v>0</v>
      </c>
      <c r="N82" s="34">
        <v>0</v>
      </c>
      <c r="O82" s="34">
        <v>0</v>
      </c>
      <c r="P82" s="34">
        <v>0</v>
      </c>
      <c r="Q82" s="34">
        <v>0</v>
      </c>
      <c r="R82" s="34">
        <v>0</v>
      </c>
      <c r="S82" s="34">
        <v>0</v>
      </c>
      <c r="T82" s="34">
        <v>0</v>
      </c>
      <c r="U82" s="34">
        <v>0</v>
      </c>
      <c r="V82" s="34">
        <v>0</v>
      </c>
      <c r="W82" s="34">
        <v>0</v>
      </c>
      <c r="X82" s="34">
        <v>0</v>
      </c>
      <c r="Y82" s="34">
        <v>0</v>
      </c>
      <c r="Z82" s="34">
        <v>0</v>
      </c>
      <c r="AA82" s="34">
        <v>0</v>
      </c>
    </row>
    <row r="83" spans="1:27" x14ac:dyDescent="0.35">
      <c r="A83" s="31" t="s">
        <v>123</v>
      </c>
      <c r="B83" s="31" t="s">
        <v>65</v>
      </c>
      <c r="C83" s="34">
        <v>0</v>
      </c>
      <c r="D83" s="34">
        <v>0</v>
      </c>
      <c r="E83" s="34">
        <v>0</v>
      </c>
      <c r="F83" s="34">
        <v>0</v>
      </c>
      <c r="G83" s="34">
        <v>0</v>
      </c>
      <c r="H83" s="34">
        <v>0</v>
      </c>
      <c r="I83" s="34">
        <v>0</v>
      </c>
      <c r="J83" s="34">
        <v>0</v>
      </c>
      <c r="K83" s="34">
        <v>0</v>
      </c>
      <c r="L83" s="34">
        <v>0</v>
      </c>
      <c r="M83" s="34">
        <v>0</v>
      </c>
      <c r="N83" s="34">
        <v>0</v>
      </c>
      <c r="O83" s="34">
        <v>0</v>
      </c>
      <c r="P83" s="34">
        <v>0</v>
      </c>
      <c r="Q83" s="34">
        <v>0</v>
      </c>
      <c r="R83" s="34">
        <v>0</v>
      </c>
      <c r="S83" s="34">
        <v>0</v>
      </c>
      <c r="T83" s="34">
        <v>0</v>
      </c>
      <c r="U83" s="34">
        <v>0</v>
      </c>
      <c r="V83" s="34">
        <v>0</v>
      </c>
      <c r="W83" s="34">
        <v>0</v>
      </c>
      <c r="X83" s="34">
        <v>0</v>
      </c>
      <c r="Y83" s="34">
        <v>0</v>
      </c>
      <c r="Z83" s="34">
        <v>0</v>
      </c>
      <c r="AA83" s="34">
        <v>0</v>
      </c>
    </row>
    <row r="84" spans="1:27" x14ac:dyDescent="0.35">
      <c r="A84" s="31" t="s">
        <v>123</v>
      </c>
      <c r="B84" s="31" t="s">
        <v>34</v>
      </c>
      <c r="C84" s="34">
        <v>0</v>
      </c>
      <c r="D84" s="34">
        <v>0</v>
      </c>
      <c r="E84" s="34">
        <v>0</v>
      </c>
      <c r="F84" s="34">
        <v>0</v>
      </c>
      <c r="G84" s="34">
        <v>0</v>
      </c>
      <c r="H84" s="34">
        <v>0</v>
      </c>
      <c r="I84" s="34">
        <v>0</v>
      </c>
      <c r="J84" s="34">
        <v>0</v>
      </c>
      <c r="K84" s="34">
        <v>0</v>
      </c>
      <c r="L84" s="34">
        <v>0</v>
      </c>
      <c r="M84" s="34">
        <v>0</v>
      </c>
      <c r="N84" s="34">
        <v>0</v>
      </c>
      <c r="O84" s="34">
        <v>0</v>
      </c>
      <c r="P84" s="34">
        <v>0</v>
      </c>
      <c r="Q84" s="34">
        <v>0</v>
      </c>
      <c r="R84" s="34">
        <v>0</v>
      </c>
      <c r="S84" s="34">
        <v>0</v>
      </c>
      <c r="T84" s="34">
        <v>0</v>
      </c>
      <c r="U84" s="34">
        <v>0</v>
      </c>
      <c r="V84" s="34">
        <v>0</v>
      </c>
      <c r="W84" s="34">
        <v>0</v>
      </c>
      <c r="X84" s="34">
        <v>0</v>
      </c>
      <c r="Y84" s="34">
        <v>0</v>
      </c>
      <c r="Z84" s="34">
        <v>0</v>
      </c>
      <c r="AA84" s="34">
        <v>0</v>
      </c>
    </row>
    <row r="85" spans="1:27" x14ac:dyDescent="0.35">
      <c r="A85" s="31" t="s">
        <v>123</v>
      </c>
      <c r="B85" s="31" t="s">
        <v>70</v>
      </c>
      <c r="C85" s="34">
        <v>0</v>
      </c>
      <c r="D85" s="34">
        <v>0</v>
      </c>
      <c r="E85" s="34">
        <v>0</v>
      </c>
      <c r="F85" s="34">
        <v>0</v>
      </c>
      <c r="G85" s="34">
        <v>0</v>
      </c>
      <c r="H85" s="34">
        <v>0</v>
      </c>
      <c r="I85" s="34">
        <v>0</v>
      </c>
      <c r="J85" s="34">
        <v>0</v>
      </c>
      <c r="K85" s="34">
        <v>0</v>
      </c>
      <c r="L85" s="34">
        <v>0</v>
      </c>
      <c r="M85" s="34">
        <v>0</v>
      </c>
      <c r="N85" s="34">
        <v>0</v>
      </c>
      <c r="O85" s="34">
        <v>0</v>
      </c>
      <c r="P85" s="34">
        <v>0</v>
      </c>
      <c r="Q85" s="34">
        <v>0</v>
      </c>
      <c r="R85" s="34">
        <v>0</v>
      </c>
      <c r="S85" s="34">
        <v>0</v>
      </c>
      <c r="T85" s="34">
        <v>0</v>
      </c>
      <c r="U85" s="34">
        <v>0</v>
      </c>
      <c r="V85" s="34">
        <v>0</v>
      </c>
      <c r="W85" s="34">
        <v>0</v>
      </c>
      <c r="X85" s="34">
        <v>0</v>
      </c>
      <c r="Y85" s="34">
        <v>0</v>
      </c>
      <c r="Z85" s="34">
        <v>0</v>
      </c>
      <c r="AA85" s="34">
        <v>0</v>
      </c>
    </row>
    <row r="86" spans="1:27" x14ac:dyDescent="0.35">
      <c r="A86" s="31" t="s">
        <v>123</v>
      </c>
      <c r="B86" s="31" t="s">
        <v>52</v>
      </c>
      <c r="C86" s="34">
        <v>0</v>
      </c>
      <c r="D86" s="34">
        <v>0</v>
      </c>
      <c r="E86" s="34">
        <v>0</v>
      </c>
      <c r="F86" s="34">
        <v>0</v>
      </c>
      <c r="G86" s="34">
        <v>0</v>
      </c>
      <c r="H86" s="34">
        <v>0</v>
      </c>
      <c r="I86" s="34">
        <v>0</v>
      </c>
      <c r="J86" s="34">
        <v>0</v>
      </c>
      <c r="K86" s="34">
        <v>0</v>
      </c>
      <c r="L86" s="34">
        <v>0</v>
      </c>
      <c r="M86" s="34">
        <v>0</v>
      </c>
      <c r="N86" s="34">
        <v>0</v>
      </c>
      <c r="O86" s="34">
        <v>0</v>
      </c>
      <c r="P86" s="34">
        <v>0</v>
      </c>
      <c r="Q86" s="34">
        <v>0</v>
      </c>
      <c r="R86" s="34">
        <v>0</v>
      </c>
      <c r="S86" s="34">
        <v>0</v>
      </c>
      <c r="T86" s="34">
        <v>0</v>
      </c>
      <c r="U86" s="34">
        <v>0</v>
      </c>
      <c r="V86" s="34">
        <v>0</v>
      </c>
      <c r="W86" s="34">
        <v>0</v>
      </c>
      <c r="X86" s="34">
        <v>0</v>
      </c>
      <c r="Y86" s="34">
        <v>0</v>
      </c>
      <c r="Z86" s="34">
        <v>0</v>
      </c>
      <c r="AA86" s="34">
        <v>0</v>
      </c>
    </row>
    <row r="87" spans="1:27" x14ac:dyDescent="0.35">
      <c r="A87" s="38" t="s">
        <v>127</v>
      </c>
      <c r="B87" s="38"/>
      <c r="C87" s="35">
        <v>9.1590033000000001E-2</v>
      </c>
      <c r="D87" s="35">
        <v>0.14275154899999998</v>
      </c>
      <c r="E87" s="35">
        <v>0.15488688099999998</v>
      </c>
      <c r="F87" s="35">
        <v>0.15440673299999991</v>
      </c>
      <c r="G87" s="35">
        <v>0.14524777299999991</v>
      </c>
      <c r="H87" s="35">
        <v>0.14739918600000002</v>
      </c>
      <c r="I87" s="35">
        <v>0.147071387</v>
      </c>
      <c r="J87" s="35">
        <v>0.1438040689999999</v>
      </c>
      <c r="K87" s="35">
        <v>0.15031402799999991</v>
      </c>
      <c r="L87" s="35">
        <v>0.16301366900000003</v>
      </c>
      <c r="M87" s="35">
        <v>0.15066320299999988</v>
      </c>
      <c r="N87" s="35">
        <v>0.16044747000000001</v>
      </c>
      <c r="O87" s="35">
        <v>0.16608007699999999</v>
      </c>
      <c r="P87" s="35">
        <v>0.15415715600000002</v>
      </c>
      <c r="Q87" s="35">
        <v>39.425592469999899</v>
      </c>
      <c r="R87" s="35">
        <v>0.14478126899999999</v>
      </c>
      <c r="S87" s="35">
        <v>71.078341960999822</v>
      </c>
      <c r="T87" s="35">
        <v>0.15935419399999989</v>
      </c>
      <c r="U87" s="35">
        <v>33.825490142</v>
      </c>
      <c r="V87" s="35">
        <v>0.115846069</v>
      </c>
      <c r="W87" s="35">
        <v>56.414111685000002</v>
      </c>
      <c r="X87" s="35">
        <v>0.136421863</v>
      </c>
      <c r="Y87" s="35">
        <v>23.272432194</v>
      </c>
      <c r="Z87" s="35">
        <v>181.62679268399998</v>
      </c>
      <c r="AA87" s="35">
        <v>107.467450133</v>
      </c>
    </row>
  </sheetData>
  <sheetProtection algorithmName="SHA-512" hashValue="W+5ZYud9FBf7sUyblceuodPbPR5ron/ZAPG/Fc07CzajEGDv5X/3SIUemJr/t6ZEpDHdvr8g8pjBYJVKmUoQbg==" saltValue="UHdwBS3uhRu91Aoq0VsRSQ==" spinCount="100000" sheet="1" objects="1" scenarios="1"/>
  <mergeCells count="6">
    <mergeCell ref="A87:B87"/>
    <mergeCell ref="A17:B17"/>
    <mergeCell ref="A31:B31"/>
    <mergeCell ref="A45:B45"/>
    <mergeCell ref="A59:B59"/>
    <mergeCell ref="A73:B7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57E188"/>
  </sheetPr>
  <dimension ref="A1:AA87"/>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135</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136</v>
      </c>
      <c r="B2" s="18" t="s">
        <v>137</v>
      </c>
    </row>
    <row r="3" spans="1:27" x14ac:dyDescent="0.35">
      <c r="B3" s="18"/>
    </row>
    <row r="4" spans="1:27" x14ac:dyDescent="0.35">
      <c r="A4" s="18" t="s">
        <v>116</v>
      </c>
      <c r="B4" s="18"/>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0</v>
      </c>
      <c r="D6" s="34">
        <v>0</v>
      </c>
      <c r="E6" s="34">
        <v>0</v>
      </c>
      <c r="F6" s="34">
        <v>0</v>
      </c>
      <c r="G6" s="34">
        <v>0</v>
      </c>
      <c r="H6" s="34">
        <v>0</v>
      </c>
      <c r="I6" s="34">
        <v>0</v>
      </c>
      <c r="J6" s="34">
        <v>0</v>
      </c>
      <c r="K6" s="34">
        <v>0</v>
      </c>
      <c r="L6" s="34">
        <v>0</v>
      </c>
      <c r="M6" s="34">
        <v>0</v>
      </c>
      <c r="N6" s="34">
        <v>0</v>
      </c>
      <c r="O6" s="34">
        <v>0</v>
      </c>
      <c r="P6" s="34">
        <v>0</v>
      </c>
      <c r="Q6" s="34">
        <v>0</v>
      </c>
      <c r="R6" s="34">
        <v>0</v>
      </c>
      <c r="S6" s="34">
        <v>0</v>
      </c>
      <c r="T6" s="34">
        <v>0</v>
      </c>
      <c r="U6" s="34">
        <v>0</v>
      </c>
      <c r="V6" s="34">
        <v>0</v>
      </c>
      <c r="W6" s="34">
        <v>0</v>
      </c>
      <c r="X6" s="34">
        <v>0</v>
      </c>
      <c r="Y6" s="34">
        <v>0</v>
      </c>
      <c r="Z6" s="34">
        <v>0</v>
      </c>
      <c r="AA6" s="34">
        <v>0</v>
      </c>
    </row>
    <row r="7" spans="1:27" x14ac:dyDescent="0.35">
      <c r="A7" s="31" t="s">
        <v>38</v>
      </c>
      <c r="B7" s="31" t="s">
        <v>68</v>
      </c>
      <c r="C7" s="34">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c r="W7" s="34">
        <v>0</v>
      </c>
      <c r="X7" s="34">
        <v>0</v>
      </c>
      <c r="Y7" s="34">
        <v>0</v>
      </c>
      <c r="Z7" s="34">
        <v>0</v>
      </c>
      <c r="AA7" s="34">
        <v>0</v>
      </c>
    </row>
    <row r="8" spans="1:27" x14ac:dyDescent="0.35">
      <c r="A8" s="31" t="s">
        <v>38</v>
      </c>
      <c r="B8" s="31" t="s">
        <v>18</v>
      </c>
      <c r="C8" s="34">
        <v>0</v>
      </c>
      <c r="D8" s="34">
        <v>1.8766713723495951</v>
      </c>
      <c r="E8" s="34">
        <v>0.29992775125988747</v>
      </c>
      <c r="F8" s="34">
        <v>7.2311363106548565E-2</v>
      </c>
      <c r="G8" s="34">
        <v>3.9638757799584619E-3</v>
      </c>
      <c r="H8" s="34">
        <v>1.5787973707742591E-2</v>
      </c>
      <c r="I8" s="34">
        <v>2.5151951702506004E-2</v>
      </c>
      <c r="J8" s="34">
        <v>3.1954411188391464E-2</v>
      </c>
      <c r="K8" s="34">
        <v>8.377814644618245E-2</v>
      </c>
      <c r="L8" s="34">
        <v>0.1734175268401244</v>
      </c>
      <c r="M8" s="34">
        <v>6.6061970658859073E-3</v>
      </c>
      <c r="N8" s="34">
        <v>0.12800482271444169</v>
      </c>
      <c r="O8" s="34">
        <v>0.21086920889092448</v>
      </c>
      <c r="P8" s="34">
        <v>2.5752937588101616E-3</v>
      </c>
      <c r="Q8" s="34">
        <v>0.14688549548102264</v>
      </c>
      <c r="R8" s="34">
        <v>1.6397062814089737E-2</v>
      </c>
      <c r="S8" s="34">
        <v>0.73645416652412399</v>
      </c>
      <c r="T8" s="34">
        <v>1.2157248035259423E-2</v>
      </c>
      <c r="U8" s="34">
        <v>1.7629984129258352E-2</v>
      </c>
      <c r="V8" s="34">
        <v>2.1477138435599926E-3</v>
      </c>
      <c r="W8" s="34">
        <v>0.21731981772500489</v>
      </c>
      <c r="X8" s="34">
        <v>0.71293272577948286</v>
      </c>
      <c r="Y8" s="34">
        <v>5.6441866499163176E-3</v>
      </c>
      <c r="Z8" s="34">
        <v>1.6990425547372148E-2</v>
      </c>
      <c r="AA8" s="34">
        <v>2.8425153282121652E-4</v>
      </c>
    </row>
    <row r="9" spans="1:27" x14ac:dyDescent="0.35">
      <c r="A9" s="31" t="s">
        <v>38</v>
      </c>
      <c r="B9" s="31" t="s">
        <v>30</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row>
    <row r="10" spans="1:27" x14ac:dyDescent="0.35">
      <c r="A10" s="31" t="s">
        <v>38</v>
      </c>
      <c r="B10" s="31" t="s">
        <v>63</v>
      </c>
      <c r="C10" s="34">
        <v>2.6922367771353022</v>
      </c>
      <c r="D10" s="34">
        <v>5.781693145648574E-2</v>
      </c>
      <c r="E10" s="34">
        <v>0.32343903280573094</v>
      </c>
      <c r="F10" s="34">
        <v>7.2706376132698702E-2</v>
      </c>
      <c r="G10" s="34">
        <v>5.3195905591687603E-2</v>
      </c>
      <c r="H10" s="34">
        <v>6.9508540759583529E-2</v>
      </c>
      <c r="I10" s="34">
        <v>6.9238284226896957E-2</v>
      </c>
      <c r="J10" s="34">
        <v>6.7312146939487782E-2</v>
      </c>
      <c r="K10" s="34">
        <v>6.8442903346971479E-2</v>
      </c>
      <c r="L10" s="34">
        <v>7.2427960821058721E-2</v>
      </c>
      <c r="M10" s="34">
        <v>5.3192036707489669E-2</v>
      </c>
      <c r="N10" s="34">
        <v>0.1012284605354424</v>
      </c>
      <c r="O10" s="34">
        <v>0.11681075809952324</v>
      </c>
      <c r="P10" s="34">
        <v>5.4348818854711434E-2</v>
      </c>
      <c r="Q10" s="34">
        <v>39538.719652391672</v>
      </c>
      <c r="R10" s="34">
        <v>0.11052804158311272</v>
      </c>
      <c r="S10" s="34">
        <v>184266.16832137655</v>
      </c>
      <c r="T10" s="34">
        <v>3.4149041368880611E-3</v>
      </c>
      <c r="U10" s="34">
        <v>6.8123879712344796E-3</v>
      </c>
      <c r="V10" s="34">
        <v>1.633610368691055E-2</v>
      </c>
      <c r="W10" s="34">
        <v>0.12288671191750002</v>
      </c>
      <c r="X10" s="34">
        <v>5470.8799250407856</v>
      </c>
      <c r="Y10" s="34">
        <v>3.0989076956620849E-3</v>
      </c>
      <c r="Z10" s="34">
        <v>32260.020482951884</v>
      </c>
      <c r="AA10" s="34">
        <v>3.8969158103802038E-4</v>
      </c>
    </row>
    <row r="11" spans="1:27" x14ac:dyDescent="0.35">
      <c r="A11" s="31" t="s">
        <v>38</v>
      </c>
      <c r="B11" s="31" t="s">
        <v>62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row>
    <row r="12" spans="1:27" x14ac:dyDescent="0.35">
      <c r="A12" s="31" t="s">
        <v>38</v>
      </c>
      <c r="B12" s="31" t="s">
        <v>66</v>
      </c>
      <c r="C12" s="34">
        <v>0</v>
      </c>
      <c r="D12" s="34">
        <v>1058165.8903979205</v>
      </c>
      <c r="E12" s="34">
        <v>420708.54201153864</v>
      </c>
      <c r="F12" s="34">
        <v>52102.005384075295</v>
      </c>
      <c r="G12" s="34">
        <v>9.1717949088439177</v>
      </c>
      <c r="H12" s="34">
        <v>17.550279078951597</v>
      </c>
      <c r="I12" s="34">
        <v>6.2944947437971202</v>
      </c>
      <c r="J12" s="34">
        <v>1723131.9792100186</v>
      </c>
      <c r="K12" s="34">
        <v>912074.76396039862</v>
      </c>
      <c r="L12" s="34">
        <v>1523238.9413785478</v>
      </c>
      <c r="M12" s="34">
        <v>262438.29586384189</v>
      </c>
      <c r="N12" s="34">
        <v>1999341.6808828241</v>
      </c>
      <c r="O12" s="34">
        <v>770068.73062461196</v>
      </c>
      <c r="P12" s="34">
        <v>1682695.2635165958</v>
      </c>
      <c r="Q12" s="34">
        <v>1200420.9032340578</v>
      </c>
      <c r="R12" s="34">
        <v>533835.3272082801</v>
      </c>
      <c r="S12" s="34">
        <v>479517.24108434917</v>
      </c>
      <c r="T12" s="34">
        <v>186605.08152492368</v>
      </c>
      <c r="U12" s="34">
        <v>36589.650076996797</v>
      </c>
      <c r="V12" s="34">
        <v>128476.78844388045</v>
      </c>
      <c r="W12" s="34">
        <v>310749.90167503728</v>
      </c>
      <c r="X12" s="34">
        <v>322730.85094717058</v>
      </c>
      <c r="Y12" s="34">
        <v>40987.096406293495</v>
      </c>
      <c r="Z12" s="34">
        <v>51114.325179607869</v>
      </c>
      <c r="AA12" s="34">
        <v>56293.730158160819</v>
      </c>
    </row>
    <row r="13" spans="1:27" x14ac:dyDescent="0.35">
      <c r="A13" s="31" t="s">
        <v>38</v>
      </c>
      <c r="B13" s="31" t="s">
        <v>65</v>
      </c>
      <c r="C13" s="34">
        <v>481641.53770705749</v>
      </c>
      <c r="D13" s="34">
        <v>166613.12651551029</v>
      </c>
      <c r="E13" s="34">
        <v>588822.02927145676</v>
      </c>
      <c r="F13" s="34">
        <v>0.15926042642486316</v>
      </c>
      <c r="G13" s="34">
        <v>5.2460751739816684</v>
      </c>
      <c r="H13" s="34">
        <v>854378.64641550998</v>
      </c>
      <c r="I13" s="34">
        <v>478752.07728335942</v>
      </c>
      <c r="J13" s="34">
        <v>212185.72014099092</v>
      </c>
      <c r="K13" s="34">
        <v>289423.80481518758</v>
      </c>
      <c r="L13" s="34">
        <v>1196490.4218109206</v>
      </c>
      <c r="M13" s="34">
        <v>202185.5482641366</v>
      </c>
      <c r="N13" s="34">
        <v>314106.24093943427</v>
      </c>
      <c r="O13" s="34">
        <v>481468.72723649855</v>
      </c>
      <c r="P13" s="34">
        <v>5.7161114277075936E-3</v>
      </c>
      <c r="Q13" s="34">
        <v>105672.68738619827</v>
      </c>
      <c r="R13" s="34">
        <v>128705.75062124131</v>
      </c>
      <c r="S13" s="34">
        <v>246159.63283797022</v>
      </c>
      <c r="T13" s="34">
        <v>121902.03216808998</v>
      </c>
      <c r="U13" s="34">
        <v>1.3867554329461821E-2</v>
      </c>
      <c r="V13" s="34">
        <v>184655.16902450085</v>
      </c>
      <c r="W13" s="34">
        <v>225027.47314668848</v>
      </c>
      <c r="X13" s="34">
        <v>195817.16531397702</v>
      </c>
      <c r="Y13" s="34">
        <v>13841.495032564613</v>
      </c>
      <c r="Z13" s="34">
        <v>7.4602191609836575E-3</v>
      </c>
      <c r="AA13" s="34">
        <v>10188.668401955656</v>
      </c>
    </row>
    <row r="14" spans="1:27" x14ac:dyDescent="0.35">
      <c r="A14" s="31" t="s">
        <v>38</v>
      </c>
      <c r="B14" s="31" t="s">
        <v>34</v>
      </c>
      <c r="C14" s="34">
        <v>11.274051231996161</v>
      </c>
      <c r="D14" s="34">
        <v>0.13912926077914406</v>
      </c>
      <c r="E14" s="34">
        <v>1.5811955792875099E-4</v>
      </c>
      <c r="F14" s="34">
        <v>0</v>
      </c>
      <c r="G14" s="34">
        <v>1.8422880164994872E-3</v>
      </c>
      <c r="H14" s="34">
        <v>2.3518641810719121</v>
      </c>
      <c r="I14" s="34">
        <v>2.9619597249521394</v>
      </c>
      <c r="J14" s="34">
        <v>1.0438526656154159</v>
      </c>
      <c r="K14" s="34">
        <v>1.1000531789163229E-3</v>
      </c>
      <c r="L14" s="34">
        <v>288236.78047652339</v>
      </c>
      <c r="M14" s="34">
        <v>0.52683175888809819</v>
      </c>
      <c r="N14" s="34">
        <v>278325.75451782107</v>
      </c>
      <c r="O14" s="34">
        <v>641804.15790810203</v>
      </c>
      <c r="P14" s="34">
        <v>6.9642010974360635E-4</v>
      </c>
      <c r="Q14" s="34">
        <v>8.7232080648182793E-4</v>
      </c>
      <c r="R14" s="34">
        <v>5.2114748749412301E-5</v>
      </c>
      <c r="S14" s="34">
        <v>42104.838520259444</v>
      </c>
      <c r="T14" s="34">
        <v>1.511864940943703E-4</v>
      </c>
      <c r="U14" s="34">
        <v>4.2328041530374262E-4</v>
      </c>
      <c r="V14" s="34">
        <v>3.6829379411022671E-3</v>
      </c>
      <c r="W14" s="34">
        <v>70808.868781060199</v>
      </c>
      <c r="X14" s="34">
        <v>70035.281509777182</v>
      </c>
      <c r="Y14" s="34">
        <v>5.7232537765603631E-3</v>
      </c>
      <c r="Z14" s="34">
        <v>25254.398112303912</v>
      </c>
      <c r="AA14" s="34">
        <v>5.6099155074313609E-3</v>
      </c>
    </row>
    <row r="15" spans="1:27" x14ac:dyDescent="0.35">
      <c r="A15" s="31" t="s">
        <v>38</v>
      </c>
      <c r="B15" s="31" t="s">
        <v>70</v>
      </c>
      <c r="C15" s="34">
        <v>0</v>
      </c>
      <c r="D15" s="34">
        <v>0</v>
      </c>
      <c r="E15" s="34">
        <v>0</v>
      </c>
      <c r="F15" s="34">
        <v>15.005448750302103</v>
      </c>
      <c r="G15" s="34">
        <v>0.50065268437920707</v>
      </c>
      <c r="H15" s="34">
        <v>0.95314752548623627</v>
      </c>
      <c r="I15" s="34">
        <v>0.6515803125303451</v>
      </c>
      <c r="J15" s="34">
        <v>0.47230639341387792</v>
      </c>
      <c r="K15" s="34">
        <v>0.99348441731349757</v>
      </c>
      <c r="L15" s="34">
        <v>3.5952669420720338</v>
      </c>
      <c r="M15" s="34">
        <v>0.52308482731850348</v>
      </c>
      <c r="N15" s="34">
        <v>3.1793073262913696</v>
      </c>
      <c r="O15" s="34">
        <v>1.7000559472783126</v>
      </c>
      <c r="P15" s="34">
        <v>0.24416888098697023</v>
      </c>
      <c r="Q15" s="34">
        <v>47.952616408791748</v>
      </c>
      <c r="R15" s="34">
        <v>229168.93261841853</v>
      </c>
      <c r="S15" s="34">
        <v>756430.09020099556</v>
      </c>
      <c r="T15" s="34">
        <v>7.7247963755062363E-2</v>
      </c>
      <c r="U15" s="34">
        <v>0.58288786251291125</v>
      </c>
      <c r="V15" s="34">
        <v>0.37070696288415556</v>
      </c>
      <c r="W15" s="34">
        <v>347810.52506044524</v>
      </c>
      <c r="X15" s="34">
        <v>124229.86876161094</v>
      </c>
      <c r="Y15" s="34">
        <v>6.9976061507821064E-3</v>
      </c>
      <c r="Z15" s="34">
        <v>79409.556586517865</v>
      </c>
      <c r="AA15" s="34">
        <v>5.645597606652974E-3</v>
      </c>
    </row>
    <row r="16" spans="1:27" x14ac:dyDescent="0.35">
      <c r="A16" s="31" t="s">
        <v>38</v>
      </c>
      <c r="B16" s="31" t="s">
        <v>52</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row>
    <row r="17" spans="1:27" x14ac:dyDescent="0.35">
      <c r="A17" s="38" t="s">
        <v>127</v>
      </c>
      <c r="B17" s="38"/>
      <c r="C17" s="35">
        <v>481644.22994383465</v>
      </c>
      <c r="D17" s="35">
        <v>1224780.9514017345</v>
      </c>
      <c r="E17" s="35">
        <v>1009531.1946497795</v>
      </c>
      <c r="F17" s="35">
        <v>52102.309662240958</v>
      </c>
      <c r="G17" s="35">
        <v>14.475029864197232</v>
      </c>
      <c r="H17" s="35">
        <v>854396.28199110343</v>
      </c>
      <c r="I17" s="35">
        <v>478758.46616833913</v>
      </c>
      <c r="J17" s="35">
        <v>1935317.7986175679</v>
      </c>
      <c r="K17" s="35">
        <v>1201498.720996636</v>
      </c>
      <c r="L17" s="35">
        <v>2719729.609034956</v>
      </c>
      <c r="M17" s="35">
        <v>464623.90392621228</v>
      </c>
      <c r="N17" s="35">
        <v>2313448.1510555418</v>
      </c>
      <c r="O17" s="35">
        <v>1251537.7855410776</v>
      </c>
      <c r="P17" s="35">
        <v>1682695.3261568199</v>
      </c>
      <c r="Q17" s="35">
        <v>1345632.4571581432</v>
      </c>
      <c r="R17" s="35">
        <v>662541.2047546258</v>
      </c>
      <c r="S17" s="35">
        <v>909943.77869786252</v>
      </c>
      <c r="T17" s="35">
        <v>308507.12926516583</v>
      </c>
      <c r="U17" s="35">
        <v>36589.688386923226</v>
      </c>
      <c r="V17" s="35">
        <v>313131.97595219885</v>
      </c>
      <c r="W17" s="35">
        <v>535777.71502825548</v>
      </c>
      <c r="X17" s="35">
        <v>524019.60911891412</v>
      </c>
      <c r="Y17" s="35">
        <v>54828.600181952454</v>
      </c>
      <c r="Z17" s="35">
        <v>83374.370113204466</v>
      </c>
      <c r="AA17" s="35">
        <v>66482.399234059587</v>
      </c>
    </row>
    <row r="18" spans="1:27" x14ac:dyDescent="0.35">
      <c r="A18" s="13"/>
      <c r="B18" s="13"/>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row>
    <row r="21" spans="1:27"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x14ac:dyDescent="0.35">
      <c r="A22" s="31" t="s">
        <v>119</v>
      </c>
      <c r="B22" s="31" t="s">
        <v>18</v>
      </c>
      <c r="C22" s="34">
        <v>0</v>
      </c>
      <c r="D22" s="34">
        <v>0.38167839220169997</v>
      </c>
      <c r="E22" s="34">
        <v>0.14033572465255198</v>
      </c>
      <c r="F22" s="34">
        <v>4.91378343359299E-2</v>
      </c>
      <c r="G22" s="34">
        <v>0</v>
      </c>
      <c r="H22" s="34">
        <v>0</v>
      </c>
      <c r="I22" s="34">
        <v>5.6260371297045596E-4</v>
      </c>
      <c r="J22" s="34">
        <v>1.47671656577958E-3</v>
      </c>
      <c r="K22" s="34">
        <v>2.0058942552000001E-2</v>
      </c>
      <c r="L22" s="34">
        <v>7.4887281918896403E-2</v>
      </c>
      <c r="M22" s="34">
        <v>4.5102792074355904E-4</v>
      </c>
      <c r="N22" s="34">
        <v>3.2066187959445103E-2</v>
      </c>
      <c r="O22" s="34">
        <v>8.9238790294829992E-2</v>
      </c>
      <c r="P22" s="34">
        <v>2.4766749559644997E-4</v>
      </c>
      <c r="Q22" s="34">
        <v>9.7766434817235001E-2</v>
      </c>
      <c r="R22" s="34">
        <v>1.6789993811734498E-4</v>
      </c>
      <c r="S22" s="34">
        <v>0.38839426790223303</v>
      </c>
      <c r="T22" s="34">
        <v>6.3391892275749598E-4</v>
      </c>
      <c r="U22" s="34">
        <v>6.488350353107199E-4</v>
      </c>
      <c r="V22" s="34">
        <v>3.9501285712189199E-4</v>
      </c>
      <c r="W22" s="34">
        <v>0.101105321260215</v>
      </c>
      <c r="X22" s="34">
        <v>0.68473495447002697</v>
      </c>
      <c r="Y22" s="34">
        <v>2.0025148209618199E-4</v>
      </c>
      <c r="Z22" s="34">
        <v>1.1793256917215801E-5</v>
      </c>
      <c r="AA22" s="34">
        <v>9.312983868916E-6</v>
      </c>
    </row>
    <row r="23" spans="1:27"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x14ac:dyDescent="0.35">
      <c r="A24" s="31" t="s">
        <v>119</v>
      </c>
      <c r="B24" s="31" t="s">
        <v>63</v>
      </c>
      <c r="C24" s="34">
        <v>1.2276542854692589</v>
      </c>
      <c r="D24" s="34">
        <v>2.6216940685001361E-3</v>
      </c>
      <c r="E24" s="34">
        <v>2.7527437145943138E-2</v>
      </c>
      <c r="F24" s="34">
        <v>1.6656516528282928E-2</v>
      </c>
      <c r="G24" s="34">
        <v>1.1348099381930564E-2</v>
      </c>
      <c r="H24" s="34">
        <v>1.775500559624545E-2</v>
      </c>
      <c r="I24" s="34">
        <v>1.8007644011818712E-2</v>
      </c>
      <c r="J24" s="34">
        <v>1.769696442586402E-2</v>
      </c>
      <c r="K24" s="34">
        <v>1.8019716643936708E-2</v>
      </c>
      <c r="L24" s="34">
        <v>2.0693293844880965E-2</v>
      </c>
      <c r="M24" s="34">
        <v>1.2531770130267473E-2</v>
      </c>
      <c r="N24" s="34">
        <v>3.3315680819732497E-2</v>
      </c>
      <c r="O24" s="34">
        <v>3.2177438657566261E-2</v>
      </c>
      <c r="P24" s="34">
        <v>1.528307440351394E-2</v>
      </c>
      <c r="Q24" s="34">
        <v>39538.549078656899</v>
      </c>
      <c r="R24" s="34">
        <v>1.1507731551663802E-2</v>
      </c>
      <c r="S24" s="34">
        <v>184265.14132744231</v>
      </c>
      <c r="T24" s="34">
        <v>1.136537041965E-3</v>
      </c>
      <c r="U24" s="34">
        <v>2.4147962716563665E-3</v>
      </c>
      <c r="V24" s="34">
        <v>6.659185211455392E-3</v>
      </c>
      <c r="W24" s="34">
        <v>4.9200680006101803E-2</v>
      </c>
      <c r="X24" s="34">
        <v>5470.878721965666</v>
      </c>
      <c r="Y24" s="34">
        <v>1.9017100938007801E-3</v>
      </c>
      <c r="Z24" s="34">
        <v>12346.433396996932</v>
      </c>
      <c r="AA24" s="34">
        <v>1.3328909712997001E-4</v>
      </c>
    </row>
    <row r="25" spans="1:27" x14ac:dyDescent="0.35">
      <c r="A25" s="31" t="s">
        <v>119</v>
      </c>
      <c r="B25" s="31" t="s">
        <v>62</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row>
    <row r="26" spans="1:27" x14ac:dyDescent="0.35">
      <c r="A26" s="31" t="s">
        <v>119</v>
      </c>
      <c r="B26" s="31" t="s">
        <v>66</v>
      </c>
      <c r="C26" s="34">
        <v>0</v>
      </c>
      <c r="D26" s="34">
        <v>9.0306497759516908</v>
      </c>
      <c r="E26" s="34">
        <v>4.0828204098609744</v>
      </c>
      <c r="F26" s="34">
        <v>3.4882282680638634</v>
      </c>
      <c r="G26" s="34">
        <v>2.750674598097353</v>
      </c>
      <c r="H26" s="34">
        <v>6.9426736615878024</v>
      </c>
      <c r="I26" s="34">
        <v>2.9806368971128913E-2</v>
      </c>
      <c r="J26" s="34">
        <v>5.1506987353609794</v>
      </c>
      <c r="K26" s="34">
        <v>0.84072169756766801</v>
      </c>
      <c r="L26" s="34">
        <v>176669.5437699281</v>
      </c>
      <c r="M26" s="34">
        <v>1.8605193174405624E-2</v>
      </c>
      <c r="N26" s="34">
        <v>1439268.6779345414</v>
      </c>
      <c r="O26" s="34">
        <v>428574.84199023596</v>
      </c>
      <c r="P26" s="34">
        <v>329078.36594228528</v>
      </c>
      <c r="Q26" s="34">
        <v>202492.56273933317</v>
      </c>
      <c r="R26" s="34">
        <v>240905.94323059611</v>
      </c>
      <c r="S26" s="34">
        <v>98405.719776323094</v>
      </c>
      <c r="T26" s="34">
        <v>31516.347577087268</v>
      </c>
      <c r="U26" s="34">
        <v>0.64096742499325332</v>
      </c>
      <c r="V26" s="34">
        <v>0.53405082031044249</v>
      </c>
      <c r="W26" s="34">
        <v>6097.9269302158036</v>
      </c>
      <c r="X26" s="34">
        <v>109339.05954607115</v>
      </c>
      <c r="Y26" s="34">
        <v>2.1793358378627181E-3</v>
      </c>
      <c r="Z26" s="34">
        <v>9.6127407856886442E-3</v>
      </c>
      <c r="AA26" s="34">
        <v>2398.5345106157911</v>
      </c>
    </row>
    <row r="27" spans="1:27" x14ac:dyDescent="0.35">
      <c r="A27" s="31" t="s">
        <v>119</v>
      </c>
      <c r="B27" s="31" t="s">
        <v>65</v>
      </c>
      <c r="C27" s="34">
        <v>481636.74469102646</v>
      </c>
      <c r="D27" s="34">
        <v>166609.0335876843</v>
      </c>
      <c r="E27" s="34">
        <v>588821.98688579223</v>
      </c>
      <c r="F27" s="34">
        <v>6.8390443909190135E-2</v>
      </c>
      <c r="G27" s="34">
        <v>1.0453433186050225</v>
      </c>
      <c r="H27" s="34">
        <v>854373.26741389674</v>
      </c>
      <c r="I27" s="34">
        <v>478742.38033587422</v>
      </c>
      <c r="J27" s="34">
        <v>0.39613467832600957</v>
      </c>
      <c r="K27" s="34">
        <v>289420.30785866489</v>
      </c>
      <c r="L27" s="34">
        <v>854584.36692174315</v>
      </c>
      <c r="M27" s="34">
        <v>0.46042696724164123</v>
      </c>
      <c r="N27" s="34">
        <v>26816.901593739934</v>
      </c>
      <c r="O27" s="34">
        <v>470918.9891935754</v>
      </c>
      <c r="P27" s="34">
        <v>2.4437013062133168E-3</v>
      </c>
      <c r="Q27" s="34">
        <v>8.3131890518838333E-2</v>
      </c>
      <c r="R27" s="34">
        <v>3.5595334999230691E-2</v>
      </c>
      <c r="S27" s="34">
        <v>233994.00585348925</v>
      </c>
      <c r="T27" s="34">
        <v>1.2983063341637089</v>
      </c>
      <c r="U27" s="34">
        <v>3.9603391826227765E-3</v>
      </c>
      <c r="V27" s="34">
        <v>181923.80857115844</v>
      </c>
      <c r="W27" s="34">
        <v>111258.12925094653</v>
      </c>
      <c r="X27" s="34">
        <v>22311.266225364921</v>
      </c>
      <c r="Y27" s="34">
        <v>13841.388701331427</v>
      </c>
      <c r="Z27" s="34">
        <v>7.7125407236143268E-4</v>
      </c>
      <c r="AA27" s="34">
        <v>7310.7200421265707</v>
      </c>
    </row>
    <row r="28" spans="1:27" x14ac:dyDescent="0.35">
      <c r="A28" s="31" t="s">
        <v>119</v>
      </c>
      <c r="B28" s="31" t="s">
        <v>34</v>
      </c>
      <c r="C28" s="34">
        <v>6.5726729513275899</v>
      </c>
      <c r="D28" s="34">
        <v>1.235989228071736E-3</v>
      </c>
      <c r="E28" s="34">
        <v>0</v>
      </c>
      <c r="F28" s="34">
        <v>0</v>
      </c>
      <c r="G28" s="34">
        <v>8.0444516937388611E-4</v>
      </c>
      <c r="H28" s="34">
        <v>1.1467772351315</v>
      </c>
      <c r="I28" s="34">
        <v>1.6155065616537669</v>
      </c>
      <c r="J28" s="34">
        <v>0.51254448133268093</v>
      </c>
      <c r="K28" s="34">
        <v>5.7750699187489492E-4</v>
      </c>
      <c r="L28" s="34">
        <v>248709.78558013335</v>
      </c>
      <c r="M28" s="34">
        <v>2.2539867765758202E-2</v>
      </c>
      <c r="N28" s="34">
        <v>170156.59494754425</v>
      </c>
      <c r="O28" s="34">
        <v>515736.77680023975</v>
      </c>
      <c r="P28" s="34">
        <v>3.6111203352824075E-4</v>
      </c>
      <c r="Q28" s="34">
        <v>5.3481824955870058E-4</v>
      </c>
      <c r="R28" s="34">
        <v>0</v>
      </c>
      <c r="S28" s="34">
        <v>3.1004070567287897E-5</v>
      </c>
      <c r="T28" s="34">
        <v>8.6906341208788597E-5</v>
      </c>
      <c r="U28" s="34">
        <v>2.384449237965332E-4</v>
      </c>
      <c r="V28" s="34">
        <v>1.5828015643163139E-3</v>
      </c>
      <c r="W28" s="34">
        <v>62295.965040930867</v>
      </c>
      <c r="X28" s="34">
        <v>70035.19134072114</v>
      </c>
      <c r="Y28" s="34">
        <v>3.6149104413512731E-3</v>
      </c>
      <c r="Z28" s="34">
        <v>4.2839382490930316</v>
      </c>
      <c r="AA28" s="34">
        <v>2.4925994494630109E-3</v>
      </c>
    </row>
    <row r="29" spans="1:27" x14ac:dyDescent="0.35">
      <c r="A29" s="31" t="s">
        <v>119</v>
      </c>
      <c r="B29" s="31" t="s">
        <v>70</v>
      </c>
      <c r="C29" s="34">
        <v>0</v>
      </c>
      <c r="D29" s="34">
        <v>0</v>
      </c>
      <c r="E29" s="34">
        <v>0</v>
      </c>
      <c r="F29" s="34">
        <v>8.3151542494837507</v>
      </c>
      <c r="G29" s="34">
        <v>0.1245515380354362</v>
      </c>
      <c r="H29" s="34">
        <v>0.32553093381163023</v>
      </c>
      <c r="I29" s="34">
        <v>0.22971059232526056</v>
      </c>
      <c r="J29" s="34">
        <v>0.11889801659322001</v>
      </c>
      <c r="K29" s="34">
        <v>0.3246152254009696</v>
      </c>
      <c r="L29" s="34">
        <v>2.0295552098763991</v>
      </c>
      <c r="M29" s="34">
        <v>0.13536243407516507</v>
      </c>
      <c r="N29" s="34">
        <v>1.4267095779615842</v>
      </c>
      <c r="O29" s="34">
        <v>1.0040727189746248</v>
      </c>
      <c r="P29" s="34">
        <v>0.15551724142858883</v>
      </c>
      <c r="Q29" s="34">
        <v>38.932526656924097</v>
      </c>
      <c r="R29" s="34">
        <v>229106.15944501123</v>
      </c>
      <c r="S29" s="34">
        <v>488684.00373042282</v>
      </c>
      <c r="T29" s="34">
        <v>2.7810057028151543E-2</v>
      </c>
      <c r="U29" s="34">
        <v>0.20128078717662354</v>
      </c>
      <c r="V29" s="34">
        <v>0.2286452528666208</v>
      </c>
      <c r="W29" s="34">
        <v>50003.006301922353</v>
      </c>
      <c r="X29" s="34">
        <v>7.545391696228216E-3</v>
      </c>
      <c r="Y29" s="34">
        <v>1.864032507384637E-3</v>
      </c>
      <c r="Z29" s="34">
        <v>1.6458627757015896</v>
      </c>
      <c r="AA29" s="34">
        <v>1.5791605789756144E-3</v>
      </c>
    </row>
    <row r="30" spans="1:27" x14ac:dyDescent="0.35">
      <c r="A30" s="31" t="s">
        <v>119</v>
      </c>
      <c r="B30" s="31" t="s">
        <v>52</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row>
    <row r="31" spans="1:27" x14ac:dyDescent="0.35">
      <c r="A31" s="38" t="s">
        <v>127</v>
      </c>
      <c r="B31" s="38"/>
      <c r="C31" s="35">
        <v>481637.97234531195</v>
      </c>
      <c r="D31" s="35">
        <v>166618.44853754653</v>
      </c>
      <c r="E31" s="35">
        <v>588826.2375693639</v>
      </c>
      <c r="F31" s="35">
        <v>3.6224130628372664</v>
      </c>
      <c r="G31" s="35">
        <v>3.8073660160843064</v>
      </c>
      <c r="H31" s="35">
        <v>854380.22784256388</v>
      </c>
      <c r="I31" s="35">
        <v>478742.42871249089</v>
      </c>
      <c r="J31" s="35">
        <v>5.5660070946786329</v>
      </c>
      <c r="K31" s="35">
        <v>289421.18665902165</v>
      </c>
      <c r="L31" s="35">
        <v>1031254.0062722471</v>
      </c>
      <c r="M31" s="35">
        <v>0.49201495846705789</v>
      </c>
      <c r="N31" s="35">
        <v>1466085.64491015</v>
      </c>
      <c r="O31" s="35">
        <v>899493.95260004024</v>
      </c>
      <c r="P31" s="35">
        <v>329078.38391672849</v>
      </c>
      <c r="Q31" s="35">
        <v>242031.29271631539</v>
      </c>
      <c r="R31" s="35">
        <v>240905.9905015626</v>
      </c>
      <c r="S31" s="35">
        <v>516665.25535152259</v>
      </c>
      <c r="T31" s="35">
        <v>31517.647653877397</v>
      </c>
      <c r="U31" s="35">
        <v>0.64799139548284312</v>
      </c>
      <c r="V31" s="35">
        <v>181924.34967617682</v>
      </c>
      <c r="W31" s="35">
        <v>117356.2064871636</v>
      </c>
      <c r="X31" s="35">
        <v>137121.88922835622</v>
      </c>
      <c r="Y31" s="35">
        <v>13841.39298262884</v>
      </c>
      <c r="Z31" s="35">
        <v>12346.443792785047</v>
      </c>
      <c r="AA31" s="35">
        <v>9709.2546953444435</v>
      </c>
    </row>
    <row r="33" spans="1:27"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x14ac:dyDescent="0.35">
      <c r="A34" s="31" t="s">
        <v>120</v>
      </c>
      <c r="B34" s="31" t="s">
        <v>60</v>
      </c>
      <c r="C34" s="34">
        <v>0</v>
      </c>
      <c r="D34" s="34">
        <v>0</v>
      </c>
      <c r="E34" s="34">
        <v>0</v>
      </c>
      <c r="F34" s="34">
        <v>0</v>
      </c>
      <c r="G34" s="34">
        <v>0</v>
      </c>
      <c r="H34" s="34">
        <v>0</v>
      </c>
      <c r="I34" s="34">
        <v>0</v>
      </c>
      <c r="J34" s="34">
        <v>0</v>
      </c>
      <c r="K34" s="34">
        <v>0</v>
      </c>
      <c r="L34" s="34">
        <v>0</v>
      </c>
      <c r="M34" s="34">
        <v>0</v>
      </c>
      <c r="N34" s="34">
        <v>0</v>
      </c>
      <c r="O34" s="34">
        <v>0</v>
      </c>
      <c r="P34" s="34">
        <v>0</v>
      </c>
      <c r="Q34" s="34">
        <v>0</v>
      </c>
      <c r="R34" s="34">
        <v>0</v>
      </c>
      <c r="S34" s="34">
        <v>0</v>
      </c>
      <c r="T34" s="34">
        <v>0</v>
      </c>
      <c r="U34" s="34">
        <v>0</v>
      </c>
      <c r="V34" s="34">
        <v>0</v>
      </c>
      <c r="W34" s="34">
        <v>0</v>
      </c>
      <c r="X34" s="34">
        <v>0</v>
      </c>
      <c r="Y34" s="34">
        <v>0</v>
      </c>
      <c r="Z34" s="34">
        <v>0</v>
      </c>
      <c r="AA34" s="34">
        <v>0</v>
      </c>
    </row>
    <row r="35" spans="1:27"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x14ac:dyDescent="0.35">
      <c r="A36" s="31" t="s">
        <v>120</v>
      </c>
      <c r="B36" s="31" t="s">
        <v>18</v>
      </c>
      <c r="C36" s="34">
        <v>0</v>
      </c>
      <c r="D36" s="34">
        <v>0.43917493116208001</v>
      </c>
      <c r="E36" s="34">
        <v>1.2910619628563999E-2</v>
      </c>
      <c r="F36" s="34">
        <v>1.3593843855177902E-3</v>
      </c>
      <c r="G36" s="34">
        <v>1.6912385021102799E-4</v>
      </c>
      <c r="H36" s="34">
        <v>4.28672646513812E-4</v>
      </c>
      <c r="I36" s="34">
        <v>2.4549830547955999E-3</v>
      </c>
      <c r="J36" s="34">
        <v>1.0914570777882E-2</v>
      </c>
      <c r="K36" s="34">
        <v>1.23310436593328E-2</v>
      </c>
      <c r="L36" s="34">
        <v>1.4598454648722999E-2</v>
      </c>
      <c r="M36" s="34">
        <v>5.54625218651236E-3</v>
      </c>
      <c r="N36" s="34">
        <v>2.8054084429618299E-2</v>
      </c>
      <c r="O36" s="34">
        <v>4.3020713086614003E-2</v>
      </c>
      <c r="P36" s="34">
        <v>1.18560488692893E-4</v>
      </c>
      <c r="Q36" s="34">
        <v>4.2018442455421003E-2</v>
      </c>
      <c r="R36" s="34">
        <v>1.22887190352344E-2</v>
      </c>
      <c r="S36" s="34">
        <v>0.14078482217480398</v>
      </c>
      <c r="T36" s="34">
        <v>0</v>
      </c>
      <c r="U36" s="34">
        <v>5.98851148386428E-5</v>
      </c>
      <c r="V36" s="34">
        <v>1.4943578075170199E-4</v>
      </c>
      <c r="W36" s="34">
        <v>5.6523122274751997E-3</v>
      </c>
      <c r="X36" s="34">
        <v>2.7327557928394398E-2</v>
      </c>
      <c r="Y36" s="34">
        <v>1.0627975796181099E-5</v>
      </c>
      <c r="Z36" s="34">
        <v>1.37698644762E-5</v>
      </c>
      <c r="AA36" s="34">
        <v>1.7855607287918999E-5</v>
      </c>
    </row>
    <row r="37" spans="1:27"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x14ac:dyDescent="0.35">
      <c r="A38" s="31" t="s">
        <v>120</v>
      </c>
      <c r="B38" s="31" t="s">
        <v>63</v>
      </c>
      <c r="C38" s="34">
        <v>0.37325338474622</v>
      </c>
      <c r="D38" s="34">
        <v>1.47355361402004E-2</v>
      </c>
      <c r="E38" s="34">
        <v>1.9714337628596399E-2</v>
      </c>
      <c r="F38" s="34">
        <v>1.9593171177105601E-2</v>
      </c>
      <c r="G38" s="34">
        <v>9.4725794137236006E-3</v>
      </c>
      <c r="H38" s="34">
        <v>1.6656119238441101E-2</v>
      </c>
      <c r="I38" s="34">
        <v>1.69038183338442E-2</v>
      </c>
      <c r="J38" s="34">
        <v>1.6478694549265503E-2</v>
      </c>
      <c r="K38" s="34">
        <v>1.602060793658E-2</v>
      </c>
      <c r="L38" s="34">
        <v>1.5770829995125798E-2</v>
      </c>
      <c r="M38" s="34">
        <v>1.4562978945238701E-2</v>
      </c>
      <c r="N38" s="34">
        <v>1.94007254143625E-2</v>
      </c>
      <c r="O38" s="34">
        <v>5.1717704910733402E-2</v>
      </c>
      <c r="P38" s="34">
        <v>8.8731492958209006E-4</v>
      </c>
      <c r="Q38" s="34">
        <v>0.13691335514228398</v>
      </c>
      <c r="R38" s="34">
        <v>6.5947200589335203E-2</v>
      </c>
      <c r="S38" s="34">
        <v>0.60274244931977894</v>
      </c>
      <c r="T38" s="34">
        <v>1.8747880140532501E-4</v>
      </c>
      <c r="U38" s="34">
        <v>2.25763617639553E-4</v>
      </c>
      <c r="V38" s="34">
        <v>2.2250796893971101E-4</v>
      </c>
      <c r="W38" s="34">
        <v>2.5479814880029103E-4</v>
      </c>
      <c r="X38" s="34">
        <v>3.1174476160541998E-4</v>
      </c>
      <c r="Y38" s="34">
        <v>1.1236873302680501E-4</v>
      </c>
      <c r="Z38" s="34">
        <v>1.05891090277772E-4</v>
      </c>
      <c r="AA38" s="34">
        <v>5.9456709374986E-5</v>
      </c>
    </row>
    <row r="39" spans="1:27" x14ac:dyDescent="0.35">
      <c r="A39" s="31" t="s">
        <v>120</v>
      </c>
      <c r="B39" s="31" t="s">
        <v>62</v>
      </c>
      <c r="C39" s="34">
        <v>0</v>
      </c>
      <c r="D39" s="34">
        <v>0</v>
      </c>
      <c r="E39" s="34">
        <v>0</v>
      </c>
      <c r="F39" s="34">
        <v>0</v>
      </c>
      <c r="G39" s="34">
        <v>0</v>
      </c>
      <c r="H39" s="34">
        <v>0</v>
      </c>
      <c r="I39" s="34">
        <v>0</v>
      </c>
      <c r="J39" s="34">
        <v>0</v>
      </c>
      <c r="K39" s="34">
        <v>0</v>
      </c>
      <c r="L39" s="34">
        <v>0</v>
      </c>
      <c r="M39" s="34">
        <v>0</v>
      </c>
      <c r="N39" s="34">
        <v>0</v>
      </c>
      <c r="O39" s="34">
        <v>0</v>
      </c>
      <c r="P39" s="34">
        <v>0</v>
      </c>
      <c r="Q39" s="34">
        <v>0</v>
      </c>
      <c r="R39" s="34">
        <v>0</v>
      </c>
      <c r="S39" s="34">
        <v>0</v>
      </c>
      <c r="T39" s="34">
        <v>0</v>
      </c>
      <c r="U39" s="34">
        <v>0</v>
      </c>
      <c r="V39" s="34">
        <v>0</v>
      </c>
      <c r="W39" s="34">
        <v>0</v>
      </c>
      <c r="X39" s="34">
        <v>0</v>
      </c>
      <c r="Y39" s="34">
        <v>0</v>
      </c>
      <c r="Z39" s="34">
        <v>0</v>
      </c>
      <c r="AA39" s="34">
        <v>0</v>
      </c>
    </row>
    <row r="40" spans="1:27" x14ac:dyDescent="0.35">
      <c r="A40" s="31" t="s">
        <v>120</v>
      </c>
      <c r="B40" s="31" t="s">
        <v>66</v>
      </c>
      <c r="C40" s="34">
        <v>0</v>
      </c>
      <c r="D40" s="34">
        <v>1058125.2628378144</v>
      </c>
      <c r="E40" s="34">
        <v>0.61066736491044948</v>
      </c>
      <c r="F40" s="34">
        <v>0.30319511585857917</v>
      </c>
      <c r="G40" s="34">
        <v>5.8126300260186747</v>
      </c>
      <c r="H40" s="34">
        <v>4.2025413534962199</v>
      </c>
      <c r="I40" s="34">
        <v>6.1753332528424618</v>
      </c>
      <c r="J40" s="34">
        <v>1534331.1458469084</v>
      </c>
      <c r="K40" s="34">
        <v>0.63359284964161744</v>
      </c>
      <c r="L40" s="34">
        <v>893573.02492304717</v>
      </c>
      <c r="M40" s="34">
        <v>4.8359375287369999E-2</v>
      </c>
      <c r="N40" s="34">
        <v>228263.73524965358</v>
      </c>
      <c r="O40" s="34">
        <v>130991.66118552598</v>
      </c>
      <c r="P40" s="34">
        <v>1209032.8087444499</v>
      </c>
      <c r="Q40" s="34">
        <v>551449.66989288351</v>
      </c>
      <c r="R40" s="34">
        <v>77351.535247647815</v>
      </c>
      <c r="S40" s="34">
        <v>381096.8274313354</v>
      </c>
      <c r="T40" s="34">
        <v>6.3555517367468893E-3</v>
      </c>
      <c r="U40" s="34">
        <v>8.0316694230439051E-2</v>
      </c>
      <c r="V40" s="34">
        <v>8.0464618126604801E-3</v>
      </c>
      <c r="W40" s="34">
        <v>99031.833394038375</v>
      </c>
      <c r="X40" s="34">
        <v>17089.503173657911</v>
      </c>
      <c r="Y40" s="34">
        <v>33166.787400019792</v>
      </c>
      <c r="Z40" s="34">
        <v>43121.173182325692</v>
      </c>
      <c r="AA40" s="34">
        <v>4699.6092444158103</v>
      </c>
    </row>
    <row r="41" spans="1:27" x14ac:dyDescent="0.35">
      <c r="A41" s="31" t="s">
        <v>120</v>
      </c>
      <c r="B41" s="31" t="s">
        <v>65</v>
      </c>
      <c r="C41" s="34">
        <v>1.991151325859118</v>
      </c>
      <c r="D41" s="34">
        <v>1.1090869555979339</v>
      </c>
      <c r="E41" s="34">
        <v>1.6009378938773909E-3</v>
      </c>
      <c r="F41" s="34">
        <v>0</v>
      </c>
      <c r="G41" s="34">
        <v>1.845464856371293</v>
      </c>
      <c r="H41" s="34">
        <v>2.0372913949234754</v>
      </c>
      <c r="I41" s="34">
        <v>0.51558833648955393</v>
      </c>
      <c r="J41" s="34">
        <v>7.0001608287364675E-3</v>
      </c>
      <c r="K41" s="34">
        <v>0.82039840290103805</v>
      </c>
      <c r="L41" s="34">
        <v>0.55303566933106707</v>
      </c>
      <c r="M41" s="34">
        <v>120205.43886785803</v>
      </c>
      <c r="N41" s="34">
        <v>161671.21840409341</v>
      </c>
      <c r="O41" s="34">
        <v>5759.0731605977853</v>
      </c>
      <c r="P41" s="34">
        <v>1.0465769033875336E-3</v>
      </c>
      <c r="Q41" s="34">
        <v>1.347022456626757E-2</v>
      </c>
      <c r="R41" s="34">
        <v>4.1260841020239504E-3</v>
      </c>
      <c r="S41" s="34">
        <v>4.728898977544649E-3</v>
      </c>
      <c r="T41" s="34">
        <v>3.0538768122505651E-3</v>
      </c>
      <c r="U41" s="34">
        <v>3.765006274930636E-3</v>
      </c>
      <c r="V41" s="34">
        <v>361.81067634645802</v>
      </c>
      <c r="W41" s="34">
        <v>113768.59166679361</v>
      </c>
      <c r="X41" s="34">
        <v>160350.17650840487</v>
      </c>
      <c r="Y41" s="34">
        <v>1.0242765944390366E-3</v>
      </c>
      <c r="Z41" s="34">
        <v>4.7207235567461999E-4</v>
      </c>
      <c r="AA41" s="34">
        <v>2.7346338445370204E-3</v>
      </c>
    </row>
    <row r="42" spans="1:27" x14ac:dyDescent="0.35">
      <c r="A42" s="31" t="s">
        <v>120</v>
      </c>
      <c r="B42" s="31" t="s">
        <v>34</v>
      </c>
      <c r="C42" s="34">
        <v>1.1145777177737</v>
      </c>
      <c r="D42" s="34">
        <v>1.7481839709375E-4</v>
      </c>
      <c r="E42" s="34">
        <v>0</v>
      </c>
      <c r="F42" s="34">
        <v>0</v>
      </c>
      <c r="G42" s="34">
        <v>4.3608621306167998E-4</v>
      </c>
      <c r="H42" s="34">
        <v>0.36398237237744002</v>
      </c>
      <c r="I42" s="34">
        <v>0.33962581642161899</v>
      </c>
      <c r="J42" s="34">
        <v>0.13613842748094399</v>
      </c>
      <c r="K42" s="34">
        <v>1.3519744480819501E-4</v>
      </c>
      <c r="L42" s="34">
        <v>5.2564586759801593</v>
      </c>
      <c r="M42" s="34">
        <v>1.1535970784637599E-2</v>
      </c>
      <c r="N42" s="34">
        <v>16.885090925305001</v>
      </c>
      <c r="O42" s="34">
        <v>126067.38059849999</v>
      </c>
      <c r="P42" s="34">
        <v>1.2954561890069199E-4</v>
      </c>
      <c r="Q42" s="34">
        <v>2.1413018002251698E-4</v>
      </c>
      <c r="R42" s="34">
        <v>0</v>
      </c>
      <c r="S42" s="34">
        <v>3.3764752143476303E-5</v>
      </c>
      <c r="T42" s="34">
        <v>0</v>
      </c>
      <c r="U42" s="34">
        <v>4.22695603291269E-5</v>
      </c>
      <c r="V42" s="34">
        <v>1.3668581008783901E-4</v>
      </c>
      <c r="W42" s="34">
        <v>6.4136494230097096E-2</v>
      </c>
      <c r="X42" s="34">
        <v>8.4912524621924904E-2</v>
      </c>
      <c r="Y42" s="34">
        <v>1.0041191038979699E-4</v>
      </c>
      <c r="Z42" s="34">
        <v>5.45119227767339E-4</v>
      </c>
      <c r="AA42" s="34">
        <v>3.2487469184690497E-4</v>
      </c>
    </row>
    <row r="43" spans="1:27" x14ac:dyDescent="0.35">
      <c r="A43" s="31" t="s">
        <v>120</v>
      </c>
      <c r="B43" s="31" t="s">
        <v>70</v>
      </c>
      <c r="C43" s="34">
        <v>0</v>
      </c>
      <c r="D43" s="34">
        <v>0</v>
      </c>
      <c r="E43" s="34">
        <v>0</v>
      </c>
      <c r="F43" s="34">
        <v>1.70189317500516</v>
      </c>
      <c r="G43" s="34">
        <v>8.7864725666103996E-2</v>
      </c>
      <c r="H43" s="34">
        <v>0.197627042678268</v>
      </c>
      <c r="I43" s="34">
        <v>0.105727670955527</v>
      </c>
      <c r="J43" s="34">
        <v>8.0228686264193994E-2</v>
      </c>
      <c r="K43" s="34">
        <v>0.16906258706727498</v>
      </c>
      <c r="L43" s="34">
        <v>0.36627046243647998</v>
      </c>
      <c r="M43" s="34">
        <v>5.4840588116558994E-2</v>
      </c>
      <c r="N43" s="34">
        <v>0.38556083826384002</v>
      </c>
      <c r="O43" s="34">
        <v>0.49255211899672996</v>
      </c>
      <c r="P43" s="34">
        <v>1.4574906839817499E-2</v>
      </c>
      <c r="Q43" s="34">
        <v>7.6519601755632003</v>
      </c>
      <c r="R43" s="34">
        <v>62.092702042569002</v>
      </c>
      <c r="S43" s="34">
        <v>267744.14054361597</v>
      </c>
      <c r="T43" s="34">
        <v>4.8945862949485103E-3</v>
      </c>
      <c r="U43" s="34">
        <v>4.9609058568643796E-3</v>
      </c>
      <c r="V43" s="34">
        <v>5.3434612215835196E-3</v>
      </c>
      <c r="W43" s="34">
        <v>297792.99629027996</v>
      </c>
      <c r="X43" s="34">
        <v>124229.83800024999</v>
      </c>
      <c r="Y43" s="34">
        <v>3.9099593423919999E-4</v>
      </c>
      <c r="Z43" s="34">
        <v>9.422924914773E-4</v>
      </c>
      <c r="AA43" s="34">
        <v>1.5957508369074998E-4</v>
      </c>
    </row>
    <row r="44" spans="1:27" x14ac:dyDescent="0.35">
      <c r="A44" s="31" t="s">
        <v>120</v>
      </c>
      <c r="B44" s="31" t="s">
        <v>52</v>
      </c>
      <c r="C44" s="34">
        <v>0</v>
      </c>
      <c r="D44" s="34">
        <v>0</v>
      </c>
      <c r="E44" s="34">
        <v>0</v>
      </c>
      <c r="F44" s="34">
        <v>0</v>
      </c>
      <c r="G44" s="34">
        <v>0</v>
      </c>
      <c r="H44" s="34">
        <v>0</v>
      </c>
      <c r="I44" s="34">
        <v>0</v>
      </c>
      <c r="J44" s="34">
        <v>0</v>
      </c>
      <c r="K44" s="34">
        <v>0</v>
      </c>
      <c r="L44" s="34">
        <v>0</v>
      </c>
      <c r="M44" s="34">
        <v>0</v>
      </c>
      <c r="N44" s="34">
        <v>0</v>
      </c>
      <c r="O44" s="34">
        <v>0</v>
      </c>
      <c r="P44" s="34">
        <v>0</v>
      </c>
      <c r="Q44" s="34">
        <v>0</v>
      </c>
      <c r="R44" s="34">
        <v>0</v>
      </c>
      <c r="S44" s="34">
        <v>0</v>
      </c>
      <c r="T44" s="34">
        <v>0</v>
      </c>
      <c r="U44" s="34">
        <v>0</v>
      </c>
      <c r="V44" s="34">
        <v>0</v>
      </c>
      <c r="W44" s="34">
        <v>0</v>
      </c>
      <c r="X44" s="34">
        <v>0</v>
      </c>
      <c r="Y44" s="34">
        <v>0</v>
      </c>
      <c r="Z44" s="34">
        <v>0</v>
      </c>
      <c r="AA44" s="34">
        <v>0</v>
      </c>
    </row>
    <row r="45" spans="1:27" x14ac:dyDescent="0.35">
      <c r="A45" s="38" t="s">
        <v>127</v>
      </c>
      <c r="B45" s="38"/>
      <c r="C45" s="35">
        <v>2.3644047106053381</v>
      </c>
      <c r="D45" s="35">
        <v>1058126.8258352373</v>
      </c>
      <c r="E45" s="35">
        <v>0.64489326006148728</v>
      </c>
      <c r="F45" s="35">
        <v>0.32414767142120254</v>
      </c>
      <c r="G45" s="35">
        <v>7.6677365856539019</v>
      </c>
      <c r="H45" s="35">
        <v>6.2569175403046504</v>
      </c>
      <c r="I45" s="35">
        <v>6.710280390720655</v>
      </c>
      <c r="J45" s="35">
        <v>1534331.1802403347</v>
      </c>
      <c r="K45" s="35">
        <v>1.4823429041385683</v>
      </c>
      <c r="L45" s="35">
        <v>893573.60832800122</v>
      </c>
      <c r="M45" s="35">
        <v>120205.50733646445</v>
      </c>
      <c r="N45" s="35">
        <v>389935.00110855687</v>
      </c>
      <c r="O45" s="35">
        <v>136750.82908454177</v>
      </c>
      <c r="P45" s="35">
        <v>1209032.8107969023</v>
      </c>
      <c r="Q45" s="35">
        <v>551449.8622949057</v>
      </c>
      <c r="R45" s="35">
        <v>77351.617609651541</v>
      </c>
      <c r="S45" s="35">
        <v>381097.57568750589</v>
      </c>
      <c r="T45" s="35">
        <v>9.5969073504027797E-3</v>
      </c>
      <c r="U45" s="35">
        <v>8.4367349237847888E-2</v>
      </c>
      <c r="V45" s="35">
        <v>361.81909475202036</v>
      </c>
      <c r="W45" s="35">
        <v>212800.43096794235</v>
      </c>
      <c r="X45" s="35">
        <v>177439.70732136548</v>
      </c>
      <c r="Y45" s="35">
        <v>33166.788547293094</v>
      </c>
      <c r="Z45" s="35">
        <v>43121.173774059003</v>
      </c>
      <c r="AA45" s="35">
        <v>4699.6120563619716</v>
      </c>
    </row>
    <row r="47" spans="1:27"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x14ac:dyDescent="0.35">
      <c r="A49" s="31" t="s">
        <v>121</v>
      </c>
      <c r="B49" s="31" t="s">
        <v>68</v>
      </c>
      <c r="C49" s="34">
        <v>0</v>
      </c>
      <c r="D49" s="34">
        <v>0</v>
      </c>
      <c r="E49" s="34">
        <v>0</v>
      </c>
      <c r="F49" s="34">
        <v>0</v>
      </c>
      <c r="G49" s="34">
        <v>0</v>
      </c>
      <c r="H49" s="34">
        <v>0</v>
      </c>
      <c r="I49" s="34">
        <v>0</v>
      </c>
      <c r="J49" s="34">
        <v>0</v>
      </c>
      <c r="K49" s="34">
        <v>0</v>
      </c>
      <c r="L49" s="34">
        <v>0</v>
      </c>
      <c r="M49" s="34">
        <v>0</v>
      </c>
      <c r="N49" s="34">
        <v>0</v>
      </c>
      <c r="O49" s="34">
        <v>0</v>
      </c>
      <c r="P49" s="34">
        <v>0</v>
      </c>
      <c r="Q49" s="34">
        <v>0</v>
      </c>
      <c r="R49" s="34">
        <v>0</v>
      </c>
      <c r="S49" s="34">
        <v>0</v>
      </c>
      <c r="T49" s="34">
        <v>0</v>
      </c>
      <c r="U49" s="34">
        <v>0</v>
      </c>
      <c r="V49" s="34">
        <v>0</v>
      </c>
      <c r="W49" s="34">
        <v>0</v>
      </c>
      <c r="X49" s="34">
        <v>0</v>
      </c>
      <c r="Y49" s="34">
        <v>0</v>
      </c>
      <c r="Z49" s="34">
        <v>0</v>
      </c>
      <c r="AA49" s="34">
        <v>0</v>
      </c>
    </row>
    <row r="50" spans="1:27" x14ac:dyDescent="0.35">
      <c r="A50" s="31" t="s">
        <v>121</v>
      </c>
      <c r="B50" s="31" t="s">
        <v>18</v>
      </c>
      <c r="C50" s="34">
        <v>0</v>
      </c>
      <c r="D50" s="34">
        <v>0.35924950972544001</v>
      </c>
      <c r="E50" s="34">
        <v>1.9499394511168E-2</v>
      </c>
      <c r="F50" s="34">
        <v>1.4703133825476901E-2</v>
      </c>
      <c r="G50" s="34">
        <v>3.4163669671739899E-3</v>
      </c>
      <c r="H50" s="34">
        <v>6.8810735815359996E-3</v>
      </c>
      <c r="I50" s="34">
        <v>1.3719981409441999E-2</v>
      </c>
      <c r="J50" s="34">
        <v>1.43532474227487E-2</v>
      </c>
      <c r="K50" s="34">
        <v>2.8344856894966998E-2</v>
      </c>
      <c r="L50" s="34">
        <v>3.1372470423923396E-2</v>
      </c>
      <c r="M50" s="34">
        <v>1.4319514789565E-4</v>
      </c>
      <c r="N50" s="34">
        <v>1.9747337803087302E-2</v>
      </c>
      <c r="O50" s="34">
        <v>3.2991099317416499E-2</v>
      </c>
      <c r="P50" s="34">
        <v>6.2176765253920199E-4</v>
      </c>
      <c r="Q50" s="34">
        <v>2.9429949130651899E-3</v>
      </c>
      <c r="R50" s="34">
        <v>1.6399896791544299E-3</v>
      </c>
      <c r="S50" s="34">
        <v>5.2016790816724404E-2</v>
      </c>
      <c r="T50" s="34">
        <v>3.0744798422427002E-3</v>
      </c>
      <c r="U50" s="34">
        <v>1.30756429602917E-2</v>
      </c>
      <c r="V50" s="34">
        <v>1.5061612274416499E-3</v>
      </c>
      <c r="W50" s="34">
        <v>4.6117324305579598E-2</v>
      </c>
      <c r="X50" s="34">
        <v>4.4551465670635796E-4</v>
      </c>
      <c r="Y50" s="34">
        <v>9.2388024283794005E-4</v>
      </c>
      <c r="Z50" s="34">
        <v>6.0935534467726005E-3</v>
      </c>
      <c r="AA50" s="34">
        <v>8.2374215018399889E-5</v>
      </c>
    </row>
    <row r="51" spans="1:27" x14ac:dyDescent="0.35">
      <c r="A51" s="31" t="s">
        <v>121</v>
      </c>
      <c r="B51" s="31" t="s">
        <v>30</v>
      </c>
      <c r="C51" s="34">
        <v>0</v>
      </c>
      <c r="D51" s="34">
        <v>0</v>
      </c>
      <c r="E51" s="34">
        <v>0</v>
      </c>
      <c r="F51" s="34">
        <v>0</v>
      </c>
      <c r="G51" s="34">
        <v>0</v>
      </c>
      <c r="H51" s="34">
        <v>0</v>
      </c>
      <c r="I51" s="34">
        <v>0</v>
      </c>
      <c r="J51" s="34">
        <v>0</v>
      </c>
      <c r="K51" s="34">
        <v>0</v>
      </c>
      <c r="L51" s="34">
        <v>0</v>
      </c>
      <c r="M51" s="34">
        <v>0</v>
      </c>
      <c r="N51" s="34">
        <v>0</v>
      </c>
      <c r="O51" s="34">
        <v>0</v>
      </c>
      <c r="P51" s="34">
        <v>0</v>
      </c>
      <c r="Q51" s="34">
        <v>0</v>
      </c>
      <c r="R51" s="34">
        <v>0</v>
      </c>
      <c r="S51" s="34">
        <v>0</v>
      </c>
      <c r="T51" s="34">
        <v>0</v>
      </c>
      <c r="U51" s="34">
        <v>0</v>
      </c>
      <c r="V51" s="34">
        <v>0</v>
      </c>
      <c r="W51" s="34">
        <v>0</v>
      </c>
      <c r="X51" s="34">
        <v>0</v>
      </c>
      <c r="Y51" s="34">
        <v>0</v>
      </c>
      <c r="Z51" s="34">
        <v>0</v>
      </c>
      <c r="AA51" s="34">
        <v>0</v>
      </c>
    </row>
    <row r="52" spans="1:27" x14ac:dyDescent="0.35">
      <c r="A52" s="31" t="s">
        <v>121</v>
      </c>
      <c r="B52" s="31" t="s">
        <v>63</v>
      </c>
      <c r="C52" s="34">
        <v>0.36411873971772202</v>
      </c>
      <c r="D52" s="34">
        <v>1.4643781275517E-2</v>
      </c>
      <c r="E52" s="34">
        <v>1.7911871043918001E-2</v>
      </c>
      <c r="F52" s="34">
        <v>1.7662379027277599E-2</v>
      </c>
      <c r="G52" s="34">
        <v>1.607843781999E-2</v>
      </c>
      <c r="H52" s="34">
        <v>1.7021885457710901E-2</v>
      </c>
      <c r="I52" s="34">
        <v>1.6930482784063901E-2</v>
      </c>
      <c r="J52" s="34">
        <v>1.6608800723649699E-2</v>
      </c>
      <c r="K52" s="34">
        <v>1.7266206371497499E-2</v>
      </c>
      <c r="L52" s="34">
        <v>1.8746911015736199E-2</v>
      </c>
      <c r="M52" s="34">
        <v>1.1998476235942499E-2</v>
      </c>
      <c r="N52" s="34">
        <v>1.6591983563243401E-2</v>
      </c>
      <c r="O52" s="34">
        <v>1.46535774067451E-2</v>
      </c>
      <c r="P52" s="34">
        <v>1.21635192732732E-2</v>
      </c>
      <c r="Q52" s="34">
        <v>1.22196227532966E-2</v>
      </c>
      <c r="R52" s="34">
        <v>1.1194311190311699E-2</v>
      </c>
      <c r="S52" s="34">
        <v>3.9485625150893197E-2</v>
      </c>
      <c r="T52" s="34">
        <v>7.9834529609500008E-4</v>
      </c>
      <c r="U52" s="34">
        <v>1.5620513264706199E-3</v>
      </c>
      <c r="V52" s="34">
        <v>5.3688143634062395E-3</v>
      </c>
      <c r="W52" s="34">
        <v>3.80675151407611E-2</v>
      </c>
      <c r="X52" s="34">
        <v>3.4273297736526798E-4</v>
      </c>
      <c r="Y52" s="34">
        <v>3.33763338423999E-4</v>
      </c>
      <c r="Z52" s="34">
        <v>6.5282409451661999E-2</v>
      </c>
      <c r="AA52" s="34">
        <v>6.4264249629227994E-5</v>
      </c>
    </row>
    <row r="53" spans="1:27" x14ac:dyDescent="0.35">
      <c r="A53" s="31" t="s">
        <v>121</v>
      </c>
      <c r="B53" s="31" t="s">
        <v>62</v>
      </c>
      <c r="C53" s="34">
        <v>0</v>
      </c>
      <c r="D53" s="34">
        <v>0</v>
      </c>
      <c r="E53" s="34">
        <v>0</v>
      </c>
      <c r="F53" s="34">
        <v>0</v>
      </c>
      <c r="G53" s="34">
        <v>0</v>
      </c>
      <c r="H53" s="34">
        <v>0</v>
      </c>
      <c r="I53" s="34">
        <v>0</v>
      </c>
      <c r="J53" s="34">
        <v>0</v>
      </c>
      <c r="K53" s="34">
        <v>0</v>
      </c>
      <c r="L53" s="34">
        <v>0</v>
      </c>
      <c r="M53" s="34">
        <v>0</v>
      </c>
      <c r="N53" s="34">
        <v>0</v>
      </c>
      <c r="O53" s="34">
        <v>0</v>
      </c>
      <c r="P53" s="34">
        <v>0</v>
      </c>
      <c r="Q53" s="34">
        <v>0</v>
      </c>
      <c r="R53" s="34">
        <v>0</v>
      </c>
      <c r="S53" s="34">
        <v>0</v>
      </c>
      <c r="T53" s="34">
        <v>0</v>
      </c>
      <c r="U53" s="34">
        <v>0</v>
      </c>
      <c r="V53" s="34">
        <v>0</v>
      </c>
      <c r="W53" s="34">
        <v>0</v>
      </c>
      <c r="X53" s="34">
        <v>0</v>
      </c>
      <c r="Y53" s="34">
        <v>0</v>
      </c>
      <c r="Z53" s="34">
        <v>0</v>
      </c>
      <c r="AA53" s="34">
        <v>0</v>
      </c>
    </row>
    <row r="54" spans="1:27" x14ac:dyDescent="0.35">
      <c r="A54" s="31" t="s">
        <v>121</v>
      </c>
      <c r="B54" s="31" t="s">
        <v>66</v>
      </c>
      <c r="C54" s="34">
        <v>0</v>
      </c>
      <c r="D54" s="34">
        <v>7.649279941546494</v>
      </c>
      <c r="E54" s="34">
        <v>0.50991204589555861</v>
      </c>
      <c r="F54" s="34">
        <v>1.3266560345681584</v>
      </c>
      <c r="G54" s="34">
        <v>0.56056329468096788</v>
      </c>
      <c r="H54" s="34">
        <v>1.2858347033222455</v>
      </c>
      <c r="I54" s="34">
        <v>3.7124229970919194E-2</v>
      </c>
      <c r="J54" s="34">
        <v>140727.35548877085</v>
      </c>
      <c r="K54" s="34">
        <v>0.25099445681538868</v>
      </c>
      <c r="L54" s="34">
        <v>224054.19721023785</v>
      </c>
      <c r="M54" s="34">
        <v>9.8979371255792273E-2</v>
      </c>
      <c r="N54" s="34">
        <v>34998.622931645768</v>
      </c>
      <c r="O54" s="34">
        <v>3.6344324885424806</v>
      </c>
      <c r="P54" s="34">
        <v>144583.82928855298</v>
      </c>
      <c r="Q54" s="34">
        <v>340628.54984527931</v>
      </c>
      <c r="R54" s="34">
        <v>67121.769672326176</v>
      </c>
      <c r="S54" s="34">
        <v>9.0439805754248894</v>
      </c>
      <c r="T54" s="34">
        <v>43.652215422026124</v>
      </c>
      <c r="U54" s="34">
        <v>1.0520026581493551</v>
      </c>
      <c r="V54" s="34">
        <v>128475.82566915106</v>
      </c>
      <c r="W54" s="34">
        <v>184326.62559567709</v>
      </c>
      <c r="X54" s="34">
        <v>196302.26435363269</v>
      </c>
      <c r="Y54" s="34">
        <v>7819.8841631080868</v>
      </c>
      <c r="Z54" s="34">
        <v>8.7369026529637833E-3</v>
      </c>
      <c r="AA54" s="34">
        <v>40344.774249237948</v>
      </c>
    </row>
    <row r="55" spans="1:27" x14ac:dyDescent="0.35">
      <c r="A55" s="31" t="s">
        <v>121</v>
      </c>
      <c r="B55" s="31" t="s">
        <v>65</v>
      </c>
      <c r="C55" s="34">
        <v>0.59117274727249802</v>
      </c>
      <c r="D55" s="34">
        <v>0.29943614672850999</v>
      </c>
      <c r="E55" s="34">
        <v>7.4879255820689506E-4</v>
      </c>
      <c r="F55" s="34">
        <v>9.0099035189789997E-2</v>
      </c>
      <c r="G55" s="34">
        <v>0.87419859734958305</v>
      </c>
      <c r="H55" s="34">
        <v>0.86432210016685707</v>
      </c>
      <c r="I55" s="34">
        <v>1.15280388686433</v>
      </c>
      <c r="J55" s="34">
        <v>212185.27613378671</v>
      </c>
      <c r="K55" s="34">
        <v>2.7894273781864189E-2</v>
      </c>
      <c r="L55" s="34">
        <v>178243.31552095164</v>
      </c>
      <c r="M55" s="34">
        <v>5.8055812529204005E-3</v>
      </c>
      <c r="N55" s="34">
        <v>1.4731483195017712E-2</v>
      </c>
      <c r="O55" s="34">
        <v>9.1251343760418986E-4</v>
      </c>
      <c r="P55" s="34">
        <v>2.5418427444700404E-4</v>
      </c>
      <c r="Q55" s="34">
        <v>105672.58909673904</v>
      </c>
      <c r="R55" s="34">
        <v>128705.70776646452</v>
      </c>
      <c r="S55" s="34">
        <v>12165.614994851032</v>
      </c>
      <c r="T55" s="34">
        <v>121900.67951367736</v>
      </c>
      <c r="U55" s="34">
        <v>1.882137428052811E-3</v>
      </c>
      <c r="V55" s="34">
        <v>2.6836862642300573E-3</v>
      </c>
      <c r="W55" s="34">
        <v>0.54244428281351453</v>
      </c>
      <c r="X55" s="34">
        <v>13155.689112645723</v>
      </c>
      <c r="Y55" s="34">
        <v>1.1914303069820839E-3</v>
      </c>
      <c r="Z55" s="34">
        <v>3.6200139080800296E-4</v>
      </c>
      <c r="AA55" s="34">
        <v>2389.756332585021</v>
      </c>
    </row>
    <row r="56" spans="1:27" x14ac:dyDescent="0.35">
      <c r="A56" s="31" t="s">
        <v>121</v>
      </c>
      <c r="B56" s="31" t="s">
        <v>34</v>
      </c>
      <c r="C56" s="34">
        <v>1.1433808659954601</v>
      </c>
      <c r="D56" s="34">
        <v>5.5646268325311595E-4</v>
      </c>
      <c r="E56" s="34">
        <v>0</v>
      </c>
      <c r="F56" s="34">
        <v>0</v>
      </c>
      <c r="G56" s="34">
        <v>2.0417472028932E-4</v>
      </c>
      <c r="H56" s="34">
        <v>0.33539763514975196</v>
      </c>
      <c r="I56" s="34">
        <v>0.34071366689090199</v>
      </c>
      <c r="J56" s="34">
        <v>0.14026143332777</v>
      </c>
      <c r="K56" s="34">
        <v>1.2844940458587201E-4</v>
      </c>
      <c r="L56" s="34">
        <v>4.3690020208949401</v>
      </c>
      <c r="M56" s="34">
        <v>1.6261107243612501E-3</v>
      </c>
      <c r="N56" s="34">
        <v>3.7561239963408E-4</v>
      </c>
      <c r="O56" s="34">
        <v>9.2628450435779992E-5</v>
      </c>
      <c r="P56" s="34">
        <v>4.3380182192008396E-5</v>
      </c>
      <c r="Q56" s="34">
        <v>0</v>
      </c>
      <c r="R56" s="34">
        <v>0</v>
      </c>
      <c r="S56" s="34">
        <v>0</v>
      </c>
      <c r="T56" s="34">
        <v>2.8524997961046601E-5</v>
      </c>
      <c r="U56" s="34">
        <v>5.1310832119141002E-5</v>
      </c>
      <c r="V56" s="34">
        <v>2.4084830006226602E-4</v>
      </c>
      <c r="W56" s="34">
        <v>1.1814352665599999</v>
      </c>
      <c r="X56" s="34">
        <v>3.0889375716198998E-3</v>
      </c>
      <c r="Y56" s="34">
        <v>5.4101233051037905E-4</v>
      </c>
      <c r="Z56" s="34">
        <v>1.6908398299165799</v>
      </c>
      <c r="AA56" s="34">
        <v>1.0064518220327201E-3</v>
      </c>
    </row>
    <row r="57" spans="1:27" x14ac:dyDescent="0.35">
      <c r="A57" s="31" t="s">
        <v>121</v>
      </c>
      <c r="B57" s="31" t="s">
        <v>70</v>
      </c>
      <c r="C57" s="34">
        <v>0</v>
      </c>
      <c r="D57" s="34">
        <v>0</v>
      </c>
      <c r="E57" s="34">
        <v>0</v>
      </c>
      <c r="F57" s="34">
        <v>1.72164607908569</v>
      </c>
      <c r="G57" s="34">
        <v>8.5163578995287689E-2</v>
      </c>
      <c r="H57" s="34">
        <v>0.17089233177062399</v>
      </c>
      <c r="I57" s="34">
        <v>0.11261501464744</v>
      </c>
      <c r="J57" s="34">
        <v>0.10487542088832</v>
      </c>
      <c r="K57" s="34">
        <v>0.208243907081964</v>
      </c>
      <c r="L57" s="34">
        <v>0.59426464504748</v>
      </c>
      <c r="M57" s="34">
        <v>4.2472492479940505E-3</v>
      </c>
      <c r="N57" s="34">
        <v>0.45472972087010999</v>
      </c>
      <c r="O57" s="34">
        <v>4.8661458882315996E-2</v>
      </c>
      <c r="P57" s="34">
        <v>2.2475500326786E-2</v>
      </c>
      <c r="Q57" s="34">
        <v>0.57000224655333709</v>
      </c>
      <c r="R57" s="34">
        <v>0.32539678047227999</v>
      </c>
      <c r="S57" s="34">
        <v>0.10175732434669299</v>
      </c>
      <c r="T57" s="34">
        <v>2.4702511605422001E-2</v>
      </c>
      <c r="U57" s="34">
        <v>0.21797837642186702</v>
      </c>
      <c r="V57" s="34">
        <v>0.12595113675175601</v>
      </c>
      <c r="W57" s="34">
        <v>12.003477836395199</v>
      </c>
      <c r="X57" s="34">
        <v>1.4426402224964401E-2</v>
      </c>
      <c r="Y57" s="34">
        <v>1.4793636898111499E-3</v>
      </c>
      <c r="Z57" s="34">
        <v>79407.623886349</v>
      </c>
      <c r="AA57" s="34">
        <v>2.29723190906235E-3</v>
      </c>
    </row>
    <row r="58" spans="1:27" x14ac:dyDescent="0.35">
      <c r="A58" s="31" t="s">
        <v>121</v>
      </c>
      <c r="B58" s="31" t="s">
        <v>52</v>
      </c>
      <c r="C58" s="34">
        <v>0</v>
      </c>
      <c r="D58" s="34">
        <v>0</v>
      </c>
      <c r="E58" s="34">
        <v>0</v>
      </c>
      <c r="F58" s="34">
        <v>0</v>
      </c>
      <c r="G58" s="34">
        <v>0</v>
      </c>
      <c r="H58" s="34">
        <v>0</v>
      </c>
      <c r="I58" s="34">
        <v>0</v>
      </c>
      <c r="J58" s="34">
        <v>0</v>
      </c>
      <c r="K58" s="34">
        <v>0</v>
      </c>
      <c r="L58" s="34">
        <v>0</v>
      </c>
      <c r="M58" s="34">
        <v>0</v>
      </c>
      <c r="N58" s="34">
        <v>0</v>
      </c>
      <c r="O58" s="34">
        <v>0</v>
      </c>
      <c r="P58" s="34">
        <v>0</v>
      </c>
      <c r="Q58" s="34">
        <v>0</v>
      </c>
      <c r="R58" s="34">
        <v>0</v>
      </c>
      <c r="S58" s="34">
        <v>0</v>
      </c>
      <c r="T58" s="34">
        <v>0</v>
      </c>
      <c r="U58" s="34">
        <v>0</v>
      </c>
      <c r="V58" s="34">
        <v>0</v>
      </c>
      <c r="W58" s="34">
        <v>0</v>
      </c>
      <c r="X58" s="34">
        <v>0</v>
      </c>
      <c r="Y58" s="34">
        <v>0</v>
      </c>
      <c r="Z58" s="34">
        <v>0</v>
      </c>
      <c r="AA58" s="34">
        <v>0</v>
      </c>
    </row>
    <row r="59" spans="1:27" x14ac:dyDescent="0.35">
      <c r="A59" s="38" t="s">
        <v>127</v>
      </c>
      <c r="B59" s="38"/>
      <c r="C59" s="35">
        <v>0.95529148699022004</v>
      </c>
      <c r="D59" s="35">
        <v>8.3226093792759617</v>
      </c>
      <c r="E59" s="35">
        <v>0.54807210400885154</v>
      </c>
      <c r="F59" s="35">
        <v>1.4491205826107028</v>
      </c>
      <c r="G59" s="35">
        <v>1.4542566968177151</v>
      </c>
      <c r="H59" s="35">
        <v>2.1740597625283495</v>
      </c>
      <c r="I59" s="35">
        <v>1.220578581028755</v>
      </c>
      <c r="J59" s="35">
        <v>352912.66258460574</v>
      </c>
      <c r="K59" s="35">
        <v>0.32449979386371736</v>
      </c>
      <c r="L59" s="35">
        <v>402297.56285057089</v>
      </c>
      <c r="M59" s="35">
        <v>0.11692662389255082</v>
      </c>
      <c r="N59" s="35">
        <v>34998.674002450323</v>
      </c>
      <c r="O59" s="35">
        <v>3.6829896787042462</v>
      </c>
      <c r="P59" s="35">
        <v>144583.84232802418</v>
      </c>
      <c r="Q59" s="35">
        <v>446301.15410463605</v>
      </c>
      <c r="R59" s="35">
        <v>195827.49027309156</v>
      </c>
      <c r="S59" s="35">
        <v>12174.750477842425</v>
      </c>
      <c r="T59" s="35">
        <v>121944.33560192453</v>
      </c>
      <c r="U59" s="35">
        <v>1.0685224898641703</v>
      </c>
      <c r="V59" s="35">
        <v>128475.83522781292</v>
      </c>
      <c r="W59" s="35">
        <v>184327.25222479936</v>
      </c>
      <c r="X59" s="35">
        <v>209457.95425452603</v>
      </c>
      <c r="Y59" s="35">
        <v>7819.8866121819747</v>
      </c>
      <c r="Z59" s="35">
        <v>8.0474866942206388E-2</v>
      </c>
      <c r="AA59" s="35">
        <v>42734.530728461432</v>
      </c>
    </row>
    <row r="61" spans="1:27"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x14ac:dyDescent="0.35">
      <c r="A64" s="31" t="s">
        <v>122</v>
      </c>
      <c r="B64" s="31" t="s">
        <v>18</v>
      </c>
      <c r="C64" s="34">
        <v>0</v>
      </c>
      <c r="D64" s="34">
        <v>0.39228414543717505</v>
      </c>
      <c r="E64" s="34">
        <v>0.100264643592516</v>
      </c>
      <c r="F64" s="34">
        <v>3.6172922822847196E-4</v>
      </c>
      <c r="G64" s="34">
        <v>0</v>
      </c>
      <c r="H64" s="34">
        <v>0</v>
      </c>
      <c r="I64" s="34">
        <v>1.9487558722169901E-4</v>
      </c>
      <c r="J64" s="34">
        <v>5.3086993688415999E-4</v>
      </c>
      <c r="K64" s="34">
        <v>2.6957090702317502E-3</v>
      </c>
      <c r="L64" s="34">
        <v>2.7140534104801599E-2</v>
      </c>
      <c r="M64" s="34">
        <v>1.6051183487020702E-4</v>
      </c>
      <c r="N64" s="34">
        <v>2.8101629117209998E-2</v>
      </c>
      <c r="O64" s="34">
        <v>2.7481194528686501E-2</v>
      </c>
      <c r="P64" s="34">
        <v>1.1300548240033199E-3</v>
      </c>
      <c r="Q64" s="34">
        <v>6.8520127936514796E-4</v>
      </c>
      <c r="R64" s="34">
        <v>6.5054714925485903E-4</v>
      </c>
      <c r="S64" s="34">
        <v>0.13321406734137098</v>
      </c>
      <c r="T64" s="34">
        <v>2.20567419929307E-4</v>
      </c>
      <c r="U64" s="34">
        <v>3.7307615514369001E-4</v>
      </c>
      <c r="V64" s="34">
        <v>5.9672990296123398E-5</v>
      </c>
      <c r="W64" s="34">
        <v>4.4948164780140999E-2</v>
      </c>
      <c r="X64" s="34">
        <v>3.4029344599050899E-4</v>
      </c>
      <c r="Y64" s="34">
        <v>4.4748424709253999E-3</v>
      </c>
      <c r="Z64" s="34">
        <v>9.7121054308424905E-3</v>
      </c>
      <c r="AA64" s="34">
        <v>1.4979372250161599E-5</v>
      </c>
    </row>
    <row r="65" spans="1:27" x14ac:dyDescent="0.35">
      <c r="A65" s="31" t="s">
        <v>122</v>
      </c>
      <c r="B65" s="31" t="s">
        <v>30</v>
      </c>
      <c r="C65" s="34">
        <v>0</v>
      </c>
      <c r="D65" s="34">
        <v>0</v>
      </c>
      <c r="E65" s="34">
        <v>0</v>
      </c>
      <c r="F65" s="34">
        <v>0</v>
      </c>
      <c r="G65" s="34">
        <v>0</v>
      </c>
      <c r="H65" s="34">
        <v>0</v>
      </c>
      <c r="I65" s="34">
        <v>0</v>
      </c>
      <c r="J65" s="34">
        <v>0</v>
      </c>
      <c r="K65" s="34">
        <v>0</v>
      </c>
      <c r="L65" s="34">
        <v>0</v>
      </c>
      <c r="M65" s="34">
        <v>0</v>
      </c>
      <c r="N65" s="34">
        <v>0</v>
      </c>
      <c r="O65" s="34">
        <v>0</v>
      </c>
      <c r="P65" s="34">
        <v>0</v>
      </c>
      <c r="Q65" s="34">
        <v>0</v>
      </c>
      <c r="R65" s="34">
        <v>0</v>
      </c>
      <c r="S65" s="34">
        <v>0</v>
      </c>
      <c r="T65" s="34">
        <v>0</v>
      </c>
      <c r="U65" s="34">
        <v>0</v>
      </c>
      <c r="V65" s="34">
        <v>0</v>
      </c>
      <c r="W65" s="34">
        <v>0</v>
      </c>
      <c r="X65" s="34">
        <v>0</v>
      </c>
      <c r="Y65" s="34">
        <v>0</v>
      </c>
      <c r="Z65" s="34">
        <v>0</v>
      </c>
      <c r="AA65" s="34">
        <v>0</v>
      </c>
    </row>
    <row r="66" spans="1:27" x14ac:dyDescent="0.35">
      <c r="A66" s="31" t="s">
        <v>122</v>
      </c>
      <c r="B66" s="31" t="s">
        <v>63</v>
      </c>
      <c r="C66" s="34">
        <v>0.36788825779305601</v>
      </c>
      <c r="D66" s="34">
        <v>1.4559188172651201E-2</v>
      </c>
      <c r="E66" s="34">
        <v>0.23939729654145001</v>
      </c>
      <c r="F66" s="34">
        <v>6.2614076280056801E-4</v>
      </c>
      <c r="G66" s="34">
        <v>5.9733342231743907E-4</v>
      </c>
      <c r="H66" s="34">
        <v>6.4279792314908004E-4</v>
      </c>
      <c r="I66" s="34">
        <v>7.4300919607383999E-4</v>
      </c>
      <c r="J66" s="34">
        <v>6.4363453083846002E-4</v>
      </c>
      <c r="K66" s="34">
        <v>4.9815202225477503E-4</v>
      </c>
      <c r="L66" s="34">
        <v>4.0361469328966499E-4</v>
      </c>
      <c r="M66" s="34">
        <v>5.3675690069170297E-4</v>
      </c>
      <c r="N66" s="34">
        <v>1.6459688662287999E-2</v>
      </c>
      <c r="O66" s="34">
        <v>3.86375852827269E-3</v>
      </c>
      <c r="P66" s="34">
        <v>1.41451292682147E-2</v>
      </c>
      <c r="Q66" s="34">
        <v>9.3860174093900999E-3</v>
      </c>
      <c r="R66" s="34">
        <v>1.0933044951797401E-2</v>
      </c>
      <c r="S66" s="34">
        <v>0.34853467575451103</v>
      </c>
      <c r="T66" s="34">
        <v>3.8267602888059999E-4</v>
      </c>
      <c r="U66" s="34">
        <v>4.7662496140665999E-4</v>
      </c>
      <c r="V66" s="34">
        <v>3.6261359638632901E-4</v>
      </c>
      <c r="W66" s="34">
        <v>4.0600965772481302E-4</v>
      </c>
      <c r="X66" s="34">
        <v>2.13782162159838E-4</v>
      </c>
      <c r="Y66" s="34">
        <v>4.7681180227090298E-4</v>
      </c>
      <c r="Z66" s="34">
        <v>19913.510756314899</v>
      </c>
      <c r="AA66" s="34">
        <v>4.1164017479661396E-5</v>
      </c>
    </row>
    <row r="67" spans="1:27"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x14ac:dyDescent="0.35">
      <c r="A68" s="31" t="s">
        <v>122</v>
      </c>
      <c r="B68" s="31" t="s">
        <v>66</v>
      </c>
      <c r="C68" s="34">
        <v>0</v>
      </c>
      <c r="D68" s="34">
        <v>15.303213112292136</v>
      </c>
      <c r="E68" s="34">
        <v>12.420092027060125</v>
      </c>
      <c r="F68" s="34">
        <v>0.1555848188837668</v>
      </c>
      <c r="G68" s="34">
        <v>3.7641228970175855E-2</v>
      </c>
      <c r="H68" s="34">
        <v>4.2277789605735085</v>
      </c>
      <c r="I68" s="34">
        <v>4.5649214055559197E-2</v>
      </c>
      <c r="J68" s="34">
        <v>36.492782812233884</v>
      </c>
      <c r="K68" s="34">
        <v>752548.33575579873</v>
      </c>
      <c r="L68" s="34">
        <v>196793.42580974704</v>
      </c>
      <c r="M68" s="34">
        <v>1.1032547342723218E-2</v>
      </c>
      <c r="N68" s="34">
        <v>1.0126077498346768</v>
      </c>
      <c r="O68" s="34">
        <v>210497.20833526697</v>
      </c>
      <c r="P68" s="34">
        <v>0.25517020413073821</v>
      </c>
      <c r="Q68" s="34">
        <v>105850.11776623913</v>
      </c>
      <c r="R68" s="34">
        <v>148456.07385772897</v>
      </c>
      <c r="S68" s="34">
        <v>5.6400122265446662</v>
      </c>
      <c r="T68" s="34">
        <v>155045.06630356159</v>
      </c>
      <c r="U68" s="34">
        <v>36587.873015486854</v>
      </c>
      <c r="V68" s="34">
        <v>0.41953960380739341</v>
      </c>
      <c r="W68" s="34">
        <v>21293.353259418691</v>
      </c>
      <c r="X68" s="34">
        <v>2.0450603266463106E-2</v>
      </c>
      <c r="Y68" s="34">
        <v>0.42182174852680809</v>
      </c>
      <c r="Z68" s="34">
        <v>7993.1324430543309</v>
      </c>
      <c r="AA68" s="34">
        <v>8850.7993393343095</v>
      </c>
    </row>
    <row r="69" spans="1:27" x14ac:dyDescent="0.35">
      <c r="A69" s="31" t="s">
        <v>122</v>
      </c>
      <c r="B69" s="31" t="s">
        <v>65</v>
      </c>
      <c r="C69" s="34">
        <v>1.965280368189021</v>
      </c>
      <c r="D69" s="34">
        <v>2.5780056906743791</v>
      </c>
      <c r="E69" s="34">
        <v>3.8702807149428073E-2</v>
      </c>
      <c r="F69" s="34">
        <v>7.7094732588299996E-4</v>
      </c>
      <c r="G69" s="34">
        <v>1.3579535594907504</v>
      </c>
      <c r="H69" s="34">
        <v>2.280955594635345</v>
      </c>
      <c r="I69" s="34">
        <v>8.0016605495898059</v>
      </c>
      <c r="J69" s="34">
        <v>3.7828814367515735E-2</v>
      </c>
      <c r="K69" s="34">
        <v>2.4423554197484201</v>
      </c>
      <c r="L69" s="34">
        <v>163661.75728147873</v>
      </c>
      <c r="M69" s="34">
        <v>81979.640907843626</v>
      </c>
      <c r="N69" s="34">
        <v>125618.10360697695</v>
      </c>
      <c r="O69" s="34">
        <v>4790.6632994073925</v>
      </c>
      <c r="P69" s="34">
        <v>1.8704601860003872E-3</v>
      </c>
      <c r="Q69" s="34">
        <v>1.5763636583748571E-3</v>
      </c>
      <c r="R69" s="34">
        <v>2.992921778190221E-3</v>
      </c>
      <c r="S69" s="34">
        <v>6.9131674834174055E-3</v>
      </c>
      <c r="T69" s="34">
        <v>3.6585541111973187E-2</v>
      </c>
      <c r="U69" s="34">
        <v>3.8193021737291688E-3</v>
      </c>
      <c r="V69" s="34">
        <v>2369.5469569981524</v>
      </c>
      <c r="W69" s="34">
        <v>0.15699662020223609</v>
      </c>
      <c r="X69" s="34">
        <v>2.2651671377827441E-2</v>
      </c>
      <c r="Y69" s="34">
        <v>0.10403416467540388</v>
      </c>
      <c r="Z69" s="34">
        <v>2.8881607660880817E-3</v>
      </c>
      <c r="AA69" s="34">
        <v>488.18594817751938</v>
      </c>
    </row>
    <row r="70" spans="1:27" x14ac:dyDescent="0.35">
      <c r="A70" s="31" t="s">
        <v>122</v>
      </c>
      <c r="B70" s="31" t="s">
        <v>34</v>
      </c>
      <c r="C70" s="34">
        <v>1.36178584653458</v>
      </c>
      <c r="D70" s="34">
        <v>0.13421746032129098</v>
      </c>
      <c r="E70" s="34">
        <v>1.5811955792875099E-4</v>
      </c>
      <c r="F70" s="34">
        <v>0</v>
      </c>
      <c r="G70" s="34">
        <v>0</v>
      </c>
      <c r="H70" s="34">
        <v>0.2038664882414</v>
      </c>
      <c r="I70" s="34">
        <v>0.39552584850182698</v>
      </c>
      <c r="J70" s="34">
        <v>0.14254080252709</v>
      </c>
      <c r="K70" s="34">
        <v>1.4064725091699103E-4</v>
      </c>
      <c r="L70" s="34">
        <v>39515.654415495999</v>
      </c>
      <c r="M70" s="34">
        <v>2.2878614719411398E-3</v>
      </c>
      <c r="N70" s="34">
        <v>108152.268703127</v>
      </c>
      <c r="O70" s="34">
        <v>1.9740719768236901E-4</v>
      </c>
      <c r="P70" s="34">
        <v>9.2843188261590011E-5</v>
      </c>
      <c r="Q70" s="34">
        <v>8.1386508842390406E-5</v>
      </c>
      <c r="R70" s="34">
        <v>5.2114748749412301E-5</v>
      </c>
      <c r="S70" s="34">
        <v>42104.83842516</v>
      </c>
      <c r="T70" s="34">
        <v>0</v>
      </c>
      <c r="U70" s="34">
        <v>2.1642693945085501E-5</v>
      </c>
      <c r="V70" s="34">
        <v>3.0900208647024802E-4</v>
      </c>
      <c r="W70" s="34">
        <v>8511.2142747869602</v>
      </c>
      <c r="X70" s="34">
        <v>1.1221203320596099E-3</v>
      </c>
      <c r="Y70" s="34">
        <v>1.2568844270016398E-4</v>
      </c>
      <c r="Z70" s="34">
        <v>25248.415937585702</v>
      </c>
      <c r="AA70" s="34">
        <v>7.9888426568002001E-4</v>
      </c>
    </row>
    <row r="71" spans="1:27" x14ac:dyDescent="0.35">
      <c r="A71" s="31" t="s">
        <v>122</v>
      </c>
      <c r="B71" s="31" t="s">
        <v>70</v>
      </c>
      <c r="C71" s="34">
        <v>0</v>
      </c>
      <c r="D71" s="34">
        <v>0</v>
      </c>
      <c r="E71" s="34">
        <v>0</v>
      </c>
      <c r="F71" s="34">
        <v>1.7893079339625002</v>
      </c>
      <c r="G71" s="34">
        <v>9.1157885599983196E-2</v>
      </c>
      <c r="H71" s="34">
        <v>0.16055760688207801</v>
      </c>
      <c r="I71" s="34">
        <v>0.11788869188270699</v>
      </c>
      <c r="J71" s="34">
        <v>8.9040081739679908E-2</v>
      </c>
      <c r="K71" s="34">
        <v>0.16237004213522702</v>
      </c>
      <c r="L71" s="34">
        <v>0.40037112510160799</v>
      </c>
      <c r="M71" s="34">
        <v>1.0901104662746399E-2</v>
      </c>
      <c r="N71" s="34">
        <v>0.37379712129079501</v>
      </c>
      <c r="O71" s="34">
        <v>7.202311455188401E-2</v>
      </c>
      <c r="P71" s="34">
        <v>3.5816308478949996E-2</v>
      </c>
      <c r="Q71" s="34">
        <v>0.26895325201579401</v>
      </c>
      <c r="R71" s="34">
        <v>0.17375369883280498</v>
      </c>
      <c r="S71" s="34">
        <v>1.8244826550145001</v>
      </c>
      <c r="T71" s="34">
        <v>6.2846242520895003E-3</v>
      </c>
      <c r="U71" s="34">
        <v>5.3640062930063398E-3</v>
      </c>
      <c r="V71" s="34">
        <v>6.5350606318160193E-3</v>
      </c>
      <c r="W71" s="34">
        <v>0.67479162022869998</v>
      </c>
      <c r="X71" s="34">
        <v>6.3801745086792998E-3</v>
      </c>
      <c r="Y71" s="34">
        <v>1.61504177503712E-3</v>
      </c>
      <c r="Z71" s="34">
        <v>0.28454448817790401</v>
      </c>
      <c r="AA71" s="34">
        <v>9.7371059097884E-4</v>
      </c>
    </row>
    <row r="72" spans="1:27" x14ac:dyDescent="0.35">
      <c r="A72" s="31" t="s">
        <v>122</v>
      </c>
      <c r="B72" s="31" t="s">
        <v>52</v>
      </c>
      <c r="C72" s="34">
        <v>0</v>
      </c>
      <c r="D72" s="34">
        <v>0</v>
      </c>
      <c r="E72" s="34">
        <v>0</v>
      </c>
      <c r="F72" s="34">
        <v>0</v>
      </c>
      <c r="G72" s="34">
        <v>0</v>
      </c>
      <c r="H72" s="34">
        <v>0</v>
      </c>
      <c r="I72" s="34">
        <v>0</v>
      </c>
      <c r="J72" s="34">
        <v>0</v>
      </c>
      <c r="K72" s="34">
        <v>0</v>
      </c>
      <c r="L72" s="34">
        <v>0</v>
      </c>
      <c r="M72" s="34">
        <v>0</v>
      </c>
      <c r="N72" s="34">
        <v>0</v>
      </c>
      <c r="O72" s="34">
        <v>0</v>
      </c>
      <c r="P72" s="34">
        <v>0</v>
      </c>
      <c r="Q72" s="34">
        <v>0</v>
      </c>
      <c r="R72" s="34">
        <v>0</v>
      </c>
      <c r="S72" s="34">
        <v>0</v>
      </c>
      <c r="T72" s="34">
        <v>0</v>
      </c>
      <c r="U72" s="34">
        <v>0</v>
      </c>
      <c r="V72" s="34">
        <v>0</v>
      </c>
      <c r="W72" s="34">
        <v>0</v>
      </c>
      <c r="X72" s="34">
        <v>0</v>
      </c>
      <c r="Y72" s="34">
        <v>0</v>
      </c>
      <c r="Z72" s="34">
        <v>0</v>
      </c>
      <c r="AA72" s="34">
        <v>0</v>
      </c>
    </row>
    <row r="73" spans="1:27" x14ac:dyDescent="0.35">
      <c r="A73" s="38" t="s">
        <v>127</v>
      </c>
      <c r="B73" s="38"/>
      <c r="C73" s="35">
        <v>2.333168625982077</v>
      </c>
      <c r="D73" s="35">
        <v>18.288062136576343</v>
      </c>
      <c r="E73" s="35">
        <v>12.798456774343521</v>
      </c>
      <c r="F73" s="35">
        <v>0.15734363620067884</v>
      </c>
      <c r="G73" s="35">
        <v>1.3961921218832436</v>
      </c>
      <c r="H73" s="35">
        <v>6.5093773531320025</v>
      </c>
      <c r="I73" s="35">
        <v>8.04824764842866</v>
      </c>
      <c r="J73" s="35">
        <v>36.531786131069119</v>
      </c>
      <c r="K73" s="35">
        <v>752550.78130507958</v>
      </c>
      <c r="L73" s="35">
        <v>360455.21063537453</v>
      </c>
      <c r="M73" s="35">
        <v>81979.652637659703</v>
      </c>
      <c r="N73" s="35">
        <v>125619.16077604456</v>
      </c>
      <c r="O73" s="35">
        <v>215287.90297962743</v>
      </c>
      <c r="P73" s="35">
        <v>0.27231584840895662</v>
      </c>
      <c r="Q73" s="35">
        <v>105850.12941382147</v>
      </c>
      <c r="R73" s="35">
        <v>148456.08843424285</v>
      </c>
      <c r="S73" s="35">
        <v>6.1286741371239657</v>
      </c>
      <c r="T73" s="35">
        <v>155045.10349234616</v>
      </c>
      <c r="U73" s="35">
        <v>36587.877684490144</v>
      </c>
      <c r="V73" s="35">
        <v>2369.9669188885464</v>
      </c>
      <c r="W73" s="35">
        <v>21293.555610213331</v>
      </c>
      <c r="X73" s="35">
        <v>4.3656350252440898E-2</v>
      </c>
      <c r="Y73" s="35">
        <v>0.53080756747540825</v>
      </c>
      <c r="Z73" s="35">
        <v>27906.655799635428</v>
      </c>
      <c r="AA73" s="35">
        <v>9338.9853436552185</v>
      </c>
    </row>
    <row r="75" spans="1:27"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x14ac:dyDescent="0.35">
      <c r="A78" s="31" t="s">
        <v>123</v>
      </c>
      <c r="B78" s="31" t="s">
        <v>18</v>
      </c>
      <c r="C78" s="34">
        <v>0</v>
      </c>
      <c r="D78" s="34">
        <v>0.30428439382319999</v>
      </c>
      <c r="E78" s="34">
        <v>2.69173688750875E-2</v>
      </c>
      <c r="F78" s="34">
        <v>6.7492813313955007E-3</v>
      </c>
      <c r="G78" s="34">
        <v>3.7838496257344402E-4</v>
      </c>
      <c r="H78" s="34">
        <v>8.4782274796927799E-3</v>
      </c>
      <c r="I78" s="34">
        <v>8.2195079380762495E-3</v>
      </c>
      <c r="J78" s="34">
        <v>4.6790064850970193E-3</v>
      </c>
      <c r="K78" s="34">
        <v>2.0347594269650902E-2</v>
      </c>
      <c r="L78" s="34">
        <v>2.5418785743779999E-2</v>
      </c>
      <c r="M78" s="34">
        <v>3.0520997586413101E-4</v>
      </c>
      <c r="N78" s="34">
        <v>2.0035583405080999E-2</v>
      </c>
      <c r="O78" s="34">
        <v>1.8137411663377498E-2</v>
      </c>
      <c r="P78" s="34">
        <v>4.5724329797829701E-4</v>
      </c>
      <c r="Q78" s="34">
        <v>3.4724220159363002E-3</v>
      </c>
      <c r="R78" s="34">
        <v>1.6499070123287001E-3</v>
      </c>
      <c r="S78" s="34">
        <v>2.2044218288991602E-2</v>
      </c>
      <c r="T78" s="34">
        <v>8.2282818503299198E-3</v>
      </c>
      <c r="U78" s="34">
        <v>3.4725448636735998E-3</v>
      </c>
      <c r="V78" s="34">
        <v>3.7430987948624994E-5</v>
      </c>
      <c r="W78" s="34">
        <v>1.94966951515941E-2</v>
      </c>
      <c r="X78" s="34">
        <v>8.4405278364659992E-5</v>
      </c>
      <c r="Y78" s="34">
        <v>3.45844782606144E-5</v>
      </c>
      <c r="Z78" s="34">
        <v>1.15920354836364E-3</v>
      </c>
      <c r="AA78" s="34">
        <v>1.5972935439582001E-4</v>
      </c>
    </row>
    <row r="79" spans="1:27"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x14ac:dyDescent="0.35">
      <c r="A80" s="31" t="s">
        <v>123</v>
      </c>
      <c r="B80" s="31" t="s">
        <v>63</v>
      </c>
      <c r="C80" s="34">
        <v>0.35932210940904502</v>
      </c>
      <c r="D80" s="34">
        <v>1.1256731799617E-2</v>
      </c>
      <c r="E80" s="34">
        <v>1.8888090445823402E-2</v>
      </c>
      <c r="F80" s="34">
        <v>1.8168168637232002E-2</v>
      </c>
      <c r="G80" s="34">
        <v>1.5699455553726E-2</v>
      </c>
      <c r="H80" s="34">
        <v>1.7432732544036999E-2</v>
      </c>
      <c r="I80" s="34">
        <v>1.66533299010963E-2</v>
      </c>
      <c r="J80" s="34">
        <v>1.5884052709870099E-2</v>
      </c>
      <c r="K80" s="34">
        <v>1.66382203727025E-2</v>
      </c>
      <c r="L80" s="34">
        <v>1.68133112720261E-2</v>
      </c>
      <c r="M80" s="34">
        <v>1.3562054495349299E-2</v>
      </c>
      <c r="N80" s="34">
        <v>1.5460382075815999E-2</v>
      </c>
      <c r="O80" s="34">
        <v>1.43982785962058E-2</v>
      </c>
      <c r="P80" s="34">
        <v>1.18697809801275E-2</v>
      </c>
      <c r="Q80" s="34">
        <v>1.2054739470903301E-2</v>
      </c>
      <c r="R80" s="34">
        <v>1.09457533000046E-2</v>
      </c>
      <c r="S80" s="34">
        <v>3.6231184022017499E-2</v>
      </c>
      <c r="T80" s="34">
        <v>9.0986696854213598E-4</v>
      </c>
      <c r="U80" s="34">
        <v>2.1331517940612801E-3</v>
      </c>
      <c r="V80" s="34">
        <v>3.7229825467228798E-3</v>
      </c>
      <c r="W80" s="34">
        <v>3.4957708964112003E-2</v>
      </c>
      <c r="X80" s="34">
        <v>3.34815218612112E-4</v>
      </c>
      <c r="Y80" s="34">
        <v>2.7425372813959795E-4</v>
      </c>
      <c r="Z80" s="34">
        <v>1.0941339511070099E-2</v>
      </c>
      <c r="AA80" s="34">
        <v>9.1517507424174996E-5</v>
      </c>
    </row>
    <row r="81" spans="1:27" x14ac:dyDescent="0.35">
      <c r="A81" s="31" t="s">
        <v>123</v>
      </c>
      <c r="B81" s="31" t="s">
        <v>62</v>
      </c>
      <c r="C81" s="34">
        <v>0</v>
      </c>
      <c r="D81" s="34">
        <v>0</v>
      </c>
      <c r="E81" s="34">
        <v>0</v>
      </c>
      <c r="F81" s="34">
        <v>0</v>
      </c>
      <c r="G81" s="34">
        <v>0</v>
      </c>
      <c r="H81" s="34">
        <v>0</v>
      </c>
      <c r="I81" s="34">
        <v>0</v>
      </c>
      <c r="J81" s="34">
        <v>0</v>
      </c>
      <c r="K81" s="34">
        <v>0</v>
      </c>
      <c r="L81" s="34">
        <v>0</v>
      </c>
      <c r="M81" s="34">
        <v>0</v>
      </c>
      <c r="N81" s="34">
        <v>0</v>
      </c>
      <c r="O81" s="34">
        <v>0</v>
      </c>
      <c r="P81" s="34">
        <v>0</v>
      </c>
      <c r="Q81" s="34">
        <v>0</v>
      </c>
      <c r="R81" s="34">
        <v>0</v>
      </c>
      <c r="S81" s="34">
        <v>0</v>
      </c>
      <c r="T81" s="34">
        <v>0</v>
      </c>
      <c r="U81" s="34">
        <v>0</v>
      </c>
      <c r="V81" s="34">
        <v>0</v>
      </c>
      <c r="W81" s="34">
        <v>0</v>
      </c>
      <c r="X81" s="34">
        <v>0</v>
      </c>
      <c r="Y81" s="34">
        <v>0</v>
      </c>
      <c r="Z81" s="34">
        <v>0</v>
      </c>
      <c r="AA81" s="34">
        <v>0</v>
      </c>
    </row>
    <row r="82" spans="1:27" x14ac:dyDescent="0.35">
      <c r="A82" s="31" t="s">
        <v>123</v>
      </c>
      <c r="B82" s="31" t="s">
        <v>66</v>
      </c>
      <c r="C82" s="34">
        <v>0</v>
      </c>
      <c r="D82" s="34">
        <v>8.6444172762721045</v>
      </c>
      <c r="E82" s="34">
        <v>420690.91851969092</v>
      </c>
      <c r="F82" s="34">
        <v>52096.731719837924</v>
      </c>
      <c r="G82" s="34">
        <v>1.0285761076745477E-2</v>
      </c>
      <c r="H82" s="34">
        <v>0.89145039997182141</v>
      </c>
      <c r="I82" s="34">
        <v>6.5816779570510003E-3</v>
      </c>
      <c r="J82" s="34">
        <v>48031.834392791701</v>
      </c>
      <c r="K82" s="34">
        <v>159524.70289559578</v>
      </c>
      <c r="L82" s="34">
        <v>32148.749665587773</v>
      </c>
      <c r="M82" s="34">
        <v>262438.11888735485</v>
      </c>
      <c r="N82" s="34">
        <v>296809.63215923391</v>
      </c>
      <c r="O82" s="34">
        <v>1.3846810944682362</v>
      </c>
      <c r="P82" s="34">
        <v>4.37110358526481E-3</v>
      </c>
      <c r="Q82" s="34">
        <v>2.990322611718557E-3</v>
      </c>
      <c r="R82" s="34">
        <v>5.1999810565079895E-3</v>
      </c>
      <c r="S82" s="34">
        <v>9.8838886795513461E-3</v>
      </c>
      <c r="T82" s="34">
        <v>9.0733010502019977E-3</v>
      </c>
      <c r="U82" s="34">
        <v>3.7747325662434443E-3</v>
      </c>
      <c r="V82" s="34">
        <v>1.1378434370013981E-3</v>
      </c>
      <c r="W82" s="34">
        <v>0.16249568734010117</v>
      </c>
      <c r="X82" s="34">
        <v>3.4232055602903448E-3</v>
      </c>
      <c r="Y82" s="34">
        <v>8.4208125511395237E-4</v>
      </c>
      <c r="Z82" s="34">
        <v>1.2045844079265359E-3</v>
      </c>
      <c r="AA82" s="34">
        <v>1.2814556962610245E-2</v>
      </c>
    </row>
    <row r="83" spans="1:27" x14ac:dyDescent="0.35">
      <c r="A83" s="31" t="s">
        <v>123</v>
      </c>
      <c r="B83" s="31" t="s">
        <v>65</v>
      </c>
      <c r="C83" s="34">
        <v>0.24541158975854502</v>
      </c>
      <c r="D83" s="34">
        <v>0.106399032965334</v>
      </c>
      <c r="E83" s="34">
        <v>1.33312690230647E-3</v>
      </c>
      <c r="F83" s="34">
        <v>0</v>
      </c>
      <c r="G83" s="34">
        <v>0.12311484216502</v>
      </c>
      <c r="H83" s="34">
        <v>0.19643252360025598</v>
      </c>
      <c r="I83" s="34">
        <v>2.6894712219555E-2</v>
      </c>
      <c r="J83" s="34">
        <v>3.0435507109024601E-3</v>
      </c>
      <c r="K83" s="34">
        <v>0.20630842622985598</v>
      </c>
      <c r="L83" s="34">
        <v>0.42905107775220397</v>
      </c>
      <c r="M83" s="34">
        <v>2.2558864367029996E-3</v>
      </c>
      <c r="N83" s="34">
        <v>2.6031407908889102E-3</v>
      </c>
      <c r="O83" s="34">
        <v>6.7040460844280004E-4</v>
      </c>
      <c r="P83" s="34">
        <v>1.01188757659352E-4</v>
      </c>
      <c r="Q83" s="34">
        <v>1.1098048818471399E-4</v>
      </c>
      <c r="R83" s="34">
        <v>1.4043590760218699E-4</v>
      </c>
      <c r="S83" s="34">
        <v>3.4756346184704E-4</v>
      </c>
      <c r="T83" s="34">
        <v>1.47086605385455E-2</v>
      </c>
      <c r="U83" s="34">
        <v>4.4076927012642902E-4</v>
      </c>
      <c r="V83" s="34">
        <v>1.3631153174399998E-4</v>
      </c>
      <c r="W83" s="34">
        <v>5.278804531866E-2</v>
      </c>
      <c r="X83" s="34">
        <v>1.0815890115554699E-2</v>
      </c>
      <c r="Y83" s="34">
        <v>8.1361610454934794E-5</v>
      </c>
      <c r="Z83" s="34">
        <v>2.9667305760515197E-3</v>
      </c>
      <c r="AA83" s="34">
        <v>3.3444326998687897E-3</v>
      </c>
    </row>
    <row r="84" spans="1:27" x14ac:dyDescent="0.35">
      <c r="A84" s="31" t="s">
        <v>123</v>
      </c>
      <c r="B84" s="31" t="s">
        <v>34</v>
      </c>
      <c r="C84" s="34">
        <v>1.0816338503648302</v>
      </c>
      <c r="D84" s="34">
        <v>2.9445301494345003E-3</v>
      </c>
      <c r="E84" s="34">
        <v>0</v>
      </c>
      <c r="F84" s="34">
        <v>0</v>
      </c>
      <c r="G84" s="34">
        <v>3.97581913774601E-4</v>
      </c>
      <c r="H84" s="34">
        <v>0.30184045017181999</v>
      </c>
      <c r="I84" s="34">
        <v>0.27058783148402399</v>
      </c>
      <c r="J84" s="34">
        <v>0.11236752094693099</v>
      </c>
      <c r="K84" s="34">
        <v>1.1825208673037E-4</v>
      </c>
      <c r="L84" s="34">
        <v>1.7150201971450099</v>
      </c>
      <c r="M84" s="34">
        <v>0.48884194814139997</v>
      </c>
      <c r="N84" s="34">
        <v>5.4006121240912502E-3</v>
      </c>
      <c r="O84" s="34">
        <v>2.1932668246993399E-4</v>
      </c>
      <c r="P84" s="34">
        <v>6.9539086861075203E-5</v>
      </c>
      <c r="Q84" s="34">
        <v>4.1985868058220003E-5</v>
      </c>
      <c r="R84" s="34">
        <v>0</v>
      </c>
      <c r="S84" s="34">
        <v>3.0330623194961099E-5</v>
      </c>
      <c r="T84" s="34">
        <v>3.57551549245351E-5</v>
      </c>
      <c r="U84" s="34">
        <v>6.9612405113855992E-5</v>
      </c>
      <c r="V84" s="34">
        <v>1.4136001801656E-3</v>
      </c>
      <c r="W84" s="34">
        <v>0.44389358158466902</v>
      </c>
      <c r="X84" s="34">
        <v>1.04547351009775E-3</v>
      </c>
      <c r="Y84" s="34">
        <v>1.3412306516087499E-3</v>
      </c>
      <c r="Z84" s="34">
        <v>6.8515199746560004E-3</v>
      </c>
      <c r="AA84" s="34">
        <v>9.8710527840870392E-4</v>
      </c>
    </row>
    <row r="85" spans="1:27" x14ac:dyDescent="0.35">
      <c r="A85" s="31" t="s">
        <v>123</v>
      </c>
      <c r="B85" s="31" t="s">
        <v>70</v>
      </c>
      <c r="C85" s="34">
        <v>0</v>
      </c>
      <c r="D85" s="34">
        <v>0</v>
      </c>
      <c r="E85" s="34">
        <v>0</v>
      </c>
      <c r="F85" s="34">
        <v>1.4774473127650001</v>
      </c>
      <c r="G85" s="34">
        <v>0.111914956082396</v>
      </c>
      <c r="H85" s="34">
        <v>9.8539610343635994E-2</v>
      </c>
      <c r="I85" s="34">
        <v>8.5638342719410496E-2</v>
      </c>
      <c r="J85" s="34">
        <v>7.9264187928464E-2</v>
      </c>
      <c r="K85" s="34">
        <v>0.12919265562806201</v>
      </c>
      <c r="L85" s="34">
        <v>0.204805499610067</v>
      </c>
      <c r="M85" s="34">
        <v>0.31773345121603896</v>
      </c>
      <c r="N85" s="34">
        <v>0.53851006790504008</v>
      </c>
      <c r="O85" s="34">
        <v>8.2746535872758001E-2</v>
      </c>
      <c r="P85" s="34">
        <v>1.5784923912827899E-2</v>
      </c>
      <c r="Q85" s="34">
        <v>0.52917407773531999</v>
      </c>
      <c r="R85" s="34">
        <v>0.181320885439615</v>
      </c>
      <c r="S85" s="34">
        <v>1.9686977481039702E-2</v>
      </c>
      <c r="T85" s="34">
        <v>1.35561845744508E-2</v>
      </c>
      <c r="U85" s="34">
        <v>0.15330378676455</v>
      </c>
      <c r="V85" s="34">
        <v>4.2320514123791895E-3</v>
      </c>
      <c r="W85" s="34">
        <v>1.8441987862759299</v>
      </c>
      <c r="X85" s="34">
        <v>2.4093925158297099E-3</v>
      </c>
      <c r="Y85" s="34">
        <v>1.64817224431E-3</v>
      </c>
      <c r="Z85" s="34">
        <v>1.3506124978273199E-3</v>
      </c>
      <c r="AA85" s="34">
        <v>6.3591944394542001E-4</v>
      </c>
    </row>
    <row r="86" spans="1:27" x14ac:dyDescent="0.35">
      <c r="A86" s="31" t="s">
        <v>123</v>
      </c>
      <c r="B86" s="31" t="s">
        <v>52</v>
      </c>
      <c r="C86" s="34">
        <v>0</v>
      </c>
      <c r="D86" s="34">
        <v>0</v>
      </c>
      <c r="E86" s="34">
        <v>0</v>
      </c>
      <c r="F86" s="34">
        <v>0</v>
      </c>
      <c r="G86" s="34">
        <v>0</v>
      </c>
      <c r="H86" s="34">
        <v>0</v>
      </c>
      <c r="I86" s="34">
        <v>0</v>
      </c>
      <c r="J86" s="34">
        <v>0</v>
      </c>
      <c r="K86" s="34">
        <v>0</v>
      </c>
      <c r="L86" s="34">
        <v>0</v>
      </c>
      <c r="M86" s="34">
        <v>0</v>
      </c>
      <c r="N86" s="34">
        <v>0</v>
      </c>
      <c r="O86" s="34">
        <v>0</v>
      </c>
      <c r="P86" s="34">
        <v>0</v>
      </c>
      <c r="Q86" s="34">
        <v>0</v>
      </c>
      <c r="R86" s="34">
        <v>0</v>
      </c>
      <c r="S86" s="34">
        <v>0</v>
      </c>
      <c r="T86" s="34">
        <v>0</v>
      </c>
      <c r="U86" s="34">
        <v>0</v>
      </c>
      <c r="V86" s="34">
        <v>0</v>
      </c>
      <c r="W86" s="34">
        <v>0</v>
      </c>
      <c r="X86" s="34">
        <v>0</v>
      </c>
      <c r="Y86" s="34">
        <v>0</v>
      </c>
      <c r="Z86" s="34">
        <v>0</v>
      </c>
      <c r="AA86" s="34">
        <v>0</v>
      </c>
    </row>
    <row r="87" spans="1:27" x14ac:dyDescent="0.35">
      <c r="A87" s="38" t="s">
        <v>127</v>
      </c>
      <c r="B87" s="38"/>
      <c r="C87" s="35">
        <v>0.60473369916759001</v>
      </c>
      <c r="D87" s="35">
        <v>9.0663574348602545</v>
      </c>
      <c r="E87" s="35">
        <v>420690.96565827716</v>
      </c>
      <c r="F87" s="35">
        <v>52096.756637287894</v>
      </c>
      <c r="G87" s="35">
        <v>0.14947844375806491</v>
      </c>
      <c r="H87" s="35">
        <v>1.1137938835958072</v>
      </c>
      <c r="I87" s="35">
        <v>5.8349228015778548E-2</v>
      </c>
      <c r="J87" s="35">
        <v>48031.857999401611</v>
      </c>
      <c r="K87" s="35">
        <v>159524.94618983663</v>
      </c>
      <c r="L87" s="35">
        <v>32149.220948762544</v>
      </c>
      <c r="M87" s="35">
        <v>262438.13501050579</v>
      </c>
      <c r="N87" s="35">
        <v>296809.67025834019</v>
      </c>
      <c r="O87" s="35">
        <v>1.4178871893362621</v>
      </c>
      <c r="P87" s="35">
        <v>1.6799316621029958E-2</v>
      </c>
      <c r="Q87" s="35">
        <v>1.8628464586742874E-2</v>
      </c>
      <c r="R87" s="35">
        <v>1.7936077276443474E-2</v>
      </c>
      <c r="S87" s="35">
        <v>6.8506854452407492E-2</v>
      </c>
      <c r="T87" s="35">
        <v>3.2920110407619552E-2</v>
      </c>
      <c r="U87" s="35">
        <v>9.8211984941047534E-3</v>
      </c>
      <c r="V87" s="35">
        <v>5.0345685034169025E-3</v>
      </c>
      <c r="W87" s="35">
        <v>0.26973813677446729</v>
      </c>
      <c r="X87" s="35">
        <v>1.4658316172821817E-2</v>
      </c>
      <c r="Y87" s="35">
        <v>1.2322810719690995E-3</v>
      </c>
      <c r="Z87" s="35">
        <v>1.6271858043411795E-2</v>
      </c>
      <c r="AA87" s="35">
        <v>1.6410236524299029E-2</v>
      </c>
    </row>
  </sheetData>
  <sheetProtection algorithmName="SHA-512" hashValue="EHf9VcoHan6z1dJqbl0tpP2JZYWu4Og5T9dUnCbHV3CSc92feKMQgW/xa6cNrWMFzI3gTwQylDLd3MCqFzwR2w==" saltValue="cfheWteNnbFRQQICryUVdA==" spinCount="100000" sheet="1" objects="1" scenarios="1"/>
  <mergeCells count="6">
    <mergeCell ref="A87:B87"/>
    <mergeCell ref="A17:B17"/>
    <mergeCell ref="A31:B31"/>
    <mergeCell ref="A45:B45"/>
    <mergeCell ref="A59:B59"/>
    <mergeCell ref="A73:B7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57E188"/>
  </sheetPr>
  <dimension ref="A1:AA11"/>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138</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139</v>
      </c>
      <c r="B2" s="18" t="s">
        <v>140</v>
      </c>
    </row>
    <row r="3" spans="1:27" x14ac:dyDescent="0.35">
      <c r="B3" s="18"/>
    </row>
    <row r="4" spans="1:27" x14ac:dyDescent="0.35">
      <c r="A4" s="18" t="s">
        <v>116</v>
      </c>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119</v>
      </c>
      <c r="B6" s="31" t="s">
        <v>71</v>
      </c>
      <c r="C6" s="34">
        <v>0.14215035695694669</v>
      </c>
      <c r="D6" s="34">
        <v>0.55109221048957735</v>
      </c>
      <c r="E6" s="34">
        <v>2.8657549359924296E-2</v>
      </c>
      <c r="F6" s="34">
        <v>5.2377467335432491E-2</v>
      </c>
      <c r="G6" s="34">
        <v>8.7032373795977544E-2</v>
      </c>
      <c r="H6" s="34">
        <v>8.9873713712431025E-2</v>
      </c>
      <c r="I6" s="34">
        <v>2.9473958524718374E-2</v>
      </c>
      <c r="J6" s="34">
        <v>3.2922384254801568E-2</v>
      </c>
      <c r="K6" s="34">
        <v>7.6985853579709509E-2</v>
      </c>
      <c r="L6" s="34">
        <v>144776.44318903744</v>
      </c>
      <c r="M6" s="34">
        <v>6.809380967461047E-2</v>
      </c>
      <c r="N6" s="34">
        <v>144104.63447861886</v>
      </c>
      <c r="O6" s="34">
        <v>156609.9719631359</v>
      </c>
      <c r="P6" s="34">
        <v>37523.102362195961</v>
      </c>
      <c r="Q6" s="34">
        <v>40510.697345271925</v>
      </c>
      <c r="R6" s="34">
        <v>48977.025690759481</v>
      </c>
      <c r="S6" s="34">
        <v>65735.639875028734</v>
      </c>
      <c r="T6" s="34">
        <v>3748.010098971673</v>
      </c>
      <c r="U6" s="34">
        <v>3.8767758375837416E-2</v>
      </c>
      <c r="V6" s="34">
        <v>1617.8628580309869</v>
      </c>
      <c r="W6" s="34">
        <v>1285.6559909963714</v>
      </c>
      <c r="X6" s="34">
        <v>17773.803629104259</v>
      </c>
      <c r="Y6" s="34">
        <v>1.6966572988260126E-2</v>
      </c>
      <c r="Z6" s="34">
        <v>3.4368139248081163E-3</v>
      </c>
      <c r="AA6" s="34">
        <v>5.6943324012680138E-2</v>
      </c>
    </row>
    <row r="7" spans="1:27" x14ac:dyDescent="0.35">
      <c r="A7" s="31" t="s">
        <v>120</v>
      </c>
      <c r="B7" s="31" t="s">
        <v>71</v>
      </c>
      <c r="C7" s="34">
        <v>0.15329903121351723</v>
      </c>
      <c r="D7" s="34">
        <v>0.78857790569816177</v>
      </c>
      <c r="E7" s="34">
        <v>4.5457138547089042E-2</v>
      </c>
      <c r="F7" s="34">
        <v>3.0997272965989586E-2</v>
      </c>
      <c r="G7" s="34">
        <v>0.30252878883390733</v>
      </c>
      <c r="H7" s="34">
        <v>0.33937432477535256</v>
      </c>
      <c r="I7" s="34">
        <v>3.5978185664145915E-2</v>
      </c>
      <c r="J7" s="34">
        <v>0.4275909083829913</v>
      </c>
      <c r="K7" s="34">
        <v>4.5942906597441914E-2</v>
      </c>
      <c r="L7" s="34">
        <v>0.10505212155512296</v>
      </c>
      <c r="M7" s="34">
        <v>5.4047459265022954E-2</v>
      </c>
      <c r="N7" s="34">
        <v>0.50915277196096109</v>
      </c>
      <c r="O7" s="34">
        <v>30227.99791677378</v>
      </c>
      <c r="P7" s="34">
        <v>4.1968590279923779E-2</v>
      </c>
      <c r="Q7" s="34">
        <v>34320.263122855395</v>
      </c>
      <c r="R7" s="34">
        <v>7763.9595726344451</v>
      </c>
      <c r="S7" s="34">
        <v>283602.83854655875</v>
      </c>
      <c r="T7" s="34">
        <v>7.8031104599558055E-3</v>
      </c>
      <c r="U7" s="34">
        <v>1.7849049008836843E-2</v>
      </c>
      <c r="V7" s="34">
        <v>80.3345922605303</v>
      </c>
      <c r="W7" s="34">
        <v>35752.877995024261</v>
      </c>
      <c r="X7" s="34">
        <v>38206.379381473569</v>
      </c>
      <c r="Y7" s="34">
        <v>30506.598552530097</v>
      </c>
      <c r="Z7" s="34">
        <v>39847.276163113696</v>
      </c>
      <c r="AA7" s="34">
        <v>4362.3213016330328</v>
      </c>
    </row>
    <row r="8" spans="1:27" x14ac:dyDescent="0.35">
      <c r="A8" s="31" t="s">
        <v>121</v>
      </c>
      <c r="B8" s="31" t="s">
        <v>71</v>
      </c>
      <c r="C8" s="34">
        <v>5.0597195285589688E-2</v>
      </c>
      <c r="D8" s="34">
        <v>1.1958078742398397E-3</v>
      </c>
      <c r="E8" s="34">
        <v>3.8907701820100661E-4</v>
      </c>
      <c r="F8" s="34">
        <v>3.0237301432088393E-4</v>
      </c>
      <c r="G8" s="34">
        <v>4.5088314253533099E-4</v>
      </c>
      <c r="H8" s="34">
        <v>6.2396495552686105E-4</v>
      </c>
      <c r="I8" s="34">
        <v>3.0172757088000712E-4</v>
      </c>
      <c r="J8" s="34">
        <v>2.1903421907627108E-3</v>
      </c>
      <c r="K8" s="34">
        <v>9.8471509981865437E-4</v>
      </c>
      <c r="L8" s="34">
        <v>2.50640584827204E-3</v>
      </c>
      <c r="M8" s="34">
        <v>6.4278965577275061E-4</v>
      </c>
      <c r="N8" s="34">
        <v>2.5856398782029906E-3</v>
      </c>
      <c r="O8" s="34">
        <v>6.6773128381068992E-5</v>
      </c>
      <c r="P8" s="34">
        <v>7.2236904201679005E-4</v>
      </c>
      <c r="Q8" s="34">
        <v>8.1853546117286347E-4</v>
      </c>
      <c r="R8" s="34">
        <v>4882.4073167613615</v>
      </c>
      <c r="S8" s="34">
        <v>5.0760873337950645E-3</v>
      </c>
      <c r="T8" s="34">
        <v>0.20780694797194496</v>
      </c>
      <c r="U8" s="34">
        <v>1.0081145253372377E-3</v>
      </c>
      <c r="V8" s="34">
        <v>9635.0627318261122</v>
      </c>
      <c r="W8" s="34">
        <v>8715.6799259024865</v>
      </c>
      <c r="X8" s="34">
        <v>14938.223597673448</v>
      </c>
      <c r="Y8" s="34">
        <v>597.86786669052799</v>
      </c>
      <c r="Z8" s="34">
        <v>2.8463988719321386E-4</v>
      </c>
      <c r="AA8" s="34">
        <v>142.65289743883642</v>
      </c>
    </row>
    <row r="9" spans="1:27" x14ac:dyDescent="0.35">
      <c r="A9" s="31" t="s">
        <v>122</v>
      </c>
      <c r="B9" s="31" t="s">
        <v>71</v>
      </c>
      <c r="C9" s="34">
        <v>0.11767496093129151</v>
      </c>
      <c r="D9" s="34">
        <v>0.98517444317485137</v>
      </c>
      <c r="E9" s="34">
        <v>0.33593144230907168</v>
      </c>
      <c r="F9" s="34">
        <v>4.7537935406616206E-3</v>
      </c>
      <c r="G9" s="34">
        <v>6.9503578222354714E-2</v>
      </c>
      <c r="H9" s="34">
        <v>9.5125872688209642E-2</v>
      </c>
      <c r="I9" s="34">
        <v>8.3931173694001965E-2</v>
      </c>
      <c r="J9" s="34">
        <v>3.8949010787796716</v>
      </c>
      <c r="K9" s="34">
        <v>0.25153093404861038</v>
      </c>
      <c r="L9" s="34">
        <v>0.5477245691770054</v>
      </c>
      <c r="M9" s="34">
        <v>6.9638513472930251E-3</v>
      </c>
      <c r="N9" s="34">
        <v>2.9332598188891005E-2</v>
      </c>
      <c r="O9" s="34">
        <v>30538.266535810992</v>
      </c>
      <c r="P9" s="34">
        <v>4.0066824129088546E-2</v>
      </c>
      <c r="Q9" s="34">
        <v>15680.944502144021</v>
      </c>
      <c r="R9" s="34">
        <v>22731.637962909885</v>
      </c>
      <c r="S9" s="34">
        <v>2.2266386528879178</v>
      </c>
      <c r="T9" s="34">
        <v>24069.798725203007</v>
      </c>
      <c r="U9" s="34">
        <v>5614.3560288615554</v>
      </c>
      <c r="V9" s="34">
        <v>2.6133333676298474E-2</v>
      </c>
      <c r="W9" s="34">
        <v>3387.1823395113147</v>
      </c>
      <c r="X9" s="34">
        <v>1.7636633534998065E-2</v>
      </c>
      <c r="Y9" s="34">
        <v>0.15258197276909019</v>
      </c>
      <c r="Z9" s="34">
        <v>1291.390683696975</v>
      </c>
      <c r="AA9" s="34">
        <v>1988.2831044092527</v>
      </c>
    </row>
    <row r="10" spans="1:27" x14ac:dyDescent="0.35">
      <c r="A10" s="31" t="s">
        <v>123</v>
      </c>
      <c r="B10" s="31" t="s">
        <v>71</v>
      </c>
      <c r="C10" s="34">
        <v>0</v>
      </c>
      <c r="D10" s="34">
        <v>1.8218020048758393E-3</v>
      </c>
      <c r="E10" s="34">
        <v>3.5893411970905993E-4</v>
      </c>
      <c r="F10" s="34">
        <v>5.2808035292763362E-4</v>
      </c>
      <c r="G10" s="34">
        <v>1.4743433224136408E-4</v>
      </c>
      <c r="H10" s="34">
        <v>1.4275705705025279E-4</v>
      </c>
      <c r="I10" s="34">
        <v>5.9678098302029102E-4</v>
      </c>
      <c r="J10" s="34">
        <v>4.1971726674559057E-4</v>
      </c>
      <c r="K10" s="34">
        <v>4199.5534002792147</v>
      </c>
      <c r="L10" s="34">
        <v>4300.155917262462</v>
      </c>
      <c r="M10" s="34">
        <v>4.1562105855896049E-4</v>
      </c>
      <c r="N10" s="34">
        <v>8.9202008538250682E-4</v>
      </c>
      <c r="O10" s="34">
        <v>3.1204543248809498E-4</v>
      </c>
      <c r="P10" s="34">
        <v>1.0880534718237198E-4</v>
      </c>
      <c r="Q10" s="34">
        <v>3.3245525274873248E-4</v>
      </c>
      <c r="R10" s="34">
        <v>3.1440616038699257E-4</v>
      </c>
      <c r="S10" s="34">
        <v>3.0200032103643547E-4</v>
      </c>
      <c r="T10" s="34">
        <v>2.020367131590404E-4</v>
      </c>
      <c r="U10" s="34">
        <v>3.5007512160564524E-4</v>
      </c>
      <c r="V10" s="34">
        <v>4.6833058086989825E-5</v>
      </c>
      <c r="W10" s="34">
        <v>4.6833000456404102E-4</v>
      </c>
      <c r="X10" s="34">
        <v>1.5986942750704491E-4</v>
      </c>
      <c r="Y10" s="34">
        <v>1.2457758520872388E-4</v>
      </c>
      <c r="Z10" s="34">
        <v>8.7875803030036518E-5</v>
      </c>
      <c r="AA10" s="34">
        <v>2.0622207064036819E-4</v>
      </c>
    </row>
    <row r="11" spans="1:27" x14ac:dyDescent="0.35">
      <c r="A11" s="25" t="s">
        <v>38</v>
      </c>
      <c r="B11" s="25" t="s">
        <v>141</v>
      </c>
      <c r="C11" s="35">
        <v>0.46372154438734514</v>
      </c>
      <c r="D11" s="35">
        <v>2.3278621692417061</v>
      </c>
      <c r="E11" s="35">
        <v>0.41079414135399511</v>
      </c>
      <c r="F11" s="35">
        <v>8.8958987209332221E-2</v>
      </c>
      <c r="G11" s="35">
        <v>0.45966305832701626</v>
      </c>
      <c r="H11" s="35">
        <v>0.52514063318857029</v>
      </c>
      <c r="I11" s="35">
        <v>0.15028182643676657</v>
      </c>
      <c r="J11" s="35">
        <v>4.3580244308749725</v>
      </c>
      <c r="K11" s="35">
        <v>4199.9288446885403</v>
      </c>
      <c r="L11" s="35">
        <v>149077.25438939649</v>
      </c>
      <c r="M11" s="35">
        <v>0.13016353100125816</v>
      </c>
      <c r="N11" s="35">
        <v>144105.17644164898</v>
      </c>
      <c r="O11" s="35">
        <v>217376.2367945392</v>
      </c>
      <c r="P11" s="35">
        <v>37523.185228784758</v>
      </c>
      <c r="Q11" s="35">
        <v>90511.906121262058</v>
      </c>
      <c r="R11" s="35">
        <v>84355.030857471342</v>
      </c>
      <c r="S11" s="35">
        <v>349340.71043832804</v>
      </c>
      <c r="T11" s="35">
        <v>27818.024636269827</v>
      </c>
      <c r="U11" s="35">
        <v>5614.4140038585874</v>
      </c>
      <c r="V11" s="35">
        <v>11333.286362284363</v>
      </c>
      <c r="W11" s="35">
        <v>49141.396719764438</v>
      </c>
      <c r="X11" s="35">
        <v>70918.424404754231</v>
      </c>
      <c r="Y11" s="35">
        <v>31104.636092343968</v>
      </c>
      <c r="Z11" s="35">
        <v>41138.670656140283</v>
      </c>
      <c r="AA11" s="35">
        <v>6493.3144530272057</v>
      </c>
    </row>
  </sheetData>
  <sheetProtection algorithmName="SHA-512" hashValue="SeI7pPciqbixBlONAjHP44iVwMy7vIpkqdh2ZH/U8dqsyHCe+8zjU7Ob7S4JiFIgRqxPtSpMmRHCE5V9xtbEoQ==" saltValue="twqt4E7w39ukwi1uWNjIxA==" spinCount="100000"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rgb="FF57E188"/>
  </sheetPr>
  <dimension ref="A1:AA11"/>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142</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64</v>
      </c>
      <c r="B2" s="18" t="s">
        <v>131</v>
      </c>
    </row>
    <row r="4" spans="1:27" x14ac:dyDescent="0.35">
      <c r="A4" s="18" t="s">
        <v>116</v>
      </c>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119</v>
      </c>
      <c r="B6" s="31" t="s">
        <v>64</v>
      </c>
      <c r="C6" s="34">
        <v>55706.560772395998</v>
      </c>
      <c r="D6" s="34">
        <v>133.61017419200002</v>
      </c>
      <c r="E6" s="34">
        <v>67344.294557005982</v>
      </c>
      <c r="F6" s="34">
        <v>193436.46536538893</v>
      </c>
      <c r="G6" s="34">
        <v>0.77345707999999957</v>
      </c>
      <c r="H6" s="34">
        <v>0.77482895200000013</v>
      </c>
      <c r="I6" s="34">
        <v>0.77926281500000005</v>
      </c>
      <c r="J6" s="34">
        <v>0.78001331799999973</v>
      </c>
      <c r="K6" s="34">
        <v>0.78502439599999907</v>
      </c>
      <c r="L6" s="34">
        <v>363.11145482399991</v>
      </c>
      <c r="M6" s="34">
        <v>0.78940703899999987</v>
      </c>
      <c r="N6" s="34">
        <v>322.78238425700005</v>
      </c>
      <c r="O6" s="34">
        <v>344.498954943</v>
      </c>
      <c r="P6" s="34">
        <v>51.729254056000002</v>
      </c>
      <c r="Q6" s="34">
        <v>768.64429478399995</v>
      </c>
      <c r="R6" s="34">
        <v>713.85424223799998</v>
      </c>
      <c r="S6" s="34">
        <v>9047.7055748539951</v>
      </c>
      <c r="T6" s="34">
        <v>0.80645741799999959</v>
      </c>
      <c r="U6" s="34">
        <v>820.83021400099994</v>
      </c>
      <c r="V6" s="34">
        <v>0.8114905339999996</v>
      </c>
      <c r="W6" s="34">
        <v>981.71418884599984</v>
      </c>
      <c r="X6" s="34">
        <v>3595.02303166</v>
      </c>
      <c r="Y6" s="34">
        <v>408.18693626299995</v>
      </c>
      <c r="Z6" s="34">
        <v>2868.9155781310001</v>
      </c>
      <c r="AA6" s="34">
        <v>1760.9937519079999</v>
      </c>
    </row>
    <row r="7" spans="1:27" x14ac:dyDescent="0.35">
      <c r="A7" s="31" t="s">
        <v>120</v>
      </c>
      <c r="B7" s="31" t="s">
        <v>64</v>
      </c>
      <c r="C7" s="34">
        <v>0.15395646899999987</v>
      </c>
      <c r="D7" s="34">
        <v>0.15291213799999989</v>
      </c>
      <c r="E7" s="34">
        <v>0.15326712399999984</v>
      </c>
      <c r="F7" s="34">
        <v>0.15326306199999998</v>
      </c>
      <c r="G7" s="34">
        <v>0.15342318900000002</v>
      </c>
      <c r="H7" s="34">
        <v>0.15380710399999989</v>
      </c>
      <c r="I7" s="34">
        <v>0.15457066499999991</v>
      </c>
      <c r="J7" s="34">
        <v>0.15445528199999989</v>
      </c>
      <c r="K7" s="34">
        <v>0.15474824100000001</v>
      </c>
      <c r="L7" s="34">
        <v>0.15533441899999981</v>
      </c>
      <c r="M7" s="34">
        <v>0.15522600199999981</v>
      </c>
      <c r="N7" s="34">
        <v>11.029910874</v>
      </c>
      <c r="O7" s="34">
        <v>21.966352947000001</v>
      </c>
      <c r="P7" s="34">
        <v>0.15618392199999989</v>
      </c>
      <c r="Q7" s="34">
        <v>2022.1775963780001</v>
      </c>
      <c r="R7" s="34">
        <v>462.14231677200007</v>
      </c>
      <c r="S7" s="34">
        <v>9976.2515330799997</v>
      </c>
      <c r="T7" s="34">
        <v>0.15747749799999991</v>
      </c>
      <c r="U7" s="34">
        <v>7527.3923793000004</v>
      </c>
      <c r="V7" s="34">
        <v>0.158328677</v>
      </c>
      <c r="W7" s="34">
        <v>5672.6415091479994</v>
      </c>
      <c r="X7" s="34">
        <v>8408.316295478</v>
      </c>
      <c r="Y7" s="34">
        <v>0.1622621779999999</v>
      </c>
      <c r="Z7" s="34">
        <v>455.65516189200002</v>
      </c>
      <c r="AA7" s="34">
        <v>69.334425403999902</v>
      </c>
    </row>
    <row r="8" spans="1:27" x14ac:dyDescent="0.35">
      <c r="A8" s="31" t="s">
        <v>121</v>
      </c>
      <c r="B8" s="31" t="s">
        <v>64</v>
      </c>
      <c r="C8" s="34">
        <v>0.13797253999999981</v>
      </c>
      <c r="D8" s="34">
        <v>4.7678082140000004</v>
      </c>
      <c r="E8" s="34">
        <v>0.13807698800000001</v>
      </c>
      <c r="F8" s="34">
        <v>0.1380887759999998</v>
      </c>
      <c r="G8" s="34">
        <v>0.13793096599999982</v>
      </c>
      <c r="H8" s="34">
        <v>0.13810417199999997</v>
      </c>
      <c r="I8" s="34">
        <v>0.13898844699999988</v>
      </c>
      <c r="J8" s="34">
        <v>0.13905626599999979</v>
      </c>
      <c r="K8" s="34">
        <v>0.14052086199999989</v>
      </c>
      <c r="L8" s="34">
        <v>0.14398537299999989</v>
      </c>
      <c r="M8" s="34">
        <v>0.79918905299999987</v>
      </c>
      <c r="N8" s="34">
        <v>208.636011997</v>
      </c>
      <c r="O8" s="34">
        <v>0.1444347859999999</v>
      </c>
      <c r="P8" s="34">
        <v>32.420413112999988</v>
      </c>
      <c r="Q8" s="34">
        <v>0.14335767399999999</v>
      </c>
      <c r="R8" s="34">
        <v>0.14213144699999991</v>
      </c>
      <c r="S8" s="34">
        <v>191.79209918200002</v>
      </c>
      <c r="T8" s="34">
        <v>0.14343208999999998</v>
      </c>
      <c r="U8" s="34">
        <v>49.878437640000001</v>
      </c>
      <c r="V8" s="34">
        <v>0.14354733199999978</v>
      </c>
      <c r="W8" s="34">
        <v>754.69268336300001</v>
      </c>
      <c r="X8" s="34">
        <v>0.14738875899999998</v>
      </c>
      <c r="Y8" s="34">
        <v>132.70691103199999</v>
      </c>
      <c r="Z8" s="34">
        <v>2177.668111163</v>
      </c>
      <c r="AA8" s="34">
        <v>703.4961293130001</v>
      </c>
    </row>
    <row r="9" spans="1:27" x14ac:dyDescent="0.35">
      <c r="A9" s="31" t="s">
        <v>122</v>
      </c>
      <c r="B9" s="31" t="s">
        <v>64</v>
      </c>
      <c r="C9" s="34">
        <v>0.1312723519999999</v>
      </c>
      <c r="D9" s="34">
        <v>1.417946792</v>
      </c>
      <c r="E9" s="34">
        <v>16170.246406</v>
      </c>
      <c r="F9" s="34">
        <v>0.1306889749999999</v>
      </c>
      <c r="G9" s="34">
        <v>0.13077366799999998</v>
      </c>
      <c r="H9" s="34">
        <v>0.13080390599999989</v>
      </c>
      <c r="I9" s="34">
        <v>0.13156382099999991</v>
      </c>
      <c r="J9" s="34">
        <v>0.13192240299999991</v>
      </c>
      <c r="K9" s="34">
        <v>0.13271043399999988</v>
      </c>
      <c r="L9" s="34">
        <v>0.135831756</v>
      </c>
      <c r="M9" s="34">
        <v>0.13229069499999999</v>
      </c>
      <c r="N9" s="34">
        <v>31.306237599999999</v>
      </c>
      <c r="O9" s="34">
        <v>0.13650115499999999</v>
      </c>
      <c r="P9" s="34">
        <v>7.1766028609999992</v>
      </c>
      <c r="Q9" s="34">
        <v>0.13537103799999989</v>
      </c>
      <c r="R9" s="34">
        <v>0.13403010099999998</v>
      </c>
      <c r="S9" s="34">
        <v>4568.2322579999991</v>
      </c>
      <c r="T9" s="34">
        <v>0.13524366899999998</v>
      </c>
      <c r="U9" s="34">
        <v>16.484279037999997</v>
      </c>
      <c r="V9" s="34">
        <v>0.13561215100000001</v>
      </c>
      <c r="W9" s="34">
        <v>1267.9167430370001</v>
      </c>
      <c r="X9" s="34">
        <v>0.1405547959999999</v>
      </c>
      <c r="Y9" s="34">
        <v>119.49526795000001</v>
      </c>
      <c r="Z9" s="34">
        <v>1875.2586045839998</v>
      </c>
      <c r="AA9" s="34">
        <v>316.21070184999996</v>
      </c>
    </row>
    <row r="10" spans="1:27" x14ac:dyDescent="0.35">
      <c r="A10" s="31" t="s">
        <v>123</v>
      </c>
      <c r="B10" s="31" t="s">
        <v>64</v>
      </c>
      <c r="C10" s="34">
        <v>7.6663208999999913E-2</v>
      </c>
      <c r="D10" s="34">
        <v>7.4972630999999998E-2</v>
      </c>
      <c r="E10" s="34">
        <v>7.5865714000000001E-2</v>
      </c>
      <c r="F10" s="34">
        <v>7.5824005999999916E-2</v>
      </c>
      <c r="G10" s="34">
        <v>7.5166814999999998E-2</v>
      </c>
      <c r="H10" s="34">
        <v>7.5486681E-2</v>
      </c>
      <c r="I10" s="34">
        <v>7.5704875999999893E-2</v>
      </c>
      <c r="J10" s="34">
        <v>7.5353102000000005E-2</v>
      </c>
      <c r="K10" s="34">
        <v>7.5880930999999999E-2</v>
      </c>
      <c r="L10" s="34">
        <v>7.6858588999999797E-2</v>
      </c>
      <c r="M10" s="34">
        <v>7.6098687999999998E-2</v>
      </c>
      <c r="N10" s="34">
        <v>7.6609631999999886E-2</v>
      </c>
      <c r="O10" s="34">
        <v>7.71397939999999E-2</v>
      </c>
      <c r="P10" s="34">
        <v>7.6441597E-2</v>
      </c>
      <c r="Q10" s="34">
        <v>7.6554546000000001E-2</v>
      </c>
      <c r="R10" s="34">
        <v>7.5938971999999896E-2</v>
      </c>
      <c r="S10" s="34">
        <v>68.477341869</v>
      </c>
      <c r="T10" s="34">
        <v>7.6142171999999994E-2</v>
      </c>
      <c r="U10" s="34">
        <v>7.739071099999989E-2</v>
      </c>
      <c r="V10" s="34">
        <v>7.4321319999999996E-2</v>
      </c>
      <c r="W10" s="34">
        <v>44.650816517999999</v>
      </c>
      <c r="X10" s="34">
        <v>7.6620936999999806E-2</v>
      </c>
      <c r="Y10" s="34">
        <v>7.549183000000001E-2</v>
      </c>
      <c r="Z10" s="34">
        <v>49.513779998999901</v>
      </c>
      <c r="AA10" s="34">
        <v>0.21291955500000001</v>
      </c>
    </row>
    <row r="11" spans="1:27" x14ac:dyDescent="0.35">
      <c r="A11" s="25" t="s">
        <v>38</v>
      </c>
      <c r="B11" s="25" t="s">
        <v>141</v>
      </c>
      <c r="C11" s="35">
        <v>55707.060636966002</v>
      </c>
      <c r="D11" s="35">
        <v>140.02381396700005</v>
      </c>
      <c r="E11" s="35">
        <v>83514.908172831987</v>
      </c>
      <c r="F11" s="35">
        <v>193436.96323020794</v>
      </c>
      <c r="G11" s="35">
        <v>1.2707517179999994</v>
      </c>
      <c r="H11" s="35">
        <v>1.2730308149999998</v>
      </c>
      <c r="I11" s="35">
        <v>1.2800906239999996</v>
      </c>
      <c r="J11" s="35">
        <v>1.2808003709999993</v>
      </c>
      <c r="K11" s="35">
        <v>1.2888848639999986</v>
      </c>
      <c r="L11" s="35">
        <v>363.62346496099991</v>
      </c>
      <c r="M11" s="35">
        <v>1.9522114769999996</v>
      </c>
      <c r="N11" s="35">
        <v>573.83115436000003</v>
      </c>
      <c r="O11" s="35">
        <v>366.82338362500002</v>
      </c>
      <c r="P11" s="35">
        <v>91.558895548999985</v>
      </c>
      <c r="Q11" s="35">
        <v>2791.17717442</v>
      </c>
      <c r="R11" s="35">
        <v>1176.3486595300001</v>
      </c>
      <c r="S11" s="35">
        <v>23852.458806984992</v>
      </c>
      <c r="T11" s="35">
        <v>1.3187528469999994</v>
      </c>
      <c r="U11" s="35">
        <v>8414.6627006899998</v>
      </c>
      <c r="V11" s="35">
        <v>1.3233000139999993</v>
      </c>
      <c r="W11" s="35">
        <v>8721.6159409119991</v>
      </c>
      <c r="X11" s="35">
        <v>12003.703891630001</v>
      </c>
      <c r="Y11" s="35">
        <v>660.62686925299988</v>
      </c>
      <c r="Z11" s="35">
        <v>7427.0112357690005</v>
      </c>
      <c r="AA11" s="35">
        <v>2850.2479280299999</v>
      </c>
    </row>
  </sheetData>
  <sheetProtection algorithmName="SHA-512" hashValue="8W/WaG/IzmKLwyThPp3o5b5ar8iDYBiUcYWzKJplnxc7+DI6AkEQngAqiryrPqv0aeBjznyOyqAwzfh3WeyjRA==" saltValue="tyIAgIc8h0CndMG/OJwf5w==" spinCount="100000"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rgb="FFFFC000"/>
  </sheetPr>
  <dimension ref="A1:AA151"/>
  <sheetViews>
    <sheetView zoomScale="85" zoomScaleNormal="85" workbookViewId="0"/>
  </sheetViews>
  <sheetFormatPr defaultColWidth="9.1796875" defaultRowHeight="14.5" x14ac:dyDescent="0.35"/>
  <cols>
    <col min="1" max="1" width="16" style="13" customWidth="1"/>
    <col min="2" max="2" width="30.54296875" style="13" customWidth="1"/>
    <col min="3" max="27" width="9.453125" style="13" customWidth="1"/>
    <col min="28" max="16384" width="9.1796875" style="13"/>
  </cols>
  <sheetData>
    <row r="1" spans="1:27" s="30" customFormat="1" ht="23.25" customHeight="1" x14ac:dyDescent="0.35">
      <c r="A1" s="29" t="s">
        <v>143</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s="30" customFormat="1" x14ac:dyDescent="0.35"/>
    <row r="3" spans="1:27" s="30" customFormat="1" x14ac:dyDescent="0.35"/>
    <row r="4" spans="1:27" x14ac:dyDescent="0.35">
      <c r="A4" s="18" t="s">
        <v>116</v>
      </c>
      <c r="B4" s="18"/>
      <c r="C4" s="30"/>
      <c r="D4" s="30"/>
      <c r="E4" s="30"/>
      <c r="F4" s="30"/>
      <c r="G4" s="30"/>
      <c r="H4" s="30"/>
      <c r="I4" s="30"/>
      <c r="J4" s="30"/>
      <c r="K4" s="30"/>
      <c r="L4" s="30"/>
      <c r="M4" s="30"/>
      <c r="N4" s="30"/>
      <c r="O4" s="30"/>
      <c r="P4" s="30"/>
      <c r="Q4" s="30"/>
      <c r="R4" s="30"/>
      <c r="S4" s="30"/>
      <c r="T4" s="30"/>
      <c r="U4" s="30"/>
      <c r="V4" s="30"/>
      <c r="W4" s="30"/>
      <c r="X4" s="30"/>
      <c r="Y4" s="30"/>
      <c r="Z4" s="30"/>
      <c r="AA4" s="30"/>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2">
        <v>0.60292800706513328</v>
      </c>
      <c r="D6" s="32">
        <v>0.52521398282475984</v>
      </c>
      <c r="E6" s="32">
        <v>0.56912448955478767</v>
      </c>
      <c r="F6" s="32">
        <v>0.57300559023545539</v>
      </c>
      <c r="G6" s="32">
        <v>0.55718154711645473</v>
      </c>
      <c r="H6" s="32">
        <v>0.53262205435885701</v>
      </c>
      <c r="I6" s="32">
        <v>0.54678307064855869</v>
      </c>
      <c r="J6" s="32">
        <v>0.55551027024998378</v>
      </c>
      <c r="K6" s="32">
        <v>0.59350223574561201</v>
      </c>
      <c r="L6" s="32">
        <v>0.58151119314934252</v>
      </c>
      <c r="M6" s="32">
        <v>0.54332619417025729</v>
      </c>
      <c r="N6" s="32">
        <v>0.58601054410491382</v>
      </c>
      <c r="O6" s="32">
        <v>0.65645590402688903</v>
      </c>
      <c r="P6" s="32">
        <v>0.55147918980291855</v>
      </c>
      <c r="Q6" s="32">
        <v>0.55831144730065674</v>
      </c>
      <c r="R6" s="32">
        <v>0.55218707640060793</v>
      </c>
      <c r="S6" s="32">
        <v>0.64852122114603472</v>
      </c>
      <c r="T6" s="32">
        <v>0.67751603119659909</v>
      </c>
      <c r="U6" s="32">
        <v>0.66426325654116591</v>
      </c>
      <c r="V6" s="32">
        <v>0.62349508501008244</v>
      </c>
      <c r="W6" s="32">
        <v>0.60195066837068745</v>
      </c>
      <c r="X6" s="32">
        <v>0.67542650796164527</v>
      </c>
      <c r="Y6" s="32">
        <v>0.59259904924041007</v>
      </c>
      <c r="Z6" s="32">
        <v>0.54543690542176138</v>
      </c>
      <c r="AA6" s="32">
        <v>0.54245550886492944</v>
      </c>
    </row>
    <row r="7" spans="1:27" x14ac:dyDescent="0.35">
      <c r="A7" s="31" t="s">
        <v>38</v>
      </c>
      <c r="B7" s="31" t="s">
        <v>68</v>
      </c>
      <c r="C7" s="32">
        <v>0.79651573549451327</v>
      </c>
      <c r="D7" s="32">
        <v>0.70286049391570393</v>
      </c>
      <c r="E7" s="32">
        <v>0.75605415620741589</v>
      </c>
      <c r="F7" s="32">
        <v>0.73560721987138111</v>
      </c>
      <c r="G7" s="32">
        <v>0.72064703674484187</v>
      </c>
      <c r="H7" s="32">
        <v>0.70556753687632978</v>
      </c>
      <c r="I7" s="32">
        <v>0.67419174257094361</v>
      </c>
      <c r="J7" s="32">
        <v>0.68089117119701625</v>
      </c>
      <c r="K7" s="32">
        <v>0.66723359828626161</v>
      </c>
      <c r="L7" s="32">
        <v>0.76199601057438116</v>
      </c>
      <c r="M7" s="32">
        <v>0.67572372369279365</v>
      </c>
      <c r="N7" s="32">
        <v>0.73809923782057885</v>
      </c>
      <c r="O7" s="32">
        <v>0.75413230336114268</v>
      </c>
      <c r="P7" s="32">
        <v>0.68682115219555739</v>
      </c>
      <c r="Q7" s="32">
        <v>0.66431333470662934</v>
      </c>
      <c r="R7" s="32">
        <v>0.62673841109623329</v>
      </c>
      <c r="S7" s="32">
        <v>0.70979185635321151</v>
      </c>
      <c r="T7" s="32">
        <v>0.69439323308270673</v>
      </c>
      <c r="U7" s="32">
        <v>0.71861952827273667</v>
      </c>
      <c r="V7" s="32">
        <v>0.6824231400418852</v>
      </c>
      <c r="W7" s="32">
        <v>0.72703242695780534</v>
      </c>
      <c r="X7" s="32">
        <v>0.72386181549764828</v>
      </c>
      <c r="Y7" s="32">
        <v>0.66303078586878128</v>
      </c>
      <c r="Z7" s="32">
        <v>0.59044533594259585</v>
      </c>
      <c r="AA7" s="32">
        <v>0.62048714490189039</v>
      </c>
    </row>
    <row r="8" spans="1:27" x14ac:dyDescent="0.35">
      <c r="A8" s="31" t="s">
        <v>38</v>
      </c>
      <c r="B8" s="31" t="s">
        <v>18</v>
      </c>
      <c r="C8" s="32">
        <v>0.11676621880149998</v>
      </c>
      <c r="D8" s="32">
        <v>8.5844408777354858E-2</v>
      </c>
      <c r="E8" s="32">
        <v>8.4576504588815327E-2</v>
      </c>
      <c r="F8" s="32">
        <v>7.514079031435246E-2</v>
      </c>
      <c r="G8" s="32">
        <v>7.1498093140232533E-2</v>
      </c>
      <c r="H8" s="32">
        <v>7.090986347018588E-2</v>
      </c>
      <c r="I8" s="32">
        <v>7.09098732148392E-2</v>
      </c>
      <c r="J8" s="32">
        <v>7.0909885812585491E-2</v>
      </c>
      <c r="K8" s="32">
        <v>7.0909910324884626E-2</v>
      </c>
      <c r="L8" s="32">
        <v>0.12062878987809707</v>
      </c>
      <c r="M8" s="32">
        <v>7.1808400797447283E-2</v>
      </c>
      <c r="N8" s="32">
        <v>8.8922819436022191E-2</v>
      </c>
      <c r="O8" s="32">
        <v>0.16667452845343725</v>
      </c>
      <c r="P8" s="32">
        <v>0.10998047509903286</v>
      </c>
      <c r="Q8" s="32">
        <v>0.13886049744582074</v>
      </c>
      <c r="R8" s="32">
        <v>0.12457407748880862</v>
      </c>
      <c r="S8" s="32">
        <v>0.1927280467762183</v>
      </c>
      <c r="T8" s="32">
        <v>0.21126560133641786</v>
      </c>
      <c r="U8" s="32">
        <v>0.21970105731424899</v>
      </c>
      <c r="V8" s="32">
        <v>0.25513376637746021</v>
      </c>
      <c r="W8" s="32">
        <v>0.26942588819672036</v>
      </c>
      <c r="X8" s="32">
        <v>0.36071999596689913</v>
      </c>
      <c r="Y8" s="32">
        <v>0.27693382315620441</v>
      </c>
      <c r="Z8" s="32">
        <v>0.23633502835306713</v>
      </c>
      <c r="AA8" s="32">
        <v>0.26980973881001608</v>
      </c>
    </row>
    <row r="9" spans="1:27" x14ac:dyDescent="0.35">
      <c r="A9" s="31" t="s">
        <v>38</v>
      </c>
      <c r="B9" s="31" t="s">
        <v>30</v>
      </c>
      <c r="C9" s="32">
        <v>6.2339249549810273E-2</v>
      </c>
      <c r="D9" s="32">
        <v>6.584175509308042E-2</v>
      </c>
      <c r="E9" s="32">
        <v>7.0342436336494563E-2</v>
      </c>
      <c r="F9" s="32">
        <v>7.9830495258166479E-3</v>
      </c>
      <c r="G9" s="32">
        <v>7.3926686433087464E-3</v>
      </c>
      <c r="H9" s="32">
        <v>8.121837109237794E-3</v>
      </c>
      <c r="I9" s="32">
        <v>7.5866267298911145E-3</v>
      </c>
      <c r="J9" s="32">
        <v>7.531302335792061E-3</v>
      </c>
      <c r="K9" s="32">
        <v>7.9331013874253588E-3</v>
      </c>
      <c r="L9" s="32">
        <v>9.7526483140147439E-3</v>
      </c>
      <c r="M9" s="32">
        <v>8.6762684404636456E-3</v>
      </c>
      <c r="N9" s="32">
        <v>8.7597337548296367E-3</v>
      </c>
      <c r="O9" s="32">
        <v>1.0083679311556024E-2</v>
      </c>
      <c r="P9" s="32">
        <v>8.5839860379346589E-3</v>
      </c>
      <c r="Q9" s="32">
        <v>8.1190456621004561E-3</v>
      </c>
      <c r="R9" s="32">
        <v>9.9082146118721452E-3</v>
      </c>
      <c r="S9" s="32">
        <v>2.3033445205479449E-2</v>
      </c>
      <c r="T9" s="32">
        <v>1.1534474885844749E-2</v>
      </c>
      <c r="U9" s="32" t="s">
        <v>152</v>
      </c>
      <c r="V9" s="32" t="s">
        <v>152</v>
      </c>
      <c r="W9" s="32" t="s">
        <v>152</v>
      </c>
      <c r="X9" s="32" t="s">
        <v>152</v>
      </c>
      <c r="Y9" s="32" t="s">
        <v>152</v>
      </c>
      <c r="Z9" s="32" t="s">
        <v>152</v>
      </c>
      <c r="AA9" s="32" t="s">
        <v>152</v>
      </c>
    </row>
    <row r="10" spans="1:27" x14ac:dyDescent="0.35">
      <c r="A10" s="31" t="s">
        <v>38</v>
      </c>
      <c r="B10" s="31" t="s">
        <v>63</v>
      </c>
      <c r="C10" s="32">
        <v>1.7963532251686755E-3</v>
      </c>
      <c r="D10" s="32">
        <v>1.2676302639728649E-3</v>
      </c>
      <c r="E10" s="32">
        <v>2.904341580227334E-3</v>
      </c>
      <c r="F10" s="32">
        <v>2.6288912856972234E-4</v>
      </c>
      <c r="G10" s="32">
        <v>1.2304040999140961E-5</v>
      </c>
      <c r="H10" s="32">
        <v>2.4431964353010638E-4</v>
      </c>
      <c r="I10" s="32">
        <v>5.9237716751762036E-5</v>
      </c>
      <c r="J10" s="32">
        <v>4.2782565074080604E-5</v>
      </c>
      <c r="K10" s="32">
        <v>9.8477096255473169E-5</v>
      </c>
      <c r="L10" s="32">
        <v>1.6088465146532204E-3</v>
      </c>
      <c r="M10" s="32">
        <v>3.9668000349699848E-4</v>
      </c>
      <c r="N10" s="32">
        <v>1.8149824067440223E-3</v>
      </c>
      <c r="O10" s="32">
        <v>3.4963412509185954E-3</v>
      </c>
      <c r="P10" s="32">
        <v>2.0867132802606745E-3</v>
      </c>
      <c r="Q10" s="32">
        <v>5.3875040454840692E-3</v>
      </c>
      <c r="R10" s="32">
        <v>6.5013426789453837E-3</v>
      </c>
      <c r="S10" s="32">
        <v>1.0957821075134568E-2</v>
      </c>
      <c r="T10" s="32">
        <v>6.2646449318958675E-3</v>
      </c>
      <c r="U10" s="32">
        <v>1.6846157448188025E-2</v>
      </c>
      <c r="V10" s="32">
        <v>2.7195088398446306E-2</v>
      </c>
      <c r="W10" s="32">
        <v>3.8435919679250266E-2</v>
      </c>
      <c r="X10" s="32">
        <v>6.5904081060018022E-2</v>
      </c>
      <c r="Y10" s="32">
        <v>9.4421347365529665E-2</v>
      </c>
      <c r="Z10" s="32">
        <v>5.4359304061570711E-2</v>
      </c>
      <c r="AA10" s="32">
        <v>6.6355022221544394E-2</v>
      </c>
    </row>
    <row r="11" spans="1:27" x14ac:dyDescent="0.35">
      <c r="A11" s="31" t="s">
        <v>38</v>
      </c>
      <c r="B11" s="31" t="s">
        <v>62</v>
      </c>
      <c r="C11" s="32">
        <v>0.20197625466991387</v>
      </c>
      <c r="D11" s="32">
        <v>0.26003238359465686</v>
      </c>
      <c r="E11" s="32">
        <v>0.21098538624464785</v>
      </c>
      <c r="F11" s="32">
        <v>0.23363891350315613</v>
      </c>
      <c r="G11" s="32">
        <v>0.26277442766825521</v>
      </c>
      <c r="H11" s="32">
        <v>0.24586901523939386</v>
      </c>
      <c r="I11" s="32">
        <v>0.2480942370393851</v>
      </c>
      <c r="J11" s="32">
        <v>0.28714749293383407</v>
      </c>
      <c r="K11" s="32">
        <v>0.25007709449736321</v>
      </c>
      <c r="L11" s="32">
        <v>0.2174824304319444</v>
      </c>
      <c r="M11" s="32">
        <v>0.26875221397438054</v>
      </c>
      <c r="N11" s="32">
        <v>0.22035649787090106</v>
      </c>
      <c r="O11" s="32">
        <v>0.24209963727270567</v>
      </c>
      <c r="P11" s="32">
        <v>0.26952558908153262</v>
      </c>
      <c r="Q11" s="32">
        <v>0.25542834461090641</v>
      </c>
      <c r="R11" s="32">
        <v>0.25328153181163382</v>
      </c>
      <c r="S11" s="32">
        <v>0.2903009638241188</v>
      </c>
      <c r="T11" s="32">
        <v>0.25218238233775958</v>
      </c>
      <c r="U11" s="32">
        <v>0.21245953113969099</v>
      </c>
      <c r="V11" s="32">
        <v>0.27012666797197554</v>
      </c>
      <c r="W11" s="32">
        <v>0.21776548906405141</v>
      </c>
      <c r="X11" s="32">
        <v>0.23400763555913953</v>
      </c>
      <c r="Y11" s="32">
        <v>0.26496473684758709</v>
      </c>
      <c r="Z11" s="32">
        <v>0.24514512364365382</v>
      </c>
      <c r="AA11" s="32">
        <v>0.24676604153569809</v>
      </c>
    </row>
    <row r="12" spans="1:27" x14ac:dyDescent="0.35">
      <c r="A12" s="31" t="s">
        <v>38</v>
      </c>
      <c r="B12" s="31" t="s">
        <v>66</v>
      </c>
      <c r="C12" s="32">
        <v>0.33825999173283194</v>
      </c>
      <c r="D12" s="32">
        <v>0.3829179122553234</v>
      </c>
      <c r="E12" s="32">
        <v>0.34683333787545112</v>
      </c>
      <c r="F12" s="32">
        <v>0.33861829153090894</v>
      </c>
      <c r="G12" s="32">
        <v>0.35907780818237267</v>
      </c>
      <c r="H12" s="32">
        <v>0.37738260283868535</v>
      </c>
      <c r="I12" s="32">
        <v>0.38431844641646162</v>
      </c>
      <c r="J12" s="32">
        <v>0.36819644993857781</v>
      </c>
      <c r="K12" s="32">
        <v>0.36590802057923155</v>
      </c>
      <c r="L12" s="32">
        <v>0.36223928236115738</v>
      </c>
      <c r="M12" s="32">
        <v>0.38426982141382204</v>
      </c>
      <c r="N12" s="32">
        <v>0.34827165901230778</v>
      </c>
      <c r="O12" s="32">
        <v>0.33895063387117841</v>
      </c>
      <c r="P12" s="32">
        <v>0.35577803954643694</v>
      </c>
      <c r="Q12" s="32">
        <v>0.3651433238060916</v>
      </c>
      <c r="R12" s="32">
        <v>0.37306453613201557</v>
      </c>
      <c r="S12" s="32">
        <v>0.36377098722050893</v>
      </c>
      <c r="T12" s="32">
        <v>0.35672381093727956</v>
      </c>
      <c r="U12" s="32">
        <v>0.36131125435894096</v>
      </c>
      <c r="V12" s="32">
        <v>0.3557374919089818</v>
      </c>
      <c r="W12" s="32">
        <v>0.32925569867284121</v>
      </c>
      <c r="X12" s="32">
        <v>0.30710884057268417</v>
      </c>
      <c r="Y12" s="32">
        <v>0.33733707818393943</v>
      </c>
      <c r="Z12" s="32">
        <v>0.35078236432418375</v>
      </c>
      <c r="AA12" s="32">
        <v>0.35390567904845649</v>
      </c>
    </row>
    <row r="13" spans="1:27" x14ac:dyDescent="0.35">
      <c r="A13" s="31" t="s">
        <v>38</v>
      </c>
      <c r="B13" s="31" t="s">
        <v>65</v>
      </c>
      <c r="C13" s="32">
        <v>0.27362385069503625</v>
      </c>
      <c r="D13" s="32">
        <v>0.28263422917294256</v>
      </c>
      <c r="E13" s="32">
        <v>0.28560310609243544</v>
      </c>
      <c r="F13" s="32">
        <v>0.2882935750986278</v>
      </c>
      <c r="G13" s="32">
        <v>0.28109781267999268</v>
      </c>
      <c r="H13" s="32">
        <v>0.30192253783575768</v>
      </c>
      <c r="I13" s="32">
        <v>0.30489884518387506</v>
      </c>
      <c r="J13" s="32">
        <v>0.2699503148020661</v>
      </c>
      <c r="K13" s="32">
        <v>0.28456510780374811</v>
      </c>
      <c r="L13" s="32">
        <v>0.29568576976789385</v>
      </c>
      <c r="M13" s="32">
        <v>0.30157560672800293</v>
      </c>
      <c r="N13" s="32">
        <v>0.30136962930192523</v>
      </c>
      <c r="O13" s="32">
        <v>0.29122749602121922</v>
      </c>
      <c r="P13" s="32">
        <v>0.28218252239140773</v>
      </c>
      <c r="Q13" s="32">
        <v>0.30157719147654</v>
      </c>
      <c r="R13" s="32">
        <v>0.30261248972102628</v>
      </c>
      <c r="S13" s="32">
        <v>0.27210330287628109</v>
      </c>
      <c r="T13" s="32">
        <v>0.28351412502365936</v>
      </c>
      <c r="U13" s="32">
        <v>0.29705848721297134</v>
      </c>
      <c r="V13" s="32">
        <v>0.30248145011651389</v>
      </c>
      <c r="W13" s="32">
        <v>0.30052166917109802</v>
      </c>
      <c r="X13" s="32">
        <v>0.29025980159417891</v>
      </c>
      <c r="Y13" s="32">
        <v>0.28298879597414173</v>
      </c>
      <c r="Z13" s="32">
        <v>0.30135001005378736</v>
      </c>
      <c r="AA13" s="32">
        <v>0.3014336447979663</v>
      </c>
    </row>
    <row r="14" spans="1:27" x14ac:dyDescent="0.35">
      <c r="A14" s="31" t="s">
        <v>38</v>
      </c>
      <c r="B14" s="31" t="s">
        <v>34</v>
      </c>
      <c r="C14" s="32">
        <v>4.0176328654772067E-2</v>
      </c>
      <c r="D14" s="32">
        <v>4.0339697212476697E-2</v>
      </c>
      <c r="E14" s="32">
        <v>5.143983542267979E-2</v>
      </c>
      <c r="F14" s="32">
        <v>4.7312783287653273E-2</v>
      </c>
      <c r="G14" s="32">
        <v>4.6826115439748198E-2</v>
      </c>
      <c r="H14" s="32">
        <v>5.242680712165803E-2</v>
      </c>
      <c r="I14" s="32">
        <v>5.056456985298538E-2</v>
      </c>
      <c r="J14" s="32">
        <v>4.659069313377541E-2</v>
      </c>
      <c r="K14" s="32">
        <v>4.9666505364332938E-2</v>
      </c>
      <c r="L14" s="32">
        <v>0.10413023243349109</v>
      </c>
      <c r="M14" s="32">
        <v>9.5727010471449589E-2</v>
      </c>
      <c r="N14" s="32">
        <v>0.11566871104661906</v>
      </c>
      <c r="O14" s="32">
        <v>0.12129295319059018</v>
      </c>
      <c r="P14" s="32">
        <v>0.11752572204901146</v>
      </c>
      <c r="Q14" s="32">
        <v>0.12535175623298814</v>
      </c>
      <c r="R14" s="32">
        <v>0.12479276472193362</v>
      </c>
      <c r="S14" s="32">
        <v>0.12170729686397525</v>
      </c>
      <c r="T14" s="32">
        <v>0.11973061163304939</v>
      </c>
      <c r="U14" s="32">
        <v>0.12279152333629972</v>
      </c>
      <c r="V14" s="32">
        <v>0.11969175145789805</v>
      </c>
      <c r="W14" s="32">
        <v>0.12155046973893985</v>
      </c>
      <c r="X14" s="32">
        <v>0.11996569768035428</v>
      </c>
      <c r="Y14" s="32">
        <v>0.11633390859576959</v>
      </c>
      <c r="Z14" s="32">
        <v>0.12223911944171534</v>
      </c>
      <c r="AA14" s="32">
        <v>0.12239586890023443</v>
      </c>
    </row>
    <row r="15" spans="1:27" x14ac:dyDescent="0.35">
      <c r="A15" s="31" t="s">
        <v>38</v>
      </c>
      <c r="B15" s="31" t="s">
        <v>70</v>
      </c>
      <c r="C15" s="32">
        <v>5.2990028468346438E-3</v>
      </c>
      <c r="D15" s="32">
        <v>1.530692503805175E-2</v>
      </c>
      <c r="E15" s="32">
        <v>3.9643852810192233E-2</v>
      </c>
      <c r="F15" s="32">
        <v>4.3086802655404342E-2</v>
      </c>
      <c r="G15" s="32">
        <v>3.3130695677879324E-2</v>
      </c>
      <c r="H15" s="32">
        <v>5.3952905853456835E-2</v>
      </c>
      <c r="I15" s="32">
        <v>6.3420959582354969E-2</v>
      </c>
      <c r="J15" s="32">
        <v>4.6571587970404636E-2</v>
      </c>
      <c r="K15" s="32">
        <v>6.5809836264857313E-2</v>
      </c>
      <c r="L15" s="32">
        <v>0.12790291881038698</v>
      </c>
      <c r="M15" s="32">
        <v>9.2052078410878563E-2</v>
      </c>
      <c r="N15" s="32">
        <v>0.12896141526067778</v>
      </c>
      <c r="O15" s="32">
        <v>0.13484960260582221</v>
      </c>
      <c r="P15" s="32">
        <v>0.13441652191500375</v>
      </c>
      <c r="Q15" s="32">
        <v>0.18088337794248407</v>
      </c>
      <c r="R15" s="32">
        <v>0.18736285776959508</v>
      </c>
      <c r="S15" s="32">
        <v>0.21837380339113532</v>
      </c>
      <c r="T15" s="32">
        <v>0.21241914178642579</v>
      </c>
      <c r="U15" s="32">
        <v>0.2281661074798749</v>
      </c>
      <c r="V15" s="32">
        <v>0.24144486738231632</v>
      </c>
      <c r="W15" s="32">
        <v>0.25136503569590174</v>
      </c>
      <c r="X15" s="32">
        <v>0.24246230887919423</v>
      </c>
      <c r="Y15" s="32">
        <v>0.24087865395297442</v>
      </c>
      <c r="Z15" s="32">
        <v>0.25672405836347456</v>
      </c>
      <c r="AA15" s="32">
        <v>0.25635403224633085</v>
      </c>
    </row>
    <row r="16" spans="1:27" x14ac:dyDescent="0.35">
      <c r="A16" s="31" t="s">
        <v>38</v>
      </c>
      <c r="B16" s="31" t="s">
        <v>52</v>
      </c>
      <c r="C16" s="32">
        <v>7.3640564692272259E-2</v>
      </c>
      <c r="D16" s="32">
        <v>7.578605214636816E-2</v>
      </c>
      <c r="E16" s="32">
        <v>8.4247434237333982E-2</v>
      </c>
      <c r="F16" s="32">
        <v>8.1357577367280637E-2</v>
      </c>
      <c r="G16" s="32">
        <v>7.9950894452522084E-2</v>
      </c>
      <c r="H16" s="32">
        <v>8.3919897541707283E-2</v>
      </c>
      <c r="I16" s="32">
        <v>8.4271462460123112E-2</v>
      </c>
      <c r="J16" s="32">
        <v>7.7616006896962658E-2</v>
      </c>
      <c r="K16" s="32">
        <v>8.2547376625590335E-2</v>
      </c>
      <c r="L16" s="32">
        <v>9.1557235338273577E-2</v>
      </c>
      <c r="M16" s="32">
        <v>8.6681605905691211E-2</v>
      </c>
      <c r="N16" s="32">
        <v>9.2446851745724326E-2</v>
      </c>
      <c r="O16" s="32">
        <v>9.2288151524121953E-2</v>
      </c>
      <c r="P16" s="32">
        <v>9.0957698474543866E-2</v>
      </c>
      <c r="Q16" s="32">
        <v>9.411182950387359E-2</v>
      </c>
      <c r="R16" s="32">
        <v>9.2430695101592963E-2</v>
      </c>
      <c r="S16" s="32">
        <v>9.0382159219094885E-2</v>
      </c>
      <c r="T16" s="32">
        <v>8.9856867821907951E-2</v>
      </c>
      <c r="U16" s="32">
        <v>9.0597781433799554E-2</v>
      </c>
      <c r="V16" s="32">
        <v>8.9571367958056494E-2</v>
      </c>
      <c r="W16" s="32">
        <v>8.9697633086380985E-2</v>
      </c>
      <c r="X16" s="32">
        <v>8.9636920538877438E-2</v>
      </c>
      <c r="Y16" s="32">
        <v>8.7881109980783079E-2</v>
      </c>
      <c r="Z16" s="32">
        <v>9.0469577214655941E-2</v>
      </c>
      <c r="AA16" s="32">
        <v>9.0613515167696196E-2</v>
      </c>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2">
        <v>0.54639673289006374</v>
      </c>
      <c r="D20" s="32">
        <v>0.48273750023392475</v>
      </c>
      <c r="E20" s="32">
        <v>0.55675757764215505</v>
      </c>
      <c r="F20" s="32">
        <v>0.54618961657103027</v>
      </c>
      <c r="G20" s="32">
        <v>0.52677573883047524</v>
      </c>
      <c r="H20" s="32">
        <v>0.47773303288113483</v>
      </c>
      <c r="I20" s="32">
        <v>0.50697436763999038</v>
      </c>
      <c r="J20" s="32">
        <v>0.53873094808940158</v>
      </c>
      <c r="K20" s="32">
        <v>0.60778060643743492</v>
      </c>
      <c r="L20" s="32">
        <v>0.61681050435865503</v>
      </c>
      <c r="M20" s="32">
        <v>0.57745995226234925</v>
      </c>
      <c r="N20" s="32">
        <v>0.62712534583980029</v>
      </c>
      <c r="O20" s="32">
        <v>0.67667686849654562</v>
      </c>
      <c r="P20" s="32">
        <v>0.60644312182784199</v>
      </c>
      <c r="Q20" s="32">
        <v>0.43471739656842401</v>
      </c>
      <c r="R20" s="32">
        <v>0.50762685069876845</v>
      </c>
      <c r="S20" s="32">
        <v>0.6683424571052996</v>
      </c>
      <c r="T20" s="32">
        <v>0.64978015601217665</v>
      </c>
      <c r="U20" s="32">
        <v>0.67460320672478202</v>
      </c>
      <c r="V20" s="32">
        <v>0.54916206586412075</v>
      </c>
      <c r="W20" s="32">
        <v>0.61447021585720052</v>
      </c>
      <c r="X20" s="32" t="s">
        <v>152</v>
      </c>
      <c r="Y20" s="32" t="s">
        <v>152</v>
      </c>
      <c r="Z20" s="32" t="s">
        <v>152</v>
      </c>
      <c r="AA20" s="32" t="s">
        <v>152</v>
      </c>
    </row>
    <row r="21" spans="1:27" s="30" customFormat="1" x14ac:dyDescent="0.35">
      <c r="A21" s="31" t="s">
        <v>119</v>
      </c>
      <c r="B21" s="31" t="s">
        <v>68</v>
      </c>
      <c r="C21" s="32" t="s">
        <v>152</v>
      </c>
      <c r="D21" s="32" t="s">
        <v>152</v>
      </c>
      <c r="E21" s="32" t="s">
        <v>152</v>
      </c>
      <c r="F21" s="32" t="s">
        <v>152</v>
      </c>
      <c r="G21" s="32" t="s">
        <v>152</v>
      </c>
      <c r="H21" s="32" t="s">
        <v>152</v>
      </c>
      <c r="I21" s="32" t="s">
        <v>152</v>
      </c>
      <c r="J21" s="32" t="s">
        <v>152</v>
      </c>
      <c r="K21" s="32" t="s">
        <v>152</v>
      </c>
      <c r="L21" s="32" t="s">
        <v>152</v>
      </c>
      <c r="M21" s="32" t="s">
        <v>152</v>
      </c>
      <c r="N21" s="32" t="s">
        <v>152</v>
      </c>
      <c r="O21" s="32" t="s">
        <v>152</v>
      </c>
      <c r="P21" s="32" t="s">
        <v>152</v>
      </c>
      <c r="Q21" s="32" t="s">
        <v>152</v>
      </c>
      <c r="R21" s="32" t="s">
        <v>152</v>
      </c>
      <c r="S21" s="32" t="s">
        <v>152</v>
      </c>
      <c r="T21" s="32" t="s">
        <v>152</v>
      </c>
      <c r="U21" s="32" t="s">
        <v>152</v>
      </c>
      <c r="V21" s="32" t="s">
        <v>152</v>
      </c>
      <c r="W21" s="32" t="s">
        <v>152</v>
      </c>
      <c r="X21" s="32" t="s">
        <v>152</v>
      </c>
      <c r="Y21" s="32" t="s">
        <v>152</v>
      </c>
      <c r="Z21" s="32" t="s">
        <v>152</v>
      </c>
      <c r="AA21" s="32" t="s">
        <v>152</v>
      </c>
    </row>
    <row r="22" spans="1:27" s="30" customFormat="1" x14ac:dyDescent="0.35">
      <c r="A22" s="31" t="s">
        <v>119</v>
      </c>
      <c r="B22" s="31" t="s">
        <v>18</v>
      </c>
      <c r="C22" s="32">
        <v>4.3863479262932744E-3</v>
      </c>
      <c r="D22" s="32">
        <v>6.3363836055836441E-3</v>
      </c>
      <c r="E22" s="32">
        <v>6.3364756205557078E-3</v>
      </c>
      <c r="F22" s="32">
        <v>1.196851328127186E-2</v>
      </c>
      <c r="G22" s="32">
        <v>1.1968520075110921E-2</v>
      </c>
      <c r="H22" s="32">
        <v>1.1968534219460572E-2</v>
      </c>
      <c r="I22" s="32">
        <v>1.1968552516225943E-2</v>
      </c>
      <c r="J22" s="32">
        <v>1.1968570688938562E-2</v>
      </c>
      <c r="K22" s="32">
        <v>1.1968637395812642E-2</v>
      </c>
      <c r="L22" s="32">
        <v>0.19906709742301132</v>
      </c>
      <c r="M22" s="32">
        <v>1.6222217675620834E-2</v>
      </c>
      <c r="N22" s="32">
        <v>6.7268440644233929E-2</v>
      </c>
      <c r="O22" s="32">
        <v>0.25871660920007417</v>
      </c>
      <c r="P22" s="32">
        <v>0.14368679812552493</v>
      </c>
      <c r="Q22" s="32">
        <v>0.17667016025656984</v>
      </c>
      <c r="R22" s="32">
        <v>0.10677788638747639</v>
      </c>
      <c r="S22" s="32">
        <v>0.22802364725106053</v>
      </c>
      <c r="T22" s="32">
        <v>0.26736459432877829</v>
      </c>
      <c r="U22" s="32">
        <v>0.27087752482776689</v>
      </c>
      <c r="V22" s="32">
        <v>0.30497879045606063</v>
      </c>
      <c r="W22" s="32">
        <v>0.32639417025487533</v>
      </c>
      <c r="X22" s="32">
        <v>0.46645491471195555</v>
      </c>
      <c r="Y22" s="32">
        <v>0.25584757983726819</v>
      </c>
      <c r="Z22" s="32" t="s">
        <v>152</v>
      </c>
      <c r="AA22" s="32" t="s">
        <v>152</v>
      </c>
    </row>
    <row r="23" spans="1:27" s="30" customFormat="1" x14ac:dyDescent="0.35">
      <c r="A23" s="31" t="s">
        <v>119</v>
      </c>
      <c r="B23" s="31" t="s">
        <v>30</v>
      </c>
      <c r="C23" s="32" t="s">
        <v>152</v>
      </c>
      <c r="D23" s="32" t="s">
        <v>152</v>
      </c>
      <c r="E23" s="32" t="s">
        <v>152</v>
      </c>
      <c r="F23" s="32" t="s">
        <v>152</v>
      </c>
      <c r="G23" s="32" t="s">
        <v>152</v>
      </c>
      <c r="H23" s="32" t="s">
        <v>152</v>
      </c>
      <c r="I23" s="32" t="s">
        <v>152</v>
      </c>
      <c r="J23" s="32" t="s">
        <v>152</v>
      </c>
      <c r="K23" s="32" t="s">
        <v>152</v>
      </c>
      <c r="L23" s="32" t="s">
        <v>152</v>
      </c>
      <c r="M23" s="32" t="s">
        <v>152</v>
      </c>
      <c r="N23" s="32" t="s">
        <v>152</v>
      </c>
      <c r="O23" s="32" t="s">
        <v>152</v>
      </c>
      <c r="P23" s="32" t="s">
        <v>152</v>
      </c>
      <c r="Q23" s="32" t="s">
        <v>152</v>
      </c>
      <c r="R23" s="32" t="s">
        <v>152</v>
      </c>
      <c r="S23" s="32" t="s">
        <v>152</v>
      </c>
      <c r="T23" s="32" t="s">
        <v>152</v>
      </c>
      <c r="U23" s="32" t="s">
        <v>152</v>
      </c>
      <c r="V23" s="32" t="s">
        <v>152</v>
      </c>
      <c r="W23" s="32" t="s">
        <v>152</v>
      </c>
      <c r="X23" s="32" t="s">
        <v>152</v>
      </c>
      <c r="Y23" s="32" t="s">
        <v>152</v>
      </c>
      <c r="Z23" s="32" t="s">
        <v>152</v>
      </c>
      <c r="AA23" s="32" t="s">
        <v>152</v>
      </c>
    </row>
    <row r="24" spans="1:27" s="30" customFormat="1" x14ac:dyDescent="0.35">
      <c r="A24" s="31" t="s">
        <v>119</v>
      </c>
      <c r="B24" s="31" t="s">
        <v>63</v>
      </c>
      <c r="C24" s="32">
        <v>2.3545305673666319E-4</v>
      </c>
      <c r="D24" s="32">
        <v>1.044868228739624E-4</v>
      </c>
      <c r="E24" s="32">
        <v>1.6678417113158336E-4</v>
      </c>
      <c r="F24" s="32">
        <v>1.5253833932389141E-4</v>
      </c>
      <c r="G24" s="32">
        <v>1.2576615653992403E-7</v>
      </c>
      <c r="H24" s="32">
        <v>6.9774288892215385E-6</v>
      </c>
      <c r="I24" s="32">
        <v>1.4206863784699754E-7</v>
      </c>
      <c r="J24" s="32">
        <v>1.5093956417905663E-7</v>
      </c>
      <c r="K24" s="32">
        <v>1.6473343251719896E-7</v>
      </c>
      <c r="L24" s="32">
        <v>3.0371489015360503E-4</v>
      </c>
      <c r="M24" s="32">
        <v>1.5805608719855679E-5</v>
      </c>
      <c r="N24" s="32">
        <v>8.3181529761094301E-4</v>
      </c>
      <c r="O24" s="32">
        <v>1.0454299339181265E-3</v>
      </c>
      <c r="P24" s="32">
        <v>9.7561477977108586E-5</v>
      </c>
      <c r="Q24" s="32">
        <v>6.8419338131348725E-3</v>
      </c>
      <c r="R24" s="32">
        <v>6.8051141418331244E-3</v>
      </c>
      <c r="S24" s="32">
        <v>1.1052728874447396E-2</v>
      </c>
      <c r="T24" s="32">
        <v>2.5347574820950929E-3</v>
      </c>
      <c r="U24" s="32">
        <v>1.6419769882577404E-2</v>
      </c>
      <c r="V24" s="32">
        <v>3.8990713154846042E-2</v>
      </c>
      <c r="W24" s="32">
        <v>5.4444619717612483E-2</v>
      </c>
      <c r="X24" s="32">
        <v>0.101073932497519</v>
      </c>
      <c r="Y24" s="32">
        <v>0.15529824215941823</v>
      </c>
      <c r="Z24" s="32">
        <v>8.6652705493558357E-2</v>
      </c>
      <c r="AA24" s="32">
        <v>0.10338181315398781</v>
      </c>
    </row>
    <row r="25" spans="1:27" s="30" customFormat="1" x14ac:dyDescent="0.35">
      <c r="A25" s="31" t="s">
        <v>119</v>
      </c>
      <c r="B25" s="31" t="s">
        <v>62</v>
      </c>
      <c r="C25" s="32">
        <v>8.709499389664993E-2</v>
      </c>
      <c r="D25" s="32">
        <v>8.8625412993354122E-2</v>
      </c>
      <c r="E25" s="32">
        <v>8.5319070391970661E-2</v>
      </c>
      <c r="F25" s="32">
        <v>0.11567605117772052</v>
      </c>
      <c r="G25" s="32">
        <v>0.12047578959265788</v>
      </c>
      <c r="H25" s="32">
        <v>0.12113772638907727</v>
      </c>
      <c r="I25" s="32">
        <v>0.12343243455852429</v>
      </c>
      <c r="J25" s="32">
        <v>0.15103886229033861</v>
      </c>
      <c r="K25" s="32">
        <v>0.12857278312762779</v>
      </c>
      <c r="L25" s="32">
        <v>0.13636583570685834</v>
      </c>
      <c r="M25" s="32">
        <v>0.11632905511099055</v>
      </c>
      <c r="N25" s="32">
        <v>0.11956497427550966</v>
      </c>
      <c r="O25" s="32">
        <v>0.14597364392603643</v>
      </c>
      <c r="P25" s="32">
        <v>0.14648229169492286</v>
      </c>
      <c r="Q25" s="32">
        <v>0.15173732944527329</v>
      </c>
      <c r="R25" s="32">
        <v>0.14776595167050952</v>
      </c>
      <c r="S25" s="32">
        <v>0.1799920701659207</v>
      </c>
      <c r="T25" s="32">
        <v>0.15180550341335505</v>
      </c>
      <c r="U25" s="32">
        <v>0.13726916858809163</v>
      </c>
      <c r="V25" s="32">
        <v>0.14023479596726798</v>
      </c>
      <c r="W25" s="32">
        <v>0.12925637307292373</v>
      </c>
      <c r="X25" s="32">
        <v>0.14565204620462041</v>
      </c>
      <c r="Y25" s="32">
        <v>0.15259071115330711</v>
      </c>
      <c r="Z25" s="32">
        <v>0.14772158031556579</v>
      </c>
      <c r="AA25" s="32">
        <v>0.15086546227225464</v>
      </c>
    </row>
    <row r="26" spans="1:27" s="30" customFormat="1" x14ac:dyDescent="0.35">
      <c r="A26" s="31" t="s">
        <v>119</v>
      </c>
      <c r="B26" s="31" t="s">
        <v>66</v>
      </c>
      <c r="C26" s="32">
        <v>0.33603221697389379</v>
      </c>
      <c r="D26" s="32">
        <v>0.38169401090158417</v>
      </c>
      <c r="E26" s="32">
        <v>0.35532663741799275</v>
      </c>
      <c r="F26" s="32">
        <v>0.34419199791317584</v>
      </c>
      <c r="G26" s="32">
        <v>0.35774569107344623</v>
      </c>
      <c r="H26" s="32">
        <v>0.38027014898668404</v>
      </c>
      <c r="I26" s="32">
        <v>0.37712249410144116</v>
      </c>
      <c r="J26" s="32">
        <v>0.3444893033883088</v>
      </c>
      <c r="K26" s="32">
        <v>0.32564338553458766</v>
      </c>
      <c r="L26" s="32">
        <v>0.34401498645929057</v>
      </c>
      <c r="M26" s="32">
        <v>0.38283225473024551</v>
      </c>
      <c r="N26" s="32">
        <v>0.33806835239201766</v>
      </c>
      <c r="O26" s="32">
        <v>0.3212653440143991</v>
      </c>
      <c r="P26" s="32">
        <v>0.34698271924066282</v>
      </c>
      <c r="Q26" s="32">
        <v>0.3573806756213827</v>
      </c>
      <c r="R26" s="32">
        <v>0.35308218862031171</v>
      </c>
      <c r="S26" s="32">
        <v>0.33017800309159856</v>
      </c>
      <c r="T26" s="32">
        <v>0.30222844120890874</v>
      </c>
      <c r="U26" s="32">
        <v>0.31839817800222342</v>
      </c>
      <c r="V26" s="32">
        <v>0.31467315186938438</v>
      </c>
      <c r="W26" s="32">
        <v>0.317092322488919</v>
      </c>
      <c r="X26" s="32">
        <v>0.29753781392072859</v>
      </c>
      <c r="Y26" s="32">
        <v>0.3305287656578802</v>
      </c>
      <c r="Z26" s="32">
        <v>0.34034470297792602</v>
      </c>
      <c r="AA26" s="32">
        <v>0.33587183491905359</v>
      </c>
    </row>
    <row r="27" spans="1:27" s="30" customFormat="1" x14ac:dyDescent="0.35">
      <c r="A27" s="31" t="s">
        <v>119</v>
      </c>
      <c r="B27" s="31" t="s">
        <v>65</v>
      </c>
      <c r="C27" s="32">
        <v>0.24796307256164488</v>
      </c>
      <c r="D27" s="32">
        <v>0.25902645086454174</v>
      </c>
      <c r="E27" s="32">
        <v>0.26387024914774948</v>
      </c>
      <c r="F27" s="32">
        <v>0.2841663869491784</v>
      </c>
      <c r="G27" s="32">
        <v>0.27778512056429772</v>
      </c>
      <c r="H27" s="32">
        <v>0.30259018034036123</v>
      </c>
      <c r="I27" s="32">
        <v>0.30625973375055565</v>
      </c>
      <c r="J27" s="32">
        <v>0.27525907014381373</v>
      </c>
      <c r="K27" s="32">
        <v>0.28377672500127626</v>
      </c>
      <c r="L27" s="32">
        <v>0.2982583146479566</v>
      </c>
      <c r="M27" s="32">
        <v>0.30336813775802429</v>
      </c>
      <c r="N27" s="32">
        <v>0.30031589714810336</v>
      </c>
      <c r="O27" s="32">
        <v>0.2921129084868771</v>
      </c>
      <c r="P27" s="32">
        <v>0.2826618862220347</v>
      </c>
      <c r="Q27" s="32">
        <v>0.30517155191497158</v>
      </c>
      <c r="R27" s="32">
        <v>0.30586461458381192</v>
      </c>
      <c r="S27" s="32">
        <v>0.27716640340832327</v>
      </c>
      <c r="T27" s="32">
        <v>0.2839972292924019</v>
      </c>
      <c r="U27" s="32">
        <v>0.30120882690040734</v>
      </c>
      <c r="V27" s="32">
        <v>0.30722861861042028</v>
      </c>
      <c r="W27" s="32">
        <v>0.30106573287153371</v>
      </c>
      <c r="X27" s="32">
        <v>0.29205951377885764</v>
      </c>
      <c r="Y27" s="32">
        <v>0.28356373958174164</v>
      </c>
      <c r="Z27" s="32">
        <v>0.30500240547290219</v>
      </c>
      <c r="AA27" s="32">
        <v>0.30324096416485774</v>
      </c>
    </row>
    <row r="28" spans="1:27" s="30" customFormat="1" x14ac:dyDescent="0.35">
      <c r="A28" s="31" t="s">
        <v>119</v>
      </c>
      <c r="B28" s="31" t="s">
        <v>34</v>
      </c>
      <c r="C28" s="32" t="s">
        <v>152</v>
      </c>
      <c r="D28" s="32" t="s">
        <v>152</v>
      </c>
      <c r="E28" s="32" t="s">
        <v>152</v>
      </c>
      <c r="F28" s="32" t="s">
        <v>152</v>
      </c>
      <c r="G28" s="32" t="s">
        <v>152</v>
      </c>
      <c r="H28" s="32" t="s">
        <v>152</v>
      </c>
      <c r="I28" s="32" t="s">
        <v>152</v>
      </c>
      <c r="J28" s="32" t="s">
        <v>152</v>
      </c>
      <c r="K28" s="32" t="s">
        <v>152</v>
      </c>
      <c r="L28" s="32">
        <v>0.13042914313338846</v>
      </c>
      <c r="M28" s="32">
        <v>0.12158472383944638</v>
      </c>
      <c r="N28" s="32">
        <v>0.13101689640364275</v>
      </c>
      <c r="O28" s="32">
        <v>0.126715421290402</v>
      </c>
      <c r="P28" s="32">
        <v>0.12305690523498632</v>
      </c>
      <c r="Q28" s="32">
        <v>0.13110423575848362</v>
      </c>
      <c r="R28" s="32">
        <v>0.13076960337112348</v>
      </c>
      <c r="S28" s="32">
        <v>0.12707979754955684</v>
      </c>
      <c r="T28" s="32">
        <v>0.12470229539210803</v>
      </c>
      <c r="U28" s="32">
        <v>0.12845903253043436</v>
      </c>
      <c r="V28" s="32">
        <v>0.1251605943298833</v>
      </c>
      <c r="W28" s="32">
        <v>0.12589314109511987</v>
      </c>
      <c r="X28" s="32">
        <v>0.12358834701376686</v>
      </c>
      <c r="Y28" s="32">
        <v>0.12002343038963798</v>
      </c>
      <c r="Z28" s="32">
        <v>0.1290472018723422</v>
      </c>
      <c r="AA28" s="32">
        <v>0.12776059883789126</v>
      </c>
    </row>
    <row r="29" spans="1:27" s="30" customFormat="1" x14ac:dyDescent="0.35">
      <c r="A29" s="31" t="s">
        <v>119</v>
      </c>
      <c r="B29" s="31" t="s">
        <v>70</v>
      </c>
      <c r="C29" s="32">
        <v>2.7052005327245048E-3</v>
      </c>
      <c r="D29" s="32">
        <v>1.1316341942541856E-2</v>
      </c>
      <c r="E29" s="32">
        <v>2.5140430936073058E-2</v>
      </c>
      <c r="F29" s="32">
        <v>3.8287191520305415E-2</v>
      </c>
      <c r="G29" s="32">
        <v>3.0869999005612339E-2</v>
      </c>
      <c r="H29" s="32">
        <v>5.2527681880472195E-2</v>
      </c>
      <c r="I29" s="32">
        <v>6.4214523704333087E-2</v>
      </c>
      <c r="J29" s="32">
        <v>4.4561556651458875E-2</v>
      </c>
      <c r="K29" s="32">
        <v>6.6966044570549027E-2</v>
      </c>
      <c r="L29" s="32">
        <v>0.13821749717600632</v>
      </c>
      <c r="M29" s="32">
        <v>9.6257779026196949E-2</v>
      </c>
      <c r="N29" s="32">
        <v>0.13861846526582747</v>
      </c>
      <c r="O29" s="32">
        <v>0.14850922681900056</v>
      </c>
      <c r="P29" s="32">
        <v>0.14597177558388999</v>
      </c>
      <c r="Q29" s="32">
        <v>0.19688091580808076</v>
      </c>
      <c r="R29" s="32">
        <v>0.20339283912479519</v>
      </c>
      <c r="S29" s="32">
        <v>0.2292424657366029</v>
      </c>
      <c r="T29" s="32">
        <v>0.22135265803323914</v>
      </c>
      <c r="U29" s="32">
        <v>0.23937356721572275</v>
      </c>
      <c r="V29" s="32">
        <v>0.25330521832615005</v>
      </c>
      <c r="W29" s="32">
        <v>0.25247543412779477</v>
      </c>
      <c r="X29" s="32">
        <v>0.23648683889812538</v>
      </c>
      <c r="Y29" s="32">
        <v>0.2421050812815051</v>
      </c>
      <c r="Z29" s="32">
        <v>0.25769361181303202</v>
      </c>
      <c r="AA29" s="32">
        <v>0.25853004701154692</v>
      </c>
    </row>
    <row r="30" spans="1:27" s="30" customFormat="1" x14ac:dyDescent="0.35">
      <c r="A30" s="31" t="s">
        <v>119</v>
      </c>
      <c r="B30" s="31" t="s">
        <v>52</v>
      </c>
      <c r="C30" s="32">
        <v>4.2594342569026264E-2</v>
      </c>
      <c r="D30" s="32">
        <v>6.5623462594770546E-2</v>
      </c>
      <c r="E30" s="32">
        <v>7.2546549264911012E-2</v>
      </c>
      <c r="F30" s="32">
        <v>7.6542749091234388E-2</v>
      </c>
      <c r="G30" s="32">
        <v>7.6759526392590219E-2</v>
      </c>
      <c r="H30" s="32">
        <v>8.2838281301079383E-2</v>
      </c>
      <c r="I30" s="32">
        <v>8.3944544928166068E-2</v>
      </c>
      <c r="J30" s="32">
        <v>7.2655876104521677E-2</v>
      </c>
      <c r="K30" s="32">
        <v>8.0262515643473781E-2</v>
      </c>
      <c r="L30" s="32">
        <v>9.17928832017334E-2</v>
      </c>
      <c r="M30" s="32">
        <v>8.7341667453108951E-2</v>
      </c>
      <c r="N30" s="32">
        <v>9.2428830318744604E-2</v>
      </c>
      <c r="O30" s="32">
        <v>9.1872948483515932E-2</v>
      </c>
      <c r="P30" s="32">
        <v>9.0159546650351502E-2</v>
      </c>
      <c r="Q30" s="32">
        <v>9.4631756061142547E-2</v>
      </c>
      <c r="R30" s="32">
        <v>9.2092103439933348E-2</v>
      </c>
      <c r="S30" s="32">
        <v>9.0191226950965153E-2</v>
      </c>
      <c r="T30" s="32">
        <v>8.8902176093636792E-2</v>
      </c>
      <c r="U30" s="32">
        <v>8.9528200162900889E-2</v>
      </c>
      <c r="V30" s="32">
        <v>8.9097705337889563E-2</v>
      </c>
      <c r="W30" s="32">
        <v>8.843190434439005E-2</v>
      </c>
      <c r="X30" s="32">
        <v>8.890544877527401E-2</v>
      </c>
      <c r="Y30" s="32">
        <v>8.7370222410497536E-2</v>
      </c>
      <c r="Z30" s="32">
        <v>9.0722203024647813E-2</v>
      </c>
      <c r="AA30" s="32">
        <v>9.0164481261178764E-2</v>
      </c>
    </row>
    <row r="32" spans="1:27" s="30" customFormat="1" x14ac:dyDescent="0.35"/>
    <row r="33" spans="1:27" s="30" customFormat="1"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s="30" customFormat="1" x14ac:dyDescent="0.35">
      <c r="A34" s="31" t="s">
        <v>120</v>
      </c>
      <c r="B34" s="31" t="s">
        <v>60</v>
      </c>
      <c r="C34" s="32">
        <v>0.67430517578728633</v>
      </c>
      <c r="D34" s="32">
        <v>0.57623176157033573</v>
      </c>
      <c r="E34" s="32">
        <v>0.58169533528434014</v>
      </c>
      <c r="F34" s="32">
        <v>0.600263766763655</v>
      </c>
      <c r="G34" s="32">
        <v>0.58808875563752161</v>
      </c>
      <c r="H34" s="32">
        <v>0.59092752213226052</v>
      </c>
      <c r="I34" s="32">
        <v>0.58569075363018408</v>
      </c>
      <c r="J34" s="32">
        <v>0.5726827518579054</v>
      </c>
      <c r="K34" s="32">
        <v>0.5801583234642691</v>
      </c>
      <c r="L34" s="32">
        <v>0.5553670763096954</v>
      </c>
      <c r="M34" s="32">
        <v>0.5180453337465426</v>
      </c>
      <c r="N34" s="32">
        <v>0.5635319425638905</v>
      </c>
      <c r="O34" s="32">
        <v>0.6481968098235219</v>
      </c>
      <c r="P34" s="32">
        <v>0.52902960323337034</v>
      </c>
      <c r="Q34" s="32">
        <v>0.59064282799160939</v>
      </c>
      <c r="R34" s="32">
        <v>0.56572124527461354</v>
      </c>
      <c r="S34" s="32">
        <v>0.64180560732000058</v>
      </c>
      <c r="T34" s="32">
        <v>0.68691319630015069</v>
      </c>
      <c r="U34" s="32">
        <v>0.66075998799846225</v>
      </c>
      <c r="V34" s="32">
        <v>0.63608743424938818</v>
      </c>
      <c r="W34" s="32">
        <v>0.59961056603675988</v>
      </c>
      <c r="X34" s="32">
        <v>0.67542650796164527</v>
      </c>
      <c r="Y34" s="32">
        <v>0.59259904924041007</v>
      </c>
      <c r="Z34" s="32">
        <v>0.54543690542176138</v>
      </c>
      <c r="AA34" s="32">
        <v>0.54245550886492944</v>
      </c>
    </row>
    <row r="35" spans="1:27" s="30" customFormat="1" x14ac:dyDescent="0.35">
      <c r="A35" s="31" t="s">
        <v>120</v>
      </c>
      <c r="B35" s="31" t="s">
        <v>68</v>
      </c>
      <c r="C35" s="32" t="s">
        <v>152</v>
      </c>
      <c r="D35" s="32" t="s">
        <v>152</v>
      </c>
      <c r="E35" s="32" t="s">
        <v>152</v>
      </c>
      <c r="F35" s="32" t="s">
        <v>152</v>
      </c>
      <c r="G35" s="32" t="s">
        <v>152</v>
      </c>
      <c r="H35" s="32" t="s">
        <v>152</v>
      </c>
      <c r="I35" s="32" t="s">
        <v>152</v>
      </c>
      <c r="J35" s="32" t="s">
        <v>152</v>
      </c>
      <c r="K35" s="32" t="s">
        <v>152</v>
      </c>
      <c r="L35" s="32" t="s">
        <v>152</v>
      </c>
      <c r="M35" s="32" t="s">
        <v>152</v>
      </c>
      <c r="N35" s="32" t="s">
        <v>152</v>
      </c>
      <c r="O35" s="32" t="s">
        <v>152</v>
      </c>
      <c r="P35" s="32" t="s">
        <v>152</v>
      </c>
      <c r="Q35" s="32" t="s">
        <v>152</v>
      </c>
      <c r="R35" s="32" t="s">
        <v>152</v>
      </c>
      <c r="S35" s="32" t="s">
        <v>152</v>
      </c>
      <c r="T35" s="32" t="s">
        <v>152</v>
      </c>
      <c r="U35" s="32" t="s">
        <v>152</v>
      </c>
      <c r="V35" s="32" t="s">
        <v>152</v>
      </c>
      <c r="W35" s="32" t="s">
        <v>152</v>
      </c>
      <c r="X35" s="32" t="s">
        <v>152</v>
      </c>
      <c r="Y35" s="32" t="s">
        <v>152</v>
      </c>
      <c r="Z35" s="32" t="s">
        <v>152</v>
      </c>
      <c r="AA35" s="32" t="s">
        <v>152</v>
      </c>
    </row>
    <row r="36" spans="1:27" s="30" customFormat="1" x14ac:dyDescent="0.35">
      <c r="A36" s="31" t="s">
        <v>120</v>
      </c>
      <c r="B36" s="31" t="s">
        <v>18</v>
      </c>
      <c r="C36" s="32">
        <v>0.12500388993426176</v>
      </c>
      <c r="D36" s="32">
        <v>8.4098153583683208E-2</v>
      </c>
      <c r="E36" s="32">
        <v>8.8960001150085816E-2</v>
      </c>
      <c r="F36" s="32">
        <v>0.10141729692175197</v>
      </c>
      <c r="G36" s="32">
        <v>9.4667733034768831E-2</v>
      </c>
      <c r="H36" s="32">
        <v>9.3577792086714226E-2</v>
      </c>
      <c r="I36" s="32">
        <v>9.357779457048189E-2</v>
      </c>
      <c r="J36" s="32">
        <v>9.3577803531107104E-2</v>
      </c>
      <c r="K36" s="32">
        <v>9.3577800643740258E-2</v>
      </c>
      <c r="L36" s="32">
        <v>9.3577818316530129E-2</v>
      </c>
      <c r="M36" s="32">
        <v>9.3577809137273815E-2</v>
      </c>
      <c r="N36" s="32">
        <v>0.10531048758218578</v>
      </c>
      <c r="O36" s="32">
        <v>0.15475443972421427</v>
      </c>
      <c r="P36" s="32">
        <v>0.10709537840955641</v>
      </c>
      <c r="Q36" s="32">
        <v>0.15502212471933657</v>
      </c>
      <c r="R36" s="32">
        <v>0.16585887769826013</v>
      </c>
      <c r="S36" s="32">
        <v>0.20760292671819061</v>
      </c>
      <c r="T36" s="32">
        <v>0.21859339071512937</v>
      </c>
      <c r="U36" s="32">
        <v>0.23253369131347587</v>
      </c>
      <c r="V36" s="32">
        <v>0.27564281543845104</v>
      </c>
      <c r="W36" s="32">
        <v>0.28855027910932507</v>
      </c>
      <c r="X36" s="32">
        <v>0.3690906519330277</v>
      </c>
      <c r="Y36" s="32">
        <v>0.33449332807003068</v>
      </c>
      <c r="Z36" s="32">
        <v>0.28233779060987668</v>
      </c>
      <c r="AA36" s="32">
        <v>0.4021607309566167</v>
      </c>
    </row>
    <row r="37" spans="1:27" s="30" customFormat="1" x14ac:dyDescent="0.35">
      <c r="A37" s="31" t="s">
        <v>120</v>
      </c>
      <c r="B37" s="31" t="s">
        <v>30</v>
      </c>
      <c r="C37" s="32" t="s">
        <v>152</v>
      </c>
      <c r="D37" s="32" t="s">
        <v>152</v>
      </c>
      <c r="E37" s="32" t="s">
        <v>152</v>
      </c>
      <c r="F37" s="32" t="s">
        <v>152</v>
      </c>
      <c r="G37" s="32" t="s">
        <v>152</v>
      </c>
      <c r="H37" s="32" t="s">
        <v>152</v>
      </c>
      <c r="I37" s="32" t="s">
        <v>152</v>
      </c>
      <c r="J37" s="32" t="s">
        <v>152</v>
      </c>
      <c r="K37" s="32" t="s">
        <v>152</v>
      </c>
      <c r="L37" s="32" t="s">
        <v>152</v>
      </c>
      <c r="M37" s="32" t="s">
        <v>152</v>
      </c>
      <c r="N37" s="32" t="s">
        <v>152</v>
      </c>
      <c r="O37" s="32" t="s">
        <v>152</v>
      </c>
      <c r="P37" s="32" t="s">
        <v>152</v>
      </c>
      <c r="Q37" s="32" t="s">
        <v>152</v>
      </c>
      <c r="R37" s="32" t="s">
        <v>152</v>
      </c>
      <c r="S37" s="32" t="s">
        <v>152</v>
      </c>
      <c r="T37" s="32" t="s">
        <v>152</v>
      </c>
      <c r="U37" s="32" t="s">
        <v>152</v>
      </c>
      <c r="V37" s="32" t="s">
        <v>152</v>
      </c>
      <c r="W37" s="32" t="s">
        <v>152</v>
      </c>
      <c r="X37" s="32" t="s">
        <v>152</v>
      </c>
      <c r="Y37" s="32" t="s">
        <v>152</v>
      </c>
      <c r="Z37" s="32" t="s">
        <v>152</v>
      </c>
      <c r="AA37" s="32" t="s">
        <v>152</v>
      </c>
    </row>
    <row r="38" spans="1:27" s="30" customFormat="1" x14ac:dyDescent="0.35">
      <c r="A38" s="31" t="s">
        <v>120</v>
      </c>
      <c r="B38" s="31" t="s">
        <v>63</v>
      </c>
      <c r="C38" s="32">
        <v>3.6164050980516714E-4</v>
      </c>
      <c r="D38" s="32">
        <v>1.333281283545623E-7</v>
      </c>
      <c r="E38" s="32">
        <v>3.727388628078816E-5</v>
      </c>
      <c r="F38" s="32">
        <v>7.5356265073073681E-5</v>
      </c>
      <c r="G38" s="32">
        <v>1.2144450788681888E-7</v>
      </c>
      <c r="H38" s="32">
        <v>3.1317588555123832E-5</v>
      </c>
      <c r="I38" s="32">
        <v>1.2917451419689874E-7</v>
      </c>
      <c r="J38" s="32">
        <v>2.0613678544075708E-5</v>
      </c>
      <c r="K38" s="32">
        <v>1.3926095733654659E-7</v>
      </c>
      <c r="L38" s="32">
        <v>1.3523288650605556E-5</v>
      </c>
      <c r="M38" s="32">
        <v>1.4255514142323402E-7</v>
      </c>
      <c r="N38" s="32">
        <v>1.0180641210849849E-3</v>
      </c>
      <c r="O38" s="32">
        <v>1.7383268596392735E-3</v>
      </c>
      <c r="P38" s="32">
        <v>1.4188621550764883E-7</v>
      </c>
      <c r="Q38" s="32">
        <v>3.4152304733572466E-3</v>
      </c>
      <c r="R38" s="32">
        <v>8.939156318114665E-3</v>
      </c>
      <c r="S38" s="32">
        <v>6.5574714965093671E-3</v>
      </c>
      <c r="T38" s="32">
        <v>2.3551017555971544E-3</v>
      </c>
      <c r="U38" s="32">
        <v>1.2022877568326257E-2</v>
      </c>
      <c r="V38" s="32">
        <v>1.0109445035846751E-2</v>
      </c>
      <c r="W38" s="32">
        <v>1.2052177495623657E-2</v>
      </c>
      <c r="X38" s="32">
        <v>3.7097704096132784E-2</v>
      </c>
      <c r="Y38" s="32">
        <v>3.4492638914007757E-2</v>
      </c>
      <c r="Z38" s="32">
        <v>4.2743567554965556E-2</v>
      </c>
      <c r="AA38" s="32">
        <v>6.5611732635231859E-2</v>
      </c>
    </row>
    <row r="39" spans="1:27" s="30" customFormat="1" x14ac:dyDescent="0.35">
      <c r="A39" s="31" t="s">
        <v>120</v>
      </c>
      <c r="B39" s="31" t="s">
        <v>62</v>
      </c>
      <c r="C39" s="32">
        <v>0.52188695710645949</v>
      </c>
      <c r="D39" s="32">
        <v>0.52056039669835585</v>
      </c>
      <c r="E39" s="32">
        <v>0.52126593456926174</v>
      </c>
      <c r="F39" s="32">
        <v>0.51843998540113778</v>
      </c>
      <c r="G39" s="32">
        <v>0.51712416637285685</v>
      </c>
      <c r="H39" s="32">
        <v>0.51710521540287679</v>
      </c>
      <c r="I39" s="32">
        <v>0.51800972347756957</v>
      </c>
      <c r="J39" s="32">
        <v>0.51241347208044441</v>
      </c>
      <c r="K39" s="32">
        <v>0.51366897009637302</v>
      </c>
      <c r="L39" s="32">
        <v>0.5126085547137097</v>
      </c>
      <c r="M39" s="32">
        <v>0.51353227592595219</v>
      </c>
      <c r="N39" s="32">
        <v>0.51014168522894676</v>
      </c>
      <c r="O39" s="32">
        <v>0.50942816997344376</v>
      </c>
      <c r="P39" s="32">
        <v>0.50765933287661524</v>
      </c>
      <c r="Q39" s="32">
        <v>0.50724044902553778</v>
      </c>
      <c r="R39" s="32">
        <v>0.50252371738853874</v>
      </c>
      <c r="S39" s="32">
        <v>0.43235907015359071</v>
      </c>
      <c r="T39" s="32">
        <v>0.4339635395046354</v>
      </c>
      <c r="U39" s="32">
        <v>0.43244368340943679</v>
      </c>
      <c r="V39" s="32">
        <v>0.43443012314930124</v>
      </c>
      <c r="W39" s="32">
        <v>0.43380484640929845</v>
      </c>
      <c r="X39" s="32" t="s">
        <v>152</v>
      </c>
      <c r="Y39" s="32" t="s">
        <v>152</v>
      </c>
      <c r="Z39" s="32" t="s">
        <v>152</v>
      </c>
      <c r="AA39" s="32" t="s">
        <v>152</v>
      </c>
    </row>
    <row r="40" spans="1:27" s="30" customFormat="1" x14ac:dyDescent="0.35">
      <c r="A40" s="31" t="s">
        <v>120</v>
      </c>
      <c r="B40" s="31" t="s">
        <v>66</v>
      </c>
      <c r="C40" s="32">
        <v>0.36463164960819389</v>
      </c>
      <c r="D40" s="32">
        <v>0.43419899227658648</v>
      </c>
      <c r="E40" s="32">
        <v>0.3897543003812835</v>
      </c>
      <c r="F40" s="32">
        <v>0.34298413375513481</v>
      </c>
      <c r="G40" s="32">
        <v>0.40476000107450066</v>
      </c>
      <c r="H40" s="32">
        <v>0.40876301424751965</v>
      </c>
      <c r="I40" s="32">
        <v>0.43165692982934167</v>
      </c>
      <c r="J40" s="32">
        <v>0.43295260068202446</v>
      </c>
      <c r="K40" s="32">
        <v>0.41639958394077919</v>
      </c>
      <c r="L40" s="32">
        <v>0.41352245764048268</v>
      </c>
      <c r="M40" s="32">
        <v>0.39018589876095205</v>
      </c>
      <c r="N40" s="32">
        <v>0.37104807278916879</v>
      </c>
      <c r="O40" s="32">
        <v>0.34262981219940047</v>
      </c>
      <c r="P40" s="32">
        <v>0.37343889874586583</v>
      </c>
      <c r="Q40" s="32">
        <v>0.36509619381781944</v>
      </c>
      <c r="R40" s="32">
        <v>0.39448943009204401</v>
      </c>
      <c r="S40" s="32">
        <v>0.40566897085746612</v>
      </c>
      <c r="T40" s="32">
        <v>0.39873220231375878</v>
      </c>
      <c r="U40" s="32">
        <v>0.40665776144280613</v>
      </c>
      <c r="V40" s="32">
        <v>0.36285477039971281</v>
      </c>
      <c r="W40" s="32">
        <v>0.34968460907306981</v>
      </c>
      <c r="X40" s="32">
        <v>0.30573022408115302</v>
      </c>
      <c r="Y40" s="32">
        <v>0.36108167574344324</v>
      </c>
      <c r="Z40" s="32">
        <v>0.35158534964259347</v>
      </c>
      <c r="AA40" s="32">
        <v>0.37403794256263451</v>
      </c>
    </row>
    <row r="41" spans="1:27" s="30" customFormat="1" x14ac:dyDescent="0.35">
      <c r="A41" s="31" t="s">
        <v>120</v>
      </c>
      <c r="B41" s="31" t="s">
        <v>65</v>
      </c>
      <c r="C41" s="32">
        <v>0.30285418361325162</v>
      </c>
      <c r="D41" s="32">
        <v>0.31018436774591529</v>
      </c>
      <c r="E41" s="32">
        <v>0.31212421623721748</v>
      </c>
      <c r="F41" s="32">
        <v>0.29767778951659013</v>
      </c>
      <c r="G41" s="32">
        <v>0.29143877879727337</v>
      </c>
      <c r="H41" s="32">
        <v>0.30997707339269082</v>
      </c>
      <c r="I41" s="32">
        <v>0.30966832152907353</v>
      </c>
      <c r="J41" s="32">
        <v>0.25940650785584235</v>
      </c>
      <c r="K41" s="32">
        <v>0.28774860362019233</v>
      </c>
      <c r="L41" s="32">
        <v>0.29859363088830987</v>
      </c>
      <c r="M41" s="32">
        <v>0.31133258726623059</v>
      </c>
      <c r="N41" s="32">
        <v>0.30924345193600428</v>
      </c>
      <c r="O41" s="32">
        <v>0.29716552697415038</v>
      </c>
      <c r="P41" s="32">
        <v>0.29134774636133665</v>
      </c>
      <c r="Q41" s="32">
        <v>0.30904794929664114</v>
      </c>
      <c r="R41" s="32">
        <v>0.30782511189496281</v>
      </c>
      <c r="S41" s="32">
        <v>0.25799351213081123</v>
      </c>
      <c r="T41" s="32">
        <v>0.28510124397144526</v>
      </c>
      <c r="U41" s="32">
        <v>0.29745487142605326</v>
      </c>
      <c r="V41" s="32">
        <v>0.30828731396347242</v>
      </c>
      <c r="W41" s="32">
        <v>0.30625735563851147</v>
      </c>
      <c r="X41" s="32">
        <v>0.29703871230397749</v>
      </c>
      <c r="Y41" s="32">
        <v>0.29198029321194008</v>
      </c>
      <c r="Z41" s="32">
        <v>0.30739878916878471</v>
      </c>
      <c r="AA41" s="32">
        <v>0.30941778334327097</v>
      </c>
    </row>
    <row r="42" spans="1:27" s="30" customFormat="1" x14ac:dyDescent="0.35">
      <c r="A42" s="31" t="s">
        <v>120</v>
      </c>
      <c r="B42" s="31" t="s">
        <v>34</v>
      </c>
      <c r="C42" s="32">
        <v>2.7378440170230334E-2</v>
      </c>
      <c r="D42" s="32">
        <v>3.6082754726811453E-2</v>
      </c>
      <c r="E42" s="32">
        <v>5.4217619428426012E-2</v>
      </c>
      <c r="F42" s="32">
        <v>5.6618783003329044E-2</v>
      </c>
      <c r="G42" s="32">
        <v>5.6417567262203067E-2</v>
      </c>
      <c r="H42" s="32">
        <v>6.8793781550093414E-2</v>
      </c>
      <c r="I42" s="32">
        <v>6.5283566794659367E-2</v>
      </c>
      <c r="J42" s="32">
        <v>5.662528707265254E-2</v>
      </c>
      <c r="K42" s="32">
        <v>6.1393315556927307E-2</v>
      </c>
      <c r="L42" s="32">
        <v>7.1103084684919715E-2</v>
      </c>
      <c r="M42" s="32">
        <v>6.3027764741281619E-2</v>
      </c>
      <c r="N42" s="32">
        <v>7.2267986078512939E-2</v>
      </c>
      <c r="O42" s="32">
        <v>0.1140774982345424</v>
      </c>
      <c r="P42" s="32">
        <v>0.10706989158850237</v>
      </c>
      <c r="Q42" s="32">
        <v>0.11620846306663213</v>
      </c>
      <c r="R42" s="32">
        <v>0.11320259033579169</v>
      </c>
      <c r="S42" s="32">
        <v>0.1095648267640459</v>
      </c>
      <c r="T42" s="32">
        <v>0.10965120191645761</v>
      </c>
      <c r="U42" s="32">
        <v>0.11112257994470419</v>
      </c>
      <c r="V42" s="32">
        <v>0.11133310955631058</v>
      </c>
      <c r="W42" s="32">
        <v>0.11300864161688244</v>
      </c>
      <c r="X42" s="32">
        <v>0.11296575554320229</v>
      </c>
      <c r="Y42" s="32">
        <v>0.10811035575190905</v>
      </c>
      <c r="Z42" s="32">
        <v>0.10955634079621503</v>
      </c>
      <c r="AA42" s="32">
        <v>0.10931028337103009</v>
      </c>
    </row>
    <row r="43" spans="1:27" s="30" customFormat="1" x14ac:dyDescent="0.35">
      <c r="A43" s="31" t="s">
        <v>120</v>
      </c>
      <c r="B43" s="31" t="s">
        <v>70</v>
      </c>
      <c r="C43" s="32">
        <v>6.3911301369862818E-3</v>
      </c>
      <c r="D43" s="32">
        <v>1.6987170551950651E-2</v>
      </c>
      <c r="E43" s="32">
        <v>4.5750556757189774E-2</v>
      </c>
      <c r="F43" s="32">
        <v>4.5106384036103016E-2</v>
      </c>
      <c r="G43" s="32">
        <v>4.2171963919222899E-2</v>
      </c>
      <c r="H43" s="32">
        <v>5.9652290662886936E-2</v>
      </c>
      <c r="I43" s="32">
        <v>6.0245152811776899E-2</v>
      </c>
      <c r="J43" s="32">
        <v>5.4609968186099769E-2</v>
      </c>
      <c r="K43" s="32">
        <v>6.1183258070380254E-2</v>
      </c>
      <c r="L43" s="32">
        <v>8.6642985093032782E-2</v>
      </c>
      <c r="M43" s="32">
        <v>7.5227164891647297E-2</v>
      </c>
      <c r="N43" s="32">
        <v>9.0331103936148835E-2</v>
      </c>
      <c r="O43" s="32">
        <v>8.0209080072343147E-2</v>
      </c>
      <c r="P43" s="32">
        <v>8.819336052339187E-2</v>
      </c>
      <c r="Q43" s="32">
        <v>0.11689097123166212</v>
      </c>
      <c r="R43" s="32">
        <v>0.1137927964287254</v>
      </c>
      <c r="S43" s="32">
        <v>0.18162658553272126</v>
      </c>
      <c r="T43" s="32">
        <v>0.18221440777045259</v>
      </c>
      <c r="U43" s="32">
        <v>0.19027330961778136</v>
      </c>
      <c r="V43" s="32">
        <v>0.20134471823738148</v>
      </c>
      <c r="W43" s="32">
        <v>0.24941961679954117</v>
      </c>
      <c r="X43" s="32">
        <v>0.25066314375425036</v>
      </c>
      <c r="Y43" s="32">
        <v>0.23919371817628621</v>
      </c>
      <c r="Z43" s="32">
        <v>0.24669606199293542</v>
      </c>
      <c r="AA43" s="32">
        <v>0.24267443378642906</v>
      </c>
    </row>
    <row r="44" spans="1:27" s="30" customFormat="1" x14ac:dyDescent="0.35">
      <c r="A44" s="31" t="s">
        <v>120</v>
      </c>
      <c r="B44" s="31" t="s">
        <v>52</v>
      </c>
      <c r="C44" s="32">
        <v>8.0843085088632416E-2</v>
      </c>
      <c r="D44" s="32">
        <v>6.3879084522668508E-2</v>
      </c>
      <c r="E44" s="32">
        <v>8.1073128545731288E-2</v>
      </c>
      <c r="F44" s="32">
        <v>8.3513122344619078E-2</v>
      </c>
      <c r="G44" s="32">
        <v>8.000036957168076E-2</v>
      </c>
      <c r="H44" s="32">
        <v>8.4880802533549987E-2</v>
      </c>
      <c r="I44" s="32">
        <v>8.5974945875122458E-2</v>
      </c>
      <c r="J44" s="32">
        <v>7.9450152924181755E-2</v>
      </c>
      <c r="K44" s="32">
        <v>8.3793796478342134E-2</v>
      </c>
      <c r="L44" s="32">
        <v>8.9667225472466028E-2</v>
      </c>
      <c r="M44" s="32">
        <v>8.5854549971458333E-2</v>
      </c>
      <c r="N44" s="32">
        <v>9.1683617728600952E-2</v>
      </c>
      <c r="O44" s="32">
        <v>9.3422239321707942E-2</v>
      </c>
      <c r="P44" s="32">
        <v>9.3908104188439007E-2</v>
      </c>
      <c r="Q44" s="32">
        <v>9.5891705494607765E-2</v>
      </c>
      <c r="R44" s="32">
        <v>9.5343997883551176E-2</v>
      </c>
      <c r="S44" s="32">
        <v>9.3200250542252658E-2</v>
      </c>
      <c r="T44" s="32">
        <v>9.2844611546508832E-2</v>
      </c>
      <c r="U44" s="32">
        <v>9.2551065816939088E-2</v>
      </c>
      <c r="V44" s="32">
        <v>9.155871910050993E-2</v>
      </c>
      <c r="W44" s="32">
        <v>9.1045278764973953E-2</v>
      </c>
      <c r="X44" s="32">
        <v>9.1367120285240633E-2</v>
      </c>
      <c r="Y44" s="32">
        <v>9.0730836045705476E-2</v>
      </c>
      <c r="Z44" s="32">
        <v>8.9601135116125386E-2</v>
      </c>
      <c r="AA44" s="32">
        <v>8.992481228373006E-2</v>
      </c>
    </row>
    <row r="46" spans="1:27" s="30" customFormat="1" x14ac:dyDescent="0.35"/>
    <row r="47" spans="1:27" s="30" customFormat="1"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s="30" customFormat="1" x14ac:dyDescent="0.35">
      <c r="A48" s="31" t="s">
        <v>121</v>
      </c>
      <c r="B48" s="31" t="s">
        <v>60</v>
      </c>
      <c r="C48" s="32" t="s">
        <v>152</v>
      </c>
      <c r="D48" s="32" t="s">
        <v>152</v>
      </c>
      <c r="E48" s="32" t="s">
        <v>152</v>
      </c>
      <c r="F48" s="32" t="s">
        <v>152</v>
      </c>
      <c r="G48" s="32" t="s">
        <v>152</v>
      </c>
      <c r="H48" s="32" t="s">
        <v>152</v>
      </c>
      <c r="I48" s="32" t="s">
        <v>152</v>
      </c>
      <c r="J48" s="32" t="s">
        <v>152</v>
      </c>
      <c r="K48" s="32" t="s">
        <v>152</v>
      </c>
      <c r="L48" s="32" t="s">
        <v>152</v>
      </c>
      <c r="M48" s="32" t="s">
        <v>152</v>
      </c>
      <c r="N48" s="32" t="s">
        <v>152</v>
      </c>
      <c r="O48" s="32" t="s">
        <v>152</v>
      </c>
      <c r="P48" s="32" t="s">
        <v>152</v>
      </c>
      <c r="Q48" s="32" t="s">
        <v>152</v>
      </c>
      <c r="R48" s="32" t="s">
        <v>152</v>
      </c>
      <c r="S48" s="32" t="s">
        <v>152</v>
      </c>
      <c r="T48" s="32" t="s">
        <v>152</v>
      </c>
      <c r="U48" s="32" t="s">
        <v>152</v>
      </c>
      <c r="V48" s="32" t="s">
        <v>152</v>
      </c>
      <c r="W48" s="32" t="s">
        <v>152</v>
      </c>
      <c r="X48" s="32" t="s">
        <v>152</v>
      </c>
      <c r="Y48" s="32" t="s">
        <v>152</v>
      </c>
      <c r="Z48" s="32" t="s">
        <v>152</v>
      </c>
      <c r="AA48" s="32" t="s">
        <v>152</v>
      </c>
    </row>
    <row r="49" spans="1:27" s="30" customFormat="1" x14ac:dyDescent="0.35">
      <c r="A49" s="31" t="s">
        <v>121</v>
      </c>
      <c r="B49" s="31" t="s">
        <v>68</v>
      </c>
      <c r="C49" s="32">
        <v>0.79651573549451327</v>
      </c>
      <c r="D49" s="32">
        <v>0.70286049391570393</v>
      </c>
      <c r="E49" s="32">
        <v>0.75605415620741589</v>
      </c>
      <c r="F49" s="32">
        <v>0.73560721987138111</v>
      </c>
      <c r="G49" s="32">
        <v>0.72064703674484187</v>
      </c>
      <c r="H49" s="32">
        <v>0.70556753687632978</v>
      </c>
      <c r="I49" s="32">
        <v>0.67419174257094361</v>
      </c>
      <c r="J49" s="32">
        <v>0.68089117119701625</v>
      </c>
      <c r="K49" s="32">
        <v>0.66723359828626161</v>
      </c>
      <c r="L49" s="32">
        <v>0.76199601057438116</v>
      </c>
      <c r="M49" s="32">
        <v>0.67572372369279365</v>
      </c>
      <c r="N49" s="32">
        <v>0.73809923782057885</v>
      </c>
      <c r="O49" s="32">
        <v>0.75413230336114268</v>
      </c>
      <c r="P49" s="32">
        <v>0.68682115219555739</v>
      </c>
      <c r="Q49" s="32">
        <v>0.66431333470662934</v>
      </c>
      <c r="R49" s="32">
        <v>0.62673841109623329</v>
      </c>
      <c r="S49" s="32">
        <v>0.70979185635321151</v>
      </c>
      <c r="T49" s="32">
        <v>0.69439323308270673</v>
      </c>
      <c r="U49" s="32">
        <v>0.71861952827273667</v>
      </c>
      <c r="V49" s="32">
        <v>0.6824231400418852</v>
      </c>
      <c r="W49" s="32">
        <v>0.72703242695780534</v>
      </c>
      <c r="X49" s="32">
        <v>0.72386181549764828</v>
      </c>
      <c r="Y49" s="32">
        <v>0.66303078586878128</v>
      </c>
      <c r="Z49" s="32">
        <v>0.59044533594259585</v>
      </c>
      <c r="AA49" s="32">
        <v>0.62048714490189039</v>
      </c>
    </row>
    <row r="50" spans="1:27" s="30" customFormat="1" x14ac:dyDescent="0.35">
      <c r="A50" s="31" t="s">
        <v>121</v>
      </c>
      <c r="B50" s="31" t="s">
        <v>18</v>
      </c>
      <c r="C50" s="32" t="s">
        <v>152</v>
      </c>
      <c r="D50" s="32" t="s">
        <v>152</v>
      </c>
      <c r="E50" s="32" t="s">
        <v>152</v>
      </c>
      <c r="F50" s="32" t="s">
        <v>152</v>
      </c>
      <c r="G50" s="32" t="s">
        <v>152</v>
      </c>
      <c r="H50" s="32" t="s">
        <v>152</v>
      </c>
      <c r="I50" s="32" t="s">
        <v>152</v>
      </c>
      <c r="J50" s="32" t="s">
        <v>152</v>
      </c>
      <c r="K50" s="32" t="s">
        <v>152</v>
      </c>
      <c r="L50" s="32" t="s">
        <v>152</v>
      </c>
      <c r="M50" s="32" t="s">
        <v>152</v>
      </c>
      <c r="N50" s="32" t="s">
        <v>152</v>
      </c>
      <c r="O50" s="32" t="s">
        <v>152</v>
      </c>
      <c r="P50" s="32" t="s">
        <v>152</v>
      </c>
      <c r="Q50" s="32" t="s">
        <v>152</v>
      </c>
      <c r="R50" s="32" t="s">
        <v>152</v>
      </c>
      <c r="S50" s="32" t="s">
        <v>152</v>
      </c>
      <c r="T50" s="32" t="s">
        <v>152</v>
      </c>
      <c r="U50" s="32" t="s">
        <v>152</v>
      </c>
      <c r="V50" s="32" t="s">
        <v>152</v>
      </c>
      <c r="W50" s="32" t="s">
        <v>152</v>
      </c>
      <c r="X50" s="32" t="s">
        <v>152</v>
      </c>
      <c r="Y50" s="32" t="s">
        <v>152</v>
      </c>
      <c r="Z50" s="32" t="s">
        <v>152</v>
      </c>
      <c r="AA50" s="32" t="s">
        <v>152</v>
      </c>
    </row>
    <row r="51" spans="1:27" s="30" customFormat="1" x14ac:dyDescent="0.35">
      <c r="A51" s="31" t="s">
        <v>121</v>
      </c>
      <c r="B51" s="31" t="s">
        <v>30</v>
      </c>
      <c r="C51" s="32">
        <v>5.6378136986301366E-3</v>
      </c>
      <c r="D51" s="32">
        <v>4.5597573059360736E-3</v>
      </c>
      <c r="E51" s="32">
        <v>5.7278915525114157E-3</v>
      </c>
      <c r="F51" s="32">
        <v>1.5559219178082192E-3</v>
      </c>
      <c r="G51" s="32">
        <v>2.0933906392694065E-5</v>
      </c>
      <c r="H51" s="32">
        <v>1.916771917808219E-3</v>
      </c>
      <c r="I51" s="32">
        <v>5.2522584474885847E-4</v>
      </c>
      <c r="J51" s="32">
        <v>3.813815068493151E-4</v>
      </c>
      <c r="K51" s="32">
        <v>1.4260590410958905E-3</v>
      </c>
      <c r="L51" s="32">
        <v>6.1568787671232644E-3</v>
      </c>
      <c r="M51" s="32">
        <v>3.3582933789954336E-3</v>
      </c>
      <c r="N51" s="32">
        <v>3.5752986301369636E-3</v>
      </c>
      <c r="O51" s="32">
        <v>7.0175570776255707E-3</v>
      </c>
      <c r="P51" s="32">
        <v>3.118352283105E-3</v>
      </c>
      <c r="Q51" s="32">
        <v>8.1190456621004561E-3</v>
      </c>
      <c r="R51" s="32">
        <v>9.9082146118721452E-3</v>
      </c>
      <c r="S51" s="32">
        <v>2.3033445205479449E-2</v>
      </c>
      <c r="T51" s="32">
        <v>1.1534474885844749E-2</v>
      </c>
      <c r="U51" s="32" t="s">
        <v>152</v>
      </c>
      <c r="V51" s="32" t="s">
        <v>152</v>
      </c>
      <c r="W51" s="32" t="s">
        <v>152</v>
      </c>
      <c r="X51" s="32" t="s">
        <v>152</v>
      </c>
      <c r="Y51" s="32" t="s">
        <v>152</v>
      </c>
      <c r="Z51" s="32" t="s">
        <v>152</v>
      </c>
      <c r="AA51" s="32" t="s">
        <v>152</v>
      </c>
    </row>
    <row r="52" spans="1:27" s="30" customFormat="1" x14ac:dyDescent="0.35">
      <c r="A52" s="31" t="s">
        <v>121</v>
      </c>
      <c r="B52" s="31" t="s">
        <v>63</v>
      </c>
      <c r="C52" s="32">
        <v>6.989499450505603E-4</v>
      </c>
      <c r="D52" s="32">
        <v>1.2722803060611666E-3</v>
      </c>
      <c r="E52" s="32">
        <v>1.0776886979163894E-3</v>
      </c>
      <c r="F52" s="32">
        <v>3.7822036887460395E-4</v>
      </c>
      <c r="G52" s="32">
        <v>1.5561362178344013E-7</v>
      </c>
      <c r="H52" s="32">
        <v>4.1796428429658497E-4</v>
      </c>
      <c r="I52" s="32">
        <v>8.2732245003375382E-5</v>
      </c>
      <c r="J52" s="32">
        <v>4.0279507005204277E-5</v>
      </c>
      <c r="K52" s="32">
        <v>4.2837229163324144E-5</v>
      </c>
      <c r="L52" s="32">
        <v>6.7111598093312229E-4</v>
      </c>
      <c r="M52" s="32">
        <v>6.7143686268787586E-4</v>
      </c>
      <c r="N52" s="32">
        <v>5.3308028649277667E-4</v>
      </c>
      <c r="O52" s="32">
        <v>7.0517866734687068E-4</v>
      </c>
      <c r="P52" s="32">
        <v>1.6019716505570953E-5</v>
      </c>
      <c r="Q52" s="32">
        <v>1.0844705465051791E-3</v>
      </c>
      <c r="R52" s="32">
        <v>1.2103616922775479E-3</v>
      </c>
      <c r="S52" s="32">
        <v>2.6900321532827847E-3</v>
      </c>
      <c r="T52" s="32">
        <v>5.0237732874376553E-4</v>
      </c>
      <c r="U52" s="32">
        <v>3.2898485880580555E-3</v>
      </c>
      <c r="V52" s="32">
        <v>3.821768336743876E-3</v>
      </c>
      <c r="W52" s="32">
        <v>1.1012141031518779E-2</v>
      </c>
      <c r="X52" s="32">
        <v>1.0402933543909474E-2</v>
      </c>
      <c r="Y52" s="32">
        <v>3.5448477372833111E-2</v>
      </c>
      <c r="Z52" s="32">
        <v>3.1971386446997881E-2</v>
      </c>
      <c r="AA52" s="32">
        <v>3.2218064063066418E-2</v>
      </c>
    </row>
    <row r="53" spans="1:27" s="30" customFormat="1" x14ac:dyDescent="0.35">
      <c r="A53" s="31" t="s">
        <v>121</v>
      </c>
      <c r="B53" s="31" t="s">
        <v>62</v>
      </c>
      <c r="C53" s="32">
        <v>0.14508066378348264</v>
      </c>
      <c r="D53" s="32">
        <v>0.14377455515015999</v>
      </c>
      <c r="E53" s="32">
        <v>0.13130489870787676</v>
      </c>
      <c r="F53" s="32">
        <v>0.16150686283938512</v>
      </c>
      <c r="G53" s="32">
        <v>0.16608178925708425</v>
      </c>
      <c r="H53" s="32">
        <v>0.15717280840952025</v>
      </c>
      <c r="I53" s="32">
        <v>0.15824042378195999</v>
      </c>
      <c r="J53" s="32">
        <v>0.20406504224595823</v>
      </c>
      <c r="K53" s="32">
        <v>0.16662487081772967</v>
      </c>
      <c r="L53" s="32">
        <v>0.14326566716957084</v>
      </c>
      <c r="M53" s="32">
        <v>0.14210638207497081</v>
      </c>
      <c r="N53" s="32">
        <v>0.12939658330678555</v>
      </c>
      <c r="O53" s="32">
        <v>0.15917863643831609</v>
      </c>
      <c r="P53" s="32">
        <v>0.16402388895233619</v>
      </c>
      <c r="Q53" s="32">
        <v>0.15598905176507361</v>
      </c>
      <c r="R53" s="32">
        <v>0.15573678624166248</v>
      </c>
      <c r="S53" s="32">
        <v>0.19765232067256921</v>
      </c>
      <c r="T53" s="32">
        <v>0.16420516588826706</v>
      </c>
      <c r="U53" s="32">
        <v>0.14102379798878384</v>
      </c>
      <c r="V53" s="32">
        <v>0.14057864039543097</v>
      </c>
      <c r="W53" s="32">
        <v>0.1274976169653036</v>
      </c>
      <c r="X53" s="32">
        <v>0.15636683707305732</v>
      </c>
      <c r="Y53" s="32">
        <v>0.16124258667083416</v>
      </c>
      <c r="Z53" s="32">
        <v>0.15226625798185137</v>
      </c>
      <c r="AA53" s="32">
        <v>0.15310949988078565</v>
      </c>
    </row>
    <row r="54" spans="1:27" s="30" customFormat="1" x14ac:dyDescent="0.35">
      <c r="A54" s="31" t="s">
        <v>121</v>
      </c>
      <c r="B54" s="31" t="s">
        <v>66</v>
      </c>
      <c r="C54" s="32">
        <v>0.33587499627210726</v>
      </c>
      <c r="D54" s="32">
        <v>0.37445077075702277</v>
      </c>
      <c r="E54" s="32">
        <v>0.32368969336038644</v>
      </c>
      <c r="F54" s="32">
        <v>0.32691793958680282</v>
      </c>
      <c r="G54" s="32">
        <v>0.34091243809384247</v>
      </c>
      <c r="H54" s="32">
        <v>0.35871792396095337</v>
      </c>
      <c r="I54" s="32">
        <v>0.36268793592845633</v>
      </c>
      <c r="J54" s="32">
        <v>0.33806850737680993</v>
      </c>
      <c r="K54" s="32">
        <v>0.34699786815431155</v>
      </c>
      <c r="L54" s="32">
        <v>0.33027602509639858</v>
      </c>
      <c r="M54" s="32">
        <v>0.37621245973277967</v>
      </c>
      <c r="N54" s="32">
        <v>0.32765875740708877</v>
      </c>
      <c r="O54" s="32">
        <v>0.33154970076914642</v>
      </c>
      <c r="P54" s="32">
        <v>0.33932022664889305</v>
      </c>
      <c r="Q54" s="32">
        <v>0.35978265357586853</v>
      </c>
      <c r="R54" s="32">
        <v>0.35894995470980257</v>
      </c>
      <c r="S54" s="32">
        <v>0.33673570779105372</v>
      </c>
      <c r="T54" s="32">
        <v>0.35180339050438064</v>
      </c>
      <c r="U54" s="32">
        <v>0.34196260691381292</v>
      </c>
      <c r="V54" s="32">
        <v>0.36349896158869666</v>
      </c>
      <c r="W54" s="32">
        <v>0.30783087406401022</v>
      </c>
      <c r="X54" s="32">
        <v>0.30222607424845555</v>
      </c>
      <c r="Y54" s="32">
        <v>0.31604542984701928</v>
      </c>
      <c r="Z54" s="32">
        <v>0.34744982878003045</v>
      </c>
      <c r="AA54" s="32">
        <v>0.33027093646681843</v>
      </c>
    </row>
    <row r="55" spans="1:27" s="30" customFormat="1" x14ac:dyDescent="0.35">
      <c r="A55" s="31" t="s">
        <v>121</v>
      </c>
      <c r="B55" s="31" t="s">
        <v>65</v>
      </c>
      <c r="C55" s="32">
        <v>0.28275317636253905</v>
      </c>
      <c r="D55" s="32">
        <v>0.28149243307547739</v>
      </c>
      <c r="E55" s="32">
        <v>0.29236172708944502</v>
      </c>
      <c r="F55" s="32">
        <v>0.27865765131007325</v>
      </c>
      <c r="G55" s="32">
        <v>0.26514693551041041</v>
      </c>
      <c r="H55" s="32">
        <v>0.28053447183919661</v>
      </c>
      <c r="I55" s="32">
        <v>0.28611130715160749</v>
      </c>
      <c r="J55" s="32">
        <v>0.26897135809031802</v>
      </c>
      <c r="K55" s="32">
        <v>0.27937223931484551</v>
      </c>
      <c r="L55" s="32">
        <v>0.2826923117372398</v>
      </c>
      <c r="M55" s="32">
        <v>0.28150591889960064</v>
      </c>
      <c r="N55" s="32">
        <v>0.2929821984639428</v>
      </c>
      <c r="O55" s="32">
        <v>0.27955089925472937</v>
      </c>
      <c r="P55" s="32">
        <v>0.26589724012264715</v>
      </c>
      <c r="Q55" s="32">
        <v>0.28276316978157567</v>
      </c>
      <c r="R55" s="32">
        <v>0.28859437146091804</v>
      </c>
      <c r="S55" s="32">
        <v>0.26904881625685223</v>
      </c>
      <c r="T55" s="32">
        <v>0.28028107017422782</v>
      </c>
      <c r="U55" s="32">
        <v>0.2867195826710312</v>
      </c>
      <c r="V55" s="32">
        <v>0.28433615018396174</v>
      </c>
      <c r="W55" s="32">
        <v>0.29337998492392864</v>
      </c>
      <c r="X55" s="32">
        <v>0.27503757906399545</v>
      </c>
      <c r="Y55" s="32">
        <v>0.26822072611701187</v>
      </c>
      <c r="Z55" s="32">
        <v>0.28199127765119991</v>
      </c>
      <c r="AA55" s="32">
        <v>0.28327059729876347</v>
      </c>
    </row>
    <row r="56" spans="1:27" s="30" customFormat="1" x14ac:dyDescent="0.35">
      <c r="A56" s="31" t="s">
        <v>121</v>
      </c>
      <c r="B56" s="31" t="s">
        <v>34</v>
      </c>
      <c r="C56" s="32">
        <v>4.8190840233328751E-2</v>
      </c>
      <c r="D56" s="32">
        <v>4.2176876495930882E-2</v>
      </c>
      <c r="E56" s="32">
        <v>4.829456568874968E-2</v>
      </c>
      <c r="F56" s="32">
        <v>4.2612562244137071E-2</v>
      </c>
      <c r="G56" s="32">
        <v>4.3152583790909235E-2</v>
      </c>
      <c r="H56" s="32">
        <v>4.4334705417506337E-2</v>
      </c>
      <c r="I56" s="32">
        <v>4.2822322827355611E-2</v>
      </c>
      <c r="J56" s="32">
        <v>4.6504946083264616E-2</v>
      </c>
      <c r="K56" s="32">
        <v>4.7632441848968178E-2</v>
      </c>
      <c r="L56" s="32">
        <v>6.0031945283941388E-2</v>
      </c>
      <c r="M56" s="32">
        <v>4.1817250227571975E-2</v>
      </c>
      <c r="N56" s="32">
        <v>5.4933460480043668E-2</v>
      </c>
      <c r="O56" s="32">
        <v>5.7667086517989144E-2</v>
      </c>
      <c r="P56" s="32">
        <v>5.4549140646399305E-2</v>
      </c>
      <c r="Q56" s="32">
        <v>6.4112754400285979E-2</v>
      </c>
      <c r="R56" s="32">
        <v>6.2659212066169145E-2</v>
      </c>
      <c r="S56" s="32">
        <v>6.1930800941275559E-2</v>
      </c>
      <c r="T56" s="32">
        <v>6.1128087836517672E-2</v>
      </c>
      <c r="U56" s="32">
        <v>6.2706881131611852E-2</v>
      </c>
      <c r="V56" s="32">
        <v>6.1862246243008276E-2</v>
      </c>
      <c r="W56" s="32">
        <v>6.722345426458759E-2</v>
      </c>
      <c r="X56" s="32">
        <v>6.5277156833978264E-2</v>
      </c>
      <c r="Y56" s="32">
        <v>6.0781433682477466E-2</v>
      </c>
      <c r="Z56" s="32">
        <v>5.8990145285404867E-2</v>
      </c>
      <c r="AA56" s="32">
        <v>6.4116675000671794E-2</v>
      </c>
    </row>
    <row r="57" spans="1:27" s="30" customFormat="1" x14ac:dyDescent="0.35">
      <c r="A57" s="31" t="s">
        <v>121</v>
      </c>
      <c r="B57" s="31" t="s">
        <v>70</v>
      </c>
      <c r="C57" s="32" t="s">
        <v>152</v>
      </c>
      <c r="D57" s="32" t="s">
        <v>152</v>
      </c>
      <c r="E57" s="32" t="s">
        <v>152</v>
      </c>
      <c r="F57" s="32" t="s">
        <v>152</v>
      </c>
      <c r="G57" s="32" t="s">
        <v>152</v>
      </c>
      <c r="H57" s="32" t="s">
        <v>152</v>
      </c>
      <c r="I57" s="32" t="s">
        <v>152</v>
      </c>
      <c r="J57" s="32" t="s">
        <v>152</v>
      </c>
      <c r="K57" s="32" t="s">
        <v>152</v>
      </c>
      <c r="L57" s="32" t="s">
        <v>152</v>
      </c>
      <c r="M57" s="32" t="s">
        <v>152</v>
      </c>
      <c r="N57" s="32" t="s">
        <v>152</v>
      </c>
      <c r="O57" s="32" t="s">
        <v>152</v>
      </c>
      <c r="P57" s="32" t="s">
        <v>152</v>
      </c>
      <c r="Q57" s="32" t="s">
        <v>152</v>
      </c>
      <c r="R57" s="32" t="s">
        <v>152</v>
      </c>
      <c r="S57" s="32" t="s">
        <v>152</v>
      </c>
      <c r="T57" s="32" t="s">
        <v>152</v>
      </c>
      <c r="U57" s="32" t="s">
        <v>152</v>
      </c>
      <c r="V57" s="32" t="s">
        <v>152</v>
      </c>
      <c r="W57" s="32" t="s">
        <v>152</v>
      </c>
      <c r="X57" s="32" t="s">
        <v>152</v>
      </c>
      <c r="Y57" s="32" t="s">
        <v>152</v>
      </c>
      <c r="Z57" s="32">
        <v>0.2853955916093045</v>
      </c>
      <c r="AA57" s="32">
        <v>0.29160434714880756</v>
      </c>
    </row>
    <row r="58" spans="1:27" s="30" customFormat="1" x14ac:dyDescent="0.35">
      <c r="A58" s="31" t="s">
        <v>121</v>
      </c>
      <c r="B58" s="31" t="s">
        <v>52</v>
      </c>
      <c r="C58" s="32">
        <v>9.0862592544245946E-2</v>
      </c>
      <c r="D58" s="32">
        <v>8.7253852862724884E-2</v>
      </c>
      <c r="E58" s="32">
        <v>9.2737359884669482E-2</v>
      </c>
      <c r="F58" s="32">
        <v>8.5752169728378305E-2</v>
      </c>
      <c r="G58" s="32">
        <v>8.5991945354975355E-2</v>
      </c>
      <c r="H58" s="32">
        <v>8.7422985319863797E-2</v>
      </c>
      <c r="I58" s="32">
        <v>8.7078697301889246E-2</v>
      </c>
      <c r="J58" s="32">
        <v>8.5562985466668517E-2</v>
      </c>
      <c r="K58" s="32">
        <v>8.7277251251088719E-2</v>
      </c>
      <c r="L58" s="32">
        <v>9.6321283772176691E-2</v>
      </c>
      <c r="M58" s="32">
        <v>8.6347743841342889E-2</v>
      </c>
      <c r="N58" s="32">
        <v>9.3504424737795674E-2</v>
      </c>
      <c r="O58" s="32">
        <v>9.3450343015629253E-2</v>
      </c>
      <c r="P58" s="32">
        <v>9.1728788487323826E-2</v>
      </c>
      <c r="Q58" s="32">
        <v>9.3044351642284417E-2</v>
      </c>
      <c r="R58" s="32">
        <v>9.1445801311670086E-2</v>
      </c>
      <c r="S58" s="32">
        <v>8.9446887041706627E-2</v>
      </c>
      <c r="T58" s="32">
        <v>8.9911011777450547E-2</v>
      </c>
      <c r="U58" s="32">
        <v>9.0541279057485408E-2</v>
      </c>
      <c r="V58" s="32">
        <v>8.9622717731402485E-2</v>
      </c>
      <c r="W58" s="32">
        <v>8.9232778550043218E-2</v>
      </c>
      <c r="X58" s="32">
        <v>8.8570328471844748E-2</v>
      </c>
      <c r="Y58" s="32">
        <v>8.6277392492392121E-2</v>
      </c>
      <c r="Z58" s="32">
        <v>9.1451566198178763E-2</v>
      </c>
      <c r="AA58" s="32">
        <v>9.1591011156616955E-2</v>
      </c>
    </row>
    <row r="60" spans="1:27" s="30" customFormat="1" x14ac:dyDescent="0.35"/>
    <row r="61" spans="1:27" s="30" customFormat="1"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s="30" customFormat="1" x14ac:dyDescent="0.35">
      <c r="A62" s="31" t="s">
        <v>122</v>
      </c>
      <c r="B62" s="31" t="s">
        <v>60</v>
      </c>
      <c r="C62" s="32" t="s">
        <v>152</v>
      </c>
      <c r="D62" s="32" t="s">
        <v>152</v>
      </c>
      <c r="E62" s="32" t="s">
        <v>152</v>
      </c>
      <c r="F62" s="32" t="s">
        <v>152</v>
      </c>
      <c r="G62" s="32" t="s">
        <v>152</v>
      </c>
      <c r="H62" s="32" t="s">
        <v>152</v>
      </c>
      <c r="I62" s="32" t="s">
        <v>152</v>
      </c>
      <c r="J62" s="32" t="s">
        <v>152</v>
      </c>
      <c r="K62" s="32" t="s">
        <v>152</v>
      </c>
      <c r="L62" s="32" t="s">
        <v>152</v>
      </c>
      <c r="M62" s="32" t="s">
        <v>152</v>
      </c>
      <c r="N62" s="32" t="s">
        <v>152</v>
      </c>
      <c r="O62" s="32" t="s">
        <v>152</v>
      </c>
      <c r="P62" s="32" t="s">
        <v>152</v>
      </c>
      <c r="Q62" s="32" t="s">
        <v>152</v>
      </c>
      <c r="R62" s="32" t="s">
        <v>152</v>
      </c>
      <c r="S62" s="32" t="s">
        <v>152</v>
      </c>
      <c r="T62" s="32" t="s">
        <v>152</v>
      </c>
      <c r="U62" s="32" t="s">
        <v>152</v>
      </c>
      <c r="V62" s="32" t="s">
        <v>152</v>
      </c>
      <c r="W62" s="32" t="s">
        <v>152</v>
      </c>
      <c r="X62" s="32" t="s">
        <v>152</v>
      </c>
      <c r="Y62" s="32" t="s">
        <v>152</v>
      </c>
      <c r="Z62" s="32" t="s">
        <v>152</v>
      </c>
      <c r="AA62" s="32" t="s">
        <v>152</v>
      </c>
    </row>
    <row r="63" spans="1:27" s="30" customFormat="1" x14ac:dyDescent="0.35">
      <c r="A63" s="31" t="s">
        <v>122</v>
      </c>
      <c r="B63" s="31" t="s">
        <v>68</v>
      </c>
      <c r="C63" s="32" t="s">
        <v>152</v>
      </c>
      <c r="D63" s="32" t="s">
        <v>152</v>
      </c>
      <c r="E63" s="32" t="s">
        <v>152</v>
      </c>
      <c r="F63" s="32" t="s">
        <v>152</v>
      </c>
      <c r="G63" s="32" t="s">
        <v>152</v>
      </c>
      <c r="H63" s="32" t="s">
        <v>152</v>
      </c>
      <c r="I63" s="32" t="s">
        <v>152</v>
      </c>
      <c r="J63" s="32" t="s">
        <v>152</v>
      </c>
      <c r="K63" s="32" t="s">
        <v>152</v>
      </c>
      <c r="L63" s="32" t="s">
        <v>152</v>
      </c>
      <c r="M63" s="32" t="s">
        <v>152</v>
      </c>
      <c r="N63" s="32" t="s">
        <v>152</v>
      </c>
      <c r="O63" s="32" t="s">
        <v>152</v>
      </c>
      <c r="P63" s="32" t="s">
        <v>152</v>
      </c>
      <c r="Q63" s="32" t="s">
        <v>152</v>
      </c>
      <c r="R63" s="32" t="s">
        <v>152</v>
      </c>
      <c r="S63" s="32" t="s">
        <v>152</v>
      </c>
      <c r="T63" s="32" t="s">
        <v>152</v>
      </c>
      <c r="U63" s="32" t="s">
        <v>152</v>
      </c>
      <c r="V63" s="32" t="s">
        <v>152</v>
      </c>
      <c r="W63" s="32" t="s">
        <v>152</v>
      </c>
      <c r="X63" s="32" t="s">
        <v>152</v>
      </c>
      <c r="Y63" s="32" t="s">
        <v>152</v>
      </c>
      <c r="Z63" s="32" t="s">
        <v>152</v>
      </c>
      <c r="AA63" s="32" t="s">
        <v>152</v>
      </c>
    </row>
    <row r="64" spans="1:27" s="30" customFormat="1" x14ac:dyDescent="0.35">
      <c r="A64" s="31" t="s">
        <v>122</v>
      </c>
      <c r="B64" s="31" t="s">
        <v>18</v>
      </c>
      <c r="C64" s="32">
        <v>0.23153341576984757</v>
      </c>
      <c r="D64" s="32">
        <v>0.18504953535693713</v>
      </c>
      <c r="E64" s="32">
        <v>0.19703697329735695</v>
      </c>
      <c r="F64" s="32">
        <v>0.10000031403004028</v>
      </c>
      <c r="G64" s="32">
        <v>0.10000031313027594</v>
      </c>
      <c r="H64" s="32">
        <v>0.10000030762053955</v>
      </c>
      <c r="I64" s="32">
        <v>0.10000031093039692</v>
      </c>
      <c r="J64" s="32">
        <v>0.10000031484323187</v>
      </c>
      <c r="K64" s="32">
        <v>0.10000032218071069</v>
      </c>
      <c r="L64" s="32">
        <v>0.1570451261623817</v>
      </c>
      <c r="M64" s="32">
        <v>0.10000034812293718</v>
      </c>
      <c r="N64" s="32">
        <v>0.10000042786718259</v>
      </c>
      <c r="O64" s="32">
        <v>0.15944740697381746</v>
      </c>
      <c r="P64" s="32">
        <v>0.12210956413654973</v>
      </c>
      <c r="Q64" s="32">
        <v>0.10000048971199726</v>
      </c>
      <c r="R64" s="32">
        <v>0.10000045509965816</v>
      </c>
      <c r="S64" s="32" t="s">
        <v>152</v>
      </c>
      <c r="T64" s="32" t="s">
        <v>152</v>
      </c>
      <c r="U64" s="32" t="s">
        <v>152</v>
      </c>
      <c r="V64" s="32" t="s">
        <v>152</v>
      </c>
      <c r="W64" s="32" t="s">
        <v>152</v>
      </c>
      <c r="X64" s="32" t="s">
        <v>152</v>
      </c>
      <c r="Y64" s="32" t="s">
        <v>152</v>
      </c>
      <c r="Z64" s="32" t="s">
        <v>152</v>
      </c>
      <c r="AA64" s="32" t="s">
        <v>152</v>
      </c>
    </row>
    <row r="65" spans="1:27" s="30" customFormat="1" x14ac:dyDescent="0.35">
      <c r="A65" s="31" t="s">
        <v>122</v>
      </c>
      <c r="B65" s="31" t="s">
        <v>30</v>
      </c>
      <c r="C65" s="32">
        <v>9.3155247295016869E-2</v>
      </c>
      <c r="D65" s="32">
        <v>0.10414300371004565</v>
      </c>
      <c r="E65" s="32">
        <v>0.11072652682648401</v>
      </c>
      <c r="F65" s="32">
        <v>1.2000004280821918E-2</v>
      </c>
      <c r="G65" s="32">
        <v>1.2000002853881277E-2</v>
      </c>
      <c r="H65" s="32">
        <v>1.2000002853881277E-2</v>
      </c>
      <c r="I65" s="32">
        <v>1.2000002283105023E-2</v>
      </c>
      <c r="J65" s="32">
        <v>1.2000002853881277E-2</v>
      </c>
      <c r="K65" s="32">
        <v>1.2000002853881277E-2</v>
      </c>
      <c r="L65" s="32">
        <v>1.2000004280821918E-2</v>
      </c>
      <c r="M65" s="32">
        <v>1.2000002853881277E-2</v>
      </c>
      <c r="N65" s="32">
        <v>1.2000005707762558E-2</v>
      </c>
      <c r="O65" s="32">
        <v>1.2000005707762558E-2</v>
      </c>
      <c r="P65" s="32">
        <v>1.2000007134703197E-2</v>
      </c>
      <c r="Q65" s="32" t="s">
        <v>152</v>
      </c>
      <c r="R65" s="32" t="s">
        <v>152</v>
      </c>
      <c r="S65" s="32" t="s">
        <v>152</v>
      </c>
      <c r="T65" s="32" t="s">
        <v>152</v>
      </c>
      <c r="U65" s="32" t="s">
        <v>152</v>
      </c>
      <c r="V65" s="32" t="s">
        <v>152</v>
      </c>
      <c r="W65" s="32" t="s">
        <v>152</v>
      </c>
      <c r="X65" s="32" t="s">
        <v>152</v>
      </c>
      <c r="Y65" s="32" t="s">
        <v>152</v>
      </c>
      <c r="Z65" s="32" t="s">
        <v>152</v>
      </c>
      <c r="AA65" s="32" t="s">
        <v>152</v>
      </c>
    </row>
    <row r="66" spans="1:27" s="30" customFormat="1" x14ac:dyDescent="0.35">
      <c r="A66" s="31" t="s">
        <v>122</v>
      </c>
      <c r="B66" s="31" t="s">
        <v>63</v>
      </c>
      <c r="C66" s="32">
        <v>7.5341000413543602E-3</v>
      </c>
      <c r="D66" s="32">
        <v>4.6140379023355783E-3</v>
      </c>
      <c r="E66" s="32">
        <v>1.330892437687335E-2</v>
      </c>
      <c r="F66" s="32">
        <v>5.3023804207971345E-4</v>
      </c>
      <c r="G66" s="32">
        <v>6.3518888971742448E-5</v>
      </c>
      <c r="H66" s="32">
        <v>6.0263772661472905E-4</v>
      </c>
      <c r="I66" s="32">
        <v>1.8630798142626676E-4</v>
      </c>
      <c r="J66" s="32">
        <v>1.3278675060061199E-4</v>
      </c>
      <c r="K66" s="32">
        <v>4.4968876678595955E-4</v>
      </c>
      <c r="L66" s="32">
        <v>9.537468326525236E-3</v>
      </c>
      <c r="M66" s="32">
        <v>1.364353067800134E-3</v>
      </c>
      <c r="N66" s="32">
        <v>1.0610987199328639E-2</v>
      </c>
      <c r="O66" s="32">
        <v>2.1786353723943122E-2</v>
      </c>
      <c r="P66" s="32">
        <v>1.7487429070693457E-2</v>
      </c>
      <c r="Q66" s="32">
        <v>2.152494603602027E-2</v>
      </c>
      <c r="R66" s="32">
        <v>1.7383483683429249E-2</v>
      </c>
      <c r="S66" s="32">
        <v>5.0752588497292514E-2</v>
      </c>
      <c r="T66" s="32">
        <v>4.9826665154145876E-2</v>
      </c>
      <c r="U66" s="32">
        <v>6.7235091416696049E-2</v>
      </c>
      <c r="V66" s="32">
        <v>8.5637939252821621E-2</v>
      </c>
      <c r="W66" s="32">
        <v>0.1164197657476385</v>
      </c>
      <c r="X66" s="32">
        <v>0.13496252148006399</v>
      </c>
      <c r="Y66" s="32">
        <v>0.16046030646052539</v>
      </c>
      <c r="Z66" s="32">
        <v>3.6488494548956717E-2</v>
      </c>
      <c r="AA66" s="32">
        <v>3.2693410478036873E-2</v>
      </c>
    </row>
    <row r="67" spans="1:27" s="30" customFormat="1" x14ac:dyDescent="0.35">
      <c r="A67" s="31" t="s">
        <v>122</v>
      </c>
      <c r="B67" s="31" t="s">
        <v>62</v>
      </c>
      <c r="C67" s="32" t="s">
        <v>152</v>
      </c>
      <c r="D67" s="32" t="s">
        <v>152</v>
      </c>
      <c r="E67" s="32" t="s">
        <v>152</v>
      </c>
      <c r="F67" s="32" t="s">
        <v>152</v>
      </c>
      <c r="G67" s="32" t="s">
        <v>152</v>
      </c>
      <c r="H67" s="32" t="s">
        <v>152</v>
      </c>
      <c r="I67" s="32" t="s">
        <v>152</v>
      </c>
      <c r="J67" s="32" t="s">
        <v>152</v>
      </c>
      <c r="K67" s="32" t="s">
        <v>152</v>
      </c>
      <c r="L67" s="32" t="s">
        <v>152</v>
      </c>
      <c r="M67" s="32" t="s">
        <v>152</v>
      </c>
      <c r="N67" s="32" t="s">
        <v>152</v>
      </c>
      <c r="O67" s="32" t="s">
        <v>152</v>
      </c>
      <c r="P67" s="32" t="s">
        <v>152</v>
      </c>
      <c r="Q67" s="32" t="s">
        <v>152</v>
      </c>
      <c r="R67" s="32" t="s">
        <v>152</v>
      </c>
      <c r="S67" s="32" t="s">
        <v>152</v>
      </c>
      <c r="T67" s="32" t="s">
        <v>152</v>
      </c>
      <c r="U67" s="32" t="s">
        <v>152</v>
      </c>
      <c r="V67" s="32" t="s">
        <v>152</v>
      </c>
      <c r="W67" s="32" t="s">
        <v>152</v>
      </c>
      <c r="X67" s="32" t="s">
        <v>152</v>
      </c>
      <c r="Y67" s="32" t="s">
        <v>152</v>
      </c>
      <c r="Z67" s="32" t="s">
        <v>152</v>
      </c>
      <c r="AA67" s="32" t="s">
        <v>152</v>
      </c>
    </row>
    <row r="68" spans="1:27" s="30" customFormat="1" x14ac:dyDescent="0.35">
      <c r="A68" s="31" t="s">
        <v>122</v>
      </c>
      <c r="B68" s="31" t="s">
        <v>66</v>
      </c>
      <c r="C68" s="32">
        <v>0.33149658639248292</v>
      </c>
      <c r="D68" s="32">
        <v>0.35324469629765498</v>
      </c>
      <c r="E68" s="32">
        <v>0.31281000786061608</v>
      </c>
      <c r="F68" s="32">
        <v>0.31903553213451702</v>
      </c>
      <c r="G68" s="32">
        <v>0.31339467175315222</v>
      </c>
      <c r="H68" s="32">
        <v>0.34874379709397674</v>
      </c>
      <c r="I68" s="32">
        <v>0.35282716300757244</v>
      </c>
      <c r="J68" s="32">
        <v>0.32063791198421632</v>
      </c>
      <c r="K68" s="32">
        <v>0.33549805899248669</v>
      </c>
      <c r="L68" s="32">
        <v>0.32312631048612533</v>
      </c>
      <c r="M68" s="32">
        <v>0.35527657633279069</v>
      </c>
      <c r="N68" s="32">
        <v>0.3108283215146444</v>
      </c>
      <c r="O68" s="32">
        <v>0.31907307601740431</v>
      </c>
      <c r="P68" s="32">
        <v>0.30234322483149095</v>
      </c>
      <c r="Q68" s="32">
        <v>0.34099025024132407</v>
      </c>
      <c r="R68" s="32">
        <v>0.33658379730006532</v>
      </c>
      <c r="S68" s="32">
        <v>0.32134780548440905</v>
      </c>
      <c r="T68" s="32">
        <v>0.32318252301363881</v>
      </c>
      <c r="U68" s="32">
        <v>0.32261143673819703</v>
      </c>
      <c r="V68" s="32">
        <v>0.35247277462345722</v>
      </c>
      <c r="W68" s="32">
        <v>0.30011260762869979</v>
      </c>
      <c r="X68" s="32">
        <v>0.30103716837163819</v>
      </c>
      <c r="Y68" s="32">
        <v>0.28994892325557137</v>
      </c>
      <c r="Z68" s="32">
        <v>0.3365321628476925</v>
      </c>
      <c r="AA68" s="32">
        <v>0.33897794015324251</v>
      </c>
    </row>
    <row r="69" spans="1:27" s="30" customFormat="1" x14ac:dyDescent="0.35">
      <c r="A69" s="31" t="s">
        <v>122</v>
      </c>
      <c r="B69" s="31" t="s">
        <v>65</v>
      </c>
      <c r="C69" s="32">
        <v>0.29321961038933175</v>
      </c>
      <c r="D69" s="32">
        <v>0.29475460716781759</v>
      </c>
      <c r="E69" s="32">
        <v>0.29937027974155928</v>
      </c>
      <c r="F69" s="32">
        <v>0.28495491890853336</v>
      </c>
      <c r="G69" s="32">
        <v>0.27753831980216392</v>
      </c>
      <c r="H69" s="32">
        <v>0.28501043612104549</v>
      </c>
      <c r="I69" s="32">
        <v>0.29497663047662709</v>
      </c>
      <c r="J69" s="32">
        <v>0.27311580656436441</v>
      </c>
      <c r="K69" s="32">
        <v>0.29073431050339626</v>
      </c>
      <c r="L69" s="32">
        <v>0.28975048387646685</v>
      </c>
      <c r="M69" s="32">
        <v>0.29298408133121473</v>
      </c>
      <c r="N69" s="32">
        <v>0.29720596048940245</v>
      </c>
      <c r="O69" s="32">
        <v>0.2835949059146744</v>
      </c>
      <c r="P69" s="32">
        <v>0.27450907115174239</v>
      </c>
      <c r="Q69" s="32">
        <v>0.28547644459588012</v>
      </c>
      <c r="R69" s="32">
        <v>0.29358437473260401</v>
      </c>
      <c r="S69" s="32">
        <v>0.27276801887549668</v>
      </c>
      <c r="T69" s="32">
        <v>0.2842158349343975</v>
      </c>
      <c r="U69" s="32">
        <v>0.29018368554922974</v>
      </c>
      <c r="V69" s="32">
        <v>0.29171722076874496</v>
      </c>
      <c r="W69" s="32">
        <v>0.29334159672850452</v>
      </c>
      <c r="X69" s="32">
        <v>0.27879333210146345</v>
      </c>
      <c r="Y69" s="32">
        <v>0.27059025362192229</v>
      </c>
      <c r="Z69" s="32">
        <v>0.28168508077882537</v>
      </c>
      <c r="AA69" s="32">
        <v>0.28868036509534911</v>
      </c>
    </row>
    <row r="70" spans="1:27" s="30" customFormat="1" x14ac:dyDescent="0.35">
      <c r="A70" s="31" t="s">
        <v>122</v>
      </c>
      <c r="B70" s="31" t="s">
        <v>34</v>
      </c>
      <c r="C70" s="32">
        <v>4.4421021671206685E-2</v>
      </c>
      <c r="D70" s="32">
        <v>4.2640005493609107E-2</v>
      </c>
      <c r="E70" s="32">
        <v>5.0813709634109423E-2</v>
      </c>
      <c r="F70" s="32">
        <v>4.25696345854846E-2</v>
      </c>
      <c r="G70" s="32">
        <v>4.1402982572357375E-2</v>
      </c>
      <c r="H70" s="32">
        <v>4.4008955459101759E-2</v>
      </c>
      <c r="I70" s="32">
        <v>4.3202605894042387E-2</v>
      </c>
      <c r="J70" s="32">
        <v>3.9195698953151385E-2</v>
      </c>
      <c r="K70" s="32">
        <v>4.190987423894818E-2</v>
      </c>
      <c r="L70" s="32">
        <v>6.4858522821781159E-2</v>
      </c>
      <c r="M70" s="32">
        <v>6.240212110839758E-2</v>
      </c>
      <c r="N70" s="32">
        <v>0.10365270500237293</v>
      </c>
      <c r="O70" s="32">
        <v>0.10186874225830829</v>
      </c>
      <c r="P70" s="32">
        <v>9.9748445993401963E-2</v>
      </c>
      <c r="Q70" s="32">
        <v>0.10463555905979455</v>
      </c>
      <c r="R70" s="32">
        <v>0.10558173669034739</v>
      </c>
      <c r="S70" s="32">
        <v>0.11261459233318473</v>
      </c>
      <c r="T70" s="32">
        <v>0.11062772814865807</v>
      </c>
      <c r="U70" s="32">
        <v>0.11230825991576945</v>
      </c>
      <c r="V70" s="32">
        <v>0.10756161355218029</v>
      </c>
      <c r="W70" s="32">
        <v>0.11167276491844598</v>
      </c>
      <c r="X70" s="32">
        <v>0.1085191928578277</v>
      </c>
      <c r="Y70" s="32">
        <v>0.1053623910779166</v>
      </c>
      <c r="Z70" s="32">
        <v>0.10909357919890621</v>
      </c>
      <c r="AA70" s="32">
        <v>0.11322004475202035</v>
      </c>
    </row>
    <row r="71" spans="1:27" s="30" customFormat="1" x14ac:dyDescent="0.35">
      <c r="A71" s="31" t="s">
        <v>122</v>
      </c>
      <c r="B71" s="31" t="s">
        <v>70</v>
      </c>
      <c r="C71" s="32" t="s">
        <v>152</v>
      </c>
      <c r="D71" s="32" t="s">
        <v>152</v>
      </c>
      <c r="E71" s="32" t="s">
        <v>152</v>
      </c>
      <c r="F71" s="32" t="s">
        <v>152</v>
      </c>
      <c r="G71" s="32" t="s">
        <v>152</v>
      </c>
      <c r="H71" s="32" t="s">
        <v>152</v>
      </c>
      <c r="I71" s="32" t="s">
        <v>152</v>
      </c>
      <c r="J71" s="32" t="s">
        <v>152</v>
      </c>
      <c r="K71" s="32" t="s">
        <v>152</v>
      </c>
      <c r="L71" s="32" t="s">
        <v>152</v>
      </c>
      <c r="M71" s="32" t="s">
        <v>152</v>
      </c>
      <c r="N71" s="32" t="s">
        <v>152</v>
      </c>
      <c r="O71" s="32" t="s">
        <v>152</v>
      </c>
      <c r="P71" s="32" t="s">
        <v>152</v>
      </c>
      <c r="Q71" s="32" t="s">
        <v>152</v>
      </c>
      <c r="R71" s="32" t="s">
        <v>152</v>
      </c>
      <c r="S71" s="32" t="s">
        <v>152</v>
      </c>
      <c r="T71" s="32" t="s">
        <v>152</v>
      </c>
      <c r="U71" s="32" t="s">
        <v>152</v>
      </c>
      <c r="V71" s="32" t="s">
        <v>152</v>
      </c>
      <c r="W71" s="32" t="s">
        <v>152</v>
      </c>
      <c r="X71" s="32" t="s">
        <v>152</v>
      </c>
      <c r="Y71" s="32" t="s">
        <v>152</v>
      </c>
      <c r="Z71" s="32" t="s">
        <v>152</v>
      </c>
      <c r="AA71" s="32" t="s">
        <v>152</v>
      </c>
    </row>
    <row r="72" spans="1:27" s="30" customFormat="1" x14ac:dyDescent="0.35">
      <c r="A72" s="31" t="s">
        <v>122</v>
      </c>
      <c r="B72" s="31" t="s">
        <v>52</v>
      </c>
      <c r="C72" s="32">
        <v>0.10563385155334712</v>
      </c>
      <c r="D72" s="32">
        <v>0.10207803659512567</v>
      </c>
      <c r="E72" s="32">
        <v>0.11245184976198394</v>
      </c>
      <c r="F72" s="32">
        <v>9.545634461911548E-2</v>
      </c>
      <c r="G72" s="32">
        <v>9.0827656686943203E-2</v>
      </c>
      <c r="H72" s="32">
        <v>8.9825253401137353E-2</v>
      </c>
      <c r="I72" s="32">
        <v>8.7886791814645704E-2</v>
      </c>
      <c r="J72" s="32">
        <v>8.7027108667837361E-2</v>
      </c>
      <c r="K72" s="32">
        <v>8.9387332906122677E-2</v>
      </c>
      <c r="L72" s="32">
        <v>9.6007360381468176E-2</v>
      </c>
      <c r="M72" s="32">
        <v>9.2567908755039174E-2</v>
      </c>
      <c r="N72" s="32">
        <v>9.6580734446578068E-2</v>
      </c>
      <c r="O72" s="32">
        <v>9.4909885409765152E-2</v>
      </c>
      <c r="P72" s="32">
        <v>9.247595406286635E-2</v>
      </c>
      <c r="Q72" s="32">
        <v>9.5705194812776215E-2</v>
      </c>
      <c r="R72" s="32">
        <v>9.4258146570692938E-2</v>
      </c>
      <c r="S72" s="32">
        <v>9.3368458419191752E-2</v>
      </c>
      <c r="T72" s="32">
        <v>9.1899104082104527E-2</v>
      </c>
      <c r="U72" s="32">
        <v>9.2841493329943112E-2</v>
      </c>
      <c r="V72" s="32">
        <v>9.2924491280815702E-2</v>
      </c>
      <c r="W72" s="32">
        <v>9.430355628143304E-2</v>
      </c>
      <c r="X72" s="32">
        <v>9.3436203568592335E-2</v>
      </c>
      <c r="Y72" s="32">
        <v>9.2321031937527082E-2</v>
      </c>
      <c r="Z72" s="32">
        <v>9.2404368819441252E-2</v>
      </c>
      <c r="AA72" s="32">
        <v>9.5116222520207613E-2</v>
      </c>
    </row>
    <row r="74" spans="1:27" s="30" customFormat="1" x14ac:dyDescent="0.35"/>
    <row r="75" spans="1:27" s="30" customFormat="1"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s="30" customFormat="1" x14ac:dyDescent="0.35">
      <c r="A76" s="31" t="s">
        <v>123</v>
      </c>
      <c r="B76" s="31" t="s">
        <v>60</v>
      </c>
      <c r="C76" s="32" t="s">
        <v>152</v>
      </c>
      <c r="D76" s="32" t="s">
        <v>152</v>
      </c>
      <c r="E76" s="32" t="s">
        <v>152</v>
      </c>
      <c r="F76" s="32" t="s">
        <v>152</v>
      </c>
      <c r="G76" s="32" t="s">
        <v>152</v>
      </c>
      <c r="H76" s="32" t="s">
        <v>152</v>
      </c>
      <c r="I76" s="32" t="s">
        <v>152</v>
      </c>
      <c r="J76" s="32" t="s">
        <v>152</v>
      </c>
      <c r="K76" s="32" t="s">
        <v>152</v>
      </c>
      <c r="L76" s="32" t="s">
        <v>152</v>
      </c>
      <c r="M76" s="32" t="s">
        <v>152</v>
      </c>
      <c r="N76" s="32" t="s">
        <v>152</v>
      </c>
      <c r="O76" s="32" t="s">
        <v>152</v>
      </c>
      <c r="P76" s="32" t="s">
        <v>152</v>
      </c>
      <c r="Q76" s="32" t="s">
        <v>152</v>
      </c>
      <c r="R76" s="32" t="s">
        <v>152</v>
      </c>
      <c r="S76" s="32" t="s">
        <v>152</v>
      </c>
      <c r="T76" s="32" t="s">
        <v>152</v>
      </c>
      <c r="U76" s="32" t="s">
        <v>152</v>
      </c>
      <c r="V76" s="32" t="s">
        <v>152</v>
      </c>
      <c r="W76" s="32" t="s">
        <v>152</v>
      </c>
      <c r="X76" s="32" t="s">
        <v>152</v>
      </c>
      <c r="Y76" s="32" t="s">
        <v>152</v>
      </c>
      <c r="Z76" s="32" t="s">
        <v>152</v>
      </c>
      <c r="AA76" s="32" t="s">
        <v>152</v>
      </c>
    </row>
    <row r="77" spans="1:27" s="30" customFormat="1" x14ac:dyDescent="0.35">
      <c r="A77" s="31" t="s">
        <v>123</v>
      </c>
      <c r="B77" s="31" t="s">
        <v>68</v>
      </c>
      <c r="C77" s="32" t="s">
        <v>152</v>
      </c>
      <c r="D77" s="32" t="s">
        <v>152</v>
      </c>
      <c r="E77" s="32" t="s">
        <v>152</v>
      </c>
      <c r="F77" s="32" t="s">
        <v>152</v>
      </c>
      <c r="G77" s="32" t="s">
        <v>152</v>
      </c>
      <c r="H77" s="32" t="s">
        <v>152</v>
      </c>
      <c r="I77" s="32" t="s">
        <v>152</v>
      </c>
      <c r="J77" s="32" t="s">
        <v>152</v>
      </c>
      <c r="K77" s="32" t="s">
        <v>152</v>
      </c>
      <c r="L77" s="32" t="s">
        <v>152</v>
      </c>
      <c r="M77" s="32" t="s">
        <v>152</v>
      </c>
      <c r="N77" s="32" t="s">
        <v>152</v>
      </c>
      <c r="O77" s="32" t="s">
        <v>152</v>
      </c>
      <c r="P77" s="32" t="s">
        <v>152</v>
      </c>
      <c r="Q77" s="32" t="s">
        <v>152</v>
      </c>
      <c r="R77" s="32" t="s">
        <v>152</v>
      </c>
      <c r="S77" s="32" t="s">
        <v>152</v>
      </c>
      <c r="T77" s="32" t="s">
        <v>152</v>
      </c>
      <c r="U77" s="32" t="s">
        <v>152</v>
      </c>
      <c r="V77" s="32" t="s">
        <v>152</v>
      </c>
      <c r="W77" s="32" t="s">
        <v>152</v>
      </c>
      <c r="X77" s="32" t="s">
        <v>152</v>
      </c>
      <c r="Y77" s="32" t="s">
        <v>152</v>
      </c>
      <c r="Z77" s="32" t="s">
        <v>152</v>
      </c>
      <c r="AA77" s="32" t="s">
        <v>152</v>
      </c>
    </row>
    <row r="78" spans="1:27" s="30" customFormat="1" x14ac:dyDescent="0.35">
      <c r="A78" s="31" t="s">
        <v>123</v>
      </c>
      <c r="B78" s="31" t="s">
        <v>18</v>
      </c>
      <c r="C78" s="32">
        <v>0</v>
      </c>
      <c r="D78" s="32">
        <v>5.7245812490862564E-7</v>
      </c>
      <c r="E78" s="32">
        <v>6.3739960346713292E-7</v>
      </c>
      <c r="F78" s="32">
        <v>6.5209360285759031E-7</v>
      </c>
      <c r="G78" s="32">
        <v>6.4025653837028832E-7</v>
      </c>
      <c r="H78" s="32">
        <v>6.6701782169499221E-7</v>
      </c>
      <c r="I78" s="32">
        <v>6.896564032229346E-7</v>
      </c>
      <c r="J78" s="32">
        <v>6.9921567036754581E-7</v>
      </c>
      <c r="K78" s="32">
        <v>7.7046264238439137E-7</v>
      </c>
      <c r="L78" s="32">
        <v>8.7844532199607951E-7</v>
      </c>
      <c r="M78" s="32">
        <v>8.6722277741228118E-7</v>
      </c>
      <c r="N78" s="32">
        <v>9.7962864711832516E-7</v>
      </c>
      <c r="O78" s="32">
        <v>1.0711760830513128E-6</v>
      </c>
      <c r="P78" s="32">
        <v>1.0575857556686928E-6</v>
      </c>
      <c r="Q78" s="32">
        <v>1.0811921608633416E-6</v>
      </c>
      <c r="R78" s="32">
        <v>1.0867824944125558E-6</v>
      </c>
      <c r="S78" s="32">
        <v>1.2516142171721521E-6</v>
      </c>
      <c r="T78" s="32">
        <v>1.3542477714114764E-6</v>
      </c>
      <c r="U78" s="32">
        <v>1.4339828503900314E-6</v>
      </c>
      <c r="V78" s="32">
        <v>1.3427667607385414E-6</v>
      </c>
      <c r="W78" s="32">
        <v>1.7117981004595045E-6</v>
      </c>
      <c r="X78" s="32">
        <v>1.7335820852758218E-6</v>
      </c>
      <c r="Y78" s="32">
        <v>1.6840726525821482E-6</v>
      </c>
      <c r="Z78" s="32">
        <v>1.7270907008268353E-6</v>
      </c>
      <c r="AA78" s="32">
        <v>1.7546357496787155E-6</v>
      </c>
    </row>
    <row r="79" spans="1:27" s="30" customFormat="1" x14ac:dyDescent="0.35">
      <c r="A79" s="31" t="s">
        <v>123</v>
      </c>
      <c r="B79" s="31" t="s">
        <v>30</v>
      </c>
      <c r="C79" s="32" t="s">
        <v>152</v>
      </c>
      <c r="D79" s="32" t="s">
        <v>152</v>
      </c>
      <c r="E79" s="32" t="s">
        <v>152</v>
      </c>
      <c r="F79" s="32" t="s">
        <v>152</v>
      </c>
      <c r="G79" s="32" t="s">
        <v>152</v>
      </c>
      <c r="H79" s="32" t="s">
        <v>152</v>
      </c>
      <c r="I79" s="32" t="s">
        <v>152</v>
      </c>
      <c r="J79" s="32" t="s">
        <v>152</v>
      </c>
      <c r="K79" s="32" t="s">
        <v>152</v>
      </c>
      <c r="L79" s="32" t="s">
        <v>152</v>
      </c>
      <c r="M79" s="32" t="s">
        <v>152</v>
      </c>
      <c r="N79" s="32" t="s">
        <v>152</v>
      </c>
      <c r="O79" s="32" t="s">
        <v>152</v>
      </c>
      <c r="P79" s="32" t="s">
        <v>152</v>
      </c>
      <c r="Q79" s="32" t="s">
        <v>152</v>
      </c>
      <c r="R79" s="32" t="s">
        <v>152</v>
      </c>
      <c r="S79" s="32" t="s">
        <v>152</v>
      </c>
      <c r="T79" s="32" t="s">
        <v>152</v>
      </c>
      <c r="U79" s="32" t="s">
        <v>152</v>
      </c>
      <c r="V79" s="32" t="s">
        <v>152</v>
      </c>
      <c r="W79" s="32" t="s">
        <v>152</v>
      </c>
      <c r="X79" s="32" t="s">
        <v>152</v>
      </c>
      <c r="Y79" s="32" t="s">
        <v>152</v>
      </c>
      <c r="Z79" s="32" t="s">
        <v>152</v>
      </c>
      <c r="AA79" s="32" t="s">
        <v>152</v>
      </c>
    </row>
    <row r="80" spans="1:27" s="30" customFormat="1" x14ac:dyDescent="0.35">
      <c r="A80" s="31" t="s">
        <v>123</v>
      </c>
      <c r="B80" s="31" t="s">
        <v>63</v>
      </c>
      <c r="C80" s="32">
        <v>6.0032858824575532E-7</v>
      </c>
      <c r="D80" s="32">
        <v>4.9172058785862493E-7</v>
      </c>
      <c r="E80" s="32">
        <v>5.3932781820445975E-7</v>
      </c>
      <c r="F80" s="32">
        <v>5.6466186097885372E-7</v>
      </c>
      <c r="G80" s="32">
        <v>5.3247069028873571E-7</v>
      </c>
      <c r="H80" s="32">
        <v>5.5377812689984117E-7</v>
      </c>
      <c r="I80" s="32">
        <v>5.7155587090229991E-7</v>
      </c>
      <c r="J80" s="32">
        <v>5.7767524646054281E-7</v>
      </c>
      <c r="K80" s="32">
        <v>6.2145429921899002E-7</v>
      </c>
      <c r="L80" s="32">
        <v>6.9230877659629996E-7</v>
      </c>
      <c r="M80" s="32">
        <v>6.7012471103593687E-7</v>
      </c>
      <c r="N80" s="32">
        <v>7.6793342424040172E-7</v>
      </c>
      <c r="O80" s="32">
        <v>8.3388663375793712E-7</v>
      </c>
      <c r="P80" s="32">
        <v>8.1376619361953284E-7</v>
      </c>
      <c r="Q80" s="32">
        <v>3.9816569214054721E-4</v>
      </c>
      <c r="R80" s="32">
        <v>8.7806694397973522E-7</v>
      </c>
      <c r="S80" s="32">
        <v>7.5896197025464296E-4</v>
      </c>
      <c r="T80" s="32">
        <v>1.059586636140084E-6</v>
      </c>
      <c r="U80" s="32">
        <v>4.2496390523925334E-4</v>
      </c>
      <c r="V80" s="32">
        <v>2.0866761719055196E-6</v>
      </c>
      <c r="W80" s="32">
        <v>2.2857626516924134E-3</v>
      </c>
      <c r="X80" s="32">
        <v>2.8035491013511761E-6</v>
      </c>
      <c r="Y80" s="32">
        <v>1.0829628357448657E-3</v>
      </c>
      <c r="Z80" s="32">
        <v>9.0622613872316203E-3</v>
      </c>
      <c r="AA80" s="32">
        <v>5.3390837866515014E-3</v>
      </c>
    </row>
    <row r="81" spans="1:27" s="30" customFormat="1" x14ac:dyDescent="0.35">
      <c r="A81" s="31" t="s">
        <v>123</v>
      </c>
      <c r="B81" s="31" t="s">
        <v>62</v>
      </c>
      <c r="C81" s="32">
        <v>0.37242690612545082</v>
      </c>
      <c r="D81" s="32">
        <v>0.56237546700628671</v>
      </c>
      <c r="E81" s="32">
        <v>0.41848022740920537</v>
      </c>
      <c r="F81" s="32">
        <v>0.42607699588704856</v>
      </c>
      <c r="G81" s="32">
        <v>0.51129438290153129</v>
      </c>
      <c r="H81" s="32">
        <v>0.46445333022203117</v>
      </c>
      <c r="I81" s="32">
        <v>0.46790253949484367</v>
      </c>
      <c r="J81" s="32">
        <v>0.51627161930772969</v>
      </c>
      <c r="K81" s="32">
        <v>0.45996204783084393</v>
      </c>
      <c r="L81" s="32">
        <v>0.36863436371396824</v>
      </c>
      <c r="M81" s="32">
        <v>0.56105170586450515</v>
      </c>
      <c r="N81" s="32">
        <v>0.41223932747920067</v>
      </c>
      <c r="O81" s="32">
        <v>0.42172482662496596</v>
      </c>
      <c r="P81" s="32">
        <v>0.50606641916449291</v>
      </c>
      <c r="Q81" s="32">
        <v>0.46221253749077446</v>
      </c>
      <c r="R81" s="32">
        <v>0.4603786164695971</v>
      </c>
      <c r="S81" s="32">
        <v>0.51097653394577103</v>
      </c>
      <c r="T81" s="32">
        <v>0.45523964786723309</v>
      </c>
      <c r="U81" s="32">
        <v>0.36781847745315532</v>
      </c>
      <c r="V81" s="32">
        <v>0.5514833886445405</v>
      </c>
      <c r="W81" s="32">
        <v>0.40841442087135182</v>
      </c>
      <c r="X81" s="32">
        <v>0.41780788466035695</v>
      </c>
      <c r="Y81" s="32">
        <v>0.50393886697359813</v>
      </c>
      <c r="Z81" s="32">
        <v>0.45542097062023612</v>
      </c>
      <c r="AA81" s="32">
        <v>0.45608936810277145</v>
      </c>
    </row>
    <row r="82" spans="1:27" s="30" customFormat="1" x14ac:dyDescent="0.35">
      <c r="A82" s="31" t="s">
        <v>123</v>
      </c>
      <c r="B82" s="31" t="s">
        <v>66</v>
      </c>
      <c r="C82" s="32">
        <v>0.35764019182116968</v>
      </c>
      <c r="D82" s="32">
        <v>0.40614605111771951</v>
      </c>
      <c r="E82" s="32">
        <v>0.41913542030510531</v>
      </c>
      <c r="F82" s="32">
        <v>0.41884179976379099</v>
      </c>
      <c r="G82" s="32">
        <v>0.44827891567033595</v>
      </c>
      <c r="H82" s="32">
        <v>0.45279949594209418</v>
      </c>
      <c r="I82" s="32">
        <v>0.46568492543485224</v>
      </c>
      <c r="J82" s="32">
        <v>0.42068620169245963</v>
      </c>
      <c r="K82" s="32">
        <v>0.43313938473293961</v>
      </c>
      <c r="L82" s="32">
        <v>0.42350120682941106</v>
      </c>
      <c r="M82" s="32">
        <v>0.45367527881002712</v>
      </c>
      <c r="N82" s="32">
        <v>0.42123113431419656</v>
      </c>
      <c r="O82" s="32">
        <v>0.42701480351653837</v>
      </c>
      <c r="P82" s="32">
        <v>0.44801149167129967</v>
      </c>
      <c r="Q82" s="32">
        <v>0.44766403949415579</v>
      </c>
      <c r="R82" s="32">
        <v>0.4526816713947725</v>
      </c>
      <c r="S82" s="32">
        <v>0.42021528312722578</v>
      </c>
      <c r="T82" s="32">
        <v>0.40287012305030956</v>
      </c>
      <c r="U82" s="32">
        <v>0.39767910764940517</v>
      </c>
      <c r="V82" s="32">
        <v>0.43269826043066528</v>
      </c>
      <c r="W82" s="32">
        <v>0.38826113179774474</v>
      </c>
      <c r="X82" s="32">
        <v>0.38249989416147034</v>
      </c>
      <c r="Y82" s="32">
        <v>0.40557240871574884</v>
      </c>
      <c r="Z82" s="32">
        <v>0.43008230921095708</v>
      </c>
      <c r="AA82" s="32">
        <v>0.43130038899110468</v>
      </c>
    </row>
    <row r="83" spans="1:27" s="30" customFormat="1" x14ac:dyDescent="0.35">
      <c r="A83" s="31" t="s">
        <v>123</v>
      </c>
      <c r="B83" s="31" t="s">
        <v>65</v>
      </c>
      <c r="C83" s="32" t="s">
        <v>152</v>
      </c>
      <c r="D83" s="32" t="s">
        <v>152</v>
      </c>
      <c r="E83" s="32" t="s">
        <v>152</v>
      </c>
      <c r="F83" s="32" t="s">
        <v>152</v>
      </c>
      <c r="G83" s="32" t="s">
        <v>152</v>
      </c>
      <c r="H83" s="32" t="s">
        <v>152</v>
      </c>
      <c r="I83" s="32" t="s">
        <v>152</v>
      </c>
      <c r="J83" s="32" t="s">
        <v>152</v>
      </c>
      <c r="K83" s="32" t="s">
        <v>152</v>
      </c>
      <c r="L83" s="32" t="s">
        <v>152</v>
      </c>
      <c r="M83" s="32" t="s">
        <v>152</v>
      </c>
      <c r="N83" s="32" t="s">
        <v>152</v>
      </c>
      <c r="O83" s="32" t="s">
        <v>152</v>
      </c>
      <c r="P83" s="32" t="s">
        <v>152</v>
      </c>
      <c r="Q83" s="32" t="s">
        <v>152</v>
      </c>
      <c r="R83" s="32" t="s">
        <v>152</v>
      </c>
      <c r="S83" s="32" t="s">
        <v>152</v>
      </c>
      <c r="T83" s="32" t="s">
        <v>152</v>
      </c>
      <c r="U83" s="32" t="s">
        <v>152</v>
      </c>
      <c r="V83" s="32" t="s">
        <v>152</v>
      </c>
      <c r="W83" s="32" t="s">
        <v>152</v>
      </c>
      <c r="X83" s="32" t="s">
        <v>152</v>
      </c>
      <c r="Y83" s="32" t="s">
        <v>152</v>
      </c>
      <c r="Z83" s="32" t="s">
        <v>152</v>
      </c>
      <c r="AA83" s="32" t="s">
        <v>152</v>
      </c>
    </row>
    <row r="84" spans="1:27" s="30" customFormat="1" x14ac:dyDescent="0.35">
      <c r="A84" s="31" t="s">
        <v>123</v>
      </c>
      <c r="B84" s="31" t="s">
        <v>34</v>
      </c>
      <c r="C84" s="32" t="s">
        <v>152</v>
      </c>
      <c r="D84" s="32" t="s">
        <v>152</v>
      </c>
      <c r="E84" s="32" t="s">
        <v>152</v>
      </c>
      <c r="F84" s="32" t="s">
        <v>152</v>
      </c>
      <c r="G84" s="32" t="s">
        <v>152</v>
      </c>
      <c r="H84" s="32" t="s">
        <v>152</v>
      </c>
      <c r="I84" s="32" t="s">
        <v>152</v>
      </c>
      <c r="J84" s="32" t="s">
        <v>152</v>
      </c>
      <c r="K84" s="32" t="s">
        <v>152</v>
      </c>
      <c r="L84" s="32" t="s">
        <v>152</v>
      </c>
      <c r="M84" s="32" t="s">
        <v>152</v>
      </c>
      <c r="N84" s="32" t="s">
        <v>152</v>
      </c>
      <c r="O84" s="32" t="s">
        <v>152</v>
      </c>
      <c r="P84" s="32" t="s">
        <v>152</v>
      </c>
      <c r="Q84" s="32" t="s">
        <v>152</v>
      </c>
      <c r="R84" s="32" t="s">
        <v>152</v>
      </c>
      <c r="S84" s="32" t="s">
        <v>152</v>
      </c>
      <c r="T84" s="32" t="s">
        <v>152</v>
      </c>
      <c r="U84" s="32" t="s">
        <v>152</v>
      </c>
      <c r="V84" s="32" t="s">
        <v>152</v>
      </c>
      <c r="W84" s="32" t="s">
        <v>152</v>
      </c>
      <c r="X84" s="32" t="s">
        <v>152</v>
      </c>
      <c r="Y84" s="32" t="s">
        <v>152</v>
      </c>
      <c r="Z84" s="32" t="s">
        <v>152</v>
      </c>
      <c r="AA84" s="32" t="s">
        <v>152</v>
      </c>
    </row>
    <row r="85" spans="1:27" s="30" customFormat="1" x14ac:dyDescent="0.35">
      <c r="A85" s="31" t="s">
        <v>123</v>
      </c>
      <c r="B85" s="31" t="s">
        <v>70</v>
      </c>
      <c r="C85" s="32" t="s">
        <v>152</v>
      </c>
      <c r="D85" s="32" t="s">
        <v>152</v>
      </c>
      <c r="E85" s="32" t="s">
        <v>152</v>
      </c>
      <c r="F85" s="32" t="s">
        <v>152</v>
      </c>
      <c r="G85" s="32" t="s">
        <v>152</v>
      </c>
      <c r="H85" s="32" t="s">
        <v>152</v>
      </c>
      <c r="I85" s="32" t="s">
        <v>152</v>
      </c>
      <c r="J85" s="32" t="s">
        <v>152</v>
      </c>
      <c r="K85" s="32" t="s">
        <v>152</v>
      </c>
      <c r="L85" s="32" t="s">
        <v>152</v>
      </c>
      <c r="M85" s="32" t="s">
        <v>152</v>
      </c>
      <c r="N85" s="32" t="s">
        <v>152</v>
      </c>
      <c r="O85" s="32" t="s">
        <v>152</v>
      </c>
      <c r="P85" s="32" t="s">
        <v>152</v>
      </c>
      <c r="Q85" s="32" t="s">
        <v>152</v>
      </c>
      <c r="R85" s="32" t="s">
        <v>152</v>
      </c>
      <c r="S85" s="32" t="s">
        <v>152</v>
      </c>
      <c r="T85" s="32" t="s">
        <v>152</v>
      </c>
      <c r="U85" s="32" t="s">
        <v>152</v>
      </c>
      <c r="V85" s="32" t="s">
        <v>152</v>
      </c>
      <c r="W85" s="32" t="s">
        <v>152</v>
      </c>
      <c r="X85" s="32" t="s">
        <v>152</v>
      </c>
      <c r="Y85" s="32" t="s">
        <v>152</v>
      </c>
      <c r="Z85" s="32" t="s">
        <v>152</v>
      </c>
      <c r="AA85" s="32" t="s">
        <v>152</v>
      </c>
    </row>
    <row r="86" spans="1:27" s="30" customFormat="1" x14ac:dyDescent="0.35">
      <c r="A86" s="31" t="s">
        <v>123</v>
      </c>
      <c r="B86" s="31" t="s">
        <v>52</v>
      </c>
      <c r="C86" s="32">
        <v>5.6869558171035251E-3</v>
      </c>
      <c r="D86" s="32">
        <v>4.3673235954888858E-3</v>
      </c>
      <c r="E86" s="32">
        <v>2.4674049133321191E-2</v>
      </c>
      <c r="F86" s="32">
        <v>1.8895280814938756E-2</v>
      </c>
      <c r="G86" s="32">
        <v>2.098290620309597E-2</v>
      </c>
      <c r="H86" s="32">
        <v>3.0016895210536233E-2</v>
      </c>
      <c r="I86" s="32">
        <v>2.6751465688870789E-2</v>
      </c>
      <c r="J86" s="32">
        <v>2.3444825266148682E-2</v>
      </c>
      <c r="K86" s="32">
        <v>3.057336336591019E-2</v>
      </c>
      <c r="L86" s="32">
        <v>3.3930872015117491E-2</v>
      </c>
      <c r="M86" s="32">
        <v>6.1638263837265568E-2</v>
      </c>
      <c r="N86" s="32">
        <v>7.0593993282068487E-2</v>
      </c>
      <c r="O86" s="32">
        <v>6.2670082304579752E-2</v>
      </c>
      <c r="P86" s="32">
        <v>5.7937984903470907E-2</v>
      </c>
      <c r="Q86" s="32">
        <v>7.1598270938682443E-2</v>
      </c>
      <c r="R86" s="32">
        <v>7.208808502103492E-2</v>
      </c>
      <c r="S86" s="32">
        <v>6.2745577705889663E-2</v>
      </c>
      <c r="T86" s="32">
        <v>6.559170488489631E-2</v>
      </c>
      <c r="U86" s="32">
        <v>8.0352138746251398E-2</v>
      </c>
      <c r="V86" s="32">
        <v>6.073874491440532E-2</v>
      </c>
      <c r="W86" s="32">
        <v>8.5591067872113569E-2</v>
      </c>
      <c r="X86" s="32">
        <v>8.2023223309244997E-2</v>
      </c>
      <c r="Y86" s="32">
        <v>6.6650225020093004E-2</v>
      </c>
      <c r="Z86" s="32">
        <v>7.3609414003711432E-2</v>
      </c>
      <c r="AA86" s="32">
        <v>7.4717429624238191E-2</v>
      </c>
    </row>
    <row r="88" spans="1:27" s="30" customFormat="1" collapsed="1" x14ac:dyDescent="0.3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row>
    <row r="89" spans="1:27" s="30" customFormat="1" x14ac:dyDescent="0.3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row>
    <row r="90" spans="1:27" s="30" customFormat="1" x14ac:dyDescent="0.35">
      <c r="A90" s="18" t="s">
        <v>124</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row>
    <row r="91" spans="1:27" s="30" customFormat="1" x14ac:dyDescent="0.35">
      <c r="A91" s="19" t="s">
        <v>117</v>
      </c>
      <c r="B91" s="19" t="s">
        <v>118</v>
      </c>
      <c r="C91" s="19" t="s">
        <v>75</v>
      </c>
      <c r="D91" s="19" t="s">
        <v>82</v>
      </c>
      <c r="E91" s="19" t="s">
        <v>83</v>
      </c>
      <c r="F91" s="19" t="s">
        <v>84</v>
      </c>
      <c r="G91" s="19" t="s">
        <v>85</v>
      </c>
      <c r="H91" s="19" t="s">
        <v>86</v>
      </c>
      <c r="I91" s="19" t="s">
        <v>87</v>
      </c>
      <c r="J91" s="19" t="s">
        <v>88</v>
      </c>
      <c r="K91" s="19" t="s">
        <v>89</v>
      </c>
      <c r="L91" s="19" t="s">
        <v>90</v>
      </c>
      <c r="M91" s="19" t="s">
        <v>91</v>
      </c>
      <c r="N91" s="19" t="s">
        <v>92</v>
      </c>
      <c r="O91" s="19" t="s">
        <v>93</v>
      </c>
      <c r="P91" s="19" t="s">
        <v>94</v>
      </c>
      <c r="Q91" s="19" t="s">
        <v>95</v>
      </c>
      <c r="R91" s="19" t="s">
        <v>96</v>
      </c>
      <c r="S91" s="19" t="s">
        <v>97</v>
      </c>
      <c r="T91" s="19" t="s">
        <v>98</v>
      </c>
      <c r="U91" s="19" t="s">
        <v>99</v>
      </c>
      <c r="V91" s="19" t="s">
        <v>100</v>
      </c>
      <c r="W91" s="19" t="s">
        <v>101</v>
      </c>
      <c r="X91" s="19" t="s">
        <v>102</v>
      </c>
      <c r="Y91" s="19" t="s">
        <v>103</v>
      </c>
      <c r="Z91" s="19" t="s">
        <v>104</v>
      </c>
      <c r="AA91" s="19" t="s">
        <v>105</v>
      </c>
    </row>
    <row r="92" spans="1:27" s="30" customFormat="1" x14ac:dyDescent="0.35">
      <c r="A92" s="31" t="s">
        <v>38</v>
      </c>
      <c r="B92" s="31" t="s">
        <v>67</v>
      </c>
      <c r="C92" s="33">
        <v>4.9416803315884883E-2</v>
      </c>
      <c r="D92" s="33">
        <v>4.9890032900144807E-2</v>
      </c>
      <c r="E92" s="33">
        <v>6.3386965879610832E-2</v>
      </c>
      <c r="F92" s="33">
        <v>5.8410802523817508E-2</v>
      </c>
      <c r="G92" s="33">
        <v>5.789662524894737E-2</v>
      </c>
      <c r="H92" s="33">
        <v>6.4637839981717043E-2</v>
      </c>
      <c r="I92" s="33">
        <v>6.2544417939787073E-2</v>
      </c>
      <c r="J92" s="33">
        <v>5.7400356851730637E-2</v>
      </c>
      <c r="K92" s="33">
        <v>6.1432572282945082E-2</v>
      </c>
      <c r="L92" s="33">
        <v>0.12850726721635575</v>
      </c>
      <c r="M92" s="33">
        <v>0.118252805456854</v>
      </c>
      <c r="N92" s="33">
        <v>0.14277879139044333</v>
      </c>
      <c r="O92" s="33">
        <v>0.14973473838147378</v>
      </c>
      <c r="P92" s="33">
        <v>0.14517267112596258</v>
      </c>
      <c r="Q92" s="33">
        <v>0.15467607232043334</v>
      </c>
      <c r="R92" s="33">
        <v>0.15406513272028458</v>
      </c>
      <c r="S92" s="33">
        <v>0.15056613427447654</v>
      </c>
      <c r="T92" s="33">
        <v>0.14758105324618134</v>
      </c>
      <c r="U92" s="33">
        <v>0.15151877328103008</v>
      </c>
      <c r="V92" s="33">
        <v>0.14820028722492709</v>
      </c>
      <c r="W92" s="33">
        <v>0.14969033066228063</v>
      </c>
      <c r="X92" s="33">
        <v>0.14818257903360824</v>
      </c>
      <c r="Y92" s="33">
        <v>0.14353834017382811</v>
      </c>
      <c r="Z92" s="33">
        <v>0.15091249312964777</v>
      </c>
      <c r="AA92" s="33">
        <v>0.15110600202022317</v>
      </c>
    </row>
    <row r="93" spans="1:27" collapsed="1" x14ac:dyDescent="0.35">
      <c r="A93" s="31" t="s">
        <v>38</v>
      </c>
      <c r="B93" s="31" t="s">
        <v>113</v>
      </c>
      <c r="C93" s="33">
        <v>4.8186732241562802E-3</v>
      </c>
      <c r="D93" s="33">
        <v>2.6661064132935078E-2</v>
      </c>
      <c r="E93" s="33">
        <v>6.0411972654238345E-2</v>
      </c>
      <c r="F93" s="33">
        <v>6.9910846290800466E-2</v>
      </c>
      <c r="G93" s="33">
        <v>5.8180419045288853E-2</v>
      </c>
      <c r="H93" s="33">
        <v>8.6154329196899748E-2</v>
      </c>
      <c r="I93" s="33">
        <v>0.10076920276599495</v>
      </c>
      <c r="J93" s="33">
        <v>7.9965477137160748E-2</v>
      </c>
      <c r="K93" s="33">
        <v>9.8751083691764593E-2</v>
      </c>
      <c r="L93" s="33">
        <v>0.17499526915426475</v>
      </c>
      <c r="M93" s="33">
        <v>0.15155249568379103</v>
      </c>
      <c r="N93" s="33">
        <v>0.18679892731292186</v>
      </c>
      <c r="O93" s="33">
        <v>0.19282196112268865</v>
      </c>
      <c r="P93" s="33">
        <v>0.1928897055060973</v>
      </c>
      <c r="Q93" s="33">
        <v>0.25350266279515604</v>
      </c>
      <c r="R93" s="33">
        <v>0.26896547170903512</v>
      </c>
      <c r="S93" s="33">
        <v>0.28300356917736696</v>
      </c>
      <c r="T93" s="33">
        <v>0.27681193385797931</v>
      </c>
      <c r="U93" s="33">
        <v>0.29642510019262291</v>
      </c>
      <c r="V93" s="33">
        <v>0.32244727170408244</v>
      </c>
      <c r="W93" s="33">
        <v>0.32331944002592439</v>
      </c>
      <c r="X93" s="33">
        <v>0.31261402826081686</v>
      </c>
      <c r="Y93" s="33">
        <v>0.30456394897380096</v>
      </c>
      <c r="Z93" s="33">
        <v>0.32853622747068623</v>
      </c>
      <c r="AA93" s="33">
        <v>0.32792556227009945</v>
      </c>
    </row>
    <row r="94" spans="1:27" x14ac:dyDescent="0.35">
      <c r="A94" s="31" t="s">
        <v>38</v>
      </c>
      <c r="B94" s="31" t="s">
        <v>72</v>
      </c>
      <c r="C94" s="33">
        <v>8.6357127313077847E-2</v>
      </c>
      <c r="D94" s="33">
        <v>8.8881169962211279E-2</v>
      </c>
      <c r="E94" s="33">
        <v>9.8835670558860569E-2</v>
      </c>
      <c r="F94" s="33">
        <v>9.5435796013385393E-2</v>
      </c>
      <c r="G94" s="33">
        <v>9.3780837987949756E-2</v>
      </c>
      <c r="H94" s="33">
        <v>9.8450242345230893E-2</v>
      </c>
      <c r="I94" s="33">
        <v>9.8863809301042022E-2</v>
      </c>
      <c r="J94" s="33">
        <v>9.1033849147832038E-2</v>
      </c>
      <c r="K94" s="33">
        <v>9.6835450534805842E-2</v>
      </c>
      <c r="L94" s="33">
        <v>0.10743529991541426</v>
      </c>
      <c r="M94" s="33">
        <v>0.10169928698743862</v>
      </c>
      <c r="N94" s="33">
        <v>0.10848194782885358</v>
      </c>
      <c r="O94" s="33">
        <v>0.1082952685193425</v>
      </c>
      <c r="P94" s="33">
        <v>0.10673005235698069</v>
      </c>
      <c r="Q94" s="33">
        <v>0.11044078740668697</v>
      </c>
      <c r="R94" s="33">
        <v>0.10846299561715994</v>
      </c>
      <c r="S94" s="33">
        <v>0.10605296193976432</v>
      </c>
      <c r="T94" s="33">
        <v>0.10543498240682819</v>
      </c>
      <c r="U94" s="33">
        <v>0.10630666818623176</v>
      </c>
      <c r="V94" s="33">
        <v>0.10509911220113348</v>
      </c>
      <c r="W94" s="33">
        <v>0.10524765582289858</v>
      </c>
      <c r="X94" s="33">
        <v>0.10517622591462454</v>
      </c>
      <c r="Y94" s="33">
        <v>0.1031105545931565</v>
      </c>
      <c r="Z94" s="33">
        <v>0.10615580409705494</v>
      </c>
      <c r="AA94" s="33">
        <v>0.10632514320641558</v>
      </c>
    </row>
    <row r="95" spans="1:27" collapsed="1" x14ac:dyDescent="0.35"/>
    <row r="96" spans="1:27" x14ac:dyDescent="0.35">
      <c r="A96" s="19" t="s">
        <v>117</v>
      </c>
      <c r="B96" s="19" t="s">
        <v>118</v>
      </c>
      <c r="C96" s="19" t="s">
        <v>75</v>
      </c>
      <c r="D96" s="19" t="s">
        <v>82</v>
      </c>
      <c r="E96" s="19" t="s">
        <v>83</v>
      </c>
      <c r="F96" s="19" t="s">
        <v>84</v>
      </c>
      <c r="G96" s="19" t="s">
        <v>85</v>
      </c>
      <c r="H96" s="19" t="s">
        <v>86</v>
      </c>
      <c r="I96" s="19" t="s">
        <v>87</v>
      </c>
      <c r="J96" s="19" t="s">
        <v>88</v>
      </c>
      <c r="K96" s="19" t="s">
        <v>89</v>
      </c>
      <c r="L96" s="19" t="s">
        <v>90</v>
      </c>
      <c r="M96" s="19" t="s">
        <v>91</v>
      </c>
      <c r="N96" s="19" t="s">
        <v>92</v>
      </c>
      <c r="O96" s="19" t="s">
        <v>93</v>
      </c>
      <c r="P96" s="19" t="s">
        <v>94</v>
      </c>
      <c r="Q96" s="19" t="s">
        <v>95</v>
      </c>
      <c r="R96" s="19" t="s">
        <v>96</v>
      </c>
      <c r="S96" s="19" t="s">
        <v>97</v>
      </c>
      <c r="T96" s="19" t="s">
        <v>98</v>
      </c>
      <c r="U96" s="19" t="s">
        <v>99</v>
      </c>
      <c r="V96" s="19" t="s">
        <v>100</v>
      </c>
      <c r="W96" s="19" t="s">
        <v>101</v>
      </c>
      <c r="X96" s="19" t="s">
        <v>102</v>
      </c>
      <c r="Y96" s="19" t="s">
        <v>103</v>
      </c>
      <c r="Z96" s="19" t="s">
        <v>104</v>
      </c>
      <c r="AA96" s="19" t="s">
        <v>105</v>
      </c>
    </row>
    <row r="97" spans="1:27" x14ac:dyDescent="0.35">
      <c r="A97" s="31" t="s">
        <v>119</v>
      </c>
      <c r="B97" s="31" t="s">
        <v>67</v>
      </c>
      <c r="C97" s="33" t="s">
        <v>152</v>
      </c>
      <c r="D97" s="33" t="s">
        <v>152</v>
      </c>
      <c r="E97" s="33" t="s">
        <v>152</v>
      </c>
      <c r="F97" s="33" t="s">
        <v>152</v>
      </c>
      <c r="G97" s="33" t="s">
        <v>152</v>
      </c>
      <c r="H97" s="33" t="s">
        <v>152</v>
      </c>
      <c r="I97" s="33" t="s">
        <v>152</v>
      </c>
      <c r="J97" s="33" t="s">
        <v>152</v>
      </c>
      <c r="K97" s="33" t="s">
        <v>152</v>
      </c>
      <c r="L97" s="33">
        <v>0.16102363170754849</v>
      </c>
      <c r="M97" s="33">
        <v>0.15017708935460089</v>
      </c>
      <c r="N97" s="33">
        <v>0.16170975156918976</v>
      </c>
      <c r="O97" s="33">
        <v>0.15643877987708737</v>
      </c>
      <c r="P97" s="33">
        <v>0.15195480533506495</v>
      </c>
      <c r="Q97" s="33">
        <v>0.16182438799175439</v>
      </c>
      <c r="R97" s="33">
        <v>0.16144394332330378</v>
      </c>
      <c r="S97" s="33">
        <v>0.15727062858441793</v>
      </c>
      <c r="T97" s="33">
        <v>0.15357146199924099</v>
      </c>
      <c r="U97" s="33">
        <v>0.15859139616472756</v>
      </c>
      <c r="V97" s="33">
        <v>0.15497022322611492</v>
      </c>
      <c r="W97" s="33">
        <v>0.15504482781514173</v>
      </c>
      <c r="X97" s="33">
        <v>0.15258636929244423</v>
      </c>
      <c r="Y97" s="33">
        <v>0.14816550056248642</v>
      </c>
      <c r="Z97" s="33">
        <v>0.15931752833507398</v>
      </c>
      <c r="AA97" s="33">
        <v>0.15772913232871524</v>
      </c>
    </row>
    <row r="98" spans="1:27" x14ac:dyDescent="0.35">
      <c r="A98" s="31" t="s">
        <v>119</v>
      </c>
      <c r="B98" s="31" t="s">
        <v>113</v>
      </c>
      <c r="C98" s="33">
        <v>1.6229721135029341E-3</v>
      </c>
      <c r="D98" s="33">
        <v>2.5698598336594915E-2</v>
      </c>
      <c r="E98" s="33">
        <v>5.1337955397912589E-2</v>
      </c>
      <c r="F98" s="33">
        <v>6.6977489680572155E-2</v>
      </c>
      <c r="G98" s="33">
        <v>5.6038145888036642E-2</v>
      </c>
      <c r="H98" s="33">
        <v>8.4063300744417646E-2</v>
      </c>
      <c r="I98" s="33">
        <v>0.10088003595588826</v>
      </c>
      <c r="J98" s="33">
        <v>7.8130020379310883E-2</v>
      </c>
      <c r="K98" s="33">
        <v>9.8253271096136394E-2</v>
      </c>
      <c r="L98" s="33">
        <v>0.18027117556623337</v>
      </c>
      <c r="M98" s="33">
        <v>0.15594227079696729</v>
      </c>
      <c r="N98" s="33">
        <v>0.19316545716286751</v>
      </c>
      <c r="O98" s="33">
        <v>0.20294977079148396</v>
      </c>
      <c r="P98" s="33">
        <v>0.20064671770187686</v>
      </c>
      <c r="Q98" s="33">
        <v>0.26370898090937323</v>
      </c>
      <c r="R98" s="33">
        <v>0.28113740538711746</v>
      </c>
      <c r="S98" s="33">
        <v>0.28900750567944999</v>
      </c>
      <c r="T98" s="33">
        <v>0.28169623720445225</v>
      </c>
      <c r="U98" s="33">
        <v>0.30294836984141732</v>
      </c>
      <c r="V98" s="33">
        <v>0.33094384342946165</v>
      </c>
      <c r="W98" s="33">
        <v>0.32022591021703761</v>
      </c>
      <c r="X98" s="33">
        <v>0.30372725712002746</v>
      </c>
      <c r="Y98" s="33">
        <v>0.30070578877154974</v>
      </c>
      <c r="Z98" s="33">
        <v>0.32710831620926989</v>
      </c>
      <c r="AA98" s="33">
        <v>0.32791784763322462</v>
      </c>
    </row>
    <row r="99" spans="1:27" x14ac:dyDescent="0.35">
      <c r="A99" s="31" t="s">
        <v>119</v>
      </c>
      <c r="B99" s="31" t="s">
        <v>72</v>
      </c>
      <c r="C99" s="33">
        <v>4.9832285315941326E-2</v>
      </c>
      <c r="D99" s="33">
        <v>7.692528850863635E-2</v>
      </c>
      <c r="E99" s="33">
        <v>8.5069967515560035E-2</v>
      </c>
      <c r="F99" s="33">
        <v>8.9771328386702931E-2</v>
      </c>
      <c r="G99" s="33">
        <v>9.0026290132224365E-2</v>
      </c>
      <c r="H99" s="33">
        <v>9.7177768377096713E-2</v>
      </c>
      <c r="I99" s="33">
        <v>9.8479210848057441E-2</v>
      </c>
      <c r="J99" s="33">
        <v>8.5198409378357862E-2</v>
      </c>
      <c r="K99" s="33">
        <v>9.414738055051107E-2</v>
      </c>
      <c r="L99" s="33">
        <v>0.10771254326457183</v>
      </c>
      <c r="M99" s="33">
        <v>0.10247583919113647</v>
      </c>
      <c r="N99" s="33">
        <v>0.108460755887864</v>
      </c>
      <c r="O99" s="33">
        <v>0.10780679384688079</v>
      </c>
      <c r="P99" s="33">
        <v>0.1057910570014244</v>
      </c>
      <c r="Q99" s="33">
        <v>0.11105246979391027</v>
      </c>
      <c r="R99" s="33">
        <v>0.1080646643764876</v>
      </c>
      <c r="S99" s="33">
        <v>0.10582834135183534</v>
      </c>
      <c r="T99" s="33">
        <v>0.10431182128392628</v>
      </c>
      <c r="U99" s="33">
        <v>0.10504834145968815</v>
      </c>
      <c r="V99" s="33">
        <v>0.10454186693735279</v>
      </c>
      <c r="W99" s="33">
        <v>0.10375856703406948</v>
      </c>
      <c r="X99" s="33">
        <v>0.10431567537369686</v>
      </c>
      <c r="Y99" s="33">
        <v>0.10250951472809094</v>
      </c>
      <c r="Z99" s="33">
        <v>0.10645301689501181</v>
      </c>
      <c r="AA99" s="33">
        <v>0.10579687834644459</v>
      </c>
    </row>
    <row r="101" spans="1:27" x14ac:dyDescent="0.35">
      <c r="A101" s="19" t="s">
        <v>117</v>
      </c>
      <c r="B101" s="19" t="s">
        <v>118</v>
      </c>
      <c r="C101" s="19" t="s">
        <v>75</v>
      </c>
      <c r="D101" s="19" t="s">
        <v>82</v>
      </c>
      <c r="E101" s="19" t="s">
        <v>83</v>
      </c>
      <c r="F101" s="19" t="s">
        <v>84</v>
      </c>
      <c r="G101" s="19" t="s">
        <v>85</v>
      </c>
      <c r="H101" s="19" t="s">
        <v>86</v>
      </c>
      <c r="I101" s="19" t="s">
        <v>87</v>
      </c>
      <c r="J101" s="19" t="s">
        <v>88</v>
      </c>
      <c r="K101" s="19" t="s">
        <v>89</v>
      </c>
      <c r="L101" s="19" t="s">
        <v>90</v>
      </c>
      <c r="M101" s="19" t="s">
        <v>91</v>
      </c>
      <c r="N101" s="19" t="s">
        <v>92</v>
      </c>
      <c r="O101" s="19" t="s">
        <v>93</v>
      </c>
      <c r="P101" s="19" t="s">
        <v>94</v>
      </c>
      <c r="Q101" s="19" t="s">
        <v>95</v>
      </c>
      <c r="R101" s="19" t="s">
        <v>96</v>
      </c>
      <c r="S101" s="19" t="s">
        <v>97</v>
      </c>
      <c r="T101" s="19" t="s">
        <v>98</v>
      </c>
      <c r="U101" s="19" t="s">
        <v>99</v>
      </c>
      <c r="V101" s="19" t="s">
        <v>100</v>
      </c>
      <c r="W101" s="19" t="s">
        <v>101</v>
      </c>
      <c r="X101" s="19" t="s">
        <v>102</v>
      </c>
      <c r="Y101" s="19" t="s">
        <v>103</v>
      </c>
      <c r="Z101" s="19" t="s">
        <v>104</v>
      </c>
      <c r="AA101" s="19" t="s">
        <v>105</v>
      </c>
    </row>
    <row r="102" spans="1:27" x14ac:dyDescent="0.35">
      <c r="A102" s="31" t="s">
        <v>120</v>
      </c>
      <c r="B102" s="31" t="s">
        <v>67</v>
      </c>
      <c r="C102" s="33">
        <v>3.3587777536968802E-2</v>
      </c>
      <c r="D102" s="33">
        <v>4.4454290567287578E-2</v>
      </c>
      <c r="E102" s="33">
        <v>6.6935312696192267E-2</v>
      </c>
      <c r="F102" s="33">
        <v>6.9899664372989029E-2</v>
      </c>
      <c r="G102" s="33">
        <v>6.9787113083190355E-2</v>
      </c>
      <c r="H102" s="33">
        <v>8.4794801030435754E-2</v>
      </c>
      <c r="I102" s="33">
        <v>8.0597013110318749E-2</v>
      </c>
      <c r="J102" s="33">
        <v>6.9907744302961733E-2</v>
      </c>
      <c r="K102" s="33">
        <v>7.5794211320296442E-2</v>
      </c>
      <c r="L102" s="33">
        <v>8.7781587797538835E-2</v>
      </c>
      <c r="M102" s="33">
        <v>7.8013059218814115E-2</v>
      </c>
      <c r="N102" s="33">
        <v>8.9018768460424502E-2</v>
      </c>
      <c r="O102" s="33">
        <v>0.14083641517663534</v>
      </c>
      <c r="P102" s="33">
        <v>0.13258147970671935</v>
      </c>
      <c r="Q102" s="33">
        <v>0.14307081426058732</v>
      </c>
      <c r="R102" s="33">
        <v>0.13975628444848681</v>
      </c>
      <c r="S102" s="33">
        <v>0.13566168110411617</v>
      </c>
      <c r="T102" s="33">
        <v>0.13497538825457414</v>
      </c>
      <c r="U102" s="33">
        <v>0.13718836859926389</v>
      </c>
      <c r="V102" s="33">
        <v>0.13784474598972846</v>
      </c>
      <c r="W102" s="33">
        <v>0.13916631000862476</v>
      </c>
      <c r="X102" s="33">
        <v>0.13954393359042572</v>
      </c>
      <c r="Y102" s="33">
        <v>0.13334362555537294</v>
      </c>
      <c r="Z102" s="33">
        <v>0.13525472797666005</v>
      </c>
      <c r="AA102" s="33">
        <v>0.13495095359379</v>
      </c>
    </row>
    <row r="103" spans="1:27" x14ac:dyDescent="0.35">
      <c r="A103" s="31" t="s">
        <v>120</v>
      </c>
      <c r="B103" s="31" t="s">
        <v>113</v>
      </c>
      <c r="C103" s="33">
        <v>1.0297017985276302E-2</v>
      </c>
      <c r="D103" s="33">
        <v>2.8311005498089646E-2</v>
      </c>
      <c r="E103" s="33">
        <v>7.596743080793962E-2</v>
      </c>
      <c r="F103" s="33">
        <v>7.4937609127645841E-2</v>
      </c>
      <c r="G103" s="33">
        <v>7.0769619429074379E-2</v>
      </c>
      <c r="H103" s="33">
        <v>9.8442370695630901E-2</v>
      </c>
      <c r="I103" s="33">
        <v>0.1001156622708544</v>
      </c>
      <c r="J103" s="33">
        <v>9.0751082160602625E-2</v>
      </c>
      <c r="K103" s="33">
        <v>0.10167458674783422</v>
      </c>
      <c r="L103" s="33">
        <v>0.14398370020300083</v>
      </c>
      <c r="M103" s="33">
        <v>0.12574871624409165</v>
      </c>
      <c r="N103" s="33">
        <v>0.1493766478585806</v>
      </c>
      <c r="O103" s="33">
        <v>0.13329273982283776</v>
      </c>
      <c r="P103" s="33">
        <v>0.14729478167657609</v>
      </c>
      <c r="Q103" s="33">
        <v>0.19351226379677203</v>
      </c>
      <c r="R103" s="33">
        <v>0.1890821865584062</v>
      </c>
      <c r="S103" s="33">
        <v>0.25719486564528304</v>
      </c>
      <c r="T103" s="33">
        <v>0.25581573748240799</v>
      </c>
      <c r="U103" s="33">
        <v>0.26838397848214379</v>
      </c>
      <c r="V103" s="33">
        <v>0.28592430870194596</v>
      </c>
      <c r="W103" s="33">
        <v>0.32987155412078328</v>
      </c>
      <c r="X103" s="33">
        <v>0.32725123031395242</v>
      </c>
      <c r="Y103" s="33">
        <v>0.31091766063898246</v>
      </c>
      <c r="Z103" s="33">
        <v>0.32206000921722877</v>
      </c>
      <c r="AA103" s="33">
        <v>0.31650588130151902</v>
      </c>
    </row>
    <row r="104" spans="1:27" x14ac:dyDescent="0.35">
      <c r="A104" s="31" t="s">
        <v>120</v>
      </c>
      <c r="B104" s="31" t="s">
        <v>72</v>
      </c>
      <c r="C104" s="33">
        <v>9.4830619072006087E-2</v>
      </c>
      <c r="D104" s="33">
        <v>7.4872856756393644E-2</v>
      </c>
      <c r="E104" s="33">
        <v>9.5101096582260958E-2</v>
      </c>
      <c r="F104" s="33">
        <v>9.7971635353937728E-2</v>
      </c>
      <c r="G104" s="33">
        <v>9.3838954541943631E-2</v>
      </c>
      <c r="H104" s="33">
        <v>9.9580618138619278E-2</v>
      </c>
      <c r="I104" s="33">
        <v>0.10086782110252332</v>
      </c>
      <c r="J104" s="33">
        <v>9.3191576811463298E-2</v>
      </c>
      <c r="K104" s="33">
        <v>9.8301742055579289E-2</v>
      </c>
      <c r="L104" s="33">
        <v>0.10521166321603673</v>
      </c>
      <c r="M104" s="33">
        <v>0.10072618447718903</v>
      </c>
      <c r="N104" s="33">
        <v>0.10758392488483974</v>
      </c>
      <c r="O104" s="33">
        <v>0.10962939110236437</v>
      </c>
      <c r="P104" s="33">
        <v>0.11020100128565619</v>
      </c>
      <c r="Q104" s="33">
        <v>0.11253464790334383</v>
      </c>
      <c r="R104" s="33">
        <v>0.11189029354353622</v>
      </c>
      <c r="S104" s="33">
        <v>0.10936824938418029</v>
      </c>
      <c r="T104" s="33">
        <v>0.10894985588648</v>
      </c>
      <c r="U104" s="33">
        <v>0.1086045196209809</v>
      </c>
      <c r="V104" s="33">
        <v>0.10743703982719317</v>
      </c>
      <c r="W104" s="33">
        <v>0.10683300154416395</v>
      </c>
      <c r="X104" s="33">
        <v>0.1072116398214972</v>
      </c>
      <c r="Y104" s="33">
        <v>0.10646305789855416</v>
      </c>
      <c r="Z104" s="33">
        <v>0.10513398395043529</v>
      </c>
      <c r="AA104" s="33">
        <v>0.10551478672587364</v>
      </c>
    </row>
    <row r="106" spans="1:27" x14ac:dyDescent="0.35">
      <c r="A106" s="19" t="s">
        <v>117</v>
      </c>
      <c r="B106" s="19" t="s">
        <v>118</v>
      </c>
      <c r="C106" s="19" t="s">
        <v>75</v>
      </c>
      <c r="D106" s="19" t="s">
        <v>82</v>
      </c>
      <c r="E106" s="19" t="s">
        <v>83</v>
      </c>
      <c r="F106" s="19" t="s">
        <v>84</v>
      </c>
      <c r="G106" s="19" t="s">
        <v>85</v>
      </c>
      <c r="H106" s="19" t="s">
        <v>86</v>
      </c>
      <c r="I106" s="19" t="s">
        <v>87</v>
      </c>
      <c r="J106" s="19" t="s">
        <v>88</v>
      </c>
      <c r="K106" s="19" t="s">
        <v>89</v>
      </c>
      <c r="L106" s="19" t="s">
        <v>90</v>
      </c>
      <c r="M106" s="19" t="s">
        <v>91</v>
      </c>
      <c r="N106" s="19" t="s">
        <v>92</v>
      </c>
      <c r="O106" s="19" t="s">
        <v>93</v>
      </c>
      <c r="P106" s="19" t="s">
        <v>94</v>
      </c>
      <c r="Q106" s="19" t="s">
        <v>95</v>
      </c>
      <c r="R106" s="19" t="s">
        <v>96</v>
      </c>
      <c r="S106" s="19" t="s">
        <v>97</v>
      </c>
      <c r="T106" s="19" t="s">
        <v>98</v>
      </c>
      <c r="U106" s="19" t="s">
        <v>99</v>
      </c>
      <c r="V106" s="19" t="s">
        <v>100</v>
      </c>
      <c r="W106" s="19" t="s">
        <v>101</v>
      </c>
      <c r="X106" s="19" t="s">
        <v>102</v>
      </c>
      <c r="Y106" s="19" t="s">
        <v>103</v>
      </c>
      <c r="Z106" s="19" t="s">
        <v>104</v>
      </c>
      <c r="AA106" s="19" t="s">
        <v>105</v>
      </c>
    </row>
    <row r="107" spans="1:27" x14ac:dyDescent="0.35">
      <c r="A107" s="31" t="s">
        <v>121</v>
      </c>
      <c r="B107" s="31" t="s">
        <v>67</v>
      </c>
      <c r="C107" s="33">
        <v>5.930778049729498E-2</v>
      </c>
      <c r="D107" s="33">
        <v>5.2283496024718559E-2</v>
      </c>
      <c r="E107" s="33">
        <v>5.9409761747677516E-2</v>
      </c>
      <c r="F107" s="33">
        <v>5.2607991230717757E-2</v>
      </c>
      <c r="G107" s="33">
        <v>5.3347248088764093E-2</v>
      </c>
      <c r="H107" s="33">
        <v>5.4661743123528138E-2</v>
      </c>
      <c r="I107" s="33">
        <v>5.308031941403292E-2</v>
      </c>
      <c r="J107" s="33">
        <v>5.720027198448626E-2</v>
      </c>
      <c r="K107" s="33">
        <v>5.9018717114189892E-2</v>
      </c>
      <c r="L107" s="33">
        <v>7.3900290694943527E-2</v>
      </c>
      <c r="M107" s="33">
        <v>5.1626546164485393E-2</v>
      </c>
      <c r="N107" s="33">
        <v>6.7849100119628261E-2</v>
      </c>
      <c r="O107" s="33">
        <v>7.1079805646976871E-2</v>
      </c>
      <c r="P107" s="33">
        <v>6.734460453626287E-2</v>
      </c>
      <c r="Q107" s="33">
        <v>7.9151531371441319E-2</v>
      </c>
      <c r="R107" s="33">
        <v>7.7357046288908493E-2</v>
      </c>
      <c r="S107" s="33">
        <v>7.6457796570890565E-2</v>
      </c>
      <c r="T107" s="33">
        <v>7.5706431734094151E-2</v>
      </c>
      <c r="U107" s="33">
        <v>7.7176233156258586E-2</v>
      </c>
      <c r="V107" s="33">
        <v>7.6612837408114379E-2</v>
      </c>
      <c r="W107" s="33">
        <v>8.2752313762218824E-2</v>
      </c>
      <c r="X107" s="33">
        <v>8.0828733025284691E-2</v>
      </c>
      <c r="Y107" s="33">
        <v>7.4799158145045633E-2</v>
      </c>
      <c r="Z107" s="33">
        <v>7.282745380067214E-2</v>
      </c>
      <c r="AA107" s="33">
        <v>7.9156304086295717E-2</v>
      </c>
    </row>
    <row r="108" spans="1:27" x14ac:dyDescent="0.35">
      <c r="A108" s="31" t="s">
        <v>121</v>
      </c>
      <c r="B108" s="31" t="s">
        <v>113</v>
      </c>
      <c r="C108" s="33" t="s">
        <v>152</v>
      </c>
      <c r="D108" s="33" t="s">
        <v>152</v>
      </c>
      <c r="E108" s="33" t="s">
        <v>152</v>
      </c>
      <c r="F108" s="33" t="s">
        <v>152</v>
      </c>
      <c r="G108" s="33" t="s">
        <v>152</v>
      </c>
      <c r="H108" s="33" t="s">
        <v>152</v>
      </c>
      <c r="I108" s="33" t="s">
        <v>152</v>
      </c>
      <c r="J108" s="33" t="s">
        <v>152</v>
      </c>
      <c r="K108" s="33" t="s">
        <v>152</v>
      </c>
      <c r="L108" s="33" t="s">
        <v>152</v>
      </c>
      <c r="M108" s="33" t="s">
        <v>152</v>
      </c>
      <c r="N108" s="33" t="s">
        <v>152</v>
      </c>
      <c r="O108" s="33" t="s">
        <v>152</v>
      </c>
      <c r="P108" s="33" t="s">
        <v>152</v>
      </c>
      <c r="Q108" s="33" t="s">
        <v>152</v>
      </c>
      <c r="R108" s="33" t="s">
        <v>152</v>
      </c>
      <c r="S108" s="33" t="s">
        <v>152</v>
      </c>
      <c r="T108" s="33" t="s">
        <v>152</v>
      </c>
      <c r="U108" s="33" t="s">
        <v>152</v>
      </c>
      <c r="V108" s="33" t="s">
        <v>152</v>
      </c>
      <c r="W108" s="33" t="s">
        <v>152</v>
      </c>
      <c r="X108" s="33" t="s">
        <v>152</v>
      </c>
      <c r="Y108" s="33" t="s">
        <v>152</v>
      </c>
      <c r="Z108" s="33">
        <v>0.35676674661389557</v>
      </c>
      <c r="AA108" s="33">
        <v>0.36448319096177489</v>
      </c>
    </row>
    <row r="109" spans="1:27" x14ac:dyDescent="0.35">
      <c r="A109" s="31" t="s">
        <v>121</v>
      </c>
      <c r="B109" s="31" t="s">
        <v>72</v>
      </c>
      <c r="C109" s="33">
        <v>0.10661848261676311</v>
      </c>
      <c r="D109" s="33">
        <v>0.10237278982613812</v>
      </c>
      <c r="E109" s="33">
        <v>0.10882389953435752</v>
      </c>
      <c r="F109" s="33">
        <v>0.10060594412011735</v>
      </c>
      <c r="G109" s="33">
        <v>0.10088800702755794</v>
      </c>
      <c r="H109" s="33">
        <v>0.10257154752652527</v>
      </c>
      <c r="I109" s="33">
        <v>0.10216644941318344</v>
      </c>
      <c r="J109" s="33">
        <v>0.10038324397728826</v>
      </c>
      <c r="K109" s="33">
        <v>0.1024000095631757</v>
      </c>
      <c r="L109" s="33">
        <v>0.11304004837705049</v>
      </c>
      <c r="M109" s="33">
        <v>0.10130649065826347</v>
      </c>
      <c r="N109" s="33">
        <v>0.10972612991631799</v>
      </c>
      <c r="O109" s="33">
        <v>0.10966254114196244</v>
      </c>
      <c r="P109" s="33">
        <v>0.10763720665770697</v>
      </c>
      <c r="Q109" s="33">
        <v>0.10918492484030547</v>
      </c>
      <c r="R109" s="33">
        <v>0.10730428702429667</v>
      </c>
      <c r="S109" s="33">
        <v>0.1049526374433309</v>
      </c>
      <c r="T109" s="33">
        <v>0.10549867793178949</v>
      </c>
      <c r="U109" s="33">
        <v>0.10624019917842259</v>
      </c>
      <c r="V109" s="33">
        <v>0.10515952880059945</v>
      </c>
      <c r="W109" s="33">
        <v>0.10470076724640646</v>
      </c>
      <c r="X109" s="33">
        <v>0.1039214071058534</v>
      </c>
      <c r="Y109" s="33">
        <v>0.10122382527337727</v>
      </c>
      <c r="Z109" s="33">
        <v>0.10731108633450624</v>
      </c>
      <c r="AA109" s="33">
        <v>0.10747513152842957</v>
      </c>
    </row>
    <row r="111" spans="1:27" x14ac:dyDescent="0.35">
      <c r="A111" s="19" t="s">
        <v>117</v>
      </c>
      <c r="B111" s="19" t="s">
        <v>118</v>
      </c>
      <c r="C111" s="19" t="s">
        <v>75</v>
      </c>
      <c r="D111" s="19" t="s">
        <v>82</v>
      </c>
      <c r="E111" s="19" t="s">
        <v>83</v>
      </c>
      <c r="F111" s="19" t="s">
        <v>84</v>
      </c>
      <c r="G111" s="19" t="s">
        <v>85</v>
      </c>
      <c r="H111" s="19" t="s">
        <v>86</v>
      </c>
      <c r="I111" s="19" t="s">
        <v>87</v>
      </c>
      <c r="J111" s="19" t="s">
        <v>88</v>
      </c>
      <c r="K111" s="19" t="s">
        <v>89</v>
      </c>
      <c r="L111" s="19" t="s">
        <v>90</v>
      </c>
      <c r="M111" s="19" t="s">
        <v>91</v>
      </c>
      <c r="N111" s="19" t="s">
        <v>92</v>
      </c>
      <c r="O111" s="19" t="s">
        <v>93</v>
      </c>
      <c r="P111" s="19" t="s">
        <v>94</v>
      </c>
      <c r="Q111" s="19" t="s">
        <v>95</v>
      </c>
      <c r="R111" s="19" t="s">
        <v>96</v>
      </c>
      <c r="S111" s="19" t="s">
        <v>97</v>
      </c>
      <c r="T111" s="19" t="s">
        <v>98</v>
      </c>
      <c r="U111" s="19" t="s">
        <v>99</v>
      </c>
      <c r="V111" s="19" t="s">
        <v>100</v>
      </c>
      <c r="W111" s="19" t="s">
        <v>101</v>
      </c>
      <c r="X111" s="19" t="s">
        <v>102</v>
      </c>
      <c r="Y111" s="19" t="s">
        <v>103</v>
      </c>
      <c r="Z111" s="19" t="s">
        <v>104</v>
      </c>
      <c r="AA111" s="19" t="s">
        <v>105</v>
      </c>
    </row>
    <row r="112" spans="1:27" x14ac:dyDescent="0.35">
      <c r="A112" s="31" t="s">
        <v>122</v>
      </c>
      <c r="B112" s="31" t="s">
        <v>67</v>
      </c>
      <c r="C112" s="33">
        <v>5.4676773884671848E-2</v>
      </c>
      <c r="D112" s="33">
        <v>5.2805976126644609E-2</v>
      </c>
      <c r="E112" s="33">
        <v>6.2568979231401811E-2</v>
      </c>
      <c r="F112" s="33">
        <v>5.2555115869725388E-2</v>
      </c>
      <c r="G112" s="33">
        <v>5.1171491137500039E-2</v>
      </c>
      <c r="H112" s="33">
        <v>5.4275329570645556E-2</v>
      </c>
      <c r="I112" s="33">
        <v>5.3500544791415923E-2</v>
      </c>
      <c r="J112" s="33">
        <v>4.8225760922129095E-2</v>
      </c>
      <c r="K112" s="33">
        <v>5.1897742394815455E-2</v>
      </c>
      <c r="L112" s="33">
        <v>7.9905470123016145E-2</v>
      </c>
      <c r="M112" s="33">
        <v>7.7039699496806863E-2</v>
      </c>
      <c r="N112" s="33">
        <v>0.12803498132387311</v>
      </c>
      <c r="O112" s="33">
        <v>0.12569519132110013</v>
      </c>
      <c r="P112" s="33">
        <v>0.12314622328394624</v>
      </c>
      <c r="Q112" s="33">
        <v>0.12917970319082717</v>
      </c>
      <c r="R112" s="33">
        <v>0.13034781977196078</v>
      </c>
      <c r="S112" s="33">
        <v>0.13903035257679949</v>
      </c>
      <c r="T112" s="33">
        <v>0.13697532562010042</v>
      </c>
      <c r="U112" s="33">
        <v>0.13825428303220272</v>
      </c>
      <c r="V112" s="33">
        <v>0.13319000529660796</v>
      </c>
      <c r="W112" s="33">
        <v>0.13750461660412788</v>
      </c>
      <c r="X112" s="33">
        <v>0.13437685904024319</v>
      </c>
      <c r="Y112" s="33">
        <v>0.12967449094546893</v>
      </c>
      <c r="Z112" s="33">
        <v>0.13468344691246695</v>
      </c>
      <c r="AA112" s="33">
        <v>0.13977780891366043</v>
      </c>
    </row>
    <row r="113" spans="1:27" x14ac:dyDescent="0.35">
      <c r="A113" s="31" t="s">
        <v>122</v>
      </c>
      <c r="B113" s="31" t="s">
        <v>113</v>
      </c>
      <c r="C113" s="33" t="s">
        <v>152</v>
      </c>
      <c r="D113" s="33" t="s">
        <v>152</v>
      </c>
      <c r="E113" s="33" t="s">
        <v>152</v>
      </c>
      <c r="F113" s="33" t="s">
        <v>152</v>
      </c>
      <c r="G113" s="33" t="s">
        <v>152</v>
      </c>
      <c r="H113" s="33" t="s">
        <v>152</v>
      </c>
      <c r="I113" s="33" t="s">
        <v>152</v>
      </c>
      <c r="J113" s="33" t="s">
        <v>152</v>
      </c>
      <c r="K113" s="33" t="s">
        <v>152</v>
      </c>
      <c r="L113" s="33" t="s">
        <v>152</v>
      </c>
      <c r="M113" s="33" t="s">
        <v>152</v>
      </c>
      <c r="N113" s="33" t="s">
        <v>152</v>
      </c>
      <c r="O113" s="33" t="s">
        <v>152</v>
      </c>
      <c r="P113" s="33" t="s">
        <v>152</v>
      </c>
      <c r="Q113" s="33" t="s">
        <v>152</v>
      </c>
      <c r="R113" s="33" t="s">
        <v>152</v>
      </c>
      <c r="S113" s="33" t="s">
        <v>152</v>
      </c>
      <c r="T113" s="33" t="s">
        <v>152</v>
      </c>
      <c r="U113" s="33" t="s">
        <v>152</v>
      </c>
      <c r="V113" s="33" t="s">
        <v>152</v>
      </c>
      <c r="W113" s="33" t="s">
        <v>152</v>
      </c>
      <c r="X113" s="33" t="s">
        <v>152</v>
      </c>
      <c r="Y113" s="33" t="s">
        <v>152</v>
      </c>
      <c r="Z113" s="33" t="s">
        <v>152</v>
      </c>
      <c r="AA113" s="33" t="s">
        <v>152</v>
      </c>
    </row>
    <row r="114" spans="1:27" x14ac:dyDescent="0.35">
      <c r="A114" s="31" t="s">
        <v>122</v>
      </c>
      <c r="B114" s="31" t="s">
        <v>72</v>
      </c>
      <c r="C114" s="33">
        <v>0.12399603418781086</v>
      </c>
      <c r="D114" s="33">
        <v>0.11981273662114829</v>
      </c>
      <c r="E114" s="33">
        <v>0.13201724740650225</v>
      </c>
      <c r="F114" s="33">
        <v>0.11202257112980367</v>
      </c>
      <c r="G114" s="33">
        <v>0.10657708948059041</v>
      </c>
      <c r="H114" s="33">
        <v>0.10539783773317639</v>
      </c>
      <c r="I114" s="33">
        <v>0.10311729522520999</v>
      </c>
      <c r="J114" s="33">
        <v>0.10210588200503222</v>
      </c>
      <c r="K114" s="33">
        <v>0.10488265823208565</v>
      </c>
      <c r="L114" s="33">
        <v>0.11267097995081674</v>
      </c>
      <c r="M114" s="33">
        <v>0.10862460999019403</v>
      </c>
      <c r="N114" s="33">
        <v>0.1133456355644662</v>
      </c>
      <c r="O114" s="33">
        <v>0.11137998610304993</v>
      </c>
      <c r="P114" s="33">
        <v>0.10851657871678744</v>
      </c>
      <c r="Q114" s="33">
        <v>0.11231565786437635</v>
      </c>
      <c r="R114" s="33">
        <v>0.11061326047692879</v>
      </c>
      <c r="S114" s="33">
        <v>0.10956658318790613</v>
      </c>
      <c r="T114" s="33">
        <v>0.10783796131285119</v>
      </c>
      <c r="U114" s="33">
        <v>0.10894670184814209</v>
      </c>
      <c r="V114" s="33">
        <v>0.10904433558675869</v>
      </c>
      <c r="W114" s="33">
        <v>0.11066676007578066</v>
      </c>
      <c r="X114" s="33">
        <v>0.10964634450358206</v>
      </c>
      <c r="Y114" s="33">
        <v>0.10833436336563727</v>
      </c>
      <c r="Z114" s="33">
        <v>0.10843240799894596</v>
      </c>
      <c r="AA114" s="33">
        <v>0.1116228251836256</v>
      </c>
    </row>
    <row r="116" spans="1:27" x14ac:dyDescent="0.35">
      <c r="A116" s="19" t="s">
        <v>117</v>
      </c>
      <c r="B116" s="19" t="s">
        <v>118</v>
      </c>
      <c r="C116" s="19" t="s">
        <v>75</v>
      </c>
      <c r="D116" s="19" t="s">
        <v>82</v>
      </c>
      <c r="E116" s="19" t="s">
        <v>83</v>
      </c>
      <c r="F116" s="19" t="s">
        <v>84</v>
      </c>
      <c r="G116" s="19" t="s">
        <v>85</v>
      </c>
      <c r="H116" s="19" t="s">
        <v>86</v>
      </c>
      <c r="I116" s="19" t="s">
        <v>87</v>
      </c>
      <c r="J116" s="19" t="s">
        <v>88</v>
      </c>
      <c r="K116" s="19" t="s">
        <v>89</v>
      </c>
      <c r="L116" s="19" t="s">
        <v>90</v>
      </c>
      <c r="M116" s="19" t="s">
        <v>91</v>
      </c>
      <c r="N116" s="19" t="s">
        <v>92</v>
      </c>
      <c r="O116" s="19" t="s">
        <v>93</v>
      </c>
      <c r="P116" s="19" t="s">
        <v>94</v>
      </c>
      <c r="Q116" s="19" t="s">
        <v>95</v>
      </c>
      <c r="R116" s="19" t="s">
        <v>96</v>
      </c>
      <c r="S116" s="19" t="s">
        <v>97</v>
      </c>
      <c r="T116" s="19" t="s">
        <v>98</v>
      </c>
      <c r="U116" s="19" t="s">
        <v>99</v>
      </c>
      <c r="V116" s="19" t="s">
        <v>100</v>
      </c>
      <c r="W116" s="19" t="s">
        <v>101</v>
      </c>
      <c r="X116" s="19" t="s">
        <v>102</v>
      </c>
      <c r="Y116" s="19" t="s">
        <v>103</v>
      </c>
      <c r="Z116" s="19" t="s">
        <v>104</v>
      </c>
      <c r="AA116" s="19" t="s">
        <v>105</v>
      </c>
    </row>
    <row r="117" spans="1:27" x14ac:dyDescent="0.35">
      <c r="A117" s="31" t="s">
        <v>123</v>
      </c>
      <c r="B117" s="31" t="s">
        <v>67</v>
      </c>
      <c r="C117" s="33" t="s">
        <v>152</v>
      </c>
      <c r="D117" s="33" t="s">
        <v>152</v>
      </c>
      <c r="E117" s="33" t="s">
        <v>152</v>
      </c>
      <c r="F117" s="33" t="s">
        <v>152</v>
      </c>
      <c r="G117" s="33" t="s">
        <v>152</v>
      </c>
      <c r="H117" s="33" t="s">
        <v>152</v>
      </c>
      <c r="I117" s="33" t="s">
        <v>152</v>
      </c>
      <c r="J117" s="33" t="s">
        <v>152</v>
      </c>
      <c r="K117" s="33" t="s">
        <v>152</v>
      </c>
      <c r="L117" s="33" t="s">
        <v>152</v>
      </c>
      <c r="M117" s="33" t="s">
        <v>152</v>
      </c>
      <c r="N117" s="33" t="s">
        <v>152</v>
      </c>
      <c r="O117" s="33" t="s">
        <v>152</v>
      </c>
      <c r="P117" s="33" t="s">
        <v>152</v>
      </c>
      <c r="Q117" s="33" t="s">
        <v>152</v>
      </c>
      <c r="R117" s="33" t="s">
        <v>152</v>
      </c>
      <c r="S117" s="33" t="s">
        <v>152</v>
      </c>
      <c r="T117" s="33" t="s">
        <v>152</v>
      </c>
      <c r="U117" s="33" t="s">
        <v>152</v>
      </c>
      <c r="V117" s="33" t="s">
        <v>152</v>
      </c>
      <c r="W117" s="33" t="s">
        <v>152</v>
      </c>
      <c r="X117" s="33" t="s">
        <v>152</v>
      </c>
      <c r="Y117" s="33" t="s">
        <v>152</v>
      </c>
      <c r="Z117" s="33" t="s">
        <v>152</v>
      </c>
      <c r="AA117" s="33" t="s">
        <v>152</v>
      </c>
    </row>
    <row r="118" spans="1:27" x14ac:dyDescent="0.35">
      <c r="A118" s="31" t="s">
        <v>123</v>
      </c>
      <c r="B118" s="31" t="s">
        <v>113</v>
      </c>
      <c r="C118" s="33" t="s">
        <v>152</v>
      </c>
      <c r="D118" s="33" t="s">
        <v>152</v>
      </c>
      <c r="E118" s="33" t="s">
        <v>152</v>
      </c>
      <c r="F118" s="33" t="s">
        <v>152</v>
      </c>
      <c r="G118" s="33" t="s">
        <v>152</v>
      </c>
      <c r="H118" s="33" t="s">
        <v>152</v>
      </c>
      <c r="I118" s="33" t="s">
        <v>152</v>
      </c>
      <c r="J118" s="33" t="s">
        <v>152</v>
      </c>
      <c r="K118" s="33" t="s">
        <v>152</v>
      </c>
      <c r="L118" s="33" t="s">
        <v>152</v>
      </c>
      <c r="M118" s="33" t="s">
        <v>152</v>
      </c>
      <c r="N118" s="33" t="s">
        <v>152</v>
      </c>
      <c r="O118" s="33" t="s">
        <v>152</v>
      </c>
      <c r="P118" s="33" t="s">
        <v>152</v>
      </c>
      <c r="Q118" s="33" t="s">
        <v>152</v>
      </c>
      <c r="R118" s="33" t="s">
        <v>152</v>
      </c>
      <c r="S118" s="33" t="s">
        <v>152</v>
      </c>
      <c r="T118" s="33" t="s">
        <v>152</v>
      </c>
      <c r="U118" s="33" t="s">
        <v>152</v>
      </c>
      <c r="V118" s="33" t="s">
        <v>152</v>
      </c>
      <c r="W118" s="33" t="s">
        <v>152</v>
      </c>
      <c r="X118" s="33" t="s">
        <v>152</v>
      </c>
      <c r="Y118" s="33" t="s">
        <v>152</v>
      </c>
      <c r="Z118" s="33" t="s">
        <v>152</v>
      </c>
      <c r="AA118" s="33" t="s">
        <v>152</v>
      </c>
    </row>
    <row r="119" spans="1:27" x14ac:dyDescent="0.35">
      <c r="A119" s="31" t="s">
        <v>123</v>
      </c>
      <c r="B119" s="31" t="s">
        <v>72</v>
      </c>
      <c r="C119" s="33">
        <v>6.4119458424288251E-3</v>
      </c>
      <c r="D119" s="33">
        <v>4.8593046646372168E-3</v>
      </c>
      <c r="E119" s="33">
        <v>2.8749425059837099E-2</v>
      </c>
      <c r="F119" s="33">
        <v>2.1950703863884098E-2</v>
      </c>
      <c r="G119" s="33">
        <v>2.4406771429623896E-2</v>
      </c>
      <c r="H119" s="33">
        <v>3.5034851968541544E-2</v>
      </c>
      <c r="I119" s="33">
        <v>3.1193076234407657E-2</v>
      </c>
      <c r="J119" s="33">
        <v>2.7303039834893798E-2</v>
      </c>
      <c r="K119" s="33">
        <v>3.5689493464357874E-2</v>
      </c>
      <c r="L119" s="33">
        <v>3.9639490114155115E-2</v>
      </c>
      <c r="M119" s="33">
        <v>7.223643506789211E-2</v>
      </c>
      <c r="N119" s="33">
        <v>8.2772610689252124E-2</v>
      </c>
      <c r="O119" s="33">
        <v>7.3450338534304258E-2</v>
      </c>
      <c r="P119" s="33">
        <v>6.7883172021649785E-2</v>
      </c>
      <c r="Q119" s="33">
        <v>8.3954112275878123E-2</v>
      </c>
      <c r="R119" s="33">
        <v>8.4530340402635656E-2</v>
      </c>
      <c r="S119" s="33">
        <v>7.3539163239757205E-2</v>
      </c>
      <c r="T119" s="33">
        <v>7.6887536545344207E-2</v>
      </c>
      <c r="U119" s="33">
        <v>9.4252747327217876E-2</v>
      </c>
      <c r="V119" s="33">
        <v>7.117818238519992E-2</v>
      </c>
      <c r="W119" s="33">
        <v>0.10041618573833613</v>
      </c>
      <c r="X119" s="33">
        <v>9.621871206218055E-2</v>
      </c>
      <c r="Y119" s="33">
        <v>7.813283526055731E-2</v>
      </c>
      <c r="Z119" s="33">
        <v>8.6320111184459661E-2</v>
      </c>
      <c r="AA119" s="33">
        <v>8.762363394852539E-2</v>
      </c>
    </row>
    <row r="122" spans="1:27" x14ac:dyDescent="0.35">
      <c r="A122" s="28" t="s">
        <v>125</v>
      </c>
    </row>
    <row r="123" spans="1:27" x14ac:dyDescent="0.35">
      <c r="A123" s="19" t="s">
        <v>117</v>
      </c>
      <c r="B123" s="19" t="s">
        <v>118</v>
      </c>
      <c r="C123" s="19" t="s">
        <v>75</v>
      </c>
      <c r="D123" s="19" t="s">
        <v>82</v>
      </c>
      <c r="E123" s="19" t="s">
        <v>83</v>
      </c>
      <c r="F123" s="19" t="s">
        <v>84</v>
      </c>
      <c r="G123" s="19" t="s">
        <v>85</v>
      </c>
      <c r="H123" s="19" t="s">
        <v>86</v>
      </c>
      <c r="I123" s="19" t="s">
        <v>87</v>
      </c>
      <c r="J123" s="19" t="s">
        <v>88</v>
      </c>
      <c r="K123" s="19" t="s">
        <v>89</v>
      </c>
      <c r="L123" s="19" t="s">
        <v>90</v>
      </c>
      <c r="M123" s="19" t="s">
        <v>91</v>
      </c>
      <c r="N123" s="19" t="s">
        <v>92</v>
      </c>
      <c r="O123" s="19" t="s">
        <v>93</v>
      </c>
      <c r="P123" s="19" t="s">
        <v>94</v>
      </c>
      <c r="Q123" s="19" t="s">
        <v>95</v>
      </c>
      <c r="R123" s="19" t="s">
        <v>96</v>
      </c>
      <c r="S123" s="19" t="s">
        <v>97</v>
      </c>
      <c r="T123" s="19" t="s">
        <v>98</v>
      </c>
      <c r="U123" s="19" t="s">
        <v>99</v>
      </c>
      <c r="V123" s="19" t="s">
        <v>100</v>
      </c>
      <c r="W123" s="19" t="s">
        <v>101</v>
      </c>
      <c r="X123" s="19" t="s">
        <v>102</v>
      </c>
      <c r="Y123" s="19" t="s">
        <v>103</v>
      </c>
      <c r="Z123" s="19" t="s">
        <v>104</v>
      </c>
      <c r="AA123" s="19" t="s">
        <v>105</v>
      </c>
    </row>
    <row r="124" spans="1:27" x14ac:dyDescent="0.35">
      <c r="A124" s="31" t="s">
        <v>38</v>
      </c>
      <c r="B124" s="31" t="s">
        <v>22</v>
      </c>
      <c r="C124" s="33" t="s">
        <v>152</v>
      </c>
      <c r="D124" s="33" t="s">
        <v>152</v>
      </c>
      <c r="E124" s="33" t="s">
        <v>152</v>
      </c>
      <c r="F124" s="33" t="s">
        <v>152</v>
      </c>
      <c r="G124" s="33" t="s">
        <v>152</v>
      </c>
      <c r="H124" s="33" t="s">
        <v>152</v>
      </c>
      <c r="I124" s="33" t="s">
        <v>152</v>
      </c>
      <c r="J124" s="33" t="s">
        <v>152</v>
      </c>
      <c r="K124" s="33" t="s">
        <v>152</v>
      </c>
      <c r="L124" s="33" t="s">
        <v>152</v>
      </c>
      <c r="M124" s="33" t="s">
        <v>152</v>
      </c>
      <c r="N124" s="33" t="s">
        <v>152</v>
      </c>
      <c r="O124" s="33" t="s">
        <v>152</v>
      </c>
      <c r="P124" s="33" t="s">
        <v>152</v>
      </c>
      <c r="Q124" s="33" t="s">
        <v>152</v>
      </c>
      <c r="R124" s="33" t="s">
        <v>152</v>
      </c>
      <c r="S124" s="33" t="s">
        <v>152</v>
      </c>
      <c r="T124" s="33" t="s">
        <v>152</v>
      </c>
      <c r="U124" s="33" t="s">
        <v>152</v>
      </c>
      <c r="V124" s="33" t="s">
        <v>152</v>
      </c>
      <c r="W124" s="33" t="s">
        <v>152</v>
      </c>
      <c r="X124" s="33" t="s">
        <v>152</v>
      </c>
      <c r="Y124" s="33" t="s">
        <v>152</v>
      </c>
      <c r="Z124" s="33" t="s">
        <v>152</v>
      </c>
      <c r="AA124" s="33" t="s">
        <v>152</v>
      </c>
    </row>
    <row r="125" spans="1:27" collapsed="1" x14ac:dyDescent="0.35">
      <c r="A125" s="31" t="s">
        <v>38</v>
      </c>
      <c r="B125" s="31" t="s">
        <v>73</v>
      </c>
      <c r="C125" s="33">
        <v>3.8548718255743956E-2</v>
      </c>
      <c r="D125" s="33">
        <v>3.9000380424698396E-2</v>
      </c>
      <c r="E125" s="33">
        <v>4.1794927665401493E-2</v>
      </c>
      <c r="F125" s="33">
        <v>4.492196648328959E-2</v>
      </c>
      <c r="G125" s="33">
        <v>4.3628749942085862E-2</v>
      </c>
      <c r="H125" s="33">
        <v>3.9790975510725156E-2</v>
      </c>
      <c r="I125" s="33">
        <v>3.7241872015114169E-2</v>
      </c>
      <c r="J125" s="33">
        <v>3.535592149217389E-2</v>
      </c>
      <c r="K125" s="33">
        <v>3.3703252812456293E-2</v>
      </c>
      <c r="L125" s="33">
        <v>2.8869962717730874E-2</v>
      </c>
      <c r="M125" s="33">
        <v>2.3971447850428613E-2</v>
      </c>
      <c r="N125" s="33">
        <v>2.0286649179160746E-2</v>
      </c>
      <c r="O125" s="33">
        <v>1.781080029678284E-2</v>
      </c>
      <c r="P125" s="33">
        <v>1.6538051276755249E-2</v>
      </c>
      <c r="Q125" s="33">
        <v>1.623923463704606E-2</v>
      </c>
      <c r="R125" s="33">
        <v>1.6099560502106702E-2</v>
      </c>
      <c r="S125" s="33">
        <v>1.6121337784506699E-2</v>
      </c>
      <c r="T125" s="33">
        <v>1.6499093091819312E-2</v>
      </c>
      <c r="U125" s="33">
        <v>1.6996322867005927E-2</v>
      </c>
      <c r="V125" s="33">
        <v>1.6751195191014392E-2</v>
      </c>
      <c r="W125" s="33">
        <v>1.6565458851020228E-2</v>
      </c>
      <c r="X125" s="33">
        <v>1.6451833781849685E-2</v>
      </c>
      <c r="Y125" s="33">
        <v>1.6423123658632303E-2</v>
      </c>
      <c r="Z125" s="33">
        <v>1.6570663461578827E-2</v>
      </c>
      <c r="AA125" s="33">
        <v>1.6793384092500994E-2</v>
      </c>
    </row>
    <row r="126" spans="1:27" collapsed="1" x14ac:dyDescent="0.35">
      <c r="A126" s="31" t="s">
        <v>38</v>
      </c>
      <c r="B126" s="31" t="s">
        <v>74</v>
      </c>
      <c r="C126" s="33">
        <v>4.5351309727242065E-2</v>
      </c>
      <c r="D126" s="33">
        <v>4.5882965116582117E-2</v>
      </c>
      <c r="E126" s="33">
        <v>4.917041980948457E-2</v>
      </c>
      <c r="F126" s="33">
        <v>5.2849335996082193E-2</v>
      </c>
      <c r="G126" s="33">
        <v>5.1328108909156026E-2</v>
      </c>
      <c r="H126" s="33">
        <v>4.6813002405896156E-2</v>
      </c>
      <c r="I126" s="33">
        <v>4.3814243332285348E-2</v>
      </c>
      <c r="J126" s="33">
        <v>4.1595038016045617E-2</v>
      </c>
      <c r="K126" s="33">
        <v>3.9651071331073269E-2</v>
      </c>
      <c r="L126" s="33">
        <v>3.3964736463195949E-2</v>
      </c>
      <c r="M126" s="33">
        <v>2.8201790989473723E-2</v>
      </c>
      <c r="N126" s="33">
        <v>2.3866640198066041E-2</v>
      </c>
      <c r="O126" s="33">
        <v>2.095403522819124E-2</v>
      </c>
      <c r="P126" s="33">
        <v>1.9456613419241726E-2</v>
      </c>
      <c r="Q126" s="33">
        <v>1.910488170673302E-2</v>
      </c>
      <c r="R126" s="33">
        <v>1.8940644358269681E-2</v>
      </c>
      <c r="S126" s="33">
        <v>1.8966301652411584E-2</v>
      </c>
      <c r="T126" s="33">
        <v>1.9410710890782223E-2</v>
      </c>
      <c r="U126" s="33">
        <v>1.9995800645031214E-2</v>
      </c>
      <c r="V126" s="33">
        <v>1.9707271273104721E-2</v>
      </c>
      <c r="W126" s="33">
        <v>1.9488725721116946E-2</v>
      </c>
      <c r="X126" s="33">
        <v>1.9355124386481001E-2</v>
      </c>
      <c r="Y126" s="33">
        <v>1.9321305679879983E-2</v>
      </c>
      <c r="Z126" s="33">
        <v>1.9494892540660589E-2</v>
      </c>
      <c r="AA126" s="33">
        <v>1.9756995358857481E-2</v>
      </c>
    </row>
    <row r="128" spans="1:27" x14ac:dyDescent="0.35">
      <c r="A128" s="19" t="s">
        <v>117</v>
      </c>
      <c r="B128" s="19" t="s">
        <v>118</v>
      </c>
      <c r="C128" s="19" t="s">
        <v>75</v>
      </c>
      <c r="D128" s="19" t="s">
        <v>82</v>
      </c>
      <c r="E128" s="19" t="s">
        <v>83</v>
      </c>
      <c r="F128" s="19" t="s">
        <v>84</v>
      </c>
      <c r="G128" s="19" t="s">
        <v>85</v>
      </c>
      <c r="H128" s="19" t="s">
        <v>86</v>
      </c>
      <c r="I128" s="19" t="s">
        <v>87</v>
      </c>
      <c r="J128" s="19" t="s">
        <v>88</v>
      </c>
      <c r="K128" s="19" t="s">
        <v>89</v>
      </c>
      <c r="L128" s="19" t="s">
        <v>90</v>
      </c>
      <c r="M128" s="19" t="s">
        <v>91</v>
      </c>
      <c r="N128" s="19" t="s">
        <v>92</v>
      </c>
      <c r="O128" s="19" t="s">
        <v>93</v>
      </c>
      <c r="P128" s="19" t="s">
        <v>94</v>
      </c>
      <c r="Q128" s="19" t="s">
        <v>95</v>
      </c>
      <c r="R128" s="19" t="s">
        <v>96</v>
      </c>
      <c r="S128" s="19" t="s">
        <v>97</v>
      </c>
      <c r="T128" s="19" t="s">
        <v>98</v>
      </c>
      <c r="U128" s="19" t="s">
        <v>99</v>
      </c>
      <c r="V128" s="19" t="s">
        <v>100</v>
      </c>
      <c r="W128" s="19" t="s">
        <v>101</v>
      </c>
      <c r="X128" s="19" t="s">
        <v>102</v>
      </c>
      <c r="Y128" s="19" t="s">
        <v>103</v>
      </c>
      <c r="Z128" s="19" t="s">
        <v>104</v>
      </c>
      <c r="AA128" s="19" t="s">
        <v>105</v>
      </c>
    </row>
    <row r="129" spans="1:27" x14ac:dyDescent="0.35">
      <c r="A129" s="31" t="s">
        <v>119</v>
      </c>
      <c r="B129" s="31" t="s">
        <v>22</v>
      </c>
      <c r="C129" s="33" t="s">
        <v>152</v>
      </c>
      <c r="D129" s="33" t="s">
        <v>152</v>
      </c>
      <c r="E129" s="33" t="s">
        <v>152</v>
      </c>
      <c r="F129" s="33" t="s">
        <v>152</v>
      </c>
      <c r="G129" s="33" t="s">
        <v>152</v>
      </c>
      <c r="H129" s="33" t="s">
        <v>152</v>
      </c>
      <c r="I129" s="33" t="s">
        <v>152</v>
      </c>
      <c r="J129" s="33" t="s">
        <v>152</v>
      </c>
      <c r="K129" s="33" t="s">
        <v>152</v>
      </c>
      <c r="L129" s="33" t="s">
        <v>152</v>
      </c>
      <c r="M129" s="33" t="s">
        <v>152</v>
      </c>
      <c r="N129" s="33" t="s">
        <v>152</v>
      </c>
      <c r="O129" s="33" t="s">
        <v>152</v>
      </c>
      <c r="P129" s="33" t="s">
        <v>152</v>
      </c>
      <c r="Q129" s="33" t="s">
        <v>152</v>
      </c>
      <c r="R129" s="33" t="s">
        <v>152</v>
      </c>
      <c r="S129" s="33" t="s">
        <v>152</v>
      </c>
      <c r="T129" s="33" t="s">
        <v>152</v>
      </c>
      <c r="U129" s="33" t="s">
        <v>152</v>
      </c>
      <c r="V129" s="33" t="s">
        <v>152</v>
      </c>
      <c r="W129" s="33" t="s">
        <v>152</v>
      </c>
      <c r="X129" s="33" t="s">
        <v>152</v>
      </c>
      <c r="Y129" s="33" t="s">
        <v>152</v>
      </c>
      <c r="Z129" s="33" t="s">
        <v>152</v>
      </c>
      <c r="AA129" s="33" t="s">
        <v>152</v>
      </c>
    </row>
    <row r="130" spans="1:27" x14ac:dyDescent="0.35">
      <c r="A130" s="31" t="s">
        <v>119</v>
      </c>
      <c r="B130" s="31" t="s">
        <v>73</v>
      </c>
      <c r="C130" s="33">
        <v>3.6276212506410214E-2</v>
      </c>
      <c r="D130" s="33">
        <v>3.9763232422899648E-2</v>
      </c>
      <c r="E130" s="33">
        <v>4.3023641295990976E-2</v>
      </c>
      <c r="F130" s="33">
        <v>4.6711046303607576E-2</v>
      </c>
      <c r="G130" s="33">
        <v>4.5642710888862244E-2</v>
      </c>
      <c r="H130" s="33">
        <v>4.2243684840970859E-2</v>
      </c>
      <c r="I130" s="33">
        <v>3.9963486520601832E-2</v>
      </c>
      <c r="J130" s="33">
        <v>3.8080040476147256E-2</v>
      </c>
      <c r="K130" s="33">
        <v>3.6546826997314548E-2</v>
      </c>
      <c r="L130" s="33">
        <v>3.1920740474803776E-2</v>
      </c>
      <c r="M130" s="33">
        <v>2.7148455678920356E-2</v>
      </c>
      <c r="N130" s="33">
        <v>2.2957799397686086E-2</v>
      </c>
      <c r="O130" s="33">
        <v>2.0366290756857836E-2</v>
      </c>
      <c r="P130" s="33">
        <v>1.8956883344693014E-2</v>
      </c>
      <c r="Q130" s="33">
        <v>1.8656881645511797E-2</v>
      </c>
      <c r="R130" s="33">
        <v>1.850201797271259E-2</v>
      </c>
      <c r="S130" s="33">
        <v>1.8570973677297809E-2</v>
      </c>
      <c r="T130" s="33">
        <v>1.8953274487898211E-2</v>
      </c>
      <c r="U130" s="33">
        <v>1.9501559110696919E-2</v>
      </c>
      <c r="V130" s="33">
        <v>1.9196714026962654E-2</v>
      </c>
      <c r="W130" s="33">
        <v>1.8985656764588379E-2</v>
      </c>
      <c r="X130" s="33">
        <v>1.8820511085209983E-2</v>
      </c>
      <c r="Y130" s="33">
        <v>1.8743326903698457E-2</v>
      </c>
      <c r="Z130" s="33">
        <v>1.8858155446333558E-2</v>
      </c>
      <c r="AA130" s="33">
        <v>1.9043276204266425E-2</v>
      </c>
    </row>
    <row r="131" spans="1:27" x14ac:dyDescent="0.35">
      <c r="A131" s="31" t="s">
        <v>119</v>
      </c>
      <c r="B131" s="31" t="s">
        <v>74</v>
      </c>
      <c r="C131" s="33">
        <v>4.2677557882608817E-2</v>
      </c>
      <c r="D131" s="33">
        <v>4.6780915856846204E-2</v>
      </c>
      <c r="E131" s="33">
        <v>5.0616020657296042E-2</v>
      </c>
      <c r="F131" s="33">
        <v>5.4954154870506318E-2</v>
      </c>
      <c r="G131" s="33">
        <v>5.3697776872835175E-2</v>
      </c>
      <c r="H131" s="33">
        <v>4.9698240186190241E-2</v>
      </c>
      <c r="I131" s="33">
        <v>4.7016438197900953E-2</v>
      </c>
      <c r="J131" s="33">
        <v>4.4800006187685169E-2</v>
      </c>
      <c r="K131" s="33">
        <v>4.2996535137361666E-2</v>
      </c>
      <c r="L131" s="33">
        <v>3.7553905173155391E-2</v>
      </c>
      <c r="M131" s="33">
        <v>3.1939384326300571E-2</v>
      </c>
      <c r="N131" s="33">
        <v>2.7009265645246687E-2</v>
      </c>
      <c r="O131" s="33">
        <v>2.3960509947929462E-2</v>
      </c>
      <c r="P131" s="33">
        <v>2.2302325326470394E-2</v>
      </c>
      <c r="Q131" s="33">
        <v>2.1949070831695588E-2</v>
      </c>
      <c r="R131" s="33">
        <v>2.1767125147230337E-2</v>
      </c>
      <c r="S131" s="33">
        <v>2.1848296652028934E-2</v>
      </c>
      <c r="T131" s="33">
        <v>2.2297800159404583E-2</v>
      </c>
      <c r="U131" s="33">
        <v>2.2943143414134837E-2</v>
      </c>
      <c r="V131" s="33">
        <v>2.258438505666803E-2</v>
      </c>
      <c r="W131" s="33">
        <v>2.2336068004523472E-2</v>
      </c>
      <c r="X131" s="33">
        <v>2.2141936158723681E-2</v>
      </c>
      <c r="Y131" s="33">
        <v>2.2050994804525124E-2</v>
      </c>
      <c r="Z131" s="33">
        <v>2.2186039175935448E-2</v>
      </c>
      <c r="AA131" s="33">
        <v>2.2404033854099004E-2</v>
      </c>
    </row>
    <row r="133" spans="1:27" x14ac:dyDescent="0.35">
      <c r="A133" s="19" t="s">
        <v>117</v>
      </c>
      <c r="B133" s="19" t="s">
        <v>118</v>
      </c>
      <c r="C133" s="19" t="s">
        <v>75</v>
      </c>
      <c r="D133" s="19" t="s">
        <v>82</v>
      </c>
      <c r="E133" s="19" t="s">
        <v>83</v>
      </c>
      <c r="F133" s="19" t="s">
        <v>84</v>
      </c>
      <c r="G133" s="19" t="s">
        <v>85</v>
      </c>
      <c r="H133" s="19" t="s">
        <v>86</v>
      </c>
      <c r="I133" s="19" t="s">
        <v>87</v>
      </c>
      <c r="J133" s="19" t="s">
        <v>88</v>
      </c>
      <c r="K133" s="19" t="s">
        <v>89</v>
      </c>
      <c r="L133" s="19" t="s">
        <v>90</v>
      </c>
      <c r="M133" s="19" t="s">
        <v>91</v>
      </c>
      <c r="N133" s="19" t="s">
        <v>92</v>
      </c>
      <c r="O133" s="19" t="s">
        <v>93</v>
      </c>
      <c r="P133" s="19" t="s">
        <v>94</v>
      </c>
      <c r="Q133" s="19" t="s">
        <v>95</v>
      </c>
      <c r="R133" s="19" t="s">
        <v>96</v>
      </c>
      <c r="S133" s="19" t="s">
        <v>97</v>
      </c>
      <c r="T133" s="19" t="s">
        <v>98</v>
      </c>
      <c r="U133" s="19" t="s">
        <v>99</v>
      </c>
      <c r="V133" s="19" t="s">
        <v>100</v>
      </c>
      <c r="W133" s="19" t="s">
        <v>101</v>
      </c>
      <c r="X133" s="19" t="s">
        <v>102</v>
      </c>
      <c r="Y133" s="19" t="s">
        <v>103</v>
      </c>
      <c r="Z133" s="19" t="s">
        <v>104</v>
      </c>
      <c r="AA133" s="19" t="s">
        <v>105</v>
      </c>
    </row>
    <row r="134" spans="1:27" x14ac:dyDescent="0.35">
      <c r="A134" s="31" t="s">
        <v>120</v>
      </c>
      <c r="B134" s="31" t="s">
        <v>22</v>
      </c>
      <c r="C134" s="33" t="s">
        <v>152</v>
      </c>
      <c r="D134" s="33" t="s">
        <v>152</v>
      </c>
      <c r="E134" s="33" t="s">
        <v>152</v>
      </c>
      <c r="F134" s="33" t="s">
        <v>152</v>
      </c>
      <c r="G134" s="33" t="s">
        <v>152</v>
      </c>
      <c r="H134" s="33" t="s">
        <v>152</v>
      </c>
      <c r="I134" s="33" t="s">
        <v>152</v>
      </c>
      <c r="J134" s="33" t="s">
        <v>152</v>
      </c>
      <c r="K134" s="33" t="s">
        <v>152</v>
      </c>
      <c r="L134" s="33" t="s">
        <v>152</v>
      </c>
      <c r="M134" s="33" t="s">
        <v>152</v>
      </c>
      <c r="N134" s="33" t="s">
        <v>152</v>
      </c>
      <c r="O134" s="33" t="s">
        <v>152</v>
      </c>
      <c r="P134" s="33" t="s">
        <v>152</v>
      </c>
      <c r="Q134" s="33" t="s">
        <v>152</v>
      </c>
      <c r="R134" s="33" t="s">
        <v>152</v>
      </c>
      <c r="S134" s="33" t="s">
        <v>152</v>
      </c>
      <c r="T134" s="33" t="s">
        <v>152</v>
      </c>
      <c r="U134" s="33" t="s">
        <v>152</v>
      </c>
      <c r="V134" s="33" t="s">
        <v>152</v>
      </c>
      <c r="W134" s="33" t="s">
        <v>152</v>
      </c>
      <c r="X134" s="33" t="s">
        <v>152</v>
      </c>
      <c r="Y134" s="33" t="s">
        <v>152</v>
      </c>
      <c r="Z134" s="33" t="s">
        <v>152</v>
      </c>
      <c r="AA134" s="33" t="s">
        <v>152</v>
      </c>
    </row>
    <row r="135" spans="1:27" x14ac:dyDescent="0.35">
      <c r="A135" s="31" t="s">
        <v>120</v>
      </c>
      <c r="B135" s="31" t="s">
        <v>73</v>
      </c>
      <c r="C135" s="33">
        <v>3.927374889453248E-2</v>
      </c>
      <c r="D135" s="33">
        <v>4.3117134595390773E-2</v>
      </c>
      <c r="E135" s="33">
        <v>4.7241204635589014E-2</v>
      </c>
      <c r="F135" s="33">
        <v>5.1741176249528897E-2</v>
      </c>
      <c r="G135" s="33">
        <v>5.1227861490004967E-2</v>
      </c>
      <c r="H135" s="33">
        <v>4.802452479239739E-2</v>
      </c>
      <c r="I135" s="33">
        <v>4.6127732835870412E-2</v>
      </c>
      <c r="J135" s="33">
        <v>4.3288119883410831E-2</v>
      </c>
      <c r="K135" s="33">
        <v>4.1503562850302676E-2</v>
      </c>
      <c r="L135" s="33">
        <v>3.3761646013399919E-2</v>
      </c>
      <c r="M135" s="33">
        <v>2.6786774366655473E-2</v>
      </c>
      <c r="N135" s="33">
        <v>2.2940608210682101E-2</v>
      </c>
      <c r="O135" s="33">
        <v>1.9826655837285719E-2</v>
      </c>
      <c r="P135" s="33">
        <v>1.8291585005237584E-2</v>
      </c>
      <c r="Q135" s="33">
        <v>1.7677307003602323E-2</v>
      </c>
      <c r="R135" s="33">
        <v>1.7276067393977801E-2</v>
      </c>
      <c r="S135" s="33">
        <v>1.7157679920063049E-2</v>
      </c>
      <c r="T135" s="33">
        <v>1.7505178196392166E-2</v>
      </c>
      <c r="U135" s="33">
        <v>1.8049253884173909E-2</v>
      </c>
      <c r="V135" s="33">
        <v>1.7824024377391327E-2</v>
      </c>
      <c r="W135" s="33">
        <v>1.7671479439371984E-2</v>
      </c>
      <c r="X135" s="33">
        <v>1.7567733305177653E-2</v>
      </c>
      <c r="Y135" s="33">
        <v>1.7570698366479613E-2</v>
      </c>
      <c r="Z135" s="33">
        <v>1.7827374620678928E-2</v>
      </c>
      <c r="AA135" s="33">
        <v>1.8169616966951532E-2</v>
      </c>
    </row>
    <row r="136" spans="1:27" x14ac:dyDescent="0.35">
      <c r="A136" s="31" t="s">
        <v>120</v>
      </c>
      <c r="B136" s="31" t="s">
        <v>74</v>
      </c>
      <c r="C136" s="33">
        <v>4.6203748682862499E-2</v>
      </c>
      <c r="D136" s="33">
        <v>5.0726291257261087E-2</v>
      </c>
      <c r="E136" s="33">
        <v>5.5577513337015209E-2</v>
      </c>
      <c r="F136" s="33">
        <v>6.0871229829811961E-2</v>
      </c>
      <c r="G136" s="33">
        <v>6.0268073989024007E-2</v>
      </c>
      <c r="H136" s="33">
        <v>5.6500776848234333E-2</v>
      </c>
      <c r="I136" s="33">
        <v>5.4267961801614646E-2</v>
      </c>
      <c r="J136" s="33">
        <v>5.0926690707740113E-2</v>
      </c>
      <c r="K136" s="33">
        <v>4.8827727570074989E-2</v>
      </c>
      <c r="L136" s="33">
        <v>3.9719325569602844E-2</v>
      </c>
      <c r="M136" s="33">
        <v>3.1514003487301011E-2</v>
      </c>
      <c r="N136" s="33">
        <v>2.6988558695588027E-2</v>
      </c>
      <c r="O136" s="33">
        <v>2.3325391326364516E-2</v>
      </c>
      <c r="P136" s="33">
        <v>2.1519627331180617E-2</v>
      </c>
      <c r="Q136" s="33">
        <v>2.0796847484622804E-2</v>
      </c>
      <c r="R136" s="33">
        <v>2.0324710864973512E-2</v>
      </c>
      <c r="S136" s="33">
        <v>2.0185521030199494E-2</v>
      </c>
      <c r="T136" s="33">
        <v>2.0594462785385702E-2</v>
      </c>
      <c r="U136" s="33">
        <v>2.1234547021226974E-2</v>
      </c>
      <c r="V136" s="33">
        <v>2.0969324137218567E-2</v>
      </c>
      <c r="W136" s="33">
        <v>2.0789794187227602E-2</v>
      </c>
      <c r="X136" s="33">
        <v>2.0667908315219377E-2</v>
      </c>
      <c r="Y136" s="33">
        <v>2.0671376169651614E-2</v>
      </c>
      <c r="Z136" s="33">
        <v>2.0973369703677365E-2</v>
      </c>
      <c r="AA136" s="33">
        <v>2.1376115683401066E-2</v>
      </c>
    </row>
    <row r="138" spans="1:27" x14ac:dyDescent="0.35">
      <c r="A138" s="19" t="s">
        <v>117</v>
      </c>
      <c r="B138" s="19" t="s">
        <v>118</v>
      </c>
      <c r="C138" s="19" t="s">
        <v>75</v>
      </c>
      <c r="D138" s="19" t="s">
        <v>82</v>
      </c>
      <c r="E138" s="19" t="s">
        <v>83</v>
      </c>
      <c r="F138" s="19" t="s">
        <v>84</v>
      </c>
      <c r="G138" s="19" t="s">
        <v>85</v>
      </c>
      <c r="H138" s="19" t="s">
        <v>86</v>
      </c>
      <c r="I138" s="19" t="s">
        <v>87</v>
      </c>
      <c r="J138" s="19" t="s">
        <v>88</v>
      </c>
      <c r="K138" s="19" t="s">
        <v>89</v>
      </c>
      <c r="L138" s="19" t="s">
        <v>90</v>
      </c>
      <c r="M138" s="19" t="s">
        <v>91</v>
      </c>
      <c r="N138" s="19" t="s">
        <v>92</v>
      </c>
      <c r="O138" s="19" t="s">
        <v>93</v>
      </c>
      <c r="P138" s="19" t="s">
        <v>94</v>
      </c>
      <c r="Q138" s="19" t="s">
        <v>95</v>
      </c>
      <c r="R138" s="19" t="s">
        <v>96</v>
      </c>
      <c r="S138" s="19" t="s">
        <v>97</v>
      </c>
      <c r="T138" s="19" t="s">
        <v>98</v>
      </c>
      <c r="U138" s="19" t="s">
        <v>99</v>
      </c>
      <c r="V138" s="19" t="s">
        <v>100</v>
      </c>
      <c r="W138" s="19" t="s">
        <v>101</v>
      </c>
      <c r="X138" s="19" t="s">
        <v>102</v>
      </c>
      <c r="Y138" s="19" t="s">
        <v>103</v>
      </c>
      <c r="Z138" s="19" t="s">
        <v>104</v>
      </c>
      <c r="AA138" s="19" t="s">
        <v>105</v>
      </c>
    </row>
    <row r="139" spans="1:27" x14ac:dyDescent="0.35">
      <c r="A139" s="31" t="s">
        <v>121</v>
      </c>
      <c r="B139" s="31" t="s">
        <v>22</v>
      </c>
      <c r="C139" s="33" t="s">
        <v>152</v>
      </c>
      <c r="D139" s="33" t="s">
        <v>152</v>
      </c>
      <c r="E139" s="33" t="s">
        <v>152</v>
      </c>
      <c r="F139" s="33" t="s">
        <v>152</v>
      </c>
      <c r="G139" s="33" t="s">
        <v>152</v>
      </c>
      <c r="H139" s="33" t="s">
        <v>152</v>
      </c>
      <c r="I139" s="33" t="s">
        <v>152</v>
      </c>
      <c r="J139" s="33" t="s">
        <v>152</v>
      </c>
      <c r="K139" s="33" t="s">
        <v>152</v>
      </c>
      <c r="L139" s="33" t="s">
        <v>152</v>
      </c>
      <c r="M139" s="33" t="s">
        <v>152</v>
      </c>
      <c r="N139" s="33" t="s">
        <v>152</v>
      </c>
      <c r="O139" s="33" t="s">
        <v>152</v>
      </c>
      <c r="P139" s="33" t="s">
        <v>152</v>
      </c>
      <c r="Q139" s="33" t="s">
        <v>152</v>
      </c>
      <c r="R139" s="33" t="s">
        <v>152</v>
      </c>
      <c r="S139" s="33" t="s">
        <v>152</v>
      </c>
      <c r="T139" s="33" t="s">
        <v>152</v>
      </c>
      <c r="U139" s="33" t="s">
        <v>152</v>
      </c>
      <c r="V139" s="33" t="s">
        <v>152</v>
      </c>
      <c r="W139" s="33" t="s">
        <v>152</v>
      </c>
      <c r="X139" s="33" t="s">
        <v>152</v>
      </c>
      <c r="Y139" s="33" t="s">
        <v>152</v>
      </c>
      <c r="Z139" s="33" t="s">
        <v>152</v>
      </c>
      <c r="AA139" s="33" t="s">
        <v>152</v>
      </c>
    </row>
    <row r="140" spans="1:27" x14ac:dyDescent="0.35">
      <c r="A140" s="31" t="s">
        <v>121</v>
      </c>
      <c r="B140" s="31" t="s">
        <v>73</v>
      </c>
      <c r="C140" s="33">
        <v>3.2253183053460907E-2</v>
      </c>
      <c r="D140" s="33">
        <v>3.3920218380198111E-2</v>
      </c>
      <c r="E140" s="33">
        <v>3.7332856327021831E-2</v>
      </c>
      <c r="F140" s="33">
        <v>4.0494201569042376E-2</v>
      </c>
      <c r="G140" s="33">
        <v>3.9358352269966666E-2</v>
      </c>
      <c r="H140" s="33">
        <v>3.537546377362475E-2</v>
      </c>
      <c r="I140" s="33">
        <v>3.2302467141842442E-2</v>
      </c>
      <c r="J140" s="33">
        <v>3.0073776111413389E-2</v>
      </c>
      <c r="K140" s="33">
        <v>2.8312410651127651E-2</v>
      </c>
      <c r="L140" s="33">
        <v>2.4628986555189591E-2</v>
      </c>
      <c r="M140" s="33">
        <v>2.0619986471580785E-2</v>
      </c>
      <c r="N140" s="33">
        <v>1.730173497478053E-2</v>
      </c>
      <c r="O140" s="33">
        <v>1.5056677759934675E-2</v>
      </c>
      <c r="P140" s="33">
        <v>1.3920056092089928E-2</v>
      </c>
      <c r="Q140" s="33">
        <v>1.3740960535030336E-2</v>
      </c>
      <c r="R140" s="33">
        <v>1.3674205089497533E-2</v>
      </c>
      <c r="S140" s="33">
        <v>1.3733092733523761E-2</v>
      </c>
      <c r="T140" s="33">
        <v>1.4119996856844466E-2</v>
      </c>
      <c r="U140" s="33">
        <v>1.4563188197965605E-2</v>
      </c>
      <c r="V140" s="33">
        <v>1.4380083071307793E-2</v>
      </c>
      <c r="W140" s="33">
        <v>1.417375441886397E-2</v>
      </c>
      <c r="X140" s="33">
        <v>1.4092534082721346E-2</v>
      </c>
      <c r="Y140" s="33">
        <v>1.4103887188202997E-2</v>
      </c>
      <c r="Z140" s="33">
        <v>1.4263573476643858E-2</v>
      </c>
      <c r="AA140" s="33">
        <v>1.4445327225225339E-2</v>
      </c>
    </row>
    <row r="141" spans="1:27" x14ac:dyDescent="0.35">
      <c r="A141" s="31" t="s">
        <v>121</v>
      </c>
      <c r="B141" s="31" t="s">
        <v>74</v>
      </c>
      <c r="C141" s="33">
        <v>3.7943847529501855E-2</v>
      </c>
      <c r="D141" s="33">
        <v>3.9906156168341089E-2</v>
      </c>
      <c r="E141" s="33">
        <v>4.3920728377013274E-2</v>
      </c>
      <c r="F141" s="33">
        <v>4.7640651006310861E-2</v>
      </c>
      <c r="G141" s="33">
        <v>4.6303668315595709E-2</v>
      </c>
      <c r="H141" s="33">
        <v>4.1618180948684469E-2</v>
      </c>
      <c r="I141" s="33">
        <v>3.8002802524179286E-2</v>
      </c>
      <c r="J141" s="33">
        <v>3.5380423333096996E-2</v>
      </c>
      <c r="K141" s="33">
        <v>3.3309101664161948E-2</v>
      </c>
      <c r="L141" s="33">
        <v>2.8975772642668658E-2</v>
      </c>
      <c r="M141" s="33">
        <v>2.425888942327465E-2</v>
      </c>
      <c r="N141" s="33">
        <v>2.0355148114748405E-2</v>
      </c>
      <c r="O141" s="33">
        <v>1.7713892037127456E-2</v>
      </c>
      <c r="P141" s="33">
        <v>1.6376671748437089E-2</v>
      </c>
      <c r="Q141" s="33">
        <v>1.6165857947448094E-2</v>
      </c>
      <c r="R141" s="33">
        <v>1.6087241416749852E-2</v>
      </c>
      <c r="S141" s="33">
        <v>1.6156643517308517E-2</v>
      </c>
      <c r="T141" s="33">
        <v>1.6611871631278866E-2</v>
      </c>
      <c r="U141" s="33">
        <v>1.7133284054855126E-2</v>
      </c>
      <c r="V141" s="33">
        <v>1.6917793649161197E-2</v>
      </c>
      <c r="W141" s="33">
        <v>1.6674918462288382E-2</v>
      </c>
      <c r="X141" s="33">
        <v>1.6579400236556827E-2</v>
      </c>
      <c r="Y141" s="33">
        <v>1.6592811674665468E-2</v>
      </c>
      <c r="Z141" s="33">
        <v>1.6780615521074977E-2</v>
      </c>
      <c r="AA141" s="33">
        <v>1.6994506766419198E-2</v>
      </c>
    </row>
    <row r="143" spans="1:27" x14ac:dyDescent="0.35">
      <c r="A143" s="19" t="s">
        <v>117</v>
      </c>
      <c r="B143" s="19" t="s">
        <v>118</v>
      </c>
      <c r="C143" s="19" t="s">
        <v>75</v>
      </c>
      <c r="D143" s="19" t="s">
        <v>82</v>
      </c>
      <c r="E143" s="19" t="s">
        <v>83</v>
      </c>
      <c r="F143" s="19" t="s">
        <v>84</v>
      </c>
      <c r="G143" s="19" t="s">
        <v>85</v>
      </c>
      <c r="H143" s="19" t="s">
        <v>86</v>
      </c>
      <c r="I143" s="19" t="s">
        <v>87</v>
      </c>
      <c r="J143" s="19" t="s">
        <v>88</v>
      </c>
      <c r="K143" s="19" t="s">
        <v>89</v>
      </c>
      <c r="L143" s="19" t="s">
        <v>90</v>
      </c>
      <c r="M143" s="19" t="s">
        <v>91</v>
      </c>
      <c r="N143" s="19" t="s">
        <v>92</v>
      </c>
      <c r="O143" s="19" t="s">
        <v>93</v>
      </c>
      <c r="P143" s="19" t="s">
        <v>94</v>
      </c>
      <c r="Q143" s="19" t="s">
        <v>95</v>
      </c>
      <c r="R143" s="19" t="s">
        <v>96</v>
      </c>
      <c r="S143" s="19" t="s">
        <v>97</v>
      </c>
      <c r="T143" s="19" t="s">
        <v>98</v>
      </c>
      <c r="U143" s="19" t="s">
        <v>99</v>
      </c>
      <c r="V143" s="19" t="s">
        <v>100</v>
      </c>
      <c r="W143" s="19" t="s">
        <v>101</v>
      </c>
      <c r="X143" s="19" t="s">
        <v>102</v>
      </c>
      <c r="Y143" s="19" t="s">
        <v>103</v>
      </c>
      <c r="Z143" s="19" t="s">
        <v>104</v>
      </c>
      <c r="AA143" s="19" t="s">
        <v>105</v>
      </c>
    </row>
    <row r="144" spans="1:27" x14ac:dyDescent="0.35">
      <c r="A144" s="31" t="s">
        <v>122</v>
      </c>
      <c r="B144" s="31" t="s">
        <v>22</v>
      </c>
      <c r="C144" s="33" t="s">
        <v>152</v>
      </c>
      <c r="D144" s="33" t="s">
        <v>152</v>
      </c>
      <c r="E144" s="33" t="s">
        <v>152</v>
      </c>
      <c r="F144" s="33" t="s">
        <v>152</v>
      </c>
      <c r="G144" s="33" t="s">
        <v>152</v>
      </c>
      <c r="H144" s="33" t="s">
        <v>152</v>
      </c>
      <c r="I144" s="33" t="s">
        <v>152</v>
      </c>
      <c r="J144" s="33" t="s">
        <v>152</v>
      </c>
      <c r="K144" s="33" t="s">
        <v>152</v>
      </c>
      <c r="L144" s="33" t="s">
        <v>152</v>
      </c>
      <c r="M144" s="33" t="s">
        <v>152</v>
      </c>
      <c r="N144" s="33" t="s">
        <v>152</v>
      </c>
      <c r="O144" s="33" t="s">
        <v>152</v>
      </c>
      <c r="P144" s="33" t="s">
        <v>152</v>
      </c>
      <c r="Q144" s="33" t="s">
        <v>152</v>
      </c>
      <c r="R144" s="33" t="s">
        <v>152</v>
      </c>
      <c r="S144" s="33" t="s">
        <v>152</v>
      </c>
      <c r="T144" s="33" t="s">
        <v>152</v>
      </c>
      <c r="U144" s="33" t="s">
        <v>152</v>
      </c>
      <c r="V144" s="33" t="s">
        <v>152</v>
      </c>
      <c r="W144" s="33" t="s">
        <v>152</v>
      </c>
      <c r="X144" s="33" t="s">
        <v>152</v>
      </c>
      <c r="Y144" s="33" t="s">
        <v>152</v>
      </c>
      <c r="Z144" s="33" t="s">
        <v>152</v>
      </c>
      <c r="AA144" s="33" t="s">
        <v>152</v>
      </c>
    </row>
    <row r="145" spans="1:27" x14ac:dyDescent="0.35">
      <c r="A145" s="31" t="s">
        <v>122</v>
      </c>
      <c r="B145" s="31" t="s">
        <v>73</v>
      </c>
      <c r="C145" s="33">
        <v>5.0363628626431699E-2</v>
      </c>
      <c r="D145" s="33">
        <v>4.0086948279117532E-2</v>
      </c>
      <c r="E145" s="33">
        <v>3.9980237139708816E-2</v>
      </c>
      <c r="F145" s="33">
        <v>3.9691244427263482E-2</v>
      </c>
      <c r="G145" s="33">
        <v>3.616967201627809E-2</v>
      </c>
      <c r="H145" s="33">
        <v>3.0614030723547247E-2</v>
      </c>
      <c r="I145" s="33">
        <v>2.7927917587749377E-2</v>
      </c>
      <c r="J145" s="33">
        <v>2.8156814929661871E-2</v>
      </c>
      <c r="K145" s="33">
        <v>2.6581422720969899E-2</v>
      </c>
      <c r="L145" s="33">
        <v>2.2600851464491277E-2</v>
      </c>
      <c r="M145" s="33">
        <v>1.8572877105751551E-2</v>
      </c>
      <c r="N145" s="33">
        <v>1.5708064484390501E-2</v>
      </c>
      <c r="O145" s="33">
        <v>1.4003910633292529E-2</v>
      </c>
      <c r="P145" s="33">
        <v>1.3248915903905987E-2</v>
      </c>
      <c r="Q145" s="33">
        <v>1.3214723391298923E-2</v>
      </c>
      <c r="R145" s="33">
        <v>1.3402183924309133E-2</v>
      </c>
      <c r="S145" s="33">
        <v>1.3431100312260833E-2</v>
      </c>
      <c r="T145" s="33">
        <v>1.3841271146295004E-2</v>
      </c>
      <c r="U145" s="33">
        <v>1.4248644999856975E-2</v>
      </c>
      <c r="V145" s="33">
        <v>1.3993776281190704E-2</v>
      </c>
      <c r="W145" s="33">
        <v>1.3900123275505234E-2</v>
      </c>
      <c r="X145" s="33">
        <v>1.3857326875544954E-2</v>
      </c>
      <c r="Y145" s="33">
        <v>1.3809927124641783E-2</v>
      </c>
      <c r="Z145" s="33">
        <v>1.3803416576949426E-2</v>
      </c>
      <c r="AA145" s="33">
        <v>1.4043270514049383E-2</v>
      </c>
    </row>
    <row r="146" spans="1:27" x14ac:dyDescent="0.35">
      <c r="A146" s="31" t="s">
        <v>122</v>
      </c>
      <c r="B146" s="31" t="s">
        <v>74</v>
      </c>
      <c r="C146" s="33">
        <v>5.9252834689888276E-2</v>
      </c>
      <c r="D146" s="33">
        <v>4.7160611532808101E-2</v>
      </c>
      <c r="E146" s="33">
        <v>4.7035773550712631E-2</v>
      </c>
      <c r="F146" s="33">
        <v>4.6695939111554938E-2</v>
      </c>
      <c r="G146" s="33">
        <v>4.2552756650637645E-2</v>
      </c>
      <c r="H146" s="33">
        <v>3.6015826728227306E-2</v>
      </c>
      <c r="I146" s="33">
        <v>3.2856570353931039E-2</v>
      </c>
      <c r="J146" s="33">
        <v>3.3126245567823558E-2</v>
      </c>
      <c r="K146" s="33">
        <v>3.1272138822580155E-2</v>
      </c>
      <c r="L146" s="33">
        <v>2.658885048538728E-2</v>
      </c>
      <c r="M146" s="33">
        <v>2.1850820526274781E-2</v>
      </c>
      <c r="N146" s="33">
        <v>1.8479989434234557E-2</v>
      </c>
      <c r="O146" s="33">
        <v>1.6475607359308576E-2</v>
      </c>
      <c r="P146" s="33">
        <v>1.5586889866002715E-2</v>
      </c>
      <c r="Q146" s="33">
        <v>1.5546594689400808E-2</v>
      </c>
      <c r="R146" s="33">
        <v>1.5767391141691095E-2</v>
      </c>
      <c r="S146" s="33">
        <v>1.580114160575662E-2</v>
      </c>
      <c r="T146" s="33">
        <v>1.6283817936197941E-2</v>
      </c>
      <c r="U146" s="33">
        <v>1.6763410534704124E-2</v>
      </c>
      <c r="V146" s="33">
        <v>1.6463093403546611E-2</v>
      </c>
      <c r="W146" s="33">
        <v>1.6352985829036451E-2</v>
      </c>
      <c r="X146" s="33">
        <v>1.6302672685913396E-2</v>
      </c>
      <c r="Y146" s="33">
        <v>1.6246738449302134E-2</v>
      </c>
      <c r="Z146" s="33">
        <v>1.6239532703250972E-2</v>
      </c>
      <c r="AA146" s="33">
        <v>1.6521432586906117E-2</v>
      </c>
    </row>
    <row r="148" spans="1:27" x14ac:dyDescent="0.35">
      <c r="A148" s="19" t="s">
        <v>117</v>
      </c>
      <c r="B148" s="19" t="s">
        <v>118</v>
      </c>
      <c r="C148" s="19" t="s">
        <v>75</v>
      </c>
      <c r="D148" s="19" t="s">
        <v>82</v>
      </c>
      <c r="E148" s="19" t="s">
        <v>83</v>
      </c>
      <c r="F148" s="19" t="s">
        <v>84</v>
      </c>
      <c r="G148" s="19" t="s">
        <v>85</v>
      </c>
      <c r="H148" s="19" t="s">
        <v>86</v>
      </c>
      <c r="I148" s="19" t="s">
        <v>87</v>
      </c>
      <c r="J148" s="19" t="s">
        <v>88</v>
      </c>
      <c r="K148" s="19" t="s">
        <v>89</v>
      </c>
      <c r="L148" s="19" t="s">
        <v>90</v>
      </c>
      <c r="M148" s="19" t="s">
        <v>91</v>
      </c>
      <c r="N148" s="19" t="s">
        <v>92</v>
      </c>
      <c r="O148" s="19" t="s">
        <v>93</v>
      </c>
      <c r="P148" s="19" t="s">
        <v>94</v>
      </c>
      <c r="Q148" s="19" t="s">
        <v>95</v>
      </c>
      <c r="R148" s="19" t="s">
        <v>96</v>
      </c>
      <c r="S148" s="19" t="s">
        <v>97</v>
      </c>
      <c r="T148" s="19" t="s">
        <v>98</v>
      </c>
      <c r="U148" s="19" t="s">
        <v>99</v>
      </c>
      <c r="V148" s="19" t="s">
        <v>100</v>
      </c>
      <c r="W148" s="19" t="s">
        <v>101</v>
      </c>
      <c r="X148" s="19" t="s">
        <v>102</v>
      </c>
      <c r="Y148" s="19" t="s">
        <v>103</v>
      </c>
      <c r="Z148" s="19" t="s">
        <v>104</v>
      </c>
      <c r="AA148" s="19" t="s">
        <v>105</v>
      </c>
    </row>
    <row r="149" spans="1:27" x14ac:dyDescent="0.35">
      <c r="A149" s="31" t="s">
        <v>123</v>
      </c>
      <c r="B149" s="31" t="s">
        <v>22</v>
      </c>
      <c r="C149" s="33" t="s">
        <v>152</v>
      </c>
      <c r="D149" s="33" t="s">
        <v>152</v>
      </c>
      <c r="E149" s="33" t="s">
        <v>152</v>
      </c>
      <c r="F149" s="33" t="s">
        <v>152</v>
      </c>
      <c r="G149" s="33" t="s">
        <v>152</v>
      </c>
      <c r="H149" s="33" t="s">
        <v>152</v>
      </c>
      <c r="I149" s="33" t="s">
        <v>152</v>
      </c>
      <c r="J149" s="33" t="s">
        <v>152</v>
      </c>
      <c r="K149" s="33" t="s">
        <v>152</v>
      </c>
      <c r="L149" s="33" t="s">
        <v>152</v>
      </c>
      <c r="M149" s="33" t="s">
        <v>152</v>
      </c>
      <c r="N149" s="33" t="s">
        <v>152</v>
      </c>
      <c r="O149" s="33" t="s">
        <v>152</v>
      </c>
      <c r="P149" s="33" t="s">
        <v>152</v>
      </c>
      <c r="Q149" s="33" t="s">
        <v>152</v>
      </c>
      <c r="R149" s="33" t="s">
        <v>152</v>
      </c>
      <c r="S149" s="33" t="s">
        <v>152</v>
      </c>
      <c r="T149" s="33" t="s">
        <v>152</v>
      </c>
      <c r="U149" s="33" t="s">
        <v>152</v>
      </c>
      <c r="V149" s="33" t="s">
        <v>152</v>
      </c>
      <c r="W149" s="33" t="s">
        <v>152</v>
      </c>
      <c r="X149" s="33" t="s">
        <v>152</v>
      </c>
      <c r="Y149" s="33" t="s">
        <v>152</v>
      </c>
      <c r="Z149" s="33" t="s">
        <v>152</v>
      </c>
      <c r="AA149" s="33" t="s">
        <v>152</v>
      </c>
    </row>
    <row r="150" spans="1:27" x14ac:dyDescent="0.35">
      <c r="A150" s="31" t="s">
        <v>123</v>
      </c>
      <c r="B150" s="31" t="s">
        <v>73</v>
      </c>
      <c r="C150" s="33">
        <v>3.0211147155847603E-2</v>
      </c>
      <c r="D150" s="33">
        <v>3.315882905336396E-2</v>
      </c>
      <c r="E150" s="33">
        <v>3.546727419260047E-2</v>
      </c>
      <c r="F150" s="33">
        <v>3.9006549831446025E-2</v>
      </c>
      <c r="G150" s="33">
        <v>3.7634611433702184E-2</v>
      </c>
      <c r="H150" s="33">
        <v>3.4113917356866696E-2</v>
      </c>
      <c r="I150" s="33">
        <v>3.0839902596318493E-2</v>
      </c>
      <c r="J150" s="33">
        <v>2.9815527532269643E-2</v>
      </c>
      <c r="K150" s="33">
        <v>2.9266084545094773E-2</v>
      </c>
      <c r="L150" s="33">
        <v>2.5547183693254587E-2</v>
      </c>
      <c r="M150" s="33">
        <v>2.1087166228218844E-2</v>
      </c>
      <c r="N150" s="33">
        <v>1.7651905523552645E-2</v>
      </c>
      <c r="O150" s="33">
        <v>1.5642470931107422E-2</v>
      </c>
      <c r="P150" s="33">
        <v>1.4626229123266775E-2</v>
      </c>
      <c r="Q150" s="33">
        <v>1.4496989757860224E-2</v>
      </c>
      <c r="R150" s="33">
        <v>1.4470188518432158E-2</v>
      </c>
      <c r="S150" s="33">
        <v>1.449591058117888E-2</v>
      </c>
      <c r="T150" s="33">
        <v>1.4749711522911433E-2</v>
      </c>
      <c r="U150" s="33">
        <v>1.5053753906087663E-2</v>
      </c>
      <c r="V150" s="33">
        <v>1.4705154687915218E-2</v>
      </c>
      <c r="W150" s="33">
        <v>1.445206724945514E-2</v>
      </c>
      <c r="X150" s="33">
        <v>1.4221625254891769E-2</v>
      </c>
      <c r="Y150" s="33">
        <v>1.4081588463854865E-2</v>
      </c>
      <c r="Z150" s="33">
        <v>1.4073859278056891E-2</v>
      </c>
      <c r="AA150" s="33">
        <v>1.4121688201961875E-2</v>
      </c>
    </row>
    <row r="151" spans="1:27" x14ac:dyDescent="0.35">
      <c r="A151" s="31" t="s">
        <v>123</v>
      </c>
      <c r="B151" s="31" t="s">
        <v>74</v>
      </c>
      <c r="C151" s="33">
        <v>3.5544819665531822E-2</v>
      </c>
      <c r="D151" s="33">
        <v>3.9009573940275696E-2</v>
      </c>
      <c r="E151" s="33">
        <v>4.1727063354482626E-2</v>
      </c>
      <c r="F151" s="33">
        <v>4.5888449210747778E-2</v>
      </c>
      <c r="G151" s="33">
        <v>4.4276591593426923E-2</v>
      </c>
      <c r="H151" s="33">
        <v>4.0134803974166175E-2</v>
      </c>
      <c r="I151" s="33">
        <v>3.6283867076589253E-2</v>
      </c>
      <c r="J151" s="33">
        <v>3.5077174691127422E-2</v>
      </c>
      <c r="K151" s="33">
        <v>3.4430323817830913E-2</v>
      </c>
      <c r="L151" s="33">
        <v>3.0055235896257727E-2</v>
      </c>
      <c r="M151" s="33">
        <v>2.4807610941881567E-2</v>
      </c>
      <c r="N151" s="33">
        <v>2.0766962630156576E-2</v>
      </c>
      <c r="O151" s="33">
        <v>1.8403623706084116E-2</v>
      </c>
      <c r="P151" s="33">
        <v>1.720673752262699E-2</v>
      </c>
      <c r="Q151" s="33">
        <v>1.7054199517836651E-2</v>
      </c>
      <c r="R151" s="33">
        <v>1.7023377653069518E-2</v>
      </c>
      <c r="S151" s="33">
        <v>1.7053261827390694E-2</v>
      </c>
      <c r="T151" s="33">
        <v>1.7353056580400702E-2</v>
      </c>
      <c r="U151" s="33">
        <v>1.7709608890331751E-2</v>
      </c>
      <c r="V151" s="33">
        <v>1.7300392803218979E-2</v>
      </c>
      <c r="W151" s="33">
        <v>1.7003655350024655E-2</v>
      </c>
      <c r="X151" s="33">
        <v>1.6731215460185248E-2</v>
      </c>
      <c r="Y151" s="33">
        <v>1.656682270544664E-2</v>
      </c>
      <c r="Z151" s="33">
        <v>1.6557643932481134E-2</v>
      </c>
      <c r="AA151" s="33">
        <v>1.6613533232111174E-2</v>
      </c>
    </row>
  </sheetData>
  <sheetProtection algorithmName="SHA-512" hashValue="ZYRZe9G2Y0UE/9eODn/jPD1p7GFo5FL0BgrDTEvDo4P790KI/8PONm5GLmRZopVUDxuFWvUavOcHlh+8k94QvQ==" saltValue="z8obVMltnKaij8/ycBoLlg==" spinCount="100000"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95">
    <tabColor rgb="FFFFC000"/>
  </sheetPr>
  <dimension ref="A1:AA151"/>
  <sheetViews>
    <sheetView zoomScale="85" zoomScaleNormal="85" workbookViewId="0"/>
  </sheetViews>
  <sheetFormatPr defaultColWidth="9.1796875" defaultRowHeight="14.5" x14ac:dyDescent="0.35"/>
  <cols>
    <col min="1" max="1" width="16" style="13" customWidth="1"/>
    <col min="2" max="2" width="30.54296875" style="13" customWidth="1"/>
    <col min="3" max="27" width="9.453125" style="13" customWidth="1"/>
    <col min="28" max="16384" width="9.1796875" style="13"/>
  </cols>
  <sheetData>
    <row r="1" spans="1:27" s="30" customFormat="1" ht="23.25" customHeight="1" x14ac:dyDescent="0.35">
      <c r="A1" s="29" t="s">
        <v>144</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s="30" customFormat="1" x14ac:dyDescent="0.35"/>
    <row r="3" spans="1:27" s="30" customFormat="1" x14ac:dyDescent="0.35"/>
    <row r="4" spans="1:27" x14ac:dyDescent="0.35">
      <c r="A4" s="18" t="s">
        <v>116</v>
      </c>
      <c r="B4" s="18"/>
      <c r="C4" s="30"/>
      <c r="D4" s="30"/>
      <c r="E4" s="30"/>
      <c r="F4" s="30"/>
      <c r="G4" s="30"/>
      <c r="H4" s="30"/>
      <c r="I4" s="30"/>
      <c r="J4" s="30"/>
      <c r="K4" s="30"/>
      <c r="L4" s="30"/>
      <c r="M4" s="30"/>
      <c r="N4" s="30"/>
      <c r="O4" s="30"/>
      <c r="P4" s="30"/>
      <c r="Q4" s="30"/>
      <c r="R4" s="30"/>
      <c r="S4" s="30"/>
      <c r="T4" s="30"/>
      <c r="U4" s="30"/>
      <c r="V4" s="30"/>
      <c r="W4" s="30"/>
      <c r="X4" s="30"/>
      <c r="Y4" s="30"/>
      <c r="Z4" s="30"/>
      <c r="AA4" s="30"/>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97108.404799999989</v>
      </c>
      <c r="D6" s="34">
        <v>82291.241120000006</v>
      </c>
      <c r="E6" s="34">
        <v>81692.903240000014</v>
      </c>
      <c r="F6" s="34">
        <v>82250.001709999982</v>
      </c>
      <c r="G6" s="34">
        <v>79978.597039999993</v>
      </c>
      <c r="H6" s="34">
        <v>74820.274830000009</v>
      </c>
      <c r="I6" s="34">
        <v>73648.267690000008</v>
      </c>
      <c r="J6" s="34">
        <v>73120.572530000005</v>
      </c>
      <c r="K6" s="34">
        <v>74689.977320000005</v>
      </c>
      <c r="L6" s="34">
        <v>65845.535859999989</v>
      </c>
      <c r="M6" s="34">
        <v>61521.781219999975</v>
      </c>
      <c r="N6" s="34">
        <v>58962.833879999991</v>
      </c>
      <c r="O6" s="34">
        <v>53342.136299999984</v>
      </c>
      <c r="P6" s="34">
        <v>44811.963649999998</v>
      </c>
      <c r="Q6" s="34">
        <v>31134.885499999989</v>
      </c>
      <c r="R6" s="34">
        <v>27407.341700000001</v>
      </c>
      <c r="S6" s="34">
        <v>29632.335400000004</v>
      </c>
      <c r="T6" s="34">
        <v>30957.170899999994</v>
      </c>
      <c r="U6" s="34">
        <v>30351.623</v>
      </c>
      <c r="V6" s="34">
        <v>24884.037999999997</v>
      </c>
      <c r="W6" s="34">
        <v>22099.511199999986</v>
      </c>
      <c r="X6" s="34">
        <v>14330.3351</v>
      </c>
      <c r="Y6" s="34">
        <v>12573.008099999992</v>
      </c>
      <c r="Z6" s="34">
        <v>11572.382099999992</v>
      </c>
      <c r="AA6" s="34">
        <v>9774.6794000000009</v>
      </c>
    </row>
    <row r="7" spans="1:27" x14ac:dyDescent="0.35">
      <c r="A7" s="31" t="s">
        <v>38</v>
      </c>
      <c r="B7" s="31" t="s">
        <v>68</v>
      </c>
      <c r="C7" s="34">
        <v>33317.456699999995</v>
      </c>
      <c r="D7" s="34">
        <v>29399.951599999978</v>
      </c>
      <c r="E7" s="34">
        <v>31624.989300000001</v>
      </c>
      <c r="F7" s="34">
        <v>30769.714399999997</v>
      </c>
      <c r="G7" s="34">
        <v>30143.944899999991</v>
      </c>
      <c r="H7" s="34">
        <v>29513.184499999999</v>
      </c>
      <c r="I7" s="34">
        <v>28200.7664</v>
      </c>
      <c r="J7" s="34">
        <v>28480.996799999994</v>
      </c>
      <c r="K7" s="34">
        <v>23672.11359999999</v>
      </c>
      <c r="L7" s="34">
        <v>22194.657800000001</v>
      </c>
      <c r="M7" s="34">
        <v>19681.804900000003</v>
      </c>
      <c r="N7" s="34">
        <v>21498.6165</v>
      </c>
      <c r="O7" s="34">
        <v>21965.6116</v>
      </c>
      <c r="P7" s="34">
        <v>20005.039699999998</v>
      </c>
      <c r="Q7" s="34">
        <v>19349.454499999993</v>
      </c>
      <c r="R7" s="34">
        <v>18255.009699999988</v>
      </c>
      <c r="S7" s="34">
        <v>20674.10739999999</v>
      </c>
      <c r="T7" s="34">
        <v>20225.591700000001</v>
      </c>
      <c r="U7" s="34">
        <v>20931.231</v>
      </c>
      <c r="V7" s="34">
        <v>19876.938799999989</v>
      </c>
      <c r="W7" s="34">
        <v>21176.273499999996</v>
      </c>
      <c r="X7" s="34">
        <v>21083.9231</v>
      </c>
      <c r="Y7" s="34">
        <v>19312.097699999991</v>
      </c>
      <c r="Z7" s="34">
        <v>17197.90129999999</v>
      </c>
      <c r="AA7" s="34">
        <v>15042.656000000001</v>
      </c>
    </row>
    <row r="8" spans="1:27" x14ac:dyDescent="0.35">
      <c r="A8" s="31" t="s">
        <v>38</v>
      </c>
      <c r="B8" s="31" t="s">
        <v>18</v>
      </c>
      <c r="C8" s="34">
        <v>3210.6921252000002</v>
      </c>
      <c r="D8" s="34">
        <v>2360.4436224677984</v>
      </c>
      <c r="E8" s="34">
        <v>2192.2202869911998</v>
      </c>
      <c r="F8" s="34">
        <v>1947.6469068185502</v>
      </c>
      <c r="G8" s="34">
        <v>1853.2283140582001</v>
      </c>
      <c r="H8" s="34">
        <v>1837.9814294415999</v>
      </c>
      <c r="I8" s="34">
        <v>1837.9816974023599</v>
      </c>
      <c r="J8" s="34">
        <v>1837.98204850204</v>
      </c>
      <c r="K8" s="34">
        <v>1837.9827471635001</v>
      </c>
      <c r="L8" s="34">
        <v>3126.6948456501996</v>
      </c>
      <c r="M8" s="34">
        <v>1861.2717382851997</v>
      </c>
      <c r="N8" s="34">
        <v>2304.8771640053001</v>
      </c>
      <c r="O8" s="34">
        <v>4320.1999737663991</v>
      </c>
      <c r="P8" s="34">
        <v>2850.6914102624005</v>
      </c>
      <c r="Q8" s="34">
        <v>3599.2613147956999</v>
      </c>
      <c r="R8" s="34">
        <v>2808.8191135987008</v>
      </c>
      <c r="S8" s="34">
        <v>3452.4065797914004</v>
      </c>
      <c r="T8" s="34">
        <v>3784.4765329424008</v>
      </c>
      <c r="U8" s="34">
        <v>3659.5990845213996</v>
      </c>
      <c r="V8" s="34">
        <v>4249.8079954298992</v>
      </c>
      <c r="W8" s="34">
        <v>4487.8773745520984</v>
      </c>
      <c r="X8" s="34">
        <v>6008.5968983807006</v>
      </c>
      <c r="Y8" s="34">
        <v>3545.5377278797</v>
      </c>
      <c r="Z8" s="34">
        <v>2642.7560598097994</v>
      </c>
      <c r="AA8" s="34">
        <v>1493.7812635519999</v>
      </c>
    </row>
    <row r="9" spans="1:27" x14ac:dyDescent="0.35">
      <c r="A9" s="31" t="s">
        <v>38</v>
      </c>
      <c r="B9" s="31" t="s">
        <v>30</v>
      </c>
      <c r="C9" s="34">
        <v>775.45039299999996</v>
      </c>
      <c r="D9" s="34">
        <v>749.80590699999993</v>
      </c>
      <c r="E9" s="34">
        <v>801.059665</v>
      </c>
      <c r="F9" s="34">
        <v>90.910967999999997</v>
      </c>
      <c r="G9" s="34">
        <v>84.187710510000002</v>
      </c>
      <c r="H9" s="34">
        <v>92.491480999999993</v>
      </c>
      <c r="I9" s="34">
        <v>86.396505200000007</v>
      </c>
      <c r="J9" s="34">
        <v>85.766470999999996</v>
      </c>
      <c r="K9" s="34">
        <v>90.342158599999991</v>
      </c>
      <c r="L9" s="34">
        <v>111.0631589999999</v>
      </c>
      <c r="M9" s="34">
        <v>98.805344999999988</v>
      </c>
      <c r="N9" s="34">
        <v>99.755847999999901</v>
      </c>
      <c r="O9" s="34">
        <v>114.83294000000001</v>
      </c>
      <c r="P9" s="34">
        <v>97.754432999999906</v>
      </c>
      <c r="Q9" s="34">
        <v>35.561419999999998</v>
      </c>
      <c r="R9" s="34">
        <v>43.397979999999997</v>
      </c>
      <c r="S9" s="34">
        <v>100.88648999999999</v>
      </c>
      <c r="T9" s="34">
        <v>50.521000000000001</v>
      </c>
      <c r="U9" s="34">
        <v>0</v>
      </c>
      <c r="V9" s="34">
        <v>0</v>
      </c>
      <c r="W9" s="34">
        <v>0</v>
      </c>
      <c r="X9" s="34">
        <v>0</v>
      </c>
      <c r="Y9" s="34">
        <v>0</v>
      </c>
      <c r="Z9" s="34">
        <v>0</v>
      </c>
      <c r="AA9" s="34">
        <v>0</v>
      </c>
    </row>
    <row r="10" spans="1:27" x14ac:dyDescent="0.35">
      <c r="A10" s="31" t="s">
        <v>38</v>
      </c>
      <c r="B10" s="31" t="s">
        <v>63</v>
      </c>
      <c r="C10" s="34">
        <v>105.63049925731399</v>
      </c>
      <c r="D10" s="34">
        <v>74.540138712443891</v>
      </c>
      <c r="E10" s="34">
        <v>170.78326302833995</v>
      </c>
      <c r="F10" s="34">
        <v>15.458603056901</v>
      </c>
      <c r="G10" s="34">
        <v>0.72351142353600006</v>
      </c>
      <c r="H10" s="34">
        <v>14.366666630274999</v>
      </c>
      <c r="I10" s="34">
        <v>3.4833406253129997</v>
      </c>
      <c r="J10" s="34">
        <v>2.5157324968739889</v>
      </c>
      <c r="K10" s="34">
        <v>5.7907242067629996</v>
      </c>
      <c r="L10" s="34">
        <v>88.882644142361997</v>
      </c>
      <c r="M10" s="34">
        <v>21.915060173922999</v>
      </c>
      <c r="N10" s="34">
        <v>96.54504293931997</v>
      </c>
      <c r="O10" s="34">
        <v>172.19962826100002</v>
      </c>
      <c r="P10" s="34">
        <v>100.63479549874002</v>
      </c>
      <c r="Q10" s="34">
        <v>258.25715496543995</v>
      </c>
      <c r="R10" s="34">
        <v>311.65051007044991</v>
      </c>
      <c r="S10" s="34">
        <v>581.36816371738985</v>
      </c>
      <c r="T10" s="34">
        <v>332.37129128692897</v>
      </c>
      <c r="U10" s="34">
        <v>828.84255416280882</v>
      </c>
      <c r="V10" s="34">
        <v>1309.4296385616399</v>
      </c>
      <c r="W10" s="34">
        <v>1850.6702298932098</v>
      </c>
      <c r="X10" s="34">
        <v>3148.6310569138477</v>
      </c>
      <c r="Y10" s="34">
        <v>4511.0710711596685</v>
      </c>
      <c r="Z10" s="34">
        <v>2285.5876269765999</v>
      </c>
      <c r="AA10" s="34">
        <v>2789.9588094763994</v>
      </c>
    </row>
    <row r="11" spans="1:27" x14ac:dyDescent="0.35">
      <c r="A11" s="31" t="s">
        <v>38</v>
      </c>
      <c r="B11" s="31" t="s">
        <v>62</v>
      </c>
      <c r="C11" s="34">
        <v>12620.325509399998</v>
      </c>
      <c r="D11" s="34">
        <v>16247.916515300003</v>
      </c>
      <c r="E11" s="34">
        <v>13183.253924999994</v>
      </c>
      <c r="F11" s="34">
        <v>14598.741544599998</v>
      </c>
      <c r="G11" s="34">
        <v>16419.250956699998</v>
      </c>
      <c r="H11" s="34">
        <v>15362.929716999995</v>
      </c>
      <c r="I11" s="34">
        <v>15501.970929999998</v>
      </c>
      <c r="J11" s="34">
        <v>17942.182539999994</v>
      </c>
      <c r="K11" s="34">
        <v>15625.86819999999</v>
      </c>
      <c r="L11" s="34">
        <v>13589.216559699998</v>
      </c>
      <c r="M11" s="34">
        <v>16792.768175999998</v>
      </c>
      <c r="N11" s="34">
        <v>13768.800375999983</v>
      </c>
      <c r="O11" s="34">
        <v>15127.403135</v>
      </c>
      <c r="P11" s="34">
        <v>16841.091903999994</v>
      </c>
      <c r="Q11" s="34">
        <v>15960.236803999995</v>
      </c>
      <c r="R11" s="34">
        <v>15826.094915</v>
      </c>
      <c r="S11" s="34">
        <v>17919.506305999996</v>
      </c>
      <c r="T11" s="34">
        <v>15566.547664999995</v>
      </c>
      <c r="U11" s="34">
        <v>13114.561721999999</v>
      </c>
      <c r="V11" s="34">
        <v>16674.200686</v>
      </c>
      <c r="W11" s="34">
        <v>13442.084390999997</v>
      </c>
      <c r="X11" s="34">
        <v>14309.375035999998</v>
      </c>
      <c r="Y11" s="34">
        <v>16202.376395999994</v>
      </c>
      <c r="Z11" s="34">
        <v>14990.423299999995</v>
      </c>
      <c r="AA11" s="34">
        <v>15089.541099999999</v>
      </c>
    </row>
    <row r="12" spans="1:27" x14ac:dyDescent="0.35">
      <c r="A12" s="31" t="s">
        <v>38</v>
      </c>
      <c r="B12" s="31" t="s">
        <v>66</v>
      </c>
      <c r="C12" s="34">
        <v>27294.67519799999</v>
      </c>
      <c r="D12" s="34">
        <v>36556.436976293669</v>
      </c>
      <c r="E12" s="34">
        <v>35269.393055437933</v>
      </c>
      <c r="F12" s="34">
        <v>34586.577583723614</v>
      </c>
      <c r="G12" s="34">
        <v>36676.34079125982</v>
      </c>
      <c r="H12" s="34">
        <v>38546.055784965356</v>
      </c>
      <c r="I12" s="34">
        <v>39254.505116096203</v>
      </c>
      <c r="J12" s="34">
        <v>43123.086334428859</v>
      </c>
      <c r="K12" s="34">
        <v>46094.114120981802</v>
      </c>
      <c r="L12" s="34">
        <v>50752.912479086684</v>
      </c>
      <c r="M12" s="34">
        <v>54969.565937578998</v>
      </c>
      <c r="N12" s="34">
        <v>58643.092860857316</v>
      </c>
      <c r="O12" s="34">
        <v>60203.829270164715</v>
      </c>
      <c r="P12" s="34">
        <v>73414.079540970357</v>
      </c>
      <c r="Q12" s="34">
        <v>82788.916929483094</v>
      </c>
      <c r="R12" s="34">
        <v>88226.239090879171</v>
      </c>
      <c r="S12" s="34">
        <v>89108.555455974041</v>
      </c>
      <c r="T12" s="34">
        <v>86762.723158634151</v>
      </c>
      <c r="U12" s="34">
        <v>87245.633120173385</v>
      </c>
      <c r="V12" s="34">
        <v>85697.155750060192</v>
      </c>
      <c r="W12" s="34">
        <v>84733.915507824015</v>
      </c>
      <c r="X12" s="34">
        <v>85618.333557636899</v>
      </c>
      <c r="Y12" s="34">
        <v>92655.8124153627</v>
      </c>
      <c r="Z12" s="34">
        <v>96034.306586470775</v>
      </c>
      <c r="AA12" s="34">
        <v>97888.996887414018</v>
      </c>
    </row>
    <row r="13" spans="1:27" x14ac:dyDescent="0.35">
      <c r="A13" s="31" t="s">
        <v>38</v>
      </c>
      <c r="B13" s="31" t="s">
        <v>65</v>
      </c>
      <c r="C13" s="34">
        <v>15653.899546251809</v>
      </c>
      <c r="D13" s="34">
        <v>19462.988812652857</v>
      </c>
      <c r="E13" s="34">
        <v>21040.429155390793</v>
      </c>
      <c r="F13" s="34">
        <v>21238.636917901662</v>
      </c>
      <c r="G13" s="34">
        <v>20708.544817243812</v>
      </c>
      <c r="H13" s="34">
        <v>24566.687461575239</v>
      </c>
      <c r="I13" s="34">
        <v>27108.279661778197</v>
      </c>
      <c r="J13" s="34">
        <v>24901.428066526096</v>
      </c>
      <c r="K13" s="34">
        <v>27222.526713073996</v>
      </c>
      <c r="L13" s="34">
        <v>35873.007199507796</v>
      </c>
      <c r="M13" s="34">
        <v>37903.415944530097</v>
      </c>
      <c r="N13" s="34">
        <v>39855.127523972595</v>
      </c>
      <c r="O13" s="34">
        <v>42688.379602632689</v>
      </c>
      <c r="P13" s="34">
        <v>41362.559592086094</v>
      </c>
      <c r="Q13" s="34">
        <v>45357.937976842593</v>
      </c>
      <c r="R13" s="34">
        <v>46672.270964989097</v>
      </c>
      <c r="S13" s="34">
        <v>45634.631447663596</v>
      </c>
      <c r="T13" s="34">
        <v>49672.801821913294</v>
      </c>
      <c r="U13" s="34">
        <v>52045.828436659191</v>
      </c>
      <c r="V13" s="34">
        <v>57761.020932767191</v>
      </c>
      <c r="W13" s="34">
        <v>64441.55898744869</v>
      </c>
      <c r="X13" s="34">
        <v>70053.189299723817</v>
      </c>
      <c r="Y13" s="34">
        <v>68158.550097838175</v>
      </c>
      <c r="Z13" s="34">
        <v>71669.785439289612</v>
      </c>
      <c r="AA13" s="34">
        <v>75117.555232699262</v>
      </c>
    </row>
    <row r="14" spans="1:27" x14ac:dyDescent="0.35">
      <c r="A14" s="31" t="s">
        <v>38</v>
      </c>
      <c r="B14" s="31" t="s">
        <v>34</v>
      </c>
      <c r="C14" s="34">
        <v>120.4837207838</v>
      </c>
      <c r="D14" s="34">
        <v>128.04118602369999</v>
      </c>
      <c r="E14" s="34">
        <v>163.27384685340002</v>
      </c>
      <c r="F14" s="34">
        <v>150.17427782899989</v>
      </c>
      <c r="G14" s="34">
        <v>148.62955973839988</v>
      </c>
      <c r="H14" s="34">
        <v>166.4079701462</v>
      </c>
      <c r="I14" s="34">
        <v>160.4989752509</v>
      </c>
      <c r="J14" s="34">
        <v>147.88605322529992</v>
      </c>
      <c r="K14" s="34">
        <v>157.64915747399999</v>
      </c>
      <c r="L14" s="34">
        <v>788.64604514799998</v>
      </c>
      <c r="M14" s="34">
        <v>725.00409121299992</v>
      </c>
      <c r="N14" s="34">
        <v>1533.5343336859999</v>
      </c>
      <c r="O14" s="34">
        <v>3109.3168497150004</v>
      </c>
      <c r="P14" s="34">
        <v>2987.0066170094992</v>
      </c>
      <c r="Q14" s="34">
        <v>3185.9113285319991</v>
      </c>
      <c r="R14" s="34">
        <v>3171.7041296244993</v>
      </c>
      <c r="S14" s="34">
        <v>3340.1808527079997</v>
      </c>
      <c r="T14" s="34">
        <v>3285.9319602479977</v>
      </c>
      <c r="U14" s="34">
        <v>3369.9367751299992</v>
      </c>
      <c r="V14" s="34">
        <v>3284.8655363399998</v>
      </c>
      <c r="W14" s="34">
        <v>3796.8354120899994</v>
      </c>
      <c r="X14" s="34">
        <v>4382.3801552590003</v>
      </c>
      <c r="Y14" s="34">
        <v>4249.7100619139992</v>
      </c>
      <c r="Z14" s="34">
        <v>4981.6020838060003</v>
      </c>
      <c r="AA14" s="34">
        <v>4977.2690838029985</v>
      </c>
    </row>
    <row r="15" spans="1:27" x14ac:dyDescent="0.35">
      <c r="A15" s="31" t="s">
        <v>38</v>
      </c>
      <c r="B15" s="31" t="s">
        <v>70</v>
      </c>
      <c r="C15" s="34">
        <v>37.5996045999999</v>
      </c>
      <c r="D15" s="34">
        <v>108.6118173</v>
      </c>
      <c r="E15" s="34">
        <v>281.296922</v>
      </c>
      <c r="F15" s="34">
        <v>305.72971180559898</v>
      </c>
      <c r="G15" s="34">
        <v>827.14334657179995</v>
      </c>
      <c r="H15" s="34">
        <v>1346.9924142901</v>
      </c>
      <c r="I15" s="34">
        <v>1583.3728284337001</v>
      </c>
      <c r="J15" s="34">
        <v>1162.7102025819001</v>
      </c>
      <c r="K15" s="34">
        <v>1643.0143794580001</v>
      </c>
      <c r="L15" s="34">
        <v>3193.2391611496005</v>
      </c>
      <c r="M15" s="34">
        <v>2298.1834588037996</v>
      </c>
      <c r="N15" s="34">
        <v>3219.6701071377993</v>
      </c>
      <c r="O15" s="34">
        <v>3366.6781105029004</v>
      </c>
      <c r="P15" s="34">
        <v>3355.8663480986993</v>
      </c>
      <c r="Q15" s="34">
        <v>4516.0480907910996</v>
      </c>
      <c r="R15" s="34">
        <v>5230.1830688184973</v>
      </c>
      <c r="S15" s="34">
        <v>8621.7508616439991</v>
      </c>
      <c r="T15" s="34">
        <v>8386.6518785749995</v>
      </c>
      <c r="U15" s="34">
        <v>9008.3709944429993</v>
      </c>
      <c r="V15" s="34">
        <v>9532.6411011250002</v>
      </c>
      <c r="W15" s="34">
        <v>12656.542879147999</v>
      </c>
      <c r="X15" s="34">
        <v>13429.764222837997</v>
      </c>
      <c r="Y15" s="34">
        <v>13342.047272828</v>
      </c>
      <c r="Z15" s="34">
        <v>16037.483044591991</v>
      </c>
      <c r="AA15" s="34">
        <v>16014.368456064001</v>
      </c>
    </row>
    <row r="16" spans="1:27" x14ac:dyDescent="0.35">
      <c r="A16" s="31" t="s">
        <v>38</v>
      </c>
      <c r="B16" s="31" t="s">
        <v>52</v>
      </c>
      <c r="C16" s="34">
        <v>169.45259487999991</v>
      </c>
      <c r="D16" s="34">
        <v>191.78333887000002</v>
      </c>
      <c r="E16" s="34">
        <v>234.46499143999986</v>
      </c>
      <c r="F16" s="34">
        <v>249.02184142999988</v>
      </c>
      <c r="G16" s="34">
        <v>324.98561409999991</v>
      </c>
      <c r="H16" s="34">
        <v>494.97596819999899</v>
      </c>
      <c r="I16" s="34">
        <v>704.68815289999998</v>
      </c>
      <c r="J16" s="34">
        <v>895.67404609999994</v>
      </c>
      <c r="K16" s="34">
        <v>1285.0115337000002</v>
      </c>
      <c r="L16" s="34">
        <v>1720.6594965999989</v>
      </c>
      <c r="M16" s="34">
        <v>1906.0647682999988</v>
      </c>
      <c r="N16" s="34">
        <v>2243.0065070000001</v>
      </c>
      <c r="O16" s="34">
        <v>2427.2486169999993</v>
      </c>
      <c r="P16" s="34">
        <v>2600.6490172999997</v>
      </c>
      <c r="Q16" s="34">
        <v>2965.6104906999999</v>
      </c>
      <c r="R16" s="34">
        <v>3151.2113685999989</v>
      </c>
      <c r="S16" s="34">
        <v>3285.1671420000002</v>
      </c>
      <c r="T16" s="34">
        <v>3478.1076816999998</v>
      </c>
      <c r="U16" s="34">
        <v>3746.4249089999994</v>
      </c>
      <c r="V16" s="34">
        <v>3823.9447519999999</v>
      </c>
      <c r="W16" s="34">
        <v>3948.4472390000001</v>
      </c>
      <c r="X16" s="34">
        <v>4066.2979789999999</v>
      </c>
      <c r="Y16" s="34">
        <v>4109.3287289999998</v>
      </c>
      <c r="Z16" s="34">
        <v>4358.6974719999998</v>
      </c>
      <c r="AA16" s="34">
        <v>4500.7723139999998</v>
      </c>
    </row>
    <row r="17" spans="1:27" x14ac:dyDescent="0.35">
      <c r="A17" s="38" t="s">
        <v>127</v>
      </c>
      <c r="B17" s="38"/>
      <c r="C17" s="35">
        <v>190086.53477110909</v>
      </c>
      <c r="D17" s="35">
        <v>187143.32469242674</v>
      </c>
      <c r="E17" s="35">
        <v>185975.03189084827</v>
      </c>
      <c r="F17" s="35">
        <v>185497.68863410069</v>
      </c>
      <c r="G17" s="35">
        <v>185864.81804119534</v>
      </c>
      <c r="H17" s="35">
        <v>184753.97187061247</v>
      </c>
      <c r="I17" s="35">
        <v>185641.65134110206</v>
      </c>
      <c r="J17" s="35">
        <v>189494.53052295386</v>
      </c>
      <c r="K17" s="35">
        <v>189238.71558402607</v>
      </c>
      <c r="L17" s="35">
        <v>191581.97054708702</v>
      </c>
      <c r="M17" s="35">
        <v>192851.3283215682</v>
      </c>
      <c r="N17" s="35">
        <v>195229.64919577452</v>
      </c>
      <c r="O17" s="35">
        <v>197934.59244982479</v>
      </c>
      <c r="P17" s="35">
        <v>199483.81502581757</v>
      </c>
      <c r="Q17" s="35">
        <v>198484.51160008681</v>
      </c>
      <c r="R17" s="35">
        <v>199550.8239745374</v>
      </c>
      <c r="S17" s="35">
        <v>207103.7972431464</v>
      </c>
      <c r="T17" s="35">
        <v>207352.20406977675</v>
      </c>
      <c r="U17" s="35">
        <v>208177.31891751676</v>
      </c>
      <c r="V17" s="35">
        <v>210452.59180281893</v>
      </c>
      <c r="W17" s="35">
        <v>212231.89119071799</v>
      </c>
      <c r="X17" s="35">
        <v>214552.38404865528</v>
      </c>
      <c r="Y17" s="35">
        <v>216958.45350824023</v>
      </c>
      <c r="Z17" s="35">
        <v>216393.14241254676</v>
      </c>
      <c r="AA17" s="35">
        <v>217197.16869314166</v>
      </c>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49108.82699999999</v>
      </c>
      <c r="D20" s="34">
        <v>41272.897700000001</v>
      </c>
      <c r="E20" s="34">
        <v>40285.642100000005</v>
      </c>
      <c r="F20" s="34">
        <v>39520.969799999984</v>
      </c>
      <c r="G20" s="34">
        <v>38116.228199999998</v>
      </c>
      <c r="H20" s="34">
        <v>34567.615700000002</v>
      </c>
      <c r="I20" s="34">
        <v>33752.325499999999</v>
      </c>
      <c r="J20" s="34">
        <v>35866.551599999999</v>
      </c>
      <c r="K20" s="34">
        <v>36949.657299999999</v>
      </c>
      <c r="L20" s="34">
        <v>29717.930099999998</v>
      </c>
      <c r="M20" s="34">
        <v>27822.020499999988</v>
      </c>
      <c r="N20" s="34">
        <v>22304.089199999999</v>
      </c>
      <c r="O20" s="34">
        <v>15945.484400000001</v>
      </c>
      <c r="P20" s="34">
        <v>14290.4683</v>
      </c>
      <c r="Q20" s="34">
        <v>5026.7242000000006</v>
      </c>
      <c r="R20" s="34">
        <v>5869.7907999999998</v>
      </c>
      <c r="S20" s="34">
        <v>7728.1774999999998</v>
      </c>
      <c r="T20" s="34">
        <v>7513.5379000000003</v>
      </c>
      <c r="U20" s="34">
        <v>7800.5717999999997</v>
      </c>
      <c r="V20" s="34">
        <v>3175.0354000000002</v>
      </c>
      <c r="W20" s="34">
        <v>3552.6209999999901</v>
      </c>
      <c r="X20" s="34">
        <v>0</v>
      </c>
      <c r="Y20" s="34">
        <v>0</v>
      </c>
      <c r="Z20" s="34">
        <v>0</v>
      </c>
      <c r="AA20" s="34">
        <v>0</v>
      </c>
    </row>
    <row r="21" spans="1:27" s="30" customFormat="1"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s="30" customFormat="1" x14ac:dyDescent="0.35">
      <c r="A22" s="31" t="s">
        <v>119</v>
      </c>
      <c r="B22" s="31" t="s">
        <v>18</v>
      </c>
      <c r="C22" s="34">
        <v>24.015216199999998</v>
      </c>
      <c r="D22" s="34">
        <v>34.691658368299997</v>
      </c>
      <c r="E22" s="34">
        <v>34.692168048499894</v>
      </c>
      <c r="F22" s="34">
        <v>65.527545186549986</v>
      </c>
      <c r="G22" s="34">
        <v>65.527582388799999</v>
      </c>
      <c r="H22" s="34">
        <v>65.527659854500001</v>
      </c>
      <c r="I22" s="34">
        <v>65.527760147159995</v>
      </c>
      <c r="J22" s="34">
        <v>65.527860048539893</v>
      </c>
      <c r="K22" s="34">
        <v>65.528227835400003</v>
      </c>
      <c r="L22" s="34">
        <v>1089.8914942852998</v>
      </c>
      <c r="M22" s="34">
        <v>88.816571411699996</v>
      </c>
      <c r="N22" s="34">
        <v>368.29445181060004</v>
      </c>
      <c r="O22" s="34">
        <v>1416.4728035850001</v>
      </c>
      <c r="P22" s="34">
        <v>786.684869273</v>
      </c>
      <c r="Q22" s="34">
        <v>967.26902043739994</v>
      </c>
      <c r="R22" s="34">
        <v>584.60886366260002</v>
      </c>
      <c r="S22" s="34">
        <v>1248.4315058909999</v>
      </c>
      <c r="T22" s="34">
        <v>1463.8235532380002</v>
      </c>
      <c r="U22" s="34">
        <v>1483.0568821510001</v>
      </c>
      <c r="V22" s="34">
        <v>1669.761657471</v>
      </c>
      <c r="W22" s="34">
        <v>1787.0128125000001</v>
      </c>
      <c r="X22" s="34">
        <v>2553.8678416400003</v>
      </c>
      <c r="Y22" s="34">
        <v>414.64151176299998</v>
      </c>
      <c r="Z22" s="34">
        <v>3.9038427000000001E-2</v>
      </c>
      <c r="AA22" s="34">
        <v>3.9834495999999997E-2</v>
      </c>
    </row>
    <row r="23" spans="1:27" s="30" customFormat="1"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s="30" customFormat="1" x14ac:dyDescent="0.35">
      <c r="A24" s="31" t="s">
        <v>119</v>
      </c>
      <c r="B24" s="31" t="s">
        <v>63</v>
      </c>
      <c r="C24" s="34">
        <v>2.9659757834739899</v>
      </c>
      <c r="D24" s="34">
        <v>1.3162088073499998</v>
      </c>
      <c r="E24" s="34">
        <v>2.1009615641100003</v>
      </c>
      <c r="F24" s="34">
        <v>1.9215084276800003</v>
      </c>
      <c r="G24" s="34">
        <v>1.5842622499999991E-3</v>
      </c>
      <c r="H24" s="34">
        <v>8.7893894969999997E-2</v>
      </c>
      <c r="I24" s="34">
        <v>1.7896228439999988E-3</v>
      </c>
      <c r="J24" s="34">
        <v>1.9013689499999997E-3</v>
      </c>
      <c r="K24" s="34">
        <v>2.0751288200000001E-3</v>
      </c>
      <c r="L24" s="34">
        <v>3.8258629522599996</v>
      </c>
      <c r="M24" s="34">
        <v>0.19910151225</v>
      </c>
      <c r="N24" s="34">
        <v>10.478286163219991</v>
      </c>
      <c r="O24" s="34">
        <v>13.169167059639991</v>
      </c>
      <c r="P24" s="34">
        <v>1.2289713548299999</v>
      </c>
      <c r="Q24" s="34">
        <v>88.99682554412999</v>
      </c>
      <c r="R24" s="34">
        <v>88.517894100100008</v>
      </c>
      <c r="S24" s="34">
        <v>200.3448856844999</v>
      </c>
      <c r="T24" s="34">
        <v>45.945730349799994</v>
      </c>
      <c r="U24" s="34">
        <v>297.62939130822997</v>
      </c>
      <c r="V24" s="34">
        <v>706.75670506690005</v>
      </c>
      <c r="W24" s="34">
        <v>986.87876889790004</v>
      </c>
      <c r="X24" s="34">
        <v>1877.5688870067997</v>
      </c>
      <c r="Y24" s="34">
        <v>2884.8502413097999</v>
      </c>
      <c r="Z24" s="34">
        <v>1274.1883701862</v>
      </c>
      <c r="AA24" s="34">
        <v>1520.1822535230001</v>
      </c>
    </row>
    <row r="25" spans="1:27" s="30" customFormat="1" x14ac:dyDescent="0.35">
      <c r="A25" s="31" t="s">
        <v>119</v>
      </c>
      <c r="B25" s="31" t="s">
        <v>62</v>
      </c>
      <c r="C25" s="34">
        <v>1926.45417</v>
      </c>
      <c r="D25" s="34">
        <v>1960.3055099999997</v>
      </c>
      <c r="E25" s="34">
        <v>1887.1725179999989</v>
      </c>
      <c r="F25" s="34">
        <v>2558.6385760000003</v>
      </c>
      <c r="G25" s="34">
        <v>2664.8039899999999</v>
      </c>
      <c r="H25" s="34">
        <v>2679.4453699999999</v>
      </c>
      <c r="I25" s="34">
        <v>2730.2020199999988</v>
      </c>
      <c r="J25" s="34">
        <v>3340.828595</v>
      </c>
      <c r="K25" s="34">
        <v>2843.9013899999991</v>
      </c>
      <c r="L25" s="34">
        <v>3016.27592</v>
      </c>
      <c r="M25" s="34">
        <v>2573.0823700000001</v>
      </c>
      <c r="N25" s="34">
        <v>2644.6576659999982</v>
      </c>
      <c r="O25" s="34">
        <v>3228.7910299999999</v>
      </c>
      <c r="P25" s="34">
        <v>3240.0418099999988</v>
      </c>
      <c r="Q25" s="34">
        <v>3356.27799</v>
      </c>
      <c r="R25" s="34">
        <v>3268.4350850000001</v>
      </c>
      <c r="S25" s="34">
        <v>3981.2446</v>
      </c>
      <c r="T25" s="34">
        <v>3357.78593</v>
      </c>
      <c r="U25" s="34">
        <v>3036.2567399999989</v>
      </c>
      <c r="V25" s="34">
        <v>3101.8534520000003</v>
      </c>
      <c r="W25" s="34">
        <v>2859.0217160000002</v>
      </c>
      <c r="X25" s="34">
        <v>3221.6776099999988</v>
      </c>
      <c r="Y25" s="34">
        <v>3375.1539400000001</v>
      </c>
      <c r="Z25" s="34">
        <v>3267.4536349999998</v>
      </c>
      <c r="AA25" s="34">
        <v>3336.99316</v>
      </c>
    </row>
    <row r="26" spans="1:27" s="30" customFormat="1" x14ac:dyDescent="0.35">
      <c r="A26" s="31" t="s">
        <v>119</v>
      </c>
      <c r="B26" s="31" t="s">
        <v>66</v>
      </c>
      <c r="C26" s="34">
        <v>5600.1321449999987</v>
      </c>
      <c r="D26" s="34">
        <v>7119.4628701707989</v>
      </c>
      <c r="E26" s="34">
        <v>6627.6596192742072</v>
      </c>
      <c r="F26" s="34">
        <v>6419.9797732918278</v>
      </c>
      <c r="G26" s="34">
        <v>6672.7940881898876</v>
      </c>
      <c r="H26" s="34">
        <v>7092.9477418815959</v>
      </c>
      <c r="I26" s="34">
        <v>7034.2367301387994</v>
      </c>
      <c r="J26" s="34">
        <v>6425.5642117112266</v>
      </c>
      <c r="K26" s="34">
        <v>6074.0449241605984</v>
      </c>
      <c r="L26" s="34">
        <v>6939.0185948662975</v>
      </c>
      <c r="M26" s="34">
        <v>7721.9897928002001</v>
      </c>
      <c r="N26" s="34">
        <v>12962.704069422598</v>
      </c>
      <c r="O26" s="34">
        <v>13911.882078501796</v>
      </c>
      <c r="P26" s="34">
        <v>17110.512587421799</v>
      </c>
      <c r="Q26" s="34">
        <v>19059.087915585897</v>
      </c>
      <c r="R26" s="34">
        <v>20597.367735429096</v>
      </c>
      <c r="S26" s="34">
        <v>19124.150592859896</v>
      </c>
      <c r="T26" s="34">
        <v>17233.958411839889</v>
      </c>
      <c r="U26" s="34">
        <v>18156.011654567097</v>
      </c>
      <c r="V26" s="34">
        <v>16949.875010771601</v>
      </c>
      <c r="W26" s="34">
        <v>17040.242089897496</v>
      </c>
      <c r="X26" s="34">
        <v>18174.032830865995</v>
      </c>
      <c r="Y26" s="34">
        <v>19335.072739548199</v>
      </c>
      <c r="Z26" s="34">
        <v>19909.280399041996</v>
      </c>
      <c r="AA26" s="34">
        <v>19981.134351029501</v>
      </c>
    </row>
    <row r="27" spans="1:27" s="30" customFormat="1" x14ac:dyDescent="0.35">
      <c r="A27" s="31" t="s">
        <v>119</v>
      </c>
      <c r="B27" s="31" t="s">
        <v>65</v>
      </c>
      <c r="C27" s="34">
        <v>6642.8313254015857</v>
      </c>
      <c r="D27" s="34">
        <v>8119.7603219570274</v>
      </c>
      <c r="E27" s="34">
        <v>9540.1172557805985</v>
      </c>
      <c r="F27" s="34">
        <v>10273.915715586783</v>
      </c>
      <c r="G27" s="34">
        <v>10043.207338327496</v>
      </c>
      <c r="H27" s="34">
        <v>13269.074133112545</v>
      </c>
      <c r="I27" s="34">
        <v>15707.738439991903</v>
      </c>
      <c r="J27" s="34">
        <v>14117.748203787</v>
      </c>
      <c r="K27" s="34">
        <v>15473.264276853997</v>
      </c>
      <c r="L27" s="34">
        <v>20993.995274899899</v>
      </c>
      <c r="M27" s="34">
        <v>21353.675759029302</v>
      </c>
      <c r="N27" s="34">
        <v>21738.165687267498</v>
      </c>
      <c r="O27" s="34">
        <v>25205.888519189197</v>
      </c>
      <c r="P27" s="34">
        <v>24390.377133550995</v>
      </c>
      <c r="Q27" s="34">
        <v>26332.715168274099</v>
      </c>
      <c r="R27" s="34">
        <v>26392.519038513197</v>
      </c>
      <c r="S27" s="34">
        <v>27773.674260686403</v>
      </c>
      <c r="T27" s="34">
        <v>28084.256558526002</v>
      </c>
      <c r="U27" s="34">
        <v>29786.297727990997</v>
      </c>
      <c r="V27" s="34">
        <v>35191.8063098493</v>
      </c>
      <c r="W27" s="34">
        <v>37708.375323444299</v>
      </c>
      <c r="X27" s="34">
        <v>37137.609953998908</v>
      </c>
      <c r="Y27" s="34">
        <v>36632.606313596982</v>
      </c>
      <c r="Z27" s="34">
        <v>39402.192556624301</v>
      </c>
      <c r="AA27" s="34">
        <v>42599.244396674687</v>
      </c>
    </row>
    <row r="28" spans="1:27" s="30" customFormat="1" x14ac:dyDescent="0.35">
      <c r="A28" s="31" t="s">
        <v>119</v>
      </c>
      <c r="B28" s="31" t="s">
        <v>34</v>
      </c>
      <c r="C28" s="34">
        <v>1.10027522E-2</v>
      </c>
      <c r="D28" s="34">
        <v>1.16561236E-2</v>
      </c>
      <c r="E28" s="34">
        <v>1.1813787399999991E-2</v>
      </c>
      <c r="F28" s="34">
        <v>1.1673697399999988E-2</v>
      </c>
      <c r="G28" s="34">
        <v>1.1812680400000001E-2</v>
      </c>
      <c r="H28" s="34">
        <v>1.519177549999998E-2</v>
      </c>
      <c r="I28" s="34">
        <v>1.961896849999999E-2</v>
      </c>
      <c r="J28" s="34">
        <v>2.0786456299999992E-2</v>
      </c>
      <c r="K28" s="34">
        <v>2.1076622999999999E-2</v>
      </c>
      <c r="L28" s="34">
        <v>584.68154553700003</v>
      </c>
      <c r="M28" s="34">
        <v>545.03434339800003</v>
      </c>
      <c r="N28" s="34">
        <v>1077.3263624819999</v>
      </c>
      <c r="O28" s="34">
        <v>2358.3927016150005</v>
      </c>
      <c r="P28" s="34">
        <v>2290.3014037229991</v>
      </c>
      <c r="Q28" s="34">
        <v>2440.0761149129989</v>
      </c>
      <c r="R28" s="34">
        <v>2433.8480288590004</v>
      </c>
      <c r="S28" s="34">
        <v>2365.1743741939999</v>
      </c>
      <c r="T28" s="34">
        <v>2320.9249559129989</v>
      </c>
      <c r="U28" s="34">
        <v>2390.8443195659997</v>
      </c>
      <c r="V28" s="34">
        <v>2329.4547300489999</v>
      </c>
      <c r="W28" s="34">
        <v>2758.6049692940001</v>
      </c>
      <c r="X28" s="34">
        <v>3362.3234988039999</v>
      </c>
      <c r="Y28" s="34">
        <v>3265.3370558999991</v>
      </c>
      <c r="Z28" s="34">
        <v>3510.9179410000002</v>
      </c>
      <c r="AA28" s="34">
        <v>3475.9144259599989</v>
      </c>
    </row>
    <row r="29" spans="1:27" s="30" customFormat="1" x14ac:dyDescent="0.35">
      <c r="A29" s="31" t="s">
        <v>119</v>
      </c>
      <c r="B29" s="31" t="s">
        <v>70</v>
      </c>
      <c r="C29" s="34">
        <v>5.6874135999999993</v>
      </c>
      <c r="D29" s="34">
        <v>23.7914773</v>
      </c>
      <c r="E29" s="34">
        <v>52.855241999999997</v>
      </c>
      <c r="F29" s="34">
        <v>80.496449319800007</v>
      </c>
      <c r="G29" s="34">
        <v>616.56151690679997</v>
      </c>
      <c r="H29" s="34">
        <v>1049.1270205254</v>
      </c>
      <c r="I29" s="34">
        <v>1282.5465437989999</v>
      </c>
      <c r="J29" s="34">
        <v>890.02097590309995</v>
      </c>
      <c r="K29" s="34">
        <v>1337.5024529831001</v>
      </c>
      <c r="L29" s="34">
        <v>2760.5986578596003</v>
      </c>
      <c r="M29" s="34">
        <v>1922.5432642799999</v>
      </c>
      <c r="N29" s="34">
        <v>2768.6092419522993</v>
      </c>
      <c r="O29" s="34">
        <v>2966.1578791582001</v>
      </c>
      <c r="P29" s="34">
        <v>2915.4780289569994</v>
      </c>
      <c r="Q29" s="34">
        <v>3932.3496012524997</v>
      </c>
      <c r="R29" s="34">
        <v>4661.8464311479993</v>
      </c>
      <c r="S29" s="34">
        <v>6984.8641498359993</v>
      </c>
      <c r="T29" s="34">
        <v>6744.4672240270002</v>
      </c>
      <c r="U29" s="34">
        <v>7293.5534092280004</v>
      </c>
      <c r="V29" s="34">
        <v>7718.0432504069995</v>
      </c>
      <c r="W29" s="34">
        <v>8090.3695956839993</v>
      </c>
      <c r="X29" s="34">
        <v>7578.0283834019992</v>
      </c>
      <c r="Y29" s="34">
        <v>7758.0604538980006</v>
      </c>
      <c r="Z29" s="34">
        <v>8257.6169140209895</v>
      </c>
      <c r="AA29" s="34">
        <v>8284.4200914329995</v>
      </c>
    </row>
    <row r="30" spans="1:27" s="30" customFormat="1" x14ac:dyDescent="0.35">
      <c r="A30" s="36" t="s">
        <v>119</v>
      </c>
      <c r="B30" s="36" t="s">
        <v>52</v>
      </c>
      <c r="C30" s="27">
        <v>35.256717159999901</v>
      </c>
      <c r="D30" s="27">
        <v>63.366988569999997</v>
      </c>
      <c r="E30" s="27">
        <v>80.474349639999971</v>
      </c>
      <c r="F30" s="27">
        <v>96.654662529999996</v>
      </c>
      <c r="G30" s="27">
        <v>130.38097250000001</v>
      </c>
      <c r="H30" s="27">
        <v>205.17405680000002</v>
      </c>
      <c r="I30" s="27">
        <v>293.50927719999993</v>
      </c>
      <c r="J30" s="27">
        <v>345.04702709999987</v>
      </c>
      <c r="K30" s="27">
        <v>511.46280469999999</v>
      </c>
      <c r="L30" s="27">
        <v>706.80085259999896</v>
      </c>
      <c r="M30" s="27">
        <v>784.98300829999891</v>
      </c>
      <c r="N30" s="27">
        <v>908.67572199999984</v>
      </c>
      <c r="O30" s="27">
        <v>977.59910300000001</v>
      </c>
      <c r="P30" s="27">
        <v>1034.0820232999999</v>
      </c>
      <c r="Q30" s="27">
        <v>1188.2930007</v>
      </c>
      <c r="R30" s="27">
        <v>1245.6830236000001</v>
      </c>
      <c r="S30" s="27">
        <v>1297.4219290000001</v>
      </c>
      <c r="T30" s="27">
        <v>1356.2195767000001</v>
      </c>
      <c r="U30" s="27">
        <v>1451.7332050000002</v>
      </c>
      <c r="V30" s="27">
        <v>1486.8368820000001</v>
      </c>
      <c r="W30" s="27">
        <v>1516.659439</v>
      </c>
      <c r="X30" s="27">
        <v>1566.1747890000001</v>
      </c>
      <c r="Y30" s="27">
        <v>1581.0488740000001</v>
      </c>
      <c r="Z30" s="27">
        <v>1685.360631999999</v>
      </c>
      <c r="AA30" s="27">
        <v>1720.3602639999999</v>
      </c>
    </row>
    <row r="31" spans="1:27" s="30" customFormat="1" x14ac:dyDescent="0.35">
      <c r="A31" s="38" t="s">
        <v>127</v>
      </c>
      <c r="B31" s="38"/>
      <c r="C31" s="35">
        <v>63305.225832385047</v>
      </c>
      <c r="D31" s="35">
        <v>58508.434269303478</v>
      </c>
      <c r="E31" s="35">
        <v>58377.384622667421</v>
      </c>
      <c r="F31" s="35">
        <v>58840.952918492825</v>
      </c>
      <c r="G31" s="35">
        <v>57562.56278316844</v>
      </c>
      <c r="H31" s="35">
        <v>57674.698498743615</v>
      </c>
      <c r="I31" s="35">
        <v>59290.032239900705</v>
      </c>
      <c r="J31" s="35">
        <v>59816.222371915719</v>
      </c>
      <c r="K31" s="35">
        <v>61406.398193978806</v>
      </c>
      <c r="L31" s="35">
        <v>61760.937247003756</v>
      </c>
      <c r="M31" s="35">
        <v>59559.784094753442</v>
      </c>
      <c r="N31" s="35">
        <v>60028.389360663918</v>
      </c>
      <c r="O31" s="35">
        <v>59721.687998335634</v>
      </c>
      <c r="P31" s="35">
        <v>59819.313671600627</v>
      </c>
      <c r="Q31" s="35">
        <v>54831.071119841523</v>
      </c>
      <c r="R31" s="35">
        <v>56801.239416704993</v>
      </c>
      <c r="S31" s="35">
        <v>60056.023345121794</v>
      </c>
      <c r="T31" s="35">
        <v>57699.308083953692</v>
      </c>
      <c r="U31" s="35">
        <v>60559.824196017325</v>
      </c>
      <c r="V31" s="35">
        <v>60795.0885351588</v>
      </c>
      <c r="W31" s="35">
        <v>63934.151710739687</v>
      </c>
      <c r="X31" s="35">
        <v>62964.757123511707</v>
      </c>
      <c r="Y31" s="35">
        <v>62642.324746217979</v>
      </c>
      <c r="Z31" s="35">
        <v>63853.153999279501</v>
      </c>
      <c r="AA31" s="35">
        <v>67437.593995723189</v>
      </c>
    </row>
    <row r="32" spans="1:27" s="30" customFormat="1" x14ac:dyDescent="0.35"/>
    <row r="33" spans="1:27" s="30" customFormat="1"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s="30" customFormat="1" x14ac:dyDescent="0.35">
      <c r="A34" s="31" t="s">
        <v>120</v>
      </c>
      <c r="B34" s="31" t="s">
        <v>60</v>
      </c>
      <c r="C34" s="34">
        <v>47999.577799999999</v>
      </c>
      <c r="D34" s="34">
        <v>41018.343420000005</v>
      </c>
      <c r="E34" s="34">
        <v>41407.261140000002</v>
      </c>
      <c r="F34" s="34">
        <v>42729.031909999998</v>
      </c>
      <c r="G34" s="34">
        <v>41862.368839999988</v>
      </c>
      <c r="H34" s="34">
        <v>40252.659130000007</v>
      </c>
      <c r="I34" s="34">
        <v>39895.942190000002</v>
      </c>
      <c r="J34" s="34">
        <v>37254.020930000013</v>
      </c>
      <c r="K34" s="34">
        <v>37740.320020000006</v>
      </c>
      <c r="L34" s="34">
        <v>36127.605759999991</v>
      </c>
      <c r="M34" s="34">
        <v>33699.760719999991</v>
      </c>
      <c r="N34" s="34">
        <v>36658.744679999989</v>
      </c>
      <c r="O34" s="34">
        <v>37396.651899999983</v>
      </c>
      <c r="P34" s="34">
        <v>30521.495349999997</v>
      </c>
      <c r="Q34" s="34">
        <v>26108.161299999989</v>
      </c>
      <c r="R34" s="34">
        <v>21537.550900000002</v>
      </c>
      <c r="S34" s="34">
        <v>21904.157900000006</v>
      </c>
      <c r="T34" s="34">
        <v>23443.632999999994</v>
      </c>
      <c r="U34" s="34">
        <v>22551.051199999998</v>
      </c>
      <c r="V34" s="34">
        <v>21709.002599999996</v>
      </c>
      <c r="W34" s="34">
        <v>18546.890199999998</v>
      </c>
      <c r="X34" s="34">
        <v>14330.3351</v>
      </c>
      <c r="Y34" s="34">
        <v>12573.008099999992</v>
      </c>
      <c r="Z34" s="34">
        <v>11572.382099999992</v>
      </c>
      <c r="AA34" s="34">
        <v>9774.6794000000009</v>
      </c>
    </row>
    <row r="35" spans="1:27" s="30" customFormat="1"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s="30" customFormat="1" x14ac:dyDescent="0.35">
      <c r="A36" s="31" t="s">
        <v>120</v>
      </c>
      <c r="B36" s="31" t="s">
        <v>18</v>
      </c>
      <c r="C36" s="34">
        <v>1748.659909</v>
      </c>
      <c r="D36" s="34">
        <v>1176.4361612414991</v>
      </c>
      <c r="E36" s="34">
        <v>1244.4478054200995</v>
      </c>
      <c r="F36" s="34">
        <v>1418.7110068084</v>
      </c>
      <c r="G36" s="34">
        <v>1324.2923933478</v>
      </c>
      <c r="H36" s="34">
        <v>1309.0453770296999</v>
      </c>
      <c r="I36" s="34">
        <v>1309.0454133585999</v>
      </c>
      <c r="J36" s="34">
        <v>1309.0455495069</v>
      </c>
      <c r="K36" s="34">
        <v>1309.0455206893</v>
      </c>
      <c r="L36" s="34">
        <v>1309.0457830436001</v>
      </c>
      <c r="M36" s="34">
        <v>1309.0456618152998</v>
      </c>
      <c r="N36" s="34">
        <v>1473.1723460978999</v>
      </c>
      <c r="O36" s="34">
        <v>2164.8363535442986</v>
      </c>
      <c r="P36" s="34">
        <v>1498.1409834510002</v>
      </c>
      <c r="Q36" s="34">
        <v>2168.581080466</v>
      </c>
      <c r="R36" s="34">
        <v>1760.7991786347002</v>
      </c>
      <c r="S36" s="34">
        <v>2203.965129013</v>
      </c>
      <c r="T36" s="34">
        <v>2320.6426723423001</v>
      </c>
      <c r="U36" s="34">
        <v>2176.5313374284997</v>
      </c>
      <c r="V36" s="34">
        <v>2580.035707038699</v>
      </c>
      <c r="W36" s="34">
        <v>2700.8505507759996</v>
      </c>
      <c r="X36" s="34">
        <v>3454.714680738</v>
      </c>
      <c r="Y36" s="34">
        <v>3130.8812759176999</v>
      </c>
      <c r="Z36" s="34">
        <v>2642.7017466746997</v>
      </c>
      <c r="AA36" s="34">
        <v>1493.7258731197001</v>
      </c>
    </row>
    <row r="37" spans="1:27" s="30" customFormat="1"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s="30" customFormat="1" x14ac:dyDescent="0.35">
      <c r="A38" s="31" t="s">
        <v>120</v>
      </c>
      <c r="B38" s="31" t="s">
        <v>63</v>
      </c>
      <c r="C38" s="34">
        <v>6.0476572881679997</v>
      </c>
      <c r="D38" s="34">
        <v>2.2296253049999999E-3</v>
      </c>
      <c r="E38" s="34">
        <v>0.62332533914999988</v>
      </c>
      <c r="F38" s="34">
        <v>1.2601709835729997</v>
      </c>
      <c r="G38" s="34">
        <v>2.0308974399999981E-3</v>
      </c>
      <c r="H38" s="34">
        <v>0.52371912207899995</v>
      </c>
      <c r="I38" s="34">
        <v>2.1601651670000001E-3</v>
      </c>
      <c r="J38" s="34">
        <v>0.34471932139799905</v>
      </c>
      <c r="K38" s="34">
        <v>2.3288392319999979E-3</v>
      </c>
      <c r="L38" s="34">
        <v>0.22614784632200002</v>
      </c>
      <c r="M38" s="34">
        <v>2.383927422999998E-3</v>
      </c>
      <c r="N38" s="34">
        <v>17.024928017439997</v>
      </c>
      <c r="O38" s="34">
        <v>24.806003409559995</v>
      </c>
      <c r="P38" s="34">
        <v>1.8793007399999998E-3</v>
      </c>
      <c r="Q38" s="34">
        <v>45.235166269699995</v>
      </c>
      <c r="R38" s="34">
        <v>118.40029082409991</v>
      </c>
      <c r="S38" s="34">
        <v>86.854681256640006</v>
      </c>
      <c r="T38" s="34">
        <v>31.193671644689999</v>
      </c>
      <c r="U38" s="34">
        <v>159.2447949352989</v>
      </c>
      <c r="V38" s="34">
        <v>133.90109793159999</v>
      </c>
      <c r="W38" s="34">
        <v>159.63287787469989</v>
      </c>
      <c r="X38" s="34">
        <v>491.36459316179804</v>
      </c>
      <c r="Y38" s="34">
        <v>456.860119828569</v>
      </c>
      <c r="Z38" s="34">
        <v>512.60088417479994</v>
      </c>
      <c r="AA38" s="34">
        <v>786.84663750070001</v>
      </c>
    </row>
    <row r="39" spans="1:27" s="30" customFormat="1" x14ac:dyDescent="0.35">
      <c r="A39" s="31" t="s">
        <v>120</v>
      </c>
      <c r="B39" s="31" t="s">
        <v>62</v>
      </c>
      <c r="C39" s="34">
        <v>696.73162000000002</v>
      </c>
      <c r="D39" s="34">
        <v>694.96063000000004</v>
      </c>
      <c r="E39" s="34">
        <v>695.90253999999902</v>
      </c>
      <c r="F39" s="34">
        <v>692.12982999999997</v>
      </c>
      <c r="G39" s="34">
        <v>690.37318000000005</v>
      </c>
      <c r="H39" s="34">
        <v>690.34788000000003</v>
      </c>
      <c r="I39" s="34">
        <v>691.555419999999</v>
      </c>
      <c r="J39" s="34">
        <v>684.08429000000001</v>
      </c>
      <c r="K39" s="34">
        <v>685.76040999999896</v>
      </c>
      <c r="L39" s="34">
        <v>684.34473000000003</v>
      </c>
      <c r="M39" s="34">
        <v>685.57791999999995</v>
      </c>
      <c r="N39" s="34">
        <v>681.05139999999994</v>
      </c>
      <c r="O39" s="34">
        <v>680.09884</v>
      </c>
      <c r="P39" s="34">
        <v>677.73739999999998</v>
      </c>
      <c r="Q39" s="34">
        <v>677.17818</v>
      </c>
      <c r="R39" s="34">
        <v>670.88122999999996</v>
      </c>
      <c r="S39" s="34">
        <v>249.97272000000001</v>
      </c>
      <c r="T39" s="34">
        <v>250.90036000000001</v>
      </c>
      <c r="U39" s="34">
        <v>250.02163999999999</v>
      </c>
      <c r="V39" s="34">
        <v>251.17012</v>
      </c>
      <c r="W39" s="34">
        <v>250.80860999999999</v>
      </c>
      <c r="X39" s="34">
        <v>0</v>
      </c>
      <c r="Y39" s="34">
        <v>0</v>
      </c>
      <c r="Z39" s="34">
        <v>0</v>
      </c>
      <c r="AA39" s="34">
        <v>0</v>
      </c>
    </row>
    <row r="40" spans="1:27" s="30" customFormat="1" x14ac:dyDescent="0.35">
      <c r="A40" s="31" t="s">
        <v>120</v>
      </c>
      <c r="B40" s="31" t="s">
        <v>66</v>
      </c>
      <c r="C40" s="34">
        <v>2071.1275529999994</v>
      </c>
      <c r="D40" s="34">
        <v>6650.2535234441684</v>
      </c>
      <c r="E40" s="34">
        <v>7505.9451970149394</v>
      </c>
      <c r="F40" s="34">
        <v>6605.2393977312995</v>
      </c>
      <c r="G40" s="34">
        <v>7794.9435217182008</v>
      </c>
      <c r="H40" s="34">
        <v>7872.0470975057005</v>
      </c>
      <c r="I40" s="34">
        <v>8312.9630966104032</v>
      </c>
      <c r="J40" s="34">
        <v>14026.893986111701</v>
      </c>
      <c r="K40" s="34">
        <v>13490.608916589103</v>
      </c>
      <c r="L40" s="34">
        <v>17208.106218782992</v>
      </c>
      <c r="M40" s="34">
        <v>16236.991638215401</v>
      </c>
      <c r="N40" s="34">
        <v>16621.0181395652</v>
      </c>
      <c r="O40" s="34">
        <v>15928.7405737226</v>
      </c>
      <c r="P40" s="34">
        <v>24858.102850016199</v>
      </c>
      <c r="Q40" s="34">
        <v>28113.099500489705</v>
      </c>
      <c r="R40" s="34">
        <v>31011.057371175597</v>
      </c>
      <c r="S40" s="34">
        <v>35731.896873877595</v>
      </c>
      <c r="T40" s="34">
        <v>35120.896740953693</v>
      </c>
      <c r="U40" s="34">
        <v>35818.991311228194</v>
      </c>
      <c r="V40" s="34">
        <v>31960.762341669</v>
      </c>
      <c r="W40" s="34">
        <v>32689.096595295505</v>
      </c>
      <c r="X40" s="34">
        <v>28913.803986462193</v>
      </c>
      <c r="Y40" s="34">
        <v>34660.197896878904</v>
      </c>
      <c r="Z40" s="34">
        <v>34460.896609807605</v>
      </c>
      <c r="AA40" s="34">
        <v>37171.516912050698</v>
      </c>
    </row>
    <row r="41" spans="1:27" s="30" customFormat="1" x14ac:dyDescent="0.35">
      <c r="A41" s="31" t="s">
        <v>120</v>
      </c>
      <c r="B41" s="31" t="s">
        <v>65</v>
      </c>
      <c r="C41" s="34">
        <v>5651.0513676064465</v>
      </c>
      <c r="D41" s="34">
        <v>7988.7745912901892</v>
      </c>
      <c r="E41" s="34">
        <v>8038.7352452804962</v>
      </c>
      <c r="F41" s="34">
        <v>7666.6686351102298</v>
      </c>
      <c r="G41" s="34">
        <v>7505.9897073059792</v>
      </c>
      <c r="H41" s="34">
        <v>7983.4507616361971</v>
      </c>
      <c r="I41" s="34">
        <v>7975.5012810528942</v>
      </c>
      <c r="J41" s="34">
        <v>6681.0093783057982</v>
      </c>
      <c r="K41" s="34">
        <v>7410.9639209474972</v>
      </c>
      <c r="L41" s="34">
        <v>7690.2817948779984</v>
      </c>
      <c r="M41" s="34">
        <v>8859.6724991905958</v>
      </c>
      <c r="N41" s="34">
        <v>10020.922604236197</v>
      </c>
      <c r="O41" s="34">
        <v>9757.4323548530956</v>
      </c>
      <c r="P41" s="34">
        <v>9566.4054970318957</v>
      </c>
      <c r="Q41" s="34">
        <v>10147.592356606392</v>
      </c>
      <c r="R41" s="34">
        <v>9781.1584403075994</v>
      </c>
      <c r="S41" s="34">
        <v>8084.7559509953999</v>
      </c>
      <c r="T41" s="34">
        <v>8934.2324611214935</v>
      </c>
      <c r="U41" s="34">
        <v>9321.358771056397</v>
      </c>
      <c r="V41" s="34">
        <v>9690.5514718592003</v>
      </c>
      <c r="W41" s="34">
        <v>13538.049284950497</v>
      </c>
      <c r="X41" s="34">
        <v>19760.628737843301</v>
      </c>
      <c r="Y41" s="34">
        <v>19032.780087825002</v>
      </c>
      <c r="Z41" s="34">
        <v>19773.5645185217</v>
      </c>
      <c r="AA41" s="34">
        <v>19729.532209165798</v>
      </c>
    </row>
    <row r="42" spans="1:27" s="30" customFormat="1" x14ac:dyDescent="0.35">
      <c r="A42" s="31" t="s">
        <v>120</v>
      </c>
      <c r="B42" s="31" t="s">
        <v>34</v>
      </c>
      <c r="C42" s="34">
        <v>24.463356888500002</v>
      </c>
      <c r="D42" s="34">
        <v>38.562589731800003</v>
      </c>
      <c r="E42" s="34">
        <v>57.943796997699998</v>
      </c>
      <c r="F42" s="34">
        <v>60.509983723299989</v>
      </c>
      <c r="G42" s="34">
        <v>60.294939647199996</v>
      </c>
      <c r="H42" s="34">
        <v>73.522008704000001</v>
      </c>
      <c r="I42" s="34">
        <v>69.77083518629999</v>
      </c>
      <c r="J42" s="34">
        <v>60.517540310299999</v>
      </c>
      <c r="K42" s="34">
        <v>65.613309126999994</v>
      </c>
      <c r="L42" s="34">
        <v>75.997681032999992</v>
      </c>
      <c r="M42" s="34">
        <v>67.366505859000014</v>
      </c>
      <c r="N42" s="34">
        <v>77.261639834000007</v>
      </c>
      <c r="O42" s="34">
        <v>404.02259639999977</v>
      </c>
      <c r="P42" s="34">
        <v>379.20410479999993</v>
      </c>
      <c r="Q42" s="34">
        <v>411.56975899999998</v>
      </c>
      <c r="R42" s="34">
        <v>400.92400839999999</v>
      </c>
      <c r="S42" s="34">
        <v>388.04032130000002</v>
      </c>
      <c r="T42" s="34">
        <v>388.346231899999</v>
      </c>
      <c r="U42" s="34">
        <v>393.55733859999998</v>
      </c>
      <c r="V42" s="34">
        <v>394.30296089999996</v>
      </c>
      <c r="W42" s="34">
        <v>400.23770380000002</v>
      </c>
      <c r="X42" s="34">
        <v>400.08815149999998</v>
      </c>
      <c r="Y42" s="34">
        <v>382.8918966</v>
      </c>
      <c r="Z42" s="34">
        <v>388.01317490000002</v>
      </c>
      <c r="AA42" s="34">
        <v>387.14178599999997</v>
      </c>
    </row>
    <row r="43" spans="1:27" s="30" customFormat="1" x14ac:dyDescent="0.35">
      <c r="A43" s="31" t="s">
        <v>120</v>
      </c>
      <c r="B43" s="31" t="s">
        <v>70</v>
      </c>
      <c r="C43" s="34">
        <v>31.9121909999999</v>
      </c>
      <c r="D43" s="34">
        <v>84.820340000000002</v>
      </c>
      <c r="E43" s="34">
        <v>228.44167999999999</v>
      </c>
      <c r="F43" s="34">
        <v>225.225550150999</v>
      </c>
      <c r="G43" s="34">
        <v>210.57340230080001</v>
      </c>
      <c r="H43" s="34">
        <v>297.85637723619999</v>
      </c>
      <c r="I43" s="34">
        <v>300.81670064030004</v>
      </c>
      <c r="J43" s="34">
        <v>272.679068067</v>
      </c>
      <c r="K43" s="34">
        <v>305.50095630480001</v>
      </c>
      <c r="L43" s="34">
        <v>432.62698329900002</v>
      </c>
      <c r="M43" s="34">
        <v>375.62538921340001</v>
      </c>
      <c r="N43" s="34">
        <v>451.04289660000001</v>
      </c>
      <c r="O43" s="34">
        <v>400.50182912069999</v>
      </c>
      <c r="P43" s="34">
        <v>440.36915167300003</v>
      </c>
      <c r="Q43" s="34">
        <v>583.67247138999994</v>
      </c>
      <c r="R43" s="34">
        <v>568.30726884999899</v>
      </c>
      <c r="S43" s="34">
        <v>1636.8503499999999</v>
      </c>
      <c r="T43" s="34">
        <v>1642.14797</v>
      </c>
      <c r="U43" s="34">
        <v>1714.7762299999999</v>
      </c>
      <c r="V43" s="34">
        <v>1814.5538000000001</v>
      </c>
      <c r="W43" s="34">
        <v>4565.9993299999996</v>
      </c>
      <c r="X43" s="34">
        <v>5851.5621499999997</v>
      </c>
      <c r="Y43" s="34">
        <v>5583.8161399999999</v>
      </c>
      <c r="Z43" s="34">
        <v>5758.9533000000001</v>
      </c>
      <c r="AA43" s="34">
        <v>5665.0711000000001</v>
      </c>
    </row>
    <row r="44" spans="1:27" s="30" customFormat="1" x14ac:dyDescent="0.35">
      <c r="A44" s="31" t="s">
        <v>120</v>
      </c>
      <c r="B44" s="31" t="s">
        <v>52</v>
      </c>
      <c r="C44" s="27">
        <v>34.290337000000001</v>
      </c>
      <c r="D44" s="27">
        <v>31.856933999999999</v>
      </c>
      <c r="E44" s="27">
        <v>46.873240000000003</v>
      </c>
      <c r="F44" s="27">
        <v>55.628959999999999</v>
      </c>
      <c r="G44" s="27">
        <v>73.149839999999998</v>
      </c>
      <c r="H44" s="27">
        <v>115.541139999999</v>
      </c>
      <c r="I44" s="27">
        <v>167.94281000000001</v>
      </c>
      <c r="J44" s="27">
        <v>210.75767999999999</v>
      </c>
      <c r="K44" s="27">
        <v>301.06389999999999</v>
      </c>
      <c r="L44" s="27">
        <v>379.29494999999997</v>
      </c>
      <c r="M44" s="27">
        <v>418.12966999999998</v>
      </c>
      <c r="N44" s="27">
        <v>503.94357000000002</v>
      </c>
      <c r="O44" s="27">
        <v>559.40282999999999</v>
      </c>
      <c r="P44" s="27">
        <v>616.21119999999996</v>
      </c>
      <c r="Q44" s="27">
        <v>690.80853000000002</v>
      </c>
      <c r="R44" s="27">
        <v>739.30584999999996</v>
      </c>
      <c r="S44" s="27">
        <v>770.19135000000006</v>
      </c>
      <c r="T44" s="27">
        <v>821.48450000000003</v>
      </c>
      <c r="U44" s="27">
        <v>882.56330000000003</v>
      </c>
      <c r="V44" s="27">
        <v>908.02179999999998</v>
      </c>
      <c r="W44" s="27">
        <v>938.07809999999995</v>
      </c>
      <c r="X44" s="27">
        <v>977.41909999999996</v>
      </c>
      <c r="Y44" s="27">
        <v>1007.9521999999999</v>
      </c>
      <c r="Z44" s="27">
        <v>1033.47</v>
      </c>
      <c r="AA44" s="27">
        <v>1077.6695999999999</v>
      </c>
    </row>
    <row r="45" spans="1:27" s="30" customFormat="1" x14ac:dyDescent="0.35">
      <c r="A45" s="38" t="s">
        <v>127</v>
      </c>
      <c r="B45" s="38"/>
      <c r="C45" s="35">
        <v>58173.195906894609</v>
      </c>
      <c r="D45" s="35">
        <v>57528.770555601172</v>
      </c>
      <c r="E45" s="35">
        <v>58892.915253054685</v>
      </c>
      <c r="F45" s="35">
        <v>59113.040950633498</v>
      </c>
      <c r="G45" s="35">
        <v>59177.969673269414</v>
      </c>
      <c r="H45" s="35">
        <v>58108.07396529369</v>
      </c>
      <c r="I45" s="35">
        <v>58185.009561187064</v>
      </c>
      <c r="J45" s="35">
        <v>59955.398853245817</v>
      </c>
      <c r="K45" s="35">
        <v>60636.701117065139</v>
      </c>
      <c r="L45" s="35">
        <v>63019.610434550894</v>
      </c>
      <c r="M45" s="35">
        <v>60791.050823148704</v>
      </c>
      <c r="N45" s="35">
        <v>65471.934097916717</v>
      </c>
      <c r="O45" s="35">
        <v>65952.566025529537</v>
      </c>
      <c r="P45" s="35">
        <v>67121.88395979983</v>
      </c>
      <c r="Q45" s="35">
        <v>67259.847583831783</v>
      </c>
      <c r="R45" s="35">
        <v>64879.847410941991</v>
      </c>
      <c r="S45" s="35">
        <v>68261.603255142632</v>
      </c>
      <c r="T45" s="35">
        <v>70101.498906062159</v>
      </c>
      <c r="U45" s="35">
        <v>70277.199054648387</v>
      </c>
      <c r="V45" s="35">
        <v>66325.423338498498</v>
      </c>
      <c r="W45" s="35">
        <v>67885.328118896694</v>
      </c>
      <c r="X45" s="35">
        <v>66950.847098205297</v>
      </c>
      <c r="Y45" s="35">
        <v>69853.727480450165</v>
      </c>
      <c r="Z45" s="35">
        <v>68962.145859178796</v>
      </c>
      <c r="AA45" s="35">
        <v>68956.301031836891</v>
      </c>
    </row>
    <row r="46" spans="1:27" s="30" customFormat="1" x14ac:dyDescent="0.35"/>
    <row r="47" spans="1:27" s="30" customFormat="1"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s="30" customFormat="1"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s="30" customFormat="1" x14ac:dyDescent="0.35">
      <c r="A49" s="31" t="s">
        <v>121</v>
      </c>
      <c r="B49" s="31" t="s">
        <v>68</v>
      </c>
      <c r="C49" s="34">
        <v>33317.456699999995</v>
      </c>
      <c r="D49" s="34">
        <v>29399.951599999978</v>
      </c>
      <c r="E49" s="34">
        <v>31624.989300000001</v>
      </c>
      <c r="F49" s="34">
        <v>30769.714399999997</v>
      </c>
      <c r="G49" s="34">
        <v>30143.944899999991</v>
      </c>
      <c r="H49" s="34">
        <v>29513.184499999999</v>
      </c>
      <c r="I49" s="34">
        <v>28200.7664</v>
      </c>
      <c r="J49" s="34">
        <v>28480.996799999994</v>
      </c>
      <c r="K49" s="34">
        <v>23672.11359999999</v>
      </c>
      <c r="L49" s="34">
        <v>22194.657800000001</v>
      </c>
      <c r="M49" s="34">
        <v>19681.804900000003</v>
      </c>
      <c r="N49" s="34">
        <v>21498.6165</v>
      </c>
      <c r="O49" s="34">
        <v>21965.6116</v>
      </c>
      <c r="P49" s="34">
        <v>20005.039699999998</v>
      </c>
      <c r="Q49" s="34">
        <v>19349.454499999993</v>
      </c>
      <c r="R49" s="34">
        <v>18255.009699999988</v>
      </c>
      <c r="S49" s="34">
        <v>20674.10739999999</v>
      </c>
      <c r="T49" s="34">
        <v>20225.591700000001</v>
      </c>
      <c r="U49" s="34">
        <v>20931.231</v>
      </c>
      <c r="V49" s="34">
        <v>19876.938799999989</v>
      </c>
      <c r="W49" s="34">
        <v>21176.273499999996</v>
      </c>
      <c r="X49" s="34">
        <v>21083.9231</v>
      </c>
      <c r="Y49" s="34">
        <v>19312.097699999991</v>
      </c>
      <c r="Z49" s="34">
        <v>17197.90129999999</v>
      </c>
      <c r="AA49" s="34">
        <v>15042.656000000001</v>
      </c>
    </row>
    <row r="50" spans="1:27" s="30" customFormat="1" x14ac:dyDescent="0.35">
      <c r="A50" s="31" t="s">
        <v>121</v>
      </c>
      <c r="B50" s="31" t="s">
        <v>18</v>
      </c>
      <c r="C50" s="34">
        <v>0</v>
      </c>
      <c r="D50" s="34">
        <v>1.2822977E-3</v>
      </c>
      <c r="E50" s="34">
        <v>1.3675609E-3</v>
      </c>
      <c r="F50" s="34">
        <v>1.4219980999999899E-3</v>
      </c>
      <c r="G50" s="34">
        <v>1.4311144E-3</v>
      </c>
      <c r="H50" s="34">
        <v>1.4619729999999899E-3</v>
      </c>
      <c r="I50" s="34">
        <v>1.5362549E-3</v>
      </c>
      <c r="J50" s="34">
        <v>1.6140830999999999E-3</v>
      </c>
      <c r="K50" s="34">
        <v>1.8059994999999999E-3</v>
      </c>
      <c r="L50" s="34">
        <v>2.0609402999999999E-3</v>
      </c>
      <c r="M50" s="34">
        <v>1.9864511999999998E-3</v>
      </c>
      <c r="N50" s="34">
        <v>2.2266118000000001E-3</v>
      </c>
      <c r="O50" s="34">
        <v>2.5493496E-3</v>
      </c>
      <c r="P50" s="34">
        <v>2.5220313000000002E-3</v>
      </c>
      <c r="Q50" s="34">
        <v>2.5597196E-3</v>
      </c>
      <c r="R50" s="34">
        <v>2.5640898000000001E-3</v>
      </c>
      <c r="S50" s="34">
        <v>3.3351869999999999E-3</v>
      </c>
      <c r="T50" s="34">
        <v>3.4585333999999999E-3</v>
      </c>
      <c r="U50" s="34">
        <v>3.7722653E-3</v>
      </c>
      <c r="V50" s="34">
        <v>3.7620259999999999E-3</v>
      </c>
      <c r="W50" s="34">
        <v>5.1642670000000002E-3</v>
      </c>
      <c r="X50" s="34">
        <v>5.3070322999999898E-3</v>
      </c>
      <c r="Y50" s="34">
        <v>5.3543415999999996E-3</v>
      </c>
      <c r="Z50" s="34">
        <v>5.5178976999999997E-3</v>
      </c>
      <c r="AA50" s="34">
        <v>5.65168599999999E-3</v>
      </c>
    </row>
    <row r="51" spans="1:27" s="30" customFormat="1" x14ac:dyDescent="0.35">
      <c r="A51" s="31" t="s">
        <v>121</v>
      </c>
      <c r="B51" s="31" t="s">
        <v>30</v>
      </c>
      <c r="C51" s="34">
        <v>24.693624</v>
      </c>
      <c r="D51" s="34">
        <v>19.971737000000001</v>
      </c>
      <c r="E51" s="34">
        <v>25.088165</v>
      </c>
      <c r="F51" s="34">
        <v>6.8149379999999997</v>
      </c>
      <c r="G51" s="34">
        <v>9.1690510000000003E-2</v>
      </c>
      <c r="H51" s="34">
        <v>8.3954609999999992</v>
      </c>
      <c r="I51" s="34">
        <v>2.3004891999999999</v>
      </c>
      <c r="J51" s="34">
        <v>1.6704509999999999</v>
      </c>
      <c r="K51" s="34">
        <v>6.2461386000000001</v>
      </c>
      <c r="L51" s="34">
        <v>26.9671289999999</v>
      </c>
      <c r="M51" s="34">
        <v>14.709325</v>
      </c>
      <c r="N51" s="34">
        <v>15.6598079999999</v>
      </c>
      <c r="O51" s="34">
        <v>30.736899999999999</v>
      </c>
      <c r="P51" s="34">
        <v>13.658382999999899</v>
      </c>
      <c r="Q51" s="34">
        <v>35.561419999999998</v>
      </c>
      <c r="R51" s="34">
        <v>43.397979999999997</v>
      </c>
      <c r="S51" s="34">
        <v>100.88648999999999</v>
      </c>
      <c r="T51" s="34">
        <v>50.521000000000001</v>
      </c>
      <c r="U51" s="34">
        <v>0</v>
      </c>
      <c r="V51" s="34">
        <v>0</v>
      </c>
      <c r="W51" s="34">
        <v>0</v>
      </c>
      <c r="X51" s="34">
        <v>0</v>
      </c>
      <c r="Y51" s="34">
        <v>0</v>
      </c>
      <c r="Z51" s="34">
        <v>0</v>
      </c>
      <c r="AA51" s="34">
        <v>0</v>
      </c>
    </row>
    <row r="52" spans="1:27" s="30" customFormat="1" x14ac:dyDescent="0.35">
      <c r="A52" s="31" t="s">
        <v>121</v>
      </c>
      <c r="B52" s="31" t="s">
        <v>63</v>
      </c>
      <c r="C52" s="34">
        <v>11.63332461413</v>
      </c>
      <c r="D52" s="34">
        <v>21.175836687099896</v>
      </c>
      <c r="E52" s="34">
        <v>17.937053612089997</v>
      </c>
      <c r="F52" s="34">
        <v>6.2951009023900006</v>
      </c>
      <c r="G52" s="34">
        <v>2.5900335899999962E-3</v>
      </c>
      <c r="H52" s="34">
        <v>6.9565988796599996</v>
      </c>
      <c r="I52" s="34">
        <v>1.3769957648600002</v>
      </c>
      <c r="J52" s="34">
        <v>0.67041225845999997</v>
      </c>
      <c r="K52" s="34">
        <v>0.71298300495</v>
      </c>
      <c r="L52" s="34">
        <v>11.17005711447</v>
      </c>
      <c r="M52" s="34">
        <v>11.175398006389999</v>
      </c>
      <c r="N52" s="34">
        <v>8.87259071950999</v>
      </c>
      <c r="O52" s="34">
        <v>10.686845086810001</v>
      </c>
      <c r="P52" s="34">
        <v>0.24277568176000003</v>
      </c>
      <c r="Q52" s="34">
        <v>16.434940121999997</v>
      </c>
      <c r="R52" s="34">
        <v>18.342796325999998</v>
      </c>
      <c r="S52" s="34">
        <v>40.766917831199983</v>
      </c>
      <c r="T52" s="34">
        <v>7.6134314434399997</v>
      </c>
      <c r="U52" s="34">
        <v>37.176628356930003</v>
      </c>
      <c r="V52" s="34">
        <v>43.187539277099994</v>
      </c>
      <c r="W52" s="34">
        <v>124.44170527736</v>
      </c>
      <c r="X52" s="34">
        <v>108.99122035500001</v>
      </c>
      <c r="Y52" s="34">
        <v>371.39263038209998</v>
      </c>
      <c r="Z52" s="34">
        <v>334.96357369000003</v>
      </c>
      <c r="AA52" s="34">
        <v>337.54801281489995</v>
      </c>
    </row>
    <row r="53" spans="1:27" s="30" customFormat="1" x14ac:dyDescent="0.35">
      <c r="A53" s="31" t="s">
        <v>121</v>
      </c>
      <c r="B53" s="31" t="s">
        <v>62</v>
      </c>
      <c r="C53" s="34">
        <v>2896.3961749999989</v>
      </c>
      <c r="D53" s="34">
        <v>2870.3209700000002</v>
      </c>
      <c r="E53" s="34">
        <v>2621.3762499999998</v>
      </c>
      <c r="F53" s="34">
        <v>3224.3294699999979</v>
      </c>
      <c r="G53" s="34">
        <v>3315.6634840000002</v>
      </c>
      <c r="H53" s="34">
        <v>3137.8042339999988</v>
      </c>
      <c r="I53" s="34">
        <v>3159.1181500000002</v>
      </c>
      <c r="J53" s="34">
        <v>4073.9626659999999</v>
      </c>
      <c r="K53" s="34">
        <v>3326.5055859999879</v>
      </c>
      <c r="L53" s="34">
        <v>2860.1615099999995</v>
      </c>
      <c r="M53" s="34">
        <v>2837.0174960000004</v>
      </c>
      <c r="N53" s="34">
        <v>2583.2785649999992</v>
      </c>
      <c r="O53" s="34">
        <v>3177.848665</v>
      </c>
      <c r="P53" s="34">
        <v>3274.5794799999976</v>
      </c>
      <c r="Q53" s="34">
        <v>3114.1716690000003</v>
      </c>
      <c r="R53" s="34">
        <v>3109.1354299999998</v>
      </c>
      <c r="S53" s="34">
        <v>3945.9388359999989</v>
      </c>
      <c r="T53" s="34">
        <v>3278.1984999999991</v>
      </c>
      <c r="U53" s="34">
        <v>2815.4047439999999</v>
      </c>
      <c r="V53" s="34">
        <v>2806.5175999999997</v>
      </c>
      <c r="W53" s="34">
        <v>2545.3675249999997</v>
      </c>
      <c r="X53" s="34">
        <v>3121.7137899999993</v>
      </c>
      <c r="Y53" s="34">
        <v>3219.0534499999999</v>
      </c>
      <c r="Z53" s="34">
        <v>3039.8496650000002</v>
      </c>
      <c r="AA53" s="34">
        <v>3056.6841800000002</v>
      </c>
    </row>
    <row r="54" spans="1:27" s="30" customFormat="1" x14ac:dyDescent="0.35">
      <c r="A54" s="31" t="s">
        <v>121</v>
      </c>
      <c r="B54" s="31" t="s">
        <v>66</v>
      </c>
      <c r="C54" s="34">
        <v>11558.776109999997</v>
      </c>
      <c r="D54" s="34">
        <v>14067.202052080713</v>
      </c>
      <c r="E54" s="34">
        <v>12160.233311852891</v>
      </c>
      <c r="F54" s="34">
        <v>12281.513308261687</v>
      </c>
      <c r="G54" s="34">
        <v>12807.254046476939</v>
      </c>
      <c r="H54" s="34">
        <v>13476.166782971961</v>
      </c>
      <c r="I54" s="34">
        <v>13625.310755812501</v>
      </c>
      <c r="J54" s="34">
        <v>13106.15812202013</v>
      </c>
      <c r="K54" s="34">
        <v>13452.330781433902</v>
      </c>
      <c r="L54" s="34">
        <v>13709.638860676097</v>
      </c>
      <c r="M54" s="34">
        <v>15616.4439379375</v>
      </c>
      <c r="N54" s="34">
        <v>13601.017233529421</v>
      </c>
      <c r="O54" s="34">
        <v>13762.546018512719</v>
      </c>
      <c r="P54" s="34">
        <v>14982.625314178367</v>
      </c>
      <c r="Q54" s="34">
        <v>18086.222204175196</v>
      </c>
      <c r="R54" s="34">
        <v>18496.967710993384</v>
      </c>
      <c r="S54" s="34">
        <v>17154.092952622737</v>
      </c>
      <c r="T54" s="34">
        <v>16627.549344473286</v>
      </c>
      <c r="U54" s="34">
        <v>16162.449435933897</v>
      </c>
      <c r="V54" s="34">
        <v>18245.432354529494</v>
      </c>
      <c r="W54" s="34">
        <v>18545.825536230834</v>
      </c>
      <c r="X54" s="34">
        <v>22138.516902719701</v>
      </c>
      <c r="Y54" s="34">
        <v>22548.006238651597</v>
      </c>
      <c r="Z54" s="34">
        <v>23838.906056533197</v>
      </c>
      <c r="AA54" s="34">
        <v>22954.959800696404</v>
      </c>
    </row>
    <row r="55" spans="1:27" s="30" customFormat="1" x14ac:dyDescent="0.35">
      <c r="A55" s="31" t="s">
        <v>121</v>
      </c>
      <c r="B55" s="31" t="s">
        <v>65</v>
      </c>
      <c r="C55" s="34">
        <v>2389.0801331958482</v>
      </c>
      <c r="D55" s="34">
        <v>2378.4283573520588</v>
      </c>
      <c r="E55" s="34">
        <v>2470.2668414904992</v>
      </c>
      <c r="F55" s="34">
        <v>2354.4765482521693</v>
      </c>
      <c r="G55" s="34">
        <v>2240.3228165625969</v>
      </c>
      <c r="H55" s="34">
        <v>2370.342002666298</v>
      </c>
      <c r="I55" s="34">
        <v>2417.4693750608994</v>
      </c>
      <c r="J55" s="34">
        <v>3169.7710592179983</v>
      </c>
      <c r="K55" s="34">
        <v>3292.3438146514995</v>
      </c>
      <c r="L55" s="34">
        <v>4266.7564646320006</v>
      </c>
      <c r="M55" s="34">
        <v>4248.8501655670007</v>
      </c>
      <c r="N55" s="34">
        <v>4477.3588871850006</v>
      </c>
      <c r="O55" s="34">
        <v>4272.1015484449981</v>
      </c>
      <c r="P55" s="34">
        <v>4063.4461003999986</v>
      </c>
      <c r="Q55" s="34">
        <v>5401.7645772799997</v>
      </c>
      <c r="R55" s="34">
        <v>6924.0084237034971</v>
      </c>
      <c r="S55" s="34">
        <v>6455.0686103169992</v>
      </c>
      <c r="T55" s="34">
        <v>9193.7946049369984</v>
      </c>
      <c r="U55" s="34">
        <v>9404.9911214039985</v>
      </c>
      <c r="V55" s="34">
        <v>9326.8098089649957</v>
      </c>
      <c r="W55" s="34">
        <v>9623.4976210469995</v>
      </c>
      <c r="X55" s="34">
        <v>9760.4468849999957</v>
      </c>
      <c r="Y55" s="34">
        <v>9518.5326039999964</v>
      </c>
      <c r="Z55" s="34">
        <v>9730.5503149999968</v>
      </c>
      <c r="AA55" s="34">
        <v>9929.3112399999991</v>
      </c>
    </row>
    <row r="56" spans="1:27" s="30" customFormat="1" x14ac:dyDescent="0.35">
      <c r="A56" s="31" t="s">
        <v>121</v>
      </c>
      <c r="B56" s="31" t="s">
        <v>34</v>
      </c>
      <c r="C56" s="34">
        <v>31.801008459999991</v>
      </c>
      <c r="D56" s="34">
        <v>27.832410307500002</v>
      </c>
      <c r="E56" s="34">
        <v>31.869457393299999</v>
      </c>
      <c r="F56" s="34">
        <v>28.119918210600002</v>
      </c>
      <c r="G56" s="34">
        <v>28.4762772017</v>
      </c>
      <c r="H56" s="34">
        <v>29.256522368700001</v>
      </c>
      <c r="I56" s="34">
        <v>28.258691129999999</v>
      </c>
      <c r="J56" s="34">
        <v>30.688972960999994</v>
      </c>
      <c r="K56" s="34">
        <v>31.433016262300001</v>
      </c>
      <c r="L56" s="34">
        <v>39.620547244000001</v>
      </c>
      <c r="M56" s="34">
        <v>27.599014286999989</v>
      </c>
      <c r="N56" s="34">
        <v>36.255597539999904</v>
      </c>
      <c r="O56" s="34">
        <v>10.109060464000001</v>
      </c>
      <c r="P56" s="34">
        <v>9.5624835400000006</v>
      </c>
      <c r="Q56" s="34">
        <v>11.238988458</v>
      </c>
      <c r="R56" s="34">
        <v>10.984182017</v>
      </c>
      <c r="S56" s="34">
        <v>10.856491347999999</v>
      </c>
      <c r="T56" s="34">
        <v>10.715775542000001</v>
      </c>
      <c r="U56" s="34">
        <v>10.9925387939999</v>
      </c>
      <c r="V56" s="34">
        <v>10.844475745999999</v>
      </c>
      <c r="W56" s="34">
        <v>11.7886104999999</v>
      </c>
      <c r="X56" s="34">
        <v>11.447359174999999</v>
      </c>
      <c r="Y56" s="34">
        <v>10.658973870000001</v>
      </c>
      <c r="Z56" s="34">
        <v>10.360730556</v>
      </c>
      <c r="AA56" s="34">
        <v>11.26122202</v>
      </c>
    </row>
    <row r="57" spans="1:27" s="30" customFormat="1" x14ac:dyDescent="0.35">
      <c r="A57" s="31" t="s">
        <v>121</v>
      </c>
      <c r="B57" s="31" t="s">
        <v>70</v>
      </c>
      <c r="C57" s="34">
        <v>0</v>
      </c>
      <c r="D57" s="34">
        <v>0</v>
      </c>
      <c r="E57" s="34">
        <v>0</v>
      </c>
      <c r="F57" s="34">
        <v>2.7587071999999901E-3</v>
      </c>
      <c r="G57" s="34">
        <v>2.913307E-3</v>
      </c>
      <c r="H57" s="34">
        <v>3.19964599999999E-3</v>
      </c>
      <c r="I57" s="34">
        <v>3.39571219999999E-3</v>
      </c>
      <c r="J57" s="34">
        <v>3.5742450000000002E-3</v>
      </c>
      <c r="K57" s="34">
        <v>3.9978106999999999E-3</v>
      </c>
      <c r="L57" s="34">
        <v>5.6336195999999996E-3</v>
      </c>
      <c r="M57" s="34">
        <v>5.3372806999999996E-3</v>
      </c>
      <c r="N57" s="34">
        <v>6.5768477999999997E-3</v>
      </c>
      <c r="O57" s="34">
        <v>6.7209239999999996E-3</v>
      </c>
      <c r="P57" s="34">
        <v>6.8826719999999899E-3</v>
      </c>
      <c r="Q57" s="34">
        <v>9.7991090000000003E-3</v>
      </c>
      <c r="R57" s="34">
        <v>1.1196978999999999E-2</v>
      </c>
      <c r="S57" s="34">
        <v>1.2046278000000001E-2</v>
      </c>
      <c r="T57" s="34">
        <v>1.2281161000000001E-2</v>
      </c>
      <c r="U57" s="34">
        <v>1.4168465999999999E-2</v>
      </c>
      <c r="V57" s="34">
        <v>1.5826084000000001E-2</v>
      </c>
      <c r="W57" s="34">
        <v>0.12205945999999999</v>
      </c>
      <c r="X57" s="34">
        <v>0.122122936</v>
      </c>
      <c r="Y57" s="34">
        <v>0.11911415</v>
      </c>
      <c r="Z57" s="34">
        <v>2020.8535999999999</v>
      </c>
      <c r="AA57" s="34">
        <v>2064.8175999999999</v>
      </c>
    </row>
    <row r="58" spans="1:27" s="30" customFormat="1" x14ac:dyDescent="0.35">
      <c r="A58" s="31" t="s">
        <v>121</v>
      </c>
      <c r="B58" s="31" t="s">
        <v>52</v>
      </c>
      <c r="C58" s="27">
        <v>37.521380000000001</v>
      </c>
      <c r="D58" s="27">
        <v>41.565013999999998</v>
      </c>
      <c r="E58" s="27">
        <v>51.074283999999999</v>
      </c>
      <c r="F58" s="27">
        <v>54.235843999999901</v>
      </c>
      <c r="G58" s="27">
        <v>74.251739999999998</v>
      </c>
      <c r="H58" s="27">
        <v>111.05233</v>
      </c>
      <c r="I58" s="27">
        <v>160.37305000000001</v>
      </c>
      <c r="J58" s="27">
        <v>226.62092999999999</v>
      </c>
      <c r="K58" s="27">
        <v>322.84598</v>
      </c>
      <c r="L58" s="27">
        <v>448.71924000000001</v>
      </c>
      <c r="M58" s="27">
        <v>486.73227000000003</v>
      </c>
      <c r="N58" s="27">
        <v>586.25354000000004</v>
      </c>
      <c r="O58" s="27">
        <v>636.11255000000006</v>
      </c>
      <c r="P58" s="27">
        <v>684.0652</v>
      </c>
      <c r="Q58" s="27">
        <v>775.02419999999995</v>
      </c>
      <c r="R58" s="27">
        <v>833.33214999999996</v>
      </c>
      <c r="S58" s="27">
        <v>875.81830000000002</v>
      </c>
      <c r="T58" s="27">
        <v>942.81322999999998</v>
      </c>
      <c r="U58" s="27">
        <v>1018.52075</v>
      </c>
      <c r="V58" s="27">
        <v>1042.9829999999999</v>
      </c>
      <c r="W58" s="27">
        <v>1072.6592000000001</v>
      </c>
      <c r="X58" s="27">
        <v>1099.2068999999999</v>
      </c>
      <c r="Y58" s="27">
        <v>1105.8114</v>
      </c>
      <c r="Z58" s="27">
        <v>1210.0452</v>
      </c>
      <c r="AA58" s="27">
        <v>1251.8707999999999</v>
      </c>
    </row>
    <row r="59" spans="1:27" s="30" customFormat="1" x14ac:dyDescent="0.35">
      <c r="A59" s="38" t="s">
        <v>127</v>
      </c>
      <c r="B59" s="38"/>
      <c r="C59" s="35">
        <v>50198.036066809975</v>
      </c>
      <c r="D59" s="35">
        <v>48757.051835417551</v>
      </c>
      <c r="E59" s="35">
        <v>48919.892289516385</v>
      </c>
      <c r="F59" s="35">
        <v>48643.145187414339</v>
      </c>
      <c r="G59" s="35">
        <v>48507.28095869752</v>
      </c>
      <c r="H59" s="35">
        <v>48512.851041490918</v>
      </c>
      <c r="I59" s="35">
        <v>47406.34370209316</v>
      </c>
      <c r="J59" s="35">
        <v>48833.231124579681</v>
      </c>
      <c r="K59" s="35">
        <v>43750.254709689827</v>
      </c>
      <c r="L59" s="35">
        <v>43069.35388236287</v>
      </c>
      <c r="M59" s="35">
        <v>42410.003208962095</v>
      </c>
      <c r="N59" s="35">
        <v>42184.805811045735</v>
      </c>
      <c r="O59" s="35">
        <v>43219.53412639413</v>
      </c>
      <c r="P59" s="35">
        <v>42339.59427529142</v>
      </c>
      <c r="Q59" s="35">
        <v>46003.611870296787</v>
      </c>
      <c r="R59" s="35">
        <v>46846.864605112663</v>
      </c>
      <c r="S59" s="35">
        <v>48370.864541957926</v>
      </c>
      <c r="T59" s="35">
        <v>49383.27203938712</v>
      </c>
      <c r="U59" s="35">
        <v>49351.256701960119</v>
      </c>
      <c r="V59" s="35">
        <v>50298.88986479758</v>
      </c>
      <c r="W59" s="35">
        <v>52015.411051822186</v>
      </c>
      <c r="X59" s="35">
        <v>56213.597205106998</v>
      </c>
      <c r="Y59" s="35">
        <v>54969.087977375282</v>
      </c>
      <c r="Z59" s="35">
        <v>54142.176428120889</v>
      </c>
      <c r="AA59" s="35">
        <v>51321.1648851973</v>
      </c>
    </row>
    <row r="60" spans="1:27" s="30" customFormat="1" x14ac:dyDescent="0.35"/>
    <row r="61" spans="1:27" s="30" customFormat="1"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s="30" customFormat="1"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s="30" customFormat="1"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s="30" customFormat="1" x14ac:dyDescent="0.35">
      <c r="A64" s="31" t="s">
        <v>122</v>
      </c>
      <c r="B64" s="31" t="s">
        <v>18</v>
      </c>
      <c r="C64" s="34">
        <v>1438.0170000000001</v>
      </c>
      <c r="D64" s="34">
        <v>1149.3134774947989</v>
      </c>
      <c r="E64" s="34">
        <v>913.07778456740004</v>
      </c>
      <c r="F64" s="34">
        <v>463.40574465750001</v>
      </c>
      <c r="G64" s="34">
        <v>463.4057406073</v>
      </c>
      <c r="H64" s="34">
        <v>463.40571522319999</v>
      </c>
      <c r="I64" s="34">
        <v>463.4057310311</v>
      </c>
      <c r="J64" s="34">
        <v>463.40575083509998</v>
      </c>
      <c r="K64" s="34">
        <v>463.40578879290001</v>
      </c>
      <c r="L64" s="34">
        <v>727.75390678099996</v>
      </c>
      <c r="M64" s="34">
        <v>463.40593845540002</v>
      </c>
      <c r="N64" s="34">
        <v>463.40635452030006</v>
      </c>
      <c r="O64" s="34">
        <v>738.88631551549997</v>
      </c>
      <c r="P64" s="34">
        <v>565.86110849780005</v>
      </c>
      <c r="Q64" s="34">
        <v>463.40668415050004</v>
      </c>
      <c r="R64" s="34">
        <v>463.40652700330003</v>
      </c>
      <c r="S64" s="34">
        <v>4.3291542999999997E-3</v>
      </c>
      <c r="T64" s="34">
        <v>4.3812753000000001E-3</v>
      </c>
      <c r="U64" s="34">
        <v>4.4798390000000002E-3</v>
      </c>
      <c r="V64" s="34">
        <v>4.4222599999999999E-3</v>
      </c>
      <c r="W64" s="34">
        <v>5.7279669999999996E-3</v>
      </c>
      <c r="X64" s="34">
        <v>5.9102360000000001E-3</v>
      </c>
      <c r="Y64" s="34">
        <v>6.5173333999999899E-3</v>
      </c>
      <c r="Z64" s="34">
        <v>6.6099035999999996E-3</v>
      </c>
      <c r="AA64" s="34">
        <v>6.7071539999999999E-3</v>
      </c>
    </row>
    <row r="65" spans="1:27" s="30" customFormat="1" x14ac:dyDescent="0.35">
      <c r="A65" s="31" t="s">
        <v>122</v>
      </c>
      <c r="B65" s="31" t="s">
        <v>30</v>
      </c>
      <c r="C65" s="34">
        <v>750.75676899999996</v>
      </c>
      <c r="D65" s="34">
        <v>729.83416999999997</v>
      </c>
      <c r="E65" s="34">
        <v>775.97149999999999</v>
      </c>
      <c r="F65" s="34">
        <v>84.096029999999999</v>
      </c>
      <c r="G65" s="34">
        <v>84.096019999999996</v>
      </c>
      <c r="H65" s="34">
        <v>84.096019999999996</v>
      </c>
      <c r="I65" s="34">
        <v>84.096016000000006</v>
      </c>
      <c r="J65" s="34">
        <v>84.096019999999996</v>
      </c>
      <c r="K65" s="34">
        <v>84.096019999999996</v>
      </c>
      <c r="L65" s="34">
        <v>84.096029999999999</v>
      </c>
      <c r="M65" s="34">
        <v>84.096019999999996</v>
      </c>
      <c r="N65" s="34">
        <v>84.096040000000002</v>
      </c>
      <c r="O65" s="34">
        <v>84.096040000000002</v>
      </c>
      <c r="P65" s="34">
        <v>84.096050000000005</v>
      </c>
      <c r="Q65" s="34">
        <v>0</v>
      </c>
      <c r="R65" s="34">
        <v>0</v>
      </c>
      <c r="S65" s="34">
        <v>0</v>
      </c>
      <c r="T65" s="34">
        <v>0</v>
      </c>
      <c r="U65" s="34">
        <v>0</v>
      </c>
      <c r="V65" s="34">
        <v>0</v>
      </c>
      <c r="W65" s="34">
        <v>0</v>
      </c>
      <c r="X65" s="34">
        <v>0</v>
      </c>
      <c r="Y65" s="34">
        <v>0</v>
      </c>
      <c r="Z65" s="34">
        <v>0</v>
      </c>
      <c r="AA65" s="34">
        <v>0</v>
      </c>
    </row>
    <row r="66" spans="1:27" s="30" customFormat="1" x14ac:dyDescent="0.35">
      <c r="A66" s="31" t="s">
        <v>122</v>
      </c>
      <c r="B66" s="31" t="s">
        <v>63</v>
      </c>
      <c r="C66" s="34">
        <v>84.98260548972199</v>
      </c>
      <c r="D66" s="34">
        <v>52.045096861379001</v>
      </c>
      <c r="E66" s="34">
        <v>150.12108154847996</v>
      </c>
      <c r="F66" s="34">
        <v>5.9809422757279993</v>
      </c>
      <c r="G66" s="34">
        <v>0.71647595778600004</v>
      </c>
      <c r="H66" s="34">
        <v>6.7975912366759994</v>
      </c>
      <c r="I66" s="34">
        <v>2.1015038549119995</v>
      </c>
      <c r="J66" s="34">
        <v>1.49779878858599</v>
      </c>
      <c r="K66" s="34">
        <v>5.0723682101909997</v>
      </c>
      <c r="L66" s="34">
        <v>73.659496723339998</v>
      </c>
      <c r="M66" s="34">
        <v>10.537131813</v>
      </c>
      <c r="N66" s="34">
        <v>60.168040612499993</v>
      </c>
      <c r="O66" s="34">
        <v>123.53631243829001</v>
      </c>
      <c r="P66" s="34">
        <v>99.159900267990011</v>
      </c>
      <c r="Q66" s="34">
        <v>106.96936911874</v>
      </c>
      <c r="R66" s="34">
        <v>86.388159663099984</v>
      </c>
      <c r="S66" s="34">
        <v>252.21823966929998</v>
      </c>
      <c r="T66" s="34">
        <v>247.61680564960901</v>
      </c>
      <c r="U66" s="34">
        <v>334.12909891620001</v>
      </c>
      <c r="V66" s="34">
        <v>425.58323607273991</v>
      </c>
      <c r="W66" s="34">
        <v>578.55550653310002</v>
      </c>
      <c r="X66" s="34">
        <v>670.70493193700997</v>
      </c>
      <c r="Y66" s="34">
        <v>797.41783773099905</v>
      </c>
      <c r="Z66" s="34">
        <v>159.23034459999997</v>
      </c>
      <c r="AA66" s="34">
        <v>142.66916409999999</v>
      </c>
    </row>
    <row r="67" spans="1:27" s="30" customFormat="1"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s="30" customFormat="1" x14ac:dyDescent="0.35">
      <c r="A68" s="31" t="s">
        <v>122</v>
      </c>
      <c r="B68" s="31" t="s">
        <v>66</v>
      </c>
      <c r="C68" s="34">
        <v>6268.8449999999975</v>
      </c>
      <c r="D68" s="34">
        <v>6680.1467211762956</v>
      </c>
      <c r="E68" s="34">
        <v>5915.5214948355979</v>
      </c>
      <c r="F68" s="34">
        <v>6033.2527955103969</v>
      </c>
      <c r="G68" s="34">
        <v>5926.5791850296964</v>
      </c>
      <c r="H68" s="34">
        <v>6595.0801765051001</v>
      </c>
      <c r="I68" s="34">
        <v>6672.3008354284975</v>
      </c>
      <c r="J68" s="34">
        <v>6155.9592815986953</v>
      </c>
      <c r="K68" s="34">
        <v>8872.9965322290973</v>
      </c>
      <c r="L68" s="34">
        <v>8675.8872449147966</v>
      </c>
      <c r="M68" s="34">
        <v>9539.1166125762957</v>
      </c>
      <c r="N68" s="34">
        <v>8345.6998145970992</v>
      </c>
      <c r="O68" s="34">
        <v>9390.3459894825992</v>
      </c>
      <c r="P68" s="34">
        <v>8897.9866174609851</v>
      </c>
      <c r="Q68" s="34">
        <v>9971.5219563742994</v>
      </c>
      <c r="R68" s="34">
        <v>10477.1360968381</v>
      </c>
      <c r="S68" s="34">
        <v>10002.912525530795</v>
      </c>
      <c r="T68" s="34">
        <v>10977.695631379298</v>
      </c>
      <c r="U68" s="34">
        <v>10393.2099745747</v>
      </c>
      <c r="V68" s="34">
        <v>11234.802822794098</v>
      </c>
      <c r="W68" s="34">
        <v>9902.8048268941984</v>
      </c>
      <c r="X68" s="34">
        <v>9933.3139869660008</v>
      </c>
      <c r="Y68" s="34">
        <v>9264.280845473997</v>
      </c>
      <c r="Z68" s="34">
        <v>11141.800214350989</v>
      </c>
      <c r="AA68" s="34">
        <v>11079.033181236402</v>
      </c>
    </row>
    <row r="69" spans="1:27" s="30" customFormat="1" x14ac:dyDescent="0.35">
      <c r="A69" s="31" t="s">
        <v>122</v>
      </c>
      <c r="B69" s="31" t="s">
        <v>65</v>
      </c>
      <c r="C69" s="34">
        <v>970.93641484597913</v>
      </c>
      <c r="D69" s="34">
        <v>976.02512451891016</v>
      </c>
      <c r="E69" s="34">
        <v>991.30937930095001</v>
      </c>
      <c r="F69" s="34">
        <v>943.57558242221</v>
      </c>
      <c r="G69" s="34">
        <v>919.024317638399</v>
      </c>
      <c r="H69" s="34">
        <v>943.81933109449892</v>
      </c>
      <c r="I69" s="34">
        <v>1007.5693067196001</v>
      </c>
      <c r="J69" s="34">
        <v>932.8981574252997</v>
      </c>
      <c r="K69" s="34">
        <v>1045.9525085143998</v>
      </c>
      <c r="L69" s="34">
        <v>2921.9694692289004</v>
      </c>
      <c r="M69" s="34">
        <v>3441.2135664746988</v>
      </c>
      <c r="N69" s="34">
        <v>3618.6764446150978</v>
      </c>
      <c r="O69" s="34">
        <v>3452.9532358314</v>
      </c>
      <c r="P69" s="34">
        <v>3342.3272988471995</v>
      </c>
      <c r="Q69" s="34">
        <v>3475.8622738236995</v>
      </c>
      <c r="R69" s="34">
        <v>3574.5817038646005</v>
      </c>
      <c r="S69" s="34">
        <v>3321.1291007430004</v>
      </c>
      <c r="T69" s="34">
        <v>3460.5144208577999</v>
      </c>
      <c r="U69" s="34">
        <v>3533.1770956326004</v>
      </c>
      <c r="V69" s="34">
        <v>3551.8498383924998</v>
      </c>
      <c r="W69" s="34">
        <v>3571.6320761692</v>
      </c>
      <c r="X69" s="34">
        <v>3394.4988679746002</v>
      </c>
      <c r="Y69" s="34">
        <v>2974.6267720354999</v>
      </c>
      <c r="Z69" s="34">
        <v>2763.4732056921002</v>
      </c>
      <c r="AA69" s="34">
        <v>2859.462794385799</v>
      </c>
    </row>
    <row r="70" spans="1:27" s="30" customFormat="1" x14ac:dyDescent="0.35">
      <c r="A70" s="31" t="s">
        <v>122</v>
      </c>
      <c r="B70" s="31" t="s">
        <v>34</v>
      </c>
      <c r="C70" s="34">
        <v>64.206489671599996</v>
      </c>
      <c r="D70" s="34">
        <v>61.632221211600005</v>
      </c>
      <c r="E70" s="34">
        <v>73.446561706799997</v>
      </c>
      <c r="F70" s="34">
        <v>61.530506553699901</v>
      </c>
      <c r="G70" s="34">
        <v>59.844218014299898</v>
      </c>
      <c r="H70" s="34">
        <v>63.611021885</v>
      </c>
      <c r="I70" s="34">
        <v>62.445731065499999</v>
      </c>
      <c r="J70" s="34">
        <v>56.654167907999891</v>
      </c>
      <c r="K70" s="34">
        <v>60.577285831399998</v>
      </c>
      <c r="L70" s="34">
        <v>88.338707999999897</v>
      </c>
      <c r="M70" s="34">
        <v>84.993043499999985</v>
      </c>
      <c r="N70" s="34">
        <v>342.67941999999999</v>
      </c>
      <c r="O70" s="34">
        <v>336.78157759999999</v>
      </c>
      <c r="P70" s="34">
        <v>307.92689529999996</v>
      </c>
      <c r="Q70" s="34">
        <v>323.01358200000004</v>
      </c>
      <c r="R70" s="34">
        <v>325.93446499999902</v>
      </c>
      <c r="S70" s="34">
        <v>576.09587199999999</v>
      </c>
      <c r="T70" s="34">
        <v>565.9317873</v>
      </c>
      <c r="U70" s="34">
        <v>574.5287851999999</v>
      </c>
      <c r="V70" s="34">
        <v>550.24664449999989</v>
      </c>
      <c r="W70" s="34">
        <v>626.18549279999991</v>
      </c>
      <c r="X70" s="34">
        <v>608.50243669999998</v>
      </c>
      <c r="Y70" s="34">
        <v>590.80122159999996</v>
      </c>
      <c r="Z70" s="34">
        <v>1072.2885657000002</v>
      </c>
      <c r="AA70" s="34">
        <v>1102.9299129999999</v>
      </c>
    </row>
    <row r="71" spans="1:27" s="30" customFormat="1" x14ac:dyDescent="0.35">
      <c r="A71" s="31" t="s">
        <v>122</v>
      </c>
      <c r="B71" s="31" t="s">
        <v>70</v>
      </c>
      <c r="C71" s="34">
        <v>0</v>
      </c>
      <c r="D71" s="34">
        <v>0</v>
      </c>
      <c r="E71" s="34">
        <v>0</v>
      </c>
      <c r="F71" s="34">
        <v>2.0121366000000001E-3</v>
      </c>
      <c r="G71" s="34">
        <v>2.1087707000000001E-3</v>
      </c>
      <c r="H71" s="34">
        <v>2.3089270000000001E-3</v>
      </c>
      <c r="I71" s="34">
        <v>2.4649011999999999E-3</v>
      </c>
      <c r="J71" s="34">
        <v>2.5713681000000001E-3</v>
      </c>
      <c r="K71" s="34">
        <v>2.8284543999999999E-3</v>
      </c>
      <c r="L71" s="34">
        <v>3.6160618000000001E-3</v>
      </c>
      <c r="M71" s="34">
        <v>3.6614210999999998E-3</v>
      </c>
      <c r="N71" s="34">
        <v>4.3135606999999999E-3</v>
      </c>
      <c r="O71" s="34">
        <v>4.4732849999999996E-3</v>
      </c>
      <c r="P71" s="34">
        <v>4.609508E-3</v>
      </c>
      <c r="Q71" s="34">
        <v>5.6145606000000004E-3</v>
      </c>
      <c r="R71" s="34">
        <v>6.4068114999999998E-3</v>
      </c>
      <c r="S71" s="34">
        <v>1.2422160999999999E-2</v>
      </c>
      <c r="T71" s="34">
        <v>1.2550502E-2</v>
      </c>
      <c r="U71" s="34">
        <v>1.2801643999999999E-2</v>
      </c>
      <c r="V71" s="34">
        <v>1.3042494999999999E-2</v>
      </c>
      <c r="W71" s="34">
        <v>1.7617767999999999E-2</v>
      </c>
      <c r="X71" s="34">
        <v>1.7545562000000001E-2</v>
      </c>
      <c r="Y71" s="34">
        <v>1.7693540000000001E-2</v>
      </c>
      <c r="Z71" s="34">
        <v>2.4231661000000002E-2</v>
      </c>
      <c r="AA71" s="34">
        <v>2.4919686999999999E-2</v>
      </c>
    </row>
    <row r="72" spans="1:27" s="30" customFormat="1" x14ac:dyDescent="0.35">
      <c r="A72" s="31" t="s">
        <v>122</v>
      </c>
      <c r="B72" s="31" t="s">
        <v>52</v>
      </c>
      <c r="C72" s="27">
        <v>62.109665</v>
      </c>
      <c r="D72" s="27">
        <v>54.761029999999998</v>
      </c>
      <c r="E72" s="27">
        <v>54.573333999999903</v>
      </c>
      <c r="F72" s="27">
        <v>41.224539999999998</v>
      </c>
      <c r="G72" s="27">
        <v>45.328196999999903</v>
      </c>
      <c r="H72" s="27">
        <v>59.322069999999997</v>
      </c>
      <c r="I72" s="27">
        <v>77.951189999999997</v>
      </c>
      <c r="J72" s="27">
        <v>107.210335</v>
      </c>
      <c r="K72" s="27">
        <v>139.01967999999999</v>
      </c>
      <c r="L72" s="27">
        <v>171.72879</v>
      </c>
      <c r="M72" s="27">
        <v>186.91127</v>
      </c>
      <c r="N72" s="27">
        <v>208.06838999999999</v>
      </c>
      <c r="O72" s="27">
        <v>219.54227999999901</v>
      </c>
      <c r="P72" s="27">
        <v>231.62075999999999</v>
      </c>
      <c r="Q72" s="27">
        <v>264.23145</v>
      </c>
      <c r="R72" s="27">
        <v>281.531129999999</v>
      </c>
      <c r="S72" s="27">
        <v>294.50403</v>
      </c>
      <c r="T72" s="27">
        <v>305.60782</v>
      </c>
      <c r="U72" s="27">
        <v>326.625979999999</v>
      </c>
      <c r="V72" s="27">
        <v>334.54534999999998</v>
      </c>
      <c r="W72" s="27">
        <v>347.15989999999999</v>
      </c>
      <c r="X72" s="27">
        <v>351.52987999999999</v>
      </c>
      <c r="Y72" s="27">
        <v>355.07387999999997</v>
      </c>
      <c r="Z72" s="27">
        <v>363.14096000000001</v>
      </c>
      <c r="AA72" s="27">
        <v>382.11383000000001</v>
      </c>
    </row>
    <row r="73" spans="1:27" s="30" customFormat="1" x14ac:dyDescent="0.35">
      <c r="A73" s="38" t="s">
        <v>127</v>
      </c>
      <c r="B73" s="38"/>
      <c r="C73" s="35">
        <v>9513.5377893356981</v>
      </c>
      <c r="D73" s="35">
        <v>9587.3645900513839</v>
      </c>
      <c r="E73" s="35">
        <v>8746.001240252428</v>
      </c>
      <c r="F73" s="35">
        <v>7530.311094865835</v>
      </c>
      <c r="G73" s="35">
        <v>7393.8217392331817</v>
      </c>
      <c r="H73" s="35">
        <v>8093.1988340594753</v>
      </c>
      <c r="I73" s="35">
        <v>8229.4733930341099</v>
      </c>
      <c r="J73" s="35">
        <v>7637.8570086476802</v>
      </c>
      <c r="K73" s="35">
        <v>10471.523217746588</v>
      </c>
      <c r="L73" s="35">
        <v>12483.366147648037</v>
      </c>
      <c r="M73" s="35">
        <v>13538.369269319393</v>
      </c>
      <c r="N73" s="35">
        <v>12572.046694344997</v>
      </c>
      <c r="O73" s="35">
        <v>13789.817893267787</v>
      </c>
      <c r="P73" s="35">
        <v>12989.430975073976</v>
      </c>
      <c r="Q73" s="35">
        <v>14017.760283467238</v>
      </c>
      <c r="R73" s="35">
        <v>14601.5124873691</v>
      </c>
      <c r="S73" s="35">
        <v>13576.264195097396</v>
      </c>
      <c r="T73" s="35">
        <v>14685.831239162007</v>
      </c>
      <c r="U73" s="35">
        <v>14260.5206489625</v>
      </c>
      <c r="V73" s="35">
        <v>15212.240319519336</v>
      </c>
      <c r="W73" s="35">
        <v>14052.9981375635</v>
      </c>
      <c r="X73" s="35">
        <v>13998.523697113611</v>
      </c>
      <c r="Y73" s="35">
        <v>13036.331972573895</v>
      </c>
      <c r="Z73" s="35">
        <v>14064.510374546689</v>
      </c>
      <c r="AA73" s="35">
        <v>14081.171846876201</v>
      </c>
    </row>
    <row r="74" spans="1:27" s="30" customFormat="1" x14ac:dyDescent="0.35"/>
    <row r="75" spans="1:27" s="30" customFormat="1"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s="30" customFormat="1"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s="30" customFormat="1"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s="30" customFormat="1" x14ac:dyDescent="0.35">
      <c r="A78" s="31" t="s">
        <v>123</v>
      </c>
      <c r="B78" s="31" t="s">
        <v>18</v>
      </c>
      <c r="C78" s="34">
        <v>0</v>
      </c>
      <c r="D78" s="34">
        <v>1.0430655000000001E-3</v>
      </c>
      <c r="E78" s="34">
        <v>1.1613942999999999E-3</v>
      </c>
      <c r="F78" s="34">
        <v>1.1881680000000001E-3</v>
      </c>
      <c r="G78" s="34">
        <v>1.1665999E-3</v>
      </c>
      <c r="H78" s="34">
        <v>1.2153611999999999E-3</v>
      </c>
      <c r="I78" s="34">
        <v>1.2566106E-3</v>
      </c>
      <c r="J78" s="34">
        <v>1.2740283999999899E-3</v>
      </c>
      <c r="K78" s="34">
        <v>1.4038464E-3</v>
      </c>
      <c r="L78" s="34">
        <v>1.6006E-3</v>
      </c>
      <c r="M78" s="34">
        <v>1.5801515999999999E-3</v>
      </c>
      <c r="N78" s="34">
        <v>1.7849647E-3</v>
      </c>
      <c r="O78" s="34">
        <v>1.9517720000000001E-3</v>
      </c>
      <c r="P78" s="34">
        <v>1.9270093E-3</v>
      </c>
      <c r="Q78" s="34">
        <v>1.9700222000000002E-3</v>
      </c>
      <c r="R78" s="34">
        <v>1.9802082999999999E-3</v>
      </c>
      <c r="S78" s="34">
        <v>2.2805460999999901E-3</v>
      </c>
      <c r="T78" s="34">
        <v>2.4675534000000001E-3</v>
      </c>
      <c r="U78" s="34">
        <v>2.6128376E-3</v>
      </c>
      <c r="V78" s="34">
        <v>2.4466342000000001E-3</v>
      </c>
      <c r="W78" s="34">
        <v>3.1190420999999999E-3</v>
      </c>
      <c r="X78" s="34">
        <v>3.1587344E-3</v>
      </c>
      <c r="Y78" s="34">
        <v>3.068524E-3</v>
      </c>
      <c r="Z78" s="34">
        <v>3.1469067999999999E-3</v>
      </c>
      <c r="AA78" s="34">
        <v>3.1970963000000001E-3</v>
      </c>
    </row>
    <row r="79" spans="1:27" s="30" customFormat="1"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s="30" customFormat="1" x14ac:dyDescent="0.35">
      <c r="A80" s="31" t="s">
        <v>123</v>
      </c>
      <c r="B80" s="31" t="s">
        <v>63</v>
      </c>
      <c r="C80" s="34">
        <v>9.3608181999999993E-4</v>
      </c>
      <c r="D80" s="34">
        <v>7.6673130999999907E-4</v>
      </c>
      <c r="E80" s="34">
        <v>8.4096450999999995E-4</v>
      </c>
      <c r="F80" s="34">
        <v>8.8046753000000006E-4</v>
      </c>
      <c r="G80" s="34">
        <v>8.3027246999999905E-4</v>
      </c>
      <c r="H80" s="34">
        <v>8.6349688999999997E-4</v>
      </c>
      <c r="I80" s="34">
        <v>8.9121752999999997E-4</v>
      </c>
      <c r="J80" s="34">
        <v>9.0075947999999992E-4</v>
      </c>
      <c r="K80" s="34">
        <v>9.6902356999999887E-4</v>
      </c>
      <c r="L80" s="34">
        <v>1.0795059699999999E-3</v>
      </c>
      <c r="M80" s="34">
        <v>1.0449148600000001E-3</v>
      </c>
      <c r="N80" s="34">
        <v>1.197426649999998E-3</v>
      </c>
      <c r="O80" s="34">
        <v>1.3002667E-3</v>
      </c>
      <c r="P80" s="34">
        <v>1.2688934199999991E-3</v>
      </c>
      <c r="Q80" s="34">
        <v>0.62085391086999997</v>
      </c>
      <c r="R80" s="34">
        <v>1.3691571499999989E-3</v>
      </c>
      <c r="S80" s="34">
        <v>1.1834392757499999</v>
      </c>
      <c r="T80" s="34">
        <v>1.652199389999998E-3</v>
      </c>
      <c r="U80" s="34">
        <v>0.66264064614999996</v>
      </c>
      <c r="V80" s="34">
        <v>1.060213299999999E-3</v>
      </c>
      <c r="W80" s="34">
        <v>1.1613713101499998</v>
      </c>
      <c r="X80" s="34">
        <v>1.4244532399999999E-3</v>
      </c>
      <c r="Y80" s="34">
        <v>0.55024190819999996</v>
      </c>
      <c r="Z80" s="34">
        <v>4.6044543255999999</v>
      </c>
      <c r="AA80" s="34">
        <v>2.7127415377999999</v>
      </c>
    </row>
    <row r="81" spans="1:27" s="30" customFormat="1" x14ac:dyDescent="0.35">
      <c r="A81" s="31" t="s">
        <v>123</v>
      </c>
      <c r="B81" s="31" t="s">
        <v>62</v>
      </c>
      <c r="C81" s="34">
        <v>7100.7435443999993</v>
      </c>
      <c r="D81" s="34">
        <v>10722.329405300003</v>
      </c>
      <c r="E81" s="34">
        <v>7978.8026169999948</v>
      </c>
      <c r="F81" s="34">
        <v>8123.6436685999997</v>
      </c>
      <c r="G81" s="34">
        <v>9748.4103026999983</v>
      </c>
      <c r="H81" s="34">
        <v>8855.3322329999974</v>
      </c>
      <c r="I81" s="34">
        <v>8921.0953399999999</v>
      </c>
      <c r="J81" s="34">
        <v>9843.306988999997</v>
      </c>
      <c r="K81" s="34">
        <v>8769.7008140000034</v>
      </c>
      <c r="L81" s="34">
        <v>7028.4343996999996</v>
      </c>
      <c r="M81" s="34">
        <v>10697.090389999999</v>
      </c>
      <c r="N81" s="34">
        <v>7859.8127449999856</v>
      </c>
      <c r="O81" s="34">
        <v>8040.664600000001</v>
      </c>
      <c r="P81" s="34">
        <v>9648.733213999998</v>
      </c>
      <c r="Q81" s="34">
        <v>8812.608964999994</v>
      </c>
      <c r="R81" s="34">
        <v>8777.6431699999994</v>
      </c>
      <c r="S81" s="34">
        <v>9742.3501499999966</v>
      </c>
      <c r="T81" s="34">
        <v>8679.6628749999963</v>
      </c>
      <c r="U81" s="34">
        <v>7012.8785980000002</v>
      </c>
      <c r="V81" s="34">
        <v>10514.659514000001</v>
      </c>
      <c r="W81" s="34">
        <v>7786.8865399999977</v>
      </c>
      <c r="X81" s="34">
        <v>7965.983635999999</v>
      </c>
      <c r="Y81" s="34">
        <v>9608.1690059999946</v>
      </c>
      <c r="Z81" s="34">
        <v>8683.1199999999953</v>
      </c>
      <c r="AA81" s="34">
        <v>8695.8637599999984</v>
      </c>
    </row>
    <row r="82" spans="1:27" s="30" customFormat="1" x14ac:dyDescent="0.35">
      <c r="A82" s="31" t="s">
        <v>123</v>
      </c>
      <c r="B82" s="31" t="s">
        <v>66</v>
      </c>
      <c r="C82" s="34">
        <v>1795.79439</v>
      </c>
      <c r="D82" s="34">
        <v>2039.3718094216988</v>
      </c>
      <c r="E82" s="34">
        <v>3060.0334324603004</v>
      </c>
      <c r="F82" s="34">
        <v>3246.5923089283997</v>
      </c>
      <c r="G82" s="34">
        <v>3474.7699498450997</v>
      </c>
      <c r="H82" s="34">
        <v>3509.813986101</v>
      </c>
      <c r="I82" s="34">
        <v>3609.6936981059998</v>
      </c>
      <c r="J82" s="34">
        <v>3408.5107329870998</v>
      </c>
      <c r="K82" s="34">
        <v>4204.1329665690992</v>
      </c>
      <c r="L82" s="34">
        <v>4220.2615598464999</v>
      </c>
      <c r="M82" s="34">
        <v>5855.0239560495993</v>
      </c>
      <c r="N82" s="34">
        <v>7112.6536037429996</v>
      </c>
      <c r="O82" s="34">
        <v>7210.3146099450005</v>
      </c>
      <c r="P82" s="34">
        <v>7564.8521718929987</v>
      </c>
      <c r="Q82" s="34">
        <v>7558.9853528579997</v>
      </c>
      <c r="R82" s="34">
        <v>7643.7101764429999</v>
      </c>
      <c r="S82" s="34">
        <v>7095.5025110830002</v>
      </c>
      <c r="T82" s="34">
        <v>6802.6230299879999</v>
      </c>
      <c r="U82" s="34">
        <v>6714.9707438695004</v>
      </c>
      <c r="V82" s="34">
        <v>7306.2832202959999</v>
      </c>
      <c r="W82" s="34">
        <v>6555.9464595059981</v>
      </c>
      <c r="X82" s="34">
        <v>6458.6658506229996</v>
      </c>
      <c r="Y82" s="34">
        <v>6848.2546948100007</v>
      </c>
      <c r="Z82" s="34">
        <v>6683.4233067370005</v>
      </c>
      <c r="AA82" s="34">
        <v>6702.3526424009988</v>
      </c>
    </row>
    <row r="83" spans="1:27" s="30" customFormat="1" x14ac:dyDescent="0.35">
      <c r="A83" s="31" t="s">
        <v>123</v>
      </c>
      <c r="B83" s="31" t="s">
        <v>65</v>
      </c>
      <c r="C83" s="34">
        <v>3.0520195000000001E-4</v>
      </c>
      <c r="D83" s="34">
        <v>4.1753466999999998E-4</v>
      </c>
      <c r="E83" s="34">
        <v>4.3353824999999902E-4</v>
      </c>
      <c r="F83" s="34">
        <v>4.3653026999999997E-4</v>
      </c>
      <c r="G83" s="34">
        <v>6.3740933999999996E-4</v>
      </c>
      <c r="H83" s="34">
        <v>1.2330657E-3</v>
      </c>
      <c r="I83" s="34">
        <v>1.2589528999999999E-3</v>
      </c>
      <c r="J83" s="34">
        <v>1.26779E-3</v>
      </c>
      <c r="K83" s="34">
        <v>2.1921065999999999E-3</v>
      </c>
      <c r="L83" s="34">
        <v>4.1958689999999996E-3</v>
      </c>
      <c r="M83" s="34">
        <v>3.9542685000000001E-3</v>
      </c>
      <c r="N83" s="34">
        <v>3.9006688000000002E-3</v>
      </c>
      <c r="O83" s="34">
        <v>3.944314E-3</v>
      </c>
      <c r="P83" s="34">
        <v>3.5622559999999902E-3</v>
      </c>
      <c r="Q83" s="34">
        <v>3.6008583999999999E-3</v>
      </c>
      <c r="R83" s="34">
        <v>3.3586001999999998E-3</v>
      </c>
      <c r="S83" s="34">
        <v>3.5249218000000001E-3</v>
      </c>
      <c r="T83" s="34">
        <v>3.77647099999999E-3</v>
      </c>
      <c r="U83" s="34">
        <v>3.7205751999999999E-3</v>
      </c>
      <c r="V83" s="34">
        <v>3.5037011999999898E-3</v>
      </c>
      <c r="W83" s="34">
        <v>4.6818377000000001E-3</v>
      </c>
      <c r="X83" s="34">
        <v>4.8549070000000003E-3</v>
      </c>
      <c r="Y83" s="34">
        <v>4.3203807000000002E-3</v>
      </c>
      <c r="Z83" s="34">
        <v>4.8434515000000001E-3</v>
      </c>
      <c r="AA83" s="34">
        <v>4.5924729999999997E-3</v>
      </c>
    </row>
    <row r="84" spans="1:27" s="30" customFormat="1" x14ac:dyDescent="0.35">
      <c r="A84" s="31" t="s">
        <v>123</v>
      </c>
      <c r="B84" s="31" t="s">
        <v>34</v>
      </c>
      <c r="C84" s="34">
        <v>1.8630114999999899E-3</v>
      </c>
      <c r="D84" s="34">
        <v>2.3086491999999999E-3</v>
      </c>
      <c r="E84" s="34">
        <v>2.2169681999999998E-3</v>
      </c>
      <c r="F84" s="34">
        <v>2.1956440000000001E-3</v>
      </c>
      <c r="G84" s="34">
        <v>2.3121947999999999E-3</v>
      </c>
      <c r="H84" s="34">
        <v>3.2254129999999999E-3</v>
      </c>
      <c r="I84" s="34">
        <v>4.0989006000000001E-3</v>
      </c>
      <c r="J84" s="34">
        <v>4.5855897E-3</v>
      </c>
      <c r="K84" s="34">
        <v>4.4696303000000001E-3</v>
      </c>
      <c r="L84" s="34">
        <v>7.5633339999999997E-3</v>
      </c>
      <c r="M84" s="34">
        <v>1.11841689999999E-2</v>
      </c>
      <c r="N84" s="34">
        <v>1.131383E-2</v>
      </c>
      <c r="O84" s="34">
        <v>1.0913636000000001E-2</v>
      </c>
      <c r="P84" s="34">
        <v>1.17296465E-2</v>
      </c>
      <c r="Q84" s="34">
        <v>1.2884161E-2</v>
      </c>
      <c r="R84" s="34">
        <v>1.3445348500000001E-2</v>
      </c>
      <c r="S84" s="34">
        <v>1.3793866E-2</v>
      </c>
      <c r="T84" s="34">
        <v>1.3209593E-2</v>
      </c>
      <c r="U84" s="34">
        <v>1.379297E-2</v>
      </c>
      <c r="V84" s="34">
        <v>1.6725145E-2</v>
      </c>
      <c r="W84" s="34">
        <v>1.8635696E-2</v>
      </c>
      <c r="X84" s="34">
        <v>1.8709079999999999E-2</v>
      </c>
      <c r="Y84" s="34">
        <v>2.0913944E-2</v>
      </c>
      <c r="Z84" s="34">
        <v>2.1671650000000001E-2</v>
      </c>
      <c r="AA84" s="34">
        <v>2.1736822999999999E-2</v>
      </c>
    </row>
    <row r="85" spans="1:27" s="30" customFormat="1" x14ac:dyDescent="0.35">
      <c r="A85" s="31" t="s">
        <v>123</v>
      </c>
      <c r="B85" s="31" t="s">
        <v>70</v>
      </c>
      <c r="C85" s="34">
        <v>0</v>
      </c>
      <c r="D85" s="34">
        <v>0</v>
      </c>
      <c r="E85" s="34">
        <v>0</v>
      </c>
      <c r="F85" s="34">
        <v>2.9414909999999901E-3</v>
      </c>
      <c r="G85" s="34">
        <v>3.4052865000000002E-3</v>
      </c>
      <c r="H85" s="34">
        <v>3.5079554999999998E-3</v>
      </c>
      <c r="I85" s="34">
        <v>3.72338099999999E-3</v>
      </c>
      <c r="J85" s="34">
        <v>4.0129987000000001E-3</v>
      </c>
      <c r="K85" s="34">
        <v>4.1439049999999998E-3</v>
      </c>
      <c r="L85" s="34">
        <v>4.2703096000000001E-3</v>
      </c>
      <c r="M85" s="34">
        <v>5.8066085999999998E-3</v>
      </c>
      <c r="N85" s="34">
        <v>7.0781769999999997E-3</v>
      </c>
      <c r="O85" s="34">
        <v>7.2080149999999999E-3</v>
      </c>
      <c r="P85" s="34">
        <v>7.67528869999999E-3</v>
      </c>
      <c r="Q85" s="34">
        <v>1.0604478999999899E-2</v>
      </c>
      <c r="R85" s="34">
        <v>1.1765029999999999E-2</v>
      </c>
      <c r="S85" s="34">
        <v>1.18933689999999E-2</v>
      </c>
      <c r="T85" s="34">
        <v>1.1852885000000001E-2</v>
      </c>
      <c r="U85" s="34">
        <v>1.4385105E-2</v>
      </c>
      <c r="V85" s="34">
        <v>1.51821389999999E-2</v>
      </c>
      <c r="W85" s="34">
        <v>3.4276236000000002E-2</v>
      </c>
      <c r="X85" s="34">
        <v>3.4020938000000001E-2</v>
      </c>
      <c r="Y85" s="34">
        <v>3.3871239999999997E-2</v>
      </c>
      <c r="Z85" s="34">
        <v>3.4998910000000001E-2</v>
      </c>
      <c r="AA85" s="34">
        <v>3.4744944E-2</v>
      </c>
    </row>
    <row r="86" spans="1:27" s="30" customFormat="1" x14ac:dyDescent="0.35">
      <c r="A86" s="31" t="s">
        <v>123</v>
      </c>
      <c r="B86" s="31" t="s">
        <v>52</v>
      </c>
      <c r="C86" s="27">
        <v>0.27449572</v>
      </c>
      <c r="D86" s="27">
        <v>0.2333723</v>
      </c>
      <c r="E86" s="27">
        <v>1.4697838000000001</v>
      </c>
      <c r="F86" s="27">
        <v>1.27783489999999</v>
      </c>
      <c r="G86" s="27">
        <v>1.8748646</v>
      </c>
      <c r="H86" s="27">
        <v>3.8863713999999998</v>
      </c>
      <c r="I86" s="27">
        <v>4.9118256999999996</v>
      </c>
      <c r="J86" s="27">
        <v>6.0380739999999999</v>
      </c>
      <c r="K86" s="27">
        <v>10.619168999999999</v>
      </c>
      <c r="L86" s="27">
        <v>14.115664000000001</v>
      </c>
      <c r="M86" s="27">
        <v>29.30855</v>
      </c>
      <c r="N86" s="27">
        <v>36.065284999999903</v>
      </c>
      <c r="O86" s="27">
        <v>34.591853999999998</v>
      </c>
      <c r="P86" s="27">
        <v>34.669834000000002</v>
      </c>
      <c r="Q86" s="27">
        <v>47.253309999999999</v>
      </c>
      <c r="R86" s="27">
        <v>51.359214999999999</v>
      </c>
      <c r="S86" s="27">
        <v>47.231532999999999</v>
      </c>
      <c r="T86" s="27">
        <v>51.982554999999998</v>
      </c>
      <c r="U86" s="27">
        <v>66.981673999999998</v>
      </c>
      <c r="V86" s="27">
        <v>51.557720000000003</v>
      </c>
      <c r="W86" s="27">
        <v>73.890600000000006</v>
      </c>
      <c r="X86" s="27">
        <v>71.967309999999998</v>
      </c>
      <c r="Y86" s="27">
        <v>59.442374999999998</v>
      </c>
      <c r="Z86" s="27">
        <v>66.680679999999995</v>
      </c>
      <c r="AA86" s="27">
        <v>68.757819999999995</v>
      </c>
    </row>
    <row r="87" spans="1:27" s="30" customFormat="1" x14ac:dyDescent="0.35">
      <c r="A87" s="38" t="s">
        <v>127</v>
      </c>
      <c r="B87" s="38"/>
      <c r="C87" s="35">
        <v>8896.5391756837689</v>
      </c>
      <c r="D87" s="35">
        <v>12761.70344205318</v>
      </c>
      <c r="E87" s="35">
        <v>11038.838485357355</v>
      </c>
      <c r="F87" s="35">
        <v>11370.2384826942</v>
      </c>
      <c r="G87" s="35">
        <v>13223.182886826808</v>
      </c>
      <c r="H87" s="35">
        <v>12365.149531024786</v>
      </c>
      <c r="I87" s="35">
        <v>12530.792444887029</v>
      </c>
      <c r="J87" s="35">
        <v>13251.821164564977</v>
      </c>
      <c r="K87" s="35">
        <v>12973.838345545673</v>
      </c>
      <c r="L87" s="35">
        <v>11248.70283552147</v>
      </c>
      <c r="M87" s="35">
        <v>16552.120925384559</v>
      </c>
      <c r="N87" s="35">
        <v>14972.473231803137</v>
      </c>
      <c r="O87" s="35">
        <v>15250.986406297701</v>
      </c>
      <c r="P87" s="35">
        <v>17213.592144051716</v>
      </c>
      <c r="Q87" s="35">
        <v>16372.220742649464</v>
      </c>
      <c r="R87" s="35">
        <v>16421.360054408648</v>
      </c>
      <c r="S87" s="35">
        <v>16839.041905826649</v>
      </c>
      <c r="T87" s="35">
        <v>15482.293801211785</v>
      </c>
      <c r="U87" s="35">
        <v>13728.518315928452</v>
      </c>
      <c r="V87" s="35">
        <v>17820.9497448447</v>
      </c>
      <c r="W87" s="35">
        <v>14344.002171695945</v>
      </c>
      <c r="X87" s="35">
        <v>14424.658924717638</v>
      </c>
      <c r="Y87" s="35">
        <v>16456.981331622897</v>
      </c>
      <c r="Z87" s="35">
        <v>15371.155751420894</v>
      </c>
      <c r="AA87" s="35">
        <v>15400.936933508099</v>
      </c>
    </row>
    <row r="88" spans="1:27" s="30" customFormat="1" collapsed="1" x14ac:dyDescent="0.3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row>
    <row r="89" spans="1:27" s="30" customFormat="1" x14ac:dyDescent="0.3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row>
    <row r="90" spans="1:27" s="30" customFormat="1" x14ac:dyDescent="0.35">
      <c r="A90" s="18" t="s">
        <v>124</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row>
    <row r="91" spans="1:27" s="30" customFormat="1" x14ac:dyDescent="0.35">
      <c r="A91" s="19" t="s">
        <v>117</v>
      </c>
      <c r="B91" s="19" t="s">
        <v>118</v>
      </c>
      <c r="C91" s="19" t="s">
        <v>75</v>
      </c>
      <c r="D91" s="19" t="s">
        <v>82</v>
      </c>
      <c r="E91" s="19" t="s">
        <v>83</v>
      </c>
      <c r="F91" s="19" t="s">
        <v>84</v>
      </c>
      <c r="G91" s="19" t="s">
        <v>85</v>
      </c>
      <c r="H91" s="19" t="s">
        <v>86</v>
      </c>
      <c r="I91" s="19" t="s">
        <v>87</v>
      </c>
      <c r="J91" s="19" t="s">
        <v>88</v>
      </c>
      <c r="K91" s="19" t="s">
        <v>89</v>
      </c>
      <c r="L91" s="19" t="s">
        <v>90</v>
      </c>
      <c r="M91" s="19" t="s">
        <v>91</v>
      </c>
      <c r="N91" s="19" t="s">
        <v>92</v>
      </c>
      <c r="O91" s="19" t="s">
        <v>93</v>
      </c>
      <c r="P91" s="19" t="s">
        <v>94</v>
      </c>
      <c r="Q91" s="19" t="s">
        <v>95</v>
      </c>
      <c r="R91" s="19" t="s">
        <v>96</v>
      </c>
      <c r="S91" s="19" t="s">
        <v>97</v>
      </c>
      <c r="T91" s="19" t="s">
        <v>98</v>
      </c>
      <c r="U91" s="19" t="s">
        <v>99</v>
      </c>
      <c r="V91" s="19" t="s">
        <v>100</v>
      </c>
      <c r="W91" s="19" t="s">
        <v>101</v>
      </c>
      <c r="X91" s="19" t="s">
        <v>102</v>
      </c>
      <c r="Y91" s="19" t="s">
        <v>103</v>
      </c>
      <c r="Z91" s="19" t="s">
        <v>104</v>
      </c>
      <c r="AA91" s="19" t="s">
        <v>105</v>
      </c>
    </row>
    <row r="92" spans="1:27" s="30" customFormat="1" x14ac:dyDescent="0.35">
      <c r="A92" s="31" t="s">
        <v>38</v>
      </c>
      <c r="B92" s="31" t="s">
        <v>67</v>
      </c>
      <c r="C92" s="34">
        <v>148.19473386679994</v>
      </c>
      <c r="D92" s="34">
        <v>158.35465867899998</v>
      </c>
      <c r="E92" s="34">
        <v>201.19492363239976</v>
      </c>
      <c r="F92" s="34">
        <v>185.40021273100001</v>
      </c>
      <c r="G92" s="34">
        <v>183.76817808349995</v>
      </c>
      <c r="H92" s="34">
        <v>205.16701925089978</v>
      </c>
      <c r="I92" s="34">
        <v>198.52467876589998</v>
      </c>
      <c r="J92" s="34">
        <v>182.19759478899977</v>
      </c>
      <c r="K92" s="34">
        <v>194.9964707769</v>
      </c>
      <c r="L92" s="34">
        <v>973.26920044749988</v>
      </c>
      <c r="M92" s="34">
        <v>895.60686509899995</v>
      </c>
      <c r="N92" s="34">
        <v>1892.9594419979999</v>
      </c>
      <c r="O92" s="34">
        <v>3838.4154461604999</v>
      </c>
      <c r="P92" s="34">
        <v>3689.675091563</v>
      </c>
      <c r="Q92" s="34">
        <v>3931.2113836090002</v>
      </c>
      <c r="R92" s="34">
        <v>3915.6838841489985</v>
      </c>
      <c r="S92" s="34">
        <v>4132.1936459730005</v>
      </c>
      <c r="T92" s="34">
        <v>4050.2699599909993</v>
      </c>
      <c r="U92" s="34">
        <v>4158.3382332010005</v>
      </c>
      <c r="V92" s="34">
        <v>4067.2645362039993</v>
      </c>
      <c r="W92" s="34">
        <v>4675.8317719929992</v>
      </c>
      <c r="X92" s="34">
        <v>5413.1506444639999</v>
      </c>
      <c r="Y92" s="34">
        <v>5243.4955196659985</v>
      </c>
      <c r="Z92" s="34">
        <v>6150.1260290529999</v>
      </c>
      <c r="AA92" s="34">
        <v>6144.7762819950012</v>
      </c>
    </row>
    <row r="93" spans="1:27" collapsed="1" x14ac:dyDescent="0.35">
      <c r="A93" s="31" t="s">
        <v>38</v>
      </c>
      <c r="B93" s="31" t="s">
        <v>113</v>
      </c>
      <c r="C93" s="34">
        <v>56.141397999999995</v>
      </c>
      <c r="D93" s="34">
        <v>310.622726</v>
      </c>
      <c r="E93" s="34">
        <v>703.84781100000009</v>
      </c>
      <c r="F93" s="34">
        <v>814.5221473383998</v>
      </c>
      <c r="G93" s="34">
        <v>1717.5599983069003</v>
      </c>
      <c r="H93" s="34">
        <v>2543.3858367380999</v>
      </c>
      <c r="I93" s="34">
        <v>2974.8359738855997</v>
      </c>
      <c r="J93" s="34">
        <v>2360.683604201799</v>
      </c>
      <c r="K93" s="34">
        <v>2915.2595061018997</v>
      </c>
      <c r="L93" s="34">
        <v>5166.0907122568997</v>
      </c>
      <c r="M93" s="34">
        <v>4474.0300889370983</v>
      </c>
      <c r="N93" s="34">
        <v>5514.5566135388999</v>
      </c>
      <c r="O93" s="34">
        <v>5692.3684690290984</v>
      </c>
      <c r="P93" s="34">
        <v>5694.3692424601995</v>
      </c>
      <c r="Q93" s="34">
        <v>7483.8621239463901</v>
      </c>
      <c r="R93" s="34">
        <v>8733.2892954215004</v>
      </c>
      <c r="S93" s="34">
        <v>12462.576377555999</v>
      </c>
      <c r="T93" s="34">
        <v>12189.917359675499</v>
      </c>
      <c r="U93" s="34">
        <v>13053.623252442001</v>
      </c>
      <c r="V93" s="34">
        <v>14199.561272665998</v>
      </c>
      <c r="W93" s="34">
        <v>17752.321543065005</v>
      </c>
      <c r="X93" s="34">
        <v>18739.422841148</v>
      </c>
      <c r="Y93" s="34">
        <v>18256.866937043997</v>
      </c>
      <c r="Z93" s="34">
        <v>22020.118204243001</v>
      </c>
      <c r="AA93" s="34">
        <v>21979.189490176999</v>
      </c>
    </row>
    <row r="94" spans="1:27" x14ac:dyDescent="0.35">
      <c r="A94" s="31" t="s">
        <v>38</v>
      </c>
      <c r="B94" s="31" t="s">
        <v>72</v>
      </c>
      <c r="C94" s="34">
        <v>198.71438209000002</v>
      </c>
      <c r="D94" s="34">
        <v>224.92169805999998</v>
      </c>
      <c r="E94" s="34">
        <v>275.0648119</v>
      </c>
      <c r="F94" s="34">
        <v>292.11289754000006</v>
      </c>
      <c r="G94" s="34">
        <v>381.20177933000002</v>
      </c>
      <c r="H94" s="34">
        <v>580.67878359999986</v>
      </c>
      <c r="I94" s="34">
        <v>826.71112059999905</v>
      </c>
      <c r="J94" s="34">
        <v>1050.5134089999999</v>
      </c>
      <c r="K94" s="34">
        <v>1507.4333782000001</v>
      </c>
      <c r="L94" s="34">
        <v>2019.0601909999998</v>
      </c>
      <c r="M94" s="34">
        <v>2236.2925313000005</v>
      </c>
      <c r="N94" s="34">
        <v>2632.0605869999999</v>
      </c>
      <c r="O94" s="34">
        <v>2848.2479755000004</v>
      </c>
      <c r="P94" s="34">
        <v>3051.6098189999998</v>
      </c>
      <c r="Q94" s="34">
        <v>3480.1614149999987</v>
      </c>
      <c r="R94" s="34">
        <v>3697.795678</v>
      </c>
      <c r="S94" s="34">
        <v>3854.7619230000005</v>
      </c>
      <c r="T94" s="34">
        <v>4081.0928659999995</v>
      </c>
      <c r="U94" s="34">
        <v>4396.0232069999984</v>
      </c>
      <c r="V94" s="34">
        <v>4486.8489529999997</v>
      </c>
      <c r="W94" s="34">
        <v>4632.9518599999983</v>
      </c>
      <c r="X94" s="34">
        <v>4771.2245390000007</v>
      </c>
      <c r="Y94" s="34">
        <v>4821.4589500000002</v>
      </c>
      <c r="Z94" s="34">
        <v>5114.4379049999998</v>
      </c>
      <c r="AA94" s="34">
        <v>5281.1687079999992</v>
      </c>
    </row>
    <row r="95" spans="1:27" collapsed="1" x14ac:dyDescent="0.35"/>
    <row r="96" spans="1:27" x14ac:dyDescent="0.35">
      <c r="A96" s="19" t="s">
        <v>117</v>
      </c>
      <c r="B96" s="19" t="s">
        <v>118</v>
      </c>
      <c r="C96" s="19" t="s">
        <v>75</v>
      </c>
      <c r="D96" s="19" t="s">
        <v>82</v>
      </c>
      <c r="E96" s="19" t="s">
        <v>83</v>
      </c>
      <c r="F96" s="19" t="s">
        <v>84</v>
      </c>
      <c r="G96" s="19" t="s">
        <v>85</v>
      </c>
      <c r="H96" s="19" t="s">
        <v>86</v>
      </c>
      <c r="I96" s="19" t="s">
        <v>87</v>
      </c>
      <c r="J96" s="19" t="s">
        <v>88</v>
      </c>
      <c r="K96" s="19" t="s">
        <v>89</v>
      </c>
      <c r="L96" s="19" t="s">
        <v>90</v>
      </c>
      <c r="M96" s="19" t="s">
        <v>91</v>
      </c>
      <c r="N96" s="19" t="s">
        <v>92</v>
      </c>
      <c r="O96" s="19" t="s">
        <v>93</v>
      </c>
      <c r="P96" s="19" t="s">
        <v>94</v>
      </c>
      <c r="Q96" s="19" t="s">
        <v>95</v>
      </c>
      <c r="R96" s="19" t="s">
        <v>96</v>
      </c>
      <c r="S96" s="19" t="s">
        <v>97</v>
      </c>
      <c r="T96" s="19" t="s">
        <v>98</v>
      </c>
      <c r="U96" s="19" t="s">
        <v>99</v>
      </c>
      <c r="V96" s="19" t="s">
        <v>100</v>
      </c>
      <c r="W96" s="19" t="s">
        <v>101</v>
      </c>
      <c r="X96" s="19" t="s">
        <v>102</v>
      </c>
      <c r="Y96" s="19" t="s">
        <v>103</v>
      </c>
      <c r="Z96" s="19" t="s">
        <v>104</v>
      </c>
      <c r="AA96" s="19" t="s">
        <v>105</v>
      </c>
    </row>
    <row r="97" spans="1:27" x14ac:dyDescent="0.35">
      <c r="A97" s="31" t="s">
        <v>119</v>
      </c>
      <c r="B97" s="31" t="s">
        <v>67</v>
      </c>
      <c r="C97" s="34">
        <v>1.3588514999999999E-2</v>
      </c>
      <c r="D97" s="34">
        <v>1.439434569999999E-2</v>
      </c>
      <c r="E97" s="34">
        <v>1.4583420099999989E-2</v>
      </c>
      <c r="F97" s="34">
        <v>1.4410656699999982E-2</v>
      </c>
      <c r="G97" s="34">
        <v>1.4586066299999999E-2</v>
      </c>
      <c r="H97" s="34">
        <v>1.8754991199999991E-2</v>
      </c>
      <c r="I97" s="34">
        <v>2.4229795199999991E-2</v>
      </c>
      <c r="J97" s="34">
        <v>2.5655778000000004E-2</v>
      </c>
      <c r="K97" s="34">
        <v>2.6033712699999999E-2</v>
      </c>
      <c r="L97" s="34">
        <v>721.82906053800002</v>
      </c>
      <c r="M97" s="34">
        <v>673.20686929299995</v>
      </c>
      <c r="N97" s="34">
        <v>1329.70771876</v>
      </c>
      <c r="O97" s="34">
        <v>2911.5957075669999</v>
      </c>
      <c r="P97" s="34">
        <v>2828.1412026150001</v>
      </c>
      <c r="Q97" s="34">
        <v>3011.8311713170001</v>
      </c>
      <c r="R97" s="34">
        <v>3004.7504396989998</v>
      </c>
      <c r="S97" s="34">
        <v>2927.0778496180005</v>
      </c>
      <c r="T97" s="34">
        <v>2858.229975233</v>
      </c>
      <c r="U97" s="34">
        <v>2951.6596161710004</v>
      </c>
      <c r="V97" s="34">
        <v>2884.2633853220004</v>
      </c>
      <c r="W97" s="34">
        <v>3397.3847086000001</v>
      </c>
      <c r="X97" s="34">
        <v>4151.2387491680001</v>
      </c>
      <c r="Y97" s="34">
        <v>4030.9654358489993</v>
      </c>
      <c r="Z97" s="34">
        <v>4334.4664621300008</v>
      </c>
      <c r="AA97" s="34">
        <v>4291.2523222530008</v>
      </c>
    </row>
    <row r="98" spans="1:27" x14ac:dyDescent="0.35">
      <c r="A98" s="31" t="s">
        <v>119</v>
      </c>
      <c r="B98" s="31" t="s">
        <v>113</v>
      </c>
      <c r="C98" s="34">
        <v>11.942477999999991</v>
      </c>
      <c r="D98" s="34">
        <v>189.10056600000001</v>
      </c>
      <c r="E98" s="34">
        <v>377.76521100000002</v>
      </c>
      <c r="F98" s="34">
        <v>492.84971037809987</v>
      </c>
      <c r="G98" s="34">
        <v>1413.7773547270001</v>
      </c>
      <c r="H98" s="34">
        <v>2120.8196199746994</v>
      </c>
      <c r="I98" s="34">
        <v>2545.0865002559999</v>
      </c>
      <c r="J98" s="34">
        <v>1971.1300196088002</v>
      </c>
      <c r="K98" s="34">
        <v>2478.8165831922997</v>
      </c>
      <c r="L98" s="34">
        <v>4548.0361685052994</v>
      </c>
      <c r="M98" s="34">
        <v>3934.2459122282989</v>
      </c>
      <c r="N98" s="34">
        <v>4873.3471208318997</v>
      </c>
      <c r="O98" s="34">
        <v>5120.1966610265981</v>
      </c>
      <c r="P98" s="34">
        <v>5062.0937115031993</v>
      </c>
      <c r="Q98" s="34">
        <v>6653.1769262739899</v>
      </c>
      <c r="R98" s="34">
        <v>7921.4416495939995</v>
      </c>
      <c r="S98" s="34">
        <v>10324.888274972</v>
      </c>
      <c r="T98" s="34">
        <v>10063.691084836499</v>
      </c>
      <c r="U98" s="34">
        <v>10822.931999766002</v>
      </c>
      <c r="V98" s="34">
        <v>11823.081888506</v>
      </c>
      <c r="W98" s="34">
        <v>11944.485789965001</v>
      </c>
      <c r="X98" s="34">
        <v>11329.083352349</v>
      </c>
      <c r="Y98" s="34">
        <v>11216.382098092998</v>
      </c>
      <c r="Z98" s="34">
        <v>12201.245320055999</v>
      </c>
      <c r="AA98" s="34">
        <v>12231.441329502999</v>
      </c>
    </row>
    <row r="99" spans="1:27" x14ac:dyDescent="0.35">
      <c r="A99" s="31" t="s">
        <v>119</v>
      </c>
      <c r="B99" s="31" t="s">
        <v>72</v>
      </c>
      <c r="C99" s="34">
        <v>41.247796840000007</v>
      </c>
      <c r="D99" s="34">
        <v>74.280199259999975</v>
      </c>
      <c r="E99" s="34">
        <v>94.366312100000002</v>
      </c>
      <c r="F99" s="34">
        <v>113.35910394000001</v>
      </c>
      <c r="G99" s="34">
        <v>152.91542053000001</v>
      </c>
      <c r="H99" s="34">
        <v>240.6901332999999</v>
      </c>
      <c r="I99" s="34">
        <v>344.32924759999901</v>
      </c>
      <c r="J99" s="34">
        <v>404.612255</v>
      </c>
      <c r="K99" s="34">
        <v>599.94236319999993</v>
      </c>
      <c r="L99" s="34">
        <v>829.38148099999978</v>
      </c>
      <c r="M99" s="34">
        <v>921.00133730000005</v>
      </c>
      <c r="N99" s="34">
        <v>1066.286951</v>
      </c>
      <c r="O99" s="34">
        <v>1147.1475195</v>
      </c>
      <c r="P99" s="34">
        <v>1213.367129</v>
      </c>
      <c r="Q99" s="34">
        <v>1394.4882569999988</v>
      </c>
      <c r="R99" s="34">
        <v>1461.7357279999999</v>
      </c>
      <c r="S99" s="34">
        <v>1522.365483</v>
      </c>
      <c r="T99" s="34">
        <v>1591.29664</v>
      </c>
      <c r="U99" s="34">
        <v>1703.398092999998</v>
      </c>
      <c r="V99" s="34">
        <v>1744.564609</v>
      </c>
      <c r="W99" s="34">
        <v>1779.5207649999988</v>
      </c>
      <c r="X99" s="34">
        <v>1837.644184</v>
      </c>
      <c r="Y99" s="34">
        <v>1855.009045</v>
      </c>
      <c r="Z99" s="34">
        <v>1977.594435</v>
      </c>
      <c r="AA99" s="34">
        <v>2018.6302079999989</v>
      </c>
    </row>
    <row r="101" spans="1:27" x14ac:dyDescent="0.35">
      <c r="A101" s="19" t="s">
        <v>117</v>
      </c>
      <c r="B101" s="19" t="s">
        <v>118</v>
      </c>
      <c r="C101" s="19" t="s">
        <v>75</v>
      </c>
      <c r="D101" s="19" t="s">
        <v>82</v>
      </c>
      <c r="E101" s="19" t="s">
        <v>83</v>
      </c>
      <c r="F101" s="19" t="s">
        <v>84</v>
      </c>
      <c r="G101" s="19" t="s">
        <v>85</v>
      </c>
      <c r="H101" s="19" t="s">
        <v>86</v>
      </c>
      <c r="I101" s="19" t="s">
        <v>87</v>
      </c>
      <c r="J101" s="19" t="s">
        <v>88</v>
      </c>
      <c r="K101" s="19" t="s">
        <v>89</v>
      </c>
      <c r="L101" s="19" t="s">
        <v>90</v>
      </c>
      <c r="M101" s="19" t="s">
        <v>91</v>
      </c>
      <c r="N101" s="19" t="s">
        <v>92</v>
      </c>
      <c r="O101" s="19" t="s">
        <v>93</v>
      </c>
      <c r="P101" s="19" t="s">
        <v>94</v>
      </c>
      <c r="Q101" s="19" t="s">
        <v>95</v>
      </c>
      <c r="R101" s="19" t="s">
        <v>96</v>
      </c>
      <c r="S101" s="19" t="s">
        <v>97</v>
      </c>
      <c r="T101" s="19" t="s">
        <v>98</v>
      </c>
      <c r="U101" s="19" t="s">
        <v>99</v>
      </c>
      <c r="V101" s="19" t="s">
        <v>100</v>
      </c>
      <c r="W101" s="19" t="s">
        <v>101</v>
      </c>
      <c r="X101" s="19" t="s">
        <v>102</v>
      </c>
      <c r="Y101" s="19" t="s">
        <v>103</v>
      </c>
      <c r="Z101" s="19" t="s">
        <v>104</v>
      </c>
      <c r="AA101" s="19" t="s">
        <v>105</v>
      </c>
    </row>
    <row r="102" spans="1:27" x14ac:dyDescent="0.35">
      <c r="A102" s="31" t="s">
        <v>120</v>
      </c>
      <c r="B102" s="31" t="s">
        <v>67</v>
      </c>
      <c r="C102" s="34">
        <v>30.0115632545</v>
      </c>
      <c r="D102" s="34">
        <v>47.509470436599997</v>
      </c>
      <c r="E102" s="34">
        <v>71.535530547699892</v>
      </c>
      <c r="F102" s="34">
        <v>74.703611224300005</v>
      </c>
      <c r="G102" s="34">
        <v>74.583325295599991</v>
      </c>
      <c r="H102" s="34">
        <v>90.622785358499897</v>
      </c>
      <c r="I102" s="34">
        <v>86.136851803999988</v>
      </c>
      <c r="J102" s="34">
        <v>74.712994009699997</v>
      </c>
      <c r="K102" s="34">
        <v>81.004079553000011</v>
      </c>
      <c r="L102" s="34">
        <v>93.824299459999907</v>
      </c>
      <c r="M102" s="34">
        <v>83.383366561000003</v>
      </c>
      <c r="N102" s="34">
        <v>95.169886424999987</v>
      </c>
      <c r="O102" s="34">
        <v>498.79332039999997</v>
      </c>
      <c r="P102" s="34">
        <v>469.55722639999999</v>
      </c>
      <c r="Q102" s="34">
        <v>506.70681799999988</v>
      </c>
      <c r="R102" s="34">
        <v>494.96791189999988</v>
      </c>
      <c r="S102" s="34">
        <v>480.46625799999998</v>
      </c>
      <c r="T102" s="34">
        <v>478.03564859999892</v>
      </c>
      <c r="U102" s="34">
        <v>485.87325149999992</v>
      </c>
      <c r="V102" s="34">
        <v>488.19791079999987</v>
      </c>
      <c r="W102" s="34">
        <v>492.87916010000004</v>
      </c>
      <c r="X102" s="34">
        <v>494.21945769999979</v>
      </c>
      <c r="Y102" s="34">
        <v>472.259973</v>
      </c>
      <c r="Z102" s="34">
        <v>479.02856229999998</v>
      </c>
      <c r="AA102" s="34">
        <v>477.95277429999987</v>
      </c>
    </row>
    <row r="103" spans="1:27" x14ac:dyDescent="0.35">
      <c r="A103" s="31" t="s">
        <v>120</v>
      </c>
      <c r="B103" s="31" t="s">
        <v>113</v>
      </c>
      <c r="C103" s="34">
        <v>44.198920000000001</v>
      </c>
      <c r="D103" s="34">
        <v>121.52216</v>
      </c>
      <c r="E103" s="34">
        <v>326.08260000000001</v>
      </c>
      <c r="F103" s="34">
        <v>321.66278051149999</v>
      </c>
      <c r="G103" s="34">
        <v>303.7721052352</v>
      </c>
      <c r="H103" s="34">
        <v>422.55495529699999</v>
      </c>
      <c r="I103" s="34">
        <v>429.73747183070003</v>
      </c>
      <c r="J103" s="34">
        <v>389.54090047099902</v>
      </c>
      <c r="K103" s="34">
        <v>436.42917954000001</v>
      </c>
      <c r="L103" s="34">
        <v>618.03767899100001</v>
      </c>
      <c r="M103" s="34">
        <v>539.76564419199997</v>
      </c>
      <c r="N103" s="34">
        <v>641.187016126</v>
      </c>
      <c r="O103" s="34">
        <v>572.14883161200009</v>
      </c>
      <c r="P103" s="34">
        <v>632.25156787200001</v>
      </c>
      <c r="Q103" s="34">
        <v>830.65269147799995</v>
      </c>
      <c r="R103" s="34">
        <v>811.81091812</v>
      </c>
      <c r="S103" s="34">
        <v>2137.6426599999991</v>
      </c>
      <c r="T103" s="34">
        <v>2126.1803</v>
      </c>
      <c r="U103" s="34">
        <v>2230.6396999999997</v>
      </c>
      <c r="V103" s="34">
        <v>2376.4241000000002</v>
      </c>
      <c r="W103" s="34">
        <v>5807.6184499999999</v>
      </c>
      <c r="X103" s="34">
        <v>7410.1217500000002</v>
      </c>
      <c r="Y103" s="34">
        <v>7040.27214</v>
      </c>
      <c r="Z103" s="34">
        <v>7292.5742</v>
      </c>
      <c r="AA103" s="34">
        <v>7166.8091600000007</v>
      </c>
    </row>
    <row r="104" spans="1:27" x14ac:dyDescent="0.35">
      <c r="A104" s="31" t="s">
        <v>120</v>
      </c>
      <c r="B104" s="31" t="s">
        <v>72</v>
      </c>
      <c r="C104" s="34">
        <v>40.223278000000001</v>
      </c>
      <c r="D104" s="34">
        <v>37.339602999999997</v>
      </c>
      <c r="E104" s="34">
        <v>54.983649999999997</v>
      </c>
      <c r="F104" s="34">
        <v>65.259925999999993</v>
      </c>
      <c r="G104" s="34">
        <v>85.80341</v>
      </c>
      <c r="H104" s="34">
        <v>135.55077</v>
      </c>
      <c r="I104" s="34">
        <v>197.03443999999999</v>
      </c>
      <c r="J104" s="34">
        <v>247.20959999999999</v>
      </c>
      <c r="K104" s="34">
        <v>353.18970000000002</v>
      </c>
      <c r="L104" s="34">
        <v>445.04836999999998</v>
      </c>
      <c r="M104" s="34">
        <v>490.55765000000002</v>
      </c>
      <c r="N104" s="34">
        <v>591.34040000000005</v>
      </c>
      <c r="O104" s="34">
        <v>656.44960000000003</v>
      </c>
      <c r="P104" s="34">
        <v>723.12279999999998</v>
      </c>
      <c r="Q104" s="34">
        <v>810.70510000000002</v>
      </c>
      <c r="R104" s="34">
        <v>867.60730000000001</v>
      </c>
      <c r="S104" s="34">
        <v>903.80100000000004</v>
      </c>
      <c r="T104" s="34">
        <v>963.98289999999997</v>
      </c>
      <c r="U104" s="34">
        <v>1035.6484</v>
      </c>
      <c r="V104" s="34">
        <v>1065.4929999999999</v>
      </c>
      <c r="W104" s="34">
        <v>1100.7456999999999</v>
      </c>
      <c r="X104" s="34">
        <v>1146.9192</v>
      </c>
      <c r="Y104" s="34">
        <v>1182.7255</v>
      </c>
      <c r="Z104" s="34">
        <v>1212.6277</v>
      </c>
      <c r="AA104" s="34">
        <v>1264.5017</v>
      </c>
    </row>
    <row r="106" spans="1:27" x14ac:dyDescent="0.35">
      <c r="A106" s="19" t="s">
        <v>117</v>
      </c>
      <c r="B106" s="19" t="s">
        <v>118</v>
      </c>
      <c r="C106" s="19" t="s">
        <v>75</v>
      </c>
      <c r="D106" s="19" t="s">
        <v>82</v>
      </c>
      <c r="E106" s="19" t="s">
        <v>83</v>
      </c>
      <c r="F106" s="19" t="s">
        <v>84</v>
      </c>
      <c r="G106" s="19" t="s">
        <v>85</v>
      </c>
      <c r="H106" s="19" t="s">
        <v>86</v>
      </c>
      <c r="I106" s="19" t="s">
        <v>87</v>
      </c>
      <c r="J106" s="19" t="s">
        <v>88</v>
      </c>
      <c r="K106" s="19" t="s">
        <v>89</v>
      </c>
      <c r="L106" s="19" t="s">
        <v>90</v>
      </c>
      <c r="M106" s="19" t="s">
        <v>91</v>
      </c>
      <c r="N106" s="19" t="s">
        <v>92</v>
      </c>
      <c r="O106" s="19" t="s">
        <v>93</v>
      </c>
      <c r="P106" s="19" t="s">
        <v>94</v>
      </c>
      <c r="Q106" s="19" t="s">
        <v>95</v>
      </c>
      <c r="R106" s="19" t="s">
        <v>96</v>
      </c>
      <c r="S106" s="19" t="s">
        <v>97</v>
      </c>
      <c r="T106" s="19" t="s">
        <v>98</v>
      </c>
      <c r="U106" s="19" t="s">
        <v>99</v>
      </c>
      <c r="V106" s="19" t="s">
        <v>100</v>
      </c>
      <c r="W106" s="19" t="s">
        <v>101</v>
      </c>
      <c r="X106" s="19" t="s">
        <v>102</v>
      </c>
      <c r="Y106" s="19" t="s">
        <v>103</v>
      </c>
      <c r="Z106" s="19" t="s">
        <v>104</v>
      </c>
      <c r="AA106" s="19" t="s">
        <v>105</v>
      </c>
    </row>
    <row r="107" spans="1:27" x14ac:dyDescent="0.35">
      <c r="A107" s="31" t="s">
        <v>121</v>
      </c>
      <c r="B107" s="31" t="s">
        <v>67</v>
      </c>
      <c r="C107" s="34">
        <v>39.137048040799904</v>
      </c>
      <c r="D107" s="34">
        <v>34.501742057899996</v>
      </c>
      <c r="E107" s="34">
        <v>39.204346156999897</v>
      </c>
      <c r="F107" s="34">
        <v>34.715875617999998</v>
      </c>
      <c r="G107" s="34">
        <v>35.203709513299998</v>
      </c>
      <c r="H107" s="34">
        <v>36.071346259000002</v>
      </c>
      <c r="I107" s="34">
        <v>35.028000640000002</v>
      </c>
      <c r="J107" s="34">
        <v>37.746901096299801</v>
      </c>
      <c r="K107" s="34">
        <v>38.946907250999992</v>
      </c>
      <c r="L107" s="34">
        <v>48.773531241999898</v>
      </c>
      <c r="M107" s="34">
        <v>34.073062610000001</v>
      </c>
      <c r="N107" s="34">
        <v>44.779805347999904</v>
      </c>
      <c r="O107" s="34">
        <v>12.460314825000001</v>
      </c>
      <c r="P107" s="34">
        <v>11.8055328599999</v>
      </c>
      <c r="Q107" s="34">
        <v>13.875291365000001</v>
      </c>
      <c r="R107" s="34">
        <v>13.560717549999898</v>
      </c>
      <c r="S107" s="34">
        <v>13.403078828999901</v>
      </c>
      <c r="T107" s="34">
        <v>13.271364412999999</v>
      </c>
      <c r="U107" s="34">
        <v>13.529021403000002</v>
      </c>
      <c r="V107" s="34">
        <v>13.430260095</v>
      </c>
      <c r="W107" s="34">
        <v>14.5118218869999</v>
      </c>
      <c r="X107" s="34">
        <v>14.174568616</v>
      </c>
      <c r="Y107" s="34">
        <v>13.117200827</v>
      </c>
      <c r="Z107" s="34">
        <v>12.791045389999899</v>
      </c>
      <c r="AA107" s="34">
        <v>13.902728340000001</v>
      </c>
    </row>
    <row r="108" spans="1:27" x14ac:dyDescent="0.35">
      <c r="A108" s="31" t="s">
        <v>121</v>
      </c>
      <c r="B108" s="31" t="s">
        <v>113</v>
      </c>
      <c r="C108" s="34">
        <v>0</v>
      </c>
      <c r="D108" s="34">
        <v>0</v>
      </c>
      <c r="E108" s="34">
        <v>0</v>
      </c>
      <c r="F108" s="34">
        <v>3.4540778000000001E-3</v>
      </c>
      <c r="G108" s="34">
        <v>3.6427757999999998E-3</v>
      </c>
      <c r="H108" s="34">
        <v>3.9950465000000001E-3</v>
      </c>
      <c r="I108" s="34">
        <v>4.2554283999999996E-3</v>
      </c>
      <c r="J108" s="34">
        <v>4.458966E-3</v>
      </c>
      <c r="K108" s="34">
        <v>5.0117015000000001E-3</v>
      </c>
      <c r="L108" s="34">
        <v>7.026643E-3</v>
      </c>
      <c r="M108" s="34">
        <v>6.6812084999999998E-3</v>
      </c>
      <c r="N108" s="34">
        <v>8.2278409999999996E-3</v>
      </c>
      <c r="O108" s="34">
        <v>8.3907870000000002E-3</v>
      </c>
      <c r="P108" s="34">
        <v>8.6029650000000006E-3</v>
      </c>
      <c r="Q108" s="34">
        <v>1.2241930999999999E-2</v>
      </c>
      <c r="R108" s="34">
        <v>1.39994489999999E-2</v>
      </c>
      <c r="S108" s="34">
        <v>1.5061925E-2</v>
      </c>
      <c r="T108" s="34">
        <v>1.5383323000000001E-2</v>
      </c>
      <c r="U108" s="34">
        <v>1.7669841999999901E-2</v>
      </c>
      <c r="V108" s="34">
        <v>1.9861319999999998E-2</v>
      </c>
      <c r="W108" s="34">
        <v>0.15249589999999999</v>
      </c>
      <c r="X108" s="34">
        <v>0.15328886</v>
      </c>
      <c r="Y108" s="34">
        <v>0.14825832999999999</v>
      </c>
      <c r="Z108" s="34">
        <v>2526.2246</v>
      </c>
      <c r="AA108" s="34">
        <v>2580.8645000000001</v>
      </c>
    </row>
    <row r="109" spans="1:27" x14ac:dyDescent="0.35">
      <c r="A109" s="31" t="s">
        <v>121</v>
      </c>
      <c r="B109" s="31" t="s">
        <v>72</v>
      </c>
      <c r="C109" s="34">
        <v>44.027718</v>
      </c>
      <c r="D109" s="34">
        <v>48.767204</v>
      </c>
      <c r="E109" s="34">
        <v>59.933804000000002</v>
      </c>
      <c r="F109" s="34">
        <v>63.63044</v>
      </c>
      <c r="G109" s="34">
        <v>87.114090000000004</v>
      </c>
      <c r="H109" s="34">
        <v>130.29535999999999</v>
      </c>
      <c r="I109" s="34">
        <v>188.1602</v>
      </c>
      <c r="J109" s="34">
        <v>265.87365999999997</v>
      </c>
      <c r="K109" s="34">
        <v>378.78635000000003</v>
      </c>
      <c r="L109" s="34">
        <v>526.60473999999999</v>
      </c>
      <c r="M109" s="34">
        <v>571.053</v>
      </c>
      <c r="N109" s="34">
        <v>687.96029999999996</v>
      </c>
      <c r="O109" s="34">
        <v>746.4683</v>
      </c>
      <c r="P109" s="34">
        <v>802.70183999999995</v>
      </c>
      <c r="Q109" s="34">
        <v>909.46906000000001</v>
      </c>
      <c r="R109" s="34">
        <v>977.84820000000002</v>
      </c>
      <c r="S109" s="34">
        <v>1027.6427000000001</v>
      </c>
      <c r="T109" s="34">
        <v>1106.2665999999999</v>
      </c>
      <c r="U109" s="34">
        <v>1195.1216999999999</v>
      </c>
      <c r="V109" s="34">
        <v>1223.7924</v>
      </c>
      <c r="W109" s="34">
        <v>1258.5985000000001</v>
      </c>
      <c r="X109" s="34">
        <v>1289.7222999999999</v>
      </c>
      <c r="Y109" s="34">
        <v>1297.3788</v>
      </c>
      <c r="Z109" s="34">
        <v>1419.8911000000001</v>
      </c>
      <c r="AA109" s="34">
        <v>1468.9757999999999</v>
      </c>
    </row>
    <row r="111" spans="1:27" x14ac:dyDescent="0.35">
      <c r="A111" s="19" t="s">
        <v>117</v>
      </c>
      <c r="B111" s="19" t="s">
        <v>118</v>
      </c>
      <c r="C111" s="19" t="s">
        <v>75</v>
      </c>
      <c r="D111" s="19" t="s">
        <v>82</v>
      </c>
      <c r="E111" s="19" t="s">
        <v>83</v>
      </c>
      <c r="F111" s="19" t="s">
        <v>84</v>
      </c>
      <c r="G111" s="19" t="s">
        <v>85</v>
      </c>
      <c r="H111" s="19" t="s">
        <v>86</v>
      </c>
      <c r="I111" s="19" t="s">
        <v>87</v>
      </c>
      <c r="J111" s="19" t="s">
        <v>88</v>
      </c>
      <c r="K111" s="19" t="s">
        <v>89</v>
      </c>
      <c r="L111" s="19" t="s">
        <v>90</v>
      </c>
      <c r="M111" s="19" t="s">
        <v>91</v>
      </c>
      <c r="N111" s="19" t="s">
        <v>92</v>
      </c>
      <c r="O111" s="19" t="s">
        <v>93</v>
      </c>
      <c r="P111" s="19" t="s">
        <v>94</v>
      </c>
      <c r="Q111" s="19" t="s">
        <v>95</v>
      </c>
      <c r="R111" s="19" t="s">
        <v>96</v>
      </c>
      <c r="S111" s="19" t="s">
        <v>97</v>
      </c>
      <c r="T111" s="19" t="s">
        <v>98</v>
      </c>
      <c r="U111" s="19" t="s">
        <v>99</v>
      </c>
      <c r="V111" s="19" t="s">
        <v>100</v>
      </c>
      <c r="W111" s="19" t="s">
        <v>101</v>
      </c>
      <c r="X111" s="19" t="s">
        <v>102</v>
      </c>
      <c r="Y111" s="19" t="s">
        <v>103</v>
      </c>
      <c r="Z111" s="19" t="s">
        <v>104</v>
      </c>
      <c r="AA111" s="19" t="s">
        <v>105</v>
      </c>
    </row>
    <row r="112" spans="1:27" x14ac:dyDescent="0.35">
      <c r="A112" s="31" t="s">
        <v>122</v>
      </c>
      <c r="B112" s="31" t="s">
        <v>67</v>
      </c>
      <c r="C112" s="34">
        <v>79.030233561200006</v>
      </c>
      <c r="D112" s="34">
        <v>76.326200342999996</v>
      </c>
      <c r="E112" s="34">
        <v>90.437726887899998</v>
      </c>
      <c r="F112" s="34">
        <v>75.963604878000012</v>
      </c>
      <c r="G112" s="34">
        <v>73.963702165599983</v>
      </c>
      <c r="H112" s="34">
        <v>78.4501504549999</v>
      </c>
      <c r="I112" s="34">
        <v>77.330535109299987</v>
      </c>
      <c r="J112" s="34">
        <v>69.70638181599999</v>
      </c>
      <c r="K112" s="34">
        <v>75.013930061699995</v>
      </c>
      <c r="L112" s="34">
        <v>108.832975</v>
      </c>
      <c r="M112" s="34">
        <v>104.92974299999999</v>
      </c>
      <c r="N112" s="34">
        <v>423.28806699999996</v>
      </c>
      <c r="O112" s="34">
        <v>415.55264049999994</v>
      </c>
      <c r="P112" s="34">
        <v>380.15664130000005</v>
      </c>
      <c r="Q112" s="34">
        <v>398.78220199999998</v>
      </c>
      <c r="R112" s="34">
        <v>402.3882181999989</v>
      </c>
      <c r="S112" s="34">
        <v>711.22942899999998</v>
      </c>
      <c r="T112" s="34">
        <v>700.71664799999996</v>
      </c>
      <c r="U112" s="34">
        <v>707.25933550000002</v>
      </c>
      <c r="V112" s="34">
        <v>681.352306599999</v>
      </c>
      <c r="W112" s="34">
        <v>771.03308199999992</v>
      </c>
      <c r="X112" s="34">
        <v>753.49478750000003</v>
      </c>
      <c r="Y112" s="34">
        <v>727.12707900000009</v>
      </c>
      <c r="Z112" s="34">
        <v>1323.8131993999998</v>
      </c>
      <c r="AA112" s="34">
        <v>1361.6416330000002</v>
      </c>
    </row>
    <row r="113" spans="1:27" x14ac:dyDescent="0.35">
      <c r="A113" s="31" t="s">
        <v>122</v>
      </c>
      <c r="B113" s="31" t="s">
        <v>113</v>
      </c>
      <c r="C113" s="34">
        <v>0</v>
      </c>
      <c r="D113" s="34">
        <v>0</v>
      </c>
      <c r="E113" s="34">
        <v>0</v>
      </c>
      <c r="F113" s="34">
        <v>2.5199409999999999E-3</v>
      </c>
      <c r="G113" s="34">
        <v>2.6358931999999999E-3</v>
      </c>
      <c r="H113" s="34">
        <v>2.8833182999999998E-3</v>
      </c>
      <c r="I113" s="34">
        <v>3.0887829999999999E-3</v>
      </c>
      <c r="J113" s="34">
        <v>3.2072193E-3</v>
      </c>
      <c r="K113" s="34">
        <v>3.5452895999999999E-3</v>
      </c>
      <c r="L113" s="34">
        <v>4.5123009999999998E-3</v>
      </c>
      <c r="M113" s="34">
        <v>4.5788093000000002E-3</v>
      </c>
      <c r="N113" s="34">
        <v>5.39726599999999E-3</v>
      </c>
      <c r="O113" s="34">
        <v>5.5884155E-3</v>
      </c>
      <c r="P113" s="34">
        <v>5.755278E-3</v>
      </c>
      <c r="Q113" s="34">
        <v>7.0178093999999896E-3</v>
      </c>
      <c r="R113" s="34">
        <v>8.0115664999999992E-3</v>
      </c>
      <c r="S113" s="34">
        <v>1.5525384E-2</v>
      </c>
      <c r="T113" s="34">
        <v>1.573782E-2</v>
      </c>
      <c r="U113" s="34">
        <v>1.59504639999999E-2</v>
      </c>
      <c r="V113" s="34">
        <v>1.6365495000000001E-2</v>
      </c>
      <c r="W113" s="34">
        <v>2.1959679999999999E-2</v>
      </c>
      <c r="X113" s="34">
        <v>2.2003078999999998E-2</v>
      </c>
      <c r="Y113" s="34">
        <v>2.2047036999999998E-2</v>
      </c>
      <c r="Z113" s="34">
        <v>3.0335395000000001E-2</v>
      </c>
      <c r="AA113" s="34">
        <v>3.1116438999999999E-2</v>
      </c>
    </row>
    <row r="114" spans="1:27" x14ac:dyDescent="0.35">
      <c r="A114" s="31" t="s">
        <v>122</v>
      </c>
      <c r="B114" s="31" t="s">
        <v>72</v>
      </c>
      <c r="C114" s="34">
        <v>72.906099999999995</v>
      </c>
      <c r="D114" s="34">
        <v>64.275030000000001</v>
      </c>
      <c r="E114" s="34">
        <v>64.0685</v>
      </c>
      <c r="F114" s="34">
        <v>48.378962999999999</v>
      </c>
      <c r="G114" s="34">
        <v>53.188065000000002</v>
      </c>
      <c r="H114" s="34">
        <v>69.606459999999998</v>
      </c>
      <c r="I114" s="34">
        <v>91.459885</v>
      </c>
      <c r="J114" s="34">
        <v>125.78616</v>
      </c>
      <c r="K114" s="34">
        <v>163.11878999999999</v>
      </c>
      <c r="L114" s="34">
        <v>201.53507999999999</v>
      </c>
      <c r="M114" s="34">
        <v>219.33264</v>
      </c>
      <c r="N114" s="34">
        <v>244.1858</v>
      </c>
      <c r="O114" s="34">
        <v>257.64035000000001</v>
      </c>
      <c r="P114" s="34">
        <v>271.79705999999999</v>
      </c>
      <c r="Q114" s="34">
        <v>310.09109999999998</v>
      </c>
      <c r="R114" s="34">
        <v>330.38074</v>
      </c>
      <c r="S114" s="34">
        <v>345.59636999999998</v>
      </c>
      <c r="T114" s="34">
        <v>358.61203</v>
      </c>
      <c r="U114" s="34">
        <v>383.28577000000001</v>
      </c>
      <c r="V114" s="34">
        <v>392.57977</v>
      </c>
      <c r="W114" s="34">
        <v>407.39780000000002</v>
      </c>
      <c r="X114" s="34">
        <v>412.51639999999998</v>
      </c>
      <c r="Y114" s="34">
        <v>416.66239999999999</v>
      </c>
      <c r="Z114" s="34">
        <v>426.12973</v>
      </c>
      <c r="AA114" s="34">
        <v>448.4264</v>
      </c>
    </row>
    <row r="116" spans="1:27" x14ac:dyDescent="0.35">
      <c r="A116" s="19" t="s">
        <v>117</v>
      </c>
      <c r="B116" s="19" t="s">
        <v>118</v>
      </c>
      <c r="C116" s="19" t="s">
        <v>75</v>
      </c>
      <c r="D116" s="19" t="s">
        <v>82</v>
      </c>
      <c r="E116" s="19" t="s">
        <v>83</v>
      </c>
      <c r="F116" s="19" t="s">
        <v>84</v>
      </c>
      <c r="G116" s="19" t="s">
        <v>85</v>
      </c>
      <c r="H116" s="19" t="s">
        <v>86</v>
      </c>
      <c r="I116" s="19" t="s">
        <v>87</v>
      </c>
      <c r="J116" s="19" t="s">
        <v>88</v>
      </c>
      <c r="K116" s="19" t="s">
        <v>89</v>
      </c>
      <c r="L116" s="19" t="s">
        <v>90</v>
      </c>
      <c r="M116" s="19" t="s">
        <v>91</v>
      </c>
      <c r="N116" s="19" t="s">
        <v>92</v>
      </c>
      <c r="O116" s="19" t="s">
        <v>93</v>
      </c>
      <c r="P116" s="19" t="s">
        <v>94</v>
      </c>
      <c r="Q116" s="19" t="s">
        <v>95</v>
      </c>
      <c r="R116" s="19" t="s">
        <v>96</v>
      </c>
      <c r="S116" s="19" t="s">
        <v>97</v>
      </c>
      <c r="T116" s="19" t="s">
        <v>98</v>
      </c>
      <c r="U116" s="19" t="s">
        <v>99</v>
      </c>
      <c r="V116" s="19" t="s">
        <v>100</v>
      </c>
      <c r="W116" s="19" t="s">
        <v>101</v>
      </c>
      <c r="X116" s="19" t="s">
        <v>102</v>
      </c>
      <c r="Y116" s="19" t="s">
        <v>103</v>
      </c>
      <c r="Z116" s="19" t="s">
        <v>104</v>
      </c>
      <c r="AA116" s="19" t="s">
        <v>105</v>
      </c>
    </row>
    <row r="117" spans="1:27" x14ac:dyDescent="0.35">
      <c r="A117" s="31" t="s">
        <v>123</v>
      </c>
      <c r="B117" s="31" t="s">
        <v>67</v>
      </c>
      <c r="C117" s="34">
        <v>2.3004953000000002E-3</v>
      </c>
      <c r="D117" s="34">
        <v>2.8514958000000002E-3</v>
      </c>
      <c r="E117" s="34">
        <v>2.7366196999999998E-3</v>
      </c>
      <c r="F117" s="34">
        <v>2.7103539999999999E-3</v>
      </c>
      <c r="G117" s="34">
        <v>2.8550427000000001E-3</v>
      </c>
      <c r="H117" s="34">
        <v>3.9821871999999999E-3</v>
      </c>
      <c r="I117" s="34">
        <v>5.0614173999999996E-3</v>
      </c>
      <c r="J117" s="34">
        <v>5.6620890000000004E-3</v>
      </c>
      <c r="K117" s="34">
        <v>5.5201984999999898E-3</v>
      </c>
      <c r="L117" s="34">
        <v>9.3342075000000004E-3</v>
      </c>
      <c r="M117" s="34">
        <v>1.3823635000000001E-2</v>
      </c>
      <c r="N117" s="34">
        <v>1.3964465000000001E-2</v>
      </c>
      <c r="O117" s="34">
        <v>1.3462868500000001E-2</v>
      </c>
      <c r="P117" s="34">
        <v>1.4488388E-2</v>
      </c>
      <c r="Q117" s="34">
        <v>1.5900926999999999E-2</v>
      </c>
      <c r="R117" s="34">
        <v>1.6596799999999998E-2</v>
      </c>
      <c r="S117" s="34">
        <v>1.7030526000000001E-2</v>
      </c>
      <c r="T117" s="34">
        <v>1.6323745000000001E-2</v>
      </c>
      <c r="U117" s="34">
        <v>1.7008626999999998E-2</v>
      </c>
      <c r="V117" s="34">
        <v>2.0673386999999901E-2</v>
      </c>
      <c r="W117" s="34">
        <v>2.2999406E-2</v>
      </c>
      <c r="X117" s="34">
        <v>2.3081480000000001E-2</v>
      </c>
      <c r="Y117" s="34">
        <v>2.5830990000000002E-2</v>
      </c>
      <c r="Z117" s="34">
        <v>2.67598329999999E-2</v>
      </c>
      <c r="AA117" s="34">
        <v>2.6824101999999999E-2</v>
      </c>
    </row>
    <row r="118" spans="1:27" x14ac:dyDescent="0.35">
      <c r="A118" s="31" t="s">
        <v>123</v>
      </c>
      <c r="B118" s="31" t="s">
        <v>113</v>
      </c>
      <c r="C118" s="34">
        <v>0</v>
      </c>
      <c r="D118" s="34">
        <v>0</v>
      </c>
      <c r="E118" s="34">
        <v>0</v>
      </c>
      <c r="F118" s="34">
        <v>3.68243E-3</v>
      </c>
      <c r="G118" s="34">
        <v>4.2596756999999999E-3</v>
      </c>
      <c r="H118" s="34">
        <v>4.3831015999999997E-3</v>
      </c>
      <c r="I118" s="34">
        <v>4.6575875000000001E-3</v>
      </c>
      <c r="J118" s="34">
        <v>5.01793669999999E-3</v>
      </c>
      <c r="K118" s="34">
        <v>5.1863784999999999E-3</v>
      </c>
      <c r="L118" s="34">
        <v>5.3258165999999999E-3</v>
      </c>
      <c r="M118" s="34">
        <v>7.272499E-3</v>
      </c>
      <c r="N118" s="34">
        <v>8.8514739999999998E-3</v>
      </c>
      <c r="O118" s="34">
        <v>8.9971879999999997E-3</v>
      </c>
      <c r="P118" s="34">
        <v>9.6048419999999902E-3</v>
      </c>
      <c r="Q118" s="34">
        <v>1.3246454E-2</v>
      </c>
      <c r="R118" s="34">
        <v>1.4716692E-2</v>
      </c>
      <c r="S118" s="34">
        <v>1.4855274999999999E-2</v>
      </c>
      <c r="T118" s="34">
        <v>1.4853696E-2</v>
      </c>
      <c r="U118" s="34">
        <v>1.793237E-2</v>
      </c>
      <c r="V118" s="34">
        <v>1.9057345E-2</v>
      </c>
      <c r="W118" s="34">
        <v>4.284752E-2</v>
      </c>
      <c r="X118" s="34">
        <v>4.2446860000000003E-2</v>
      </c>
      <c r="Y118" s="34">
        <v>4.2393583999999998E-2</v>
      </c>
      <c r="Z118" s="34">
        <v>4.3748792000000002E-2</v>
      </c>
      <c r="AA118" s="34">
        <v>4.3384235E-2</v>
      </c>
    </row>
    <row r="119" spans="1:27" x14ac:dyDescent="0.35">
      <c r="A119" s="31" t="s">
        <v>123</v>
      </c>
      <c r="B119" s="31" t="s">
        <v>72</v>
      </c>
      <c r="C119" s="34">
        <v>0.30948924999999999</v>
      </c>
      <c r="D119" s="34">
        <v>0.2596618</v>
      </c>
      <c r="E119" s="34">
        <v>1.71254579999999</v>
      </c>
      <c r="F119" s="34">
        <v>1.4844645999999999</v>
      </c>
      <c r="G119" s="34">
        <v>2.1807938</v>
      </c>
      <c r="H119" s="34">
        <v>4.5360602999999999</v>
      </c>
      <c r="I119" s="34">
        <v>5.7273480000000001</v>
      </c>
      <c r="J119" s="34">
        <v>7.0317339999999904</v>
      </c>
      <c r="K119" s="34">
        <v>12.396174999999999</v>
      </c>
      <c r="L119" s="34">
        <v>16.49052</v>
      </c>
      <c r="M119" s="34">
        <v>34.347904</v>
      </c>
      <c r="N119" s="34">
        <v>42.287135999999997</v>
      </c>
      <c r="O119" s="34">
        <v>40.542206</v>
      </c>
      <c r="P119" s="34">
        <v>40.620989999999999</v>
      </c>
      <c r="Q119" s="34">
        <v>55.407897999999904</v>
      </c>
      <c r="R119" s="34">
        <v>60.223709999999997</v>
      </c>
      <c r="S119" s="34">
        <v>55.356369999999998</v>
      </c>
      <c r="T119" s="34">
        <v>60.934695999999903</v>
      </c>
      <c r="U119" s="34">
        <v>78.569243999999998</v>
      </c>
      <c r="V119" s="34">
        <v>60.419173999999998</v>
      </c>
      <c r="W119" s="34">
        <v>86.689094999999995</v>
      </c>
      <c r="X119" s="34">
        <v>84.422454999999999</v>
      </c>
      <c r="Y119" s="34">
        <v>69.683205000000001</v>
      </c>
      <c r="Z119" s="34">
        <v>78.194940000000003</v>
      </c>
      <c r="AA119" s="34">
        <v>80.634600000000006</v>
      </c>
    </row>
    <row r="122" spans="1:27" x14ac:dyDescent="0.35">
      <c r="A122" s="28" t="s">
        <v>125</v>
      </c>
    </row>
    <row r="123" spans="1:27" x14ac:dyDescent="0.35">
      <c r="A123" s="19" t="s">
        <v>117</v>
      </c>
      <c r="B123" s="19" t="s">
        <v>118</v>
      </c>
      <c r="C123" s="19" t="s">
        <v>75</v>
      </c>
      <c r="D123" s="19" t="s">
        <v>82</v>
      </c>
      <c r="E123" s="19" t="s">
        <v>83</v>
      </c>
      <c r="F123" s="19" t="s">
        <v>84</v>
      </c>
      <c r="G123" s="19" t="s">
        <v>85</v>
      </c>
      <c r="H123" s="19" t="s">
        <v>86</v>
      </c>
      <c r="I123" s="19" t="s">
        <v>87</v>
      </c>
      <c r="J123" s="19" t="s">
        <v>88</v>
      </c>
      <c r="K123" s="19" t="s">
        <v>89</v>
      </c>
      <c r="L123" s="19" t="s">
        <v>90</v>
      </c>
      <c r="M123" s="19" t="s">
        <v>91</v>
      </c>
      <c r="N123" s="19" t="s">
        <v>92</v>
      </c>
      <c r="O123" s="19" t="s">
        <v>93</v>
      </c>
      <c r="P123" s="19" t="s">
        <v>94</v>
      </c>
      <c r="Q123" s="19" t="s">
        <v>95</v>
      </c>
      <c r="R123" s="19" t="s">
        <v>96</v>
      </c>
      <c r="S123" s="19" t="s">
        <v>97</v>
      </c>
      <c r="T123" s="19" t="s">
        <v>98</v>
      </c>
      <c r="U123" s="19" t="s">
        <v>99</v>
      </c>
      <c r="V123" s="19" t="s">
        <v>100</v>
      </c>
      <c r="W123" s="19" t="s">
        <v>101</v>
      </c>
      <c r="X123" s="19" t="s">
        <v>102</v>
      </c>
      <c r="Y123" s="19" t="s">
        <v>103</v>
      </c>
      <c r="Z123" s="19" t="s">
        <v>104</v>
      </c>
      <c r="AA123" s="19" t="s">
        <v>105</v>
      </c>
    </row>
    <row r="124" spans="1:27" x14ac:dyDescent="0.35">
      <c r="A124" s="31" t="s">
        <v>38</v>
      </c>
      <c r="B124" s="31" t="s">
        <v>22</v>
      </c>
      <c r="C124" s="34">
        <v>17145.489978206322</v>
      </c>
      <c r="D124" s="34">
        <v>19784.765785942203</v>
      </c>
      <c r="E124" s="34">
        <v>21664.437430434238</v>
      </c>
      <c r="F124" s="34">
        <v>22910.385326249238</v>
      </c>
      <c r="G124" s="34">
        <v>23512.81826405245</v>
      </c>
      <c r="H124" s="34">
        <v>25564.021347524867</v>
      </c>
      <c r="I124" s="34">
        <v>25996.476101186709</v>
      </c>
      <c r="J124" s="34">
        <v>23579.080778011717</v>
      </c>
      <c r="K124" s="34">
        <v>25248.923168083435</v>
      </c>
      <c r="L124" s="34">
        <v>26668.693220210858</v>
      </c>
      <c r="M124" s="34">
        <v>27678.470119727099</v>
      </c>
      <c r="N124" s="34">
        <v>28365.799942812915</v>
      </c>
      <c r="O124" s="34">
        <v>28527.067649830889</v>
      </c>
      <c r="P124" s="34">
        <v>29099.762646856849</v>
      </c>
      <c r="Q124" s="34">
        <v>33248.844592870817</v>
      </c>
      <c r="R124" s="34">
        <v>35155.74908005543</v>
      </c>
      <c r="S124" s="34">
        <v>32382.034440918625</v>
      </c>
      <c r="T124" s="34">
        <v>35066.916144608171</v>
      </c>
      <c r="U124" s="34">
        <v>37441.690849482198</v>
      </c>
      <c r="V124" s="34">
        <v>39460.768670919133</v>
      </c>
      <c r="W124" s="34">
        <v>41104.855647858967</v>
      </c>
      <c r="X124" s="34">
        <v>41667.249239336968</v>
      </c>
      <c r="Y124" s="34">
        <v>42206.251080597787</v>
      </c>
      <c r="Z124" s="34">
        <v>47004.052228784058</v>
      </c>
      <c r="AA124" s="34">
        <v>48821.095705111773</v>
      </c>
    </row>
    <row r="125" spans="1:27" collapsed="1" x14ac:dyDescent="0.35">
      <c r="A125" s="31" t="s">
        <v>38</v>
      </c>
      <c r="B125" s="31" t="s">
        <v>73</v>
      </c>
      <c r="C125" s="34">
        <v>186.50440413159112</v>
      </c>
      <c r="D125" s="34">
        <v>237.88625243392528</v>
      </c>
      <c r="E125" s="34">
        <v>306.4820373906785</v>
      </c>
      <c r="F125" s="34">
        <v>400.36361221286575</v>
      </c>
      <c r="G125" s="34">
        <v>476.85577981200703</v>
      </c>
      <c r="H125" s="34">
        <v>531.49792805868253</v>
      </c>
      <c r="I125" s="34">
        <v>590.36173040330334</v>
      </c>
      <c r="J125" s="34">
        <v>645.1423279414164</v>
      </c>
      <c r="K125" s="34">
        <v>704.50286830308892</v>
      </c>
      <c r="L125" s="34">
        <v>702.96326772299346</v>
      </c>
      <c r="M125" s="34">
        <v>697.01941920536649</v>
      </c>
      <c r="N125" s="34">
        <v>664.24835076435511</v>
      </c>
      <c r="O125" s="34">
        <v>640.19197581317189</v>
      </c>
      <c r="P125" s="34">
        <v>633.76286584997104</v>
      </c>
      <c r="Q125" s="34">
        <v>653.52266476188493</v>
      </c>
      <c r="R125" s="34">
        <v>670.22708643765634</v>
      </c>
      <c r="S125" s="34">
        <v>689.59151343929682</v>
      </c>
      <c r="T125" s="34">
        <v>722.9204351215576</v>
      </c>
      <c r="U125" s="34">
        <v>762.20125472083566</v>
      </c>
      <c r="V125" s="34">
        <v>773.26358004426822</v>
      </c>
      <c r="W125" s="34">
        <v>783.88818098577724</v>
      </c>
      <c r="X125" s="34">
        <v>795.83436082234891</v>
      </c>
      <c r="Y125" s="34">
        <v>809.86804450108013</v>
      </c>
      <c r="Z125" s="34">
        <v>818.37747742191652</v>
      </c>
      <c r="AA125" s="34">
        <v>830.06842693936699</v>
      </c>
    </row>
    <row r="126" spans="1:27" collapsed="1" x14ac:dyDescent="0.35">
      <c r="A126" s="31" t="s">
        <v>38</v>
      </c>
      <c r="B126" s="31" t="s">
        <v>74</v>
      </c>
      <c r="C126" s="34">
        <v>219.41634845423675</v>
      </c>
      <c r="D126" s="34">
        <v>279.86718342952292</v>
      </c>
      <c r="E126" s="34">
        <v>360.56649178127111</v>
      </c>
      <c r="F126" s="34">
        <v>471.01569051554685</v>
      </c>
      <c r="G126" s="34">
        <v>561.00863381695672</v>
      </c>
      <c r="H126" s="34">
        <v>625.29288276015154</v>
      </c>
      <c r="I126" s="34">
        <v>694.54759147074731</v>
      </c>
      <c r="J126" s="34">
        <v>758.98798628182567</v>
      </c>
      <c r="K126" s="34">
        <v>828.83078495341374</v>
      </c>
      <c r="L126" s="34">
        <v>827.01742170435125</v>
      </c>
      <c r="M126" s="34">
        <v>820.02539432271465</v>
      </c>
      <c r="N126" s="34">
        <v>781.46845493522153</v>
      </c>
      <c r="O126" s="34">
        <v>753.17251277123319</v>
      </c>
      <c r="P126" s="34">
        <v>745.60653331901801</v>
      </c>
      <c r="Q126" s="34">
        <v>768.84616067200784</v>
      </c>
      <c r="R126" s="34">
        <v>788.50182785013192</v>
      </c>
      <c r="S126" s="34">
        <v>811.28507048603785</v>
      </c>
      <c r="T126" s="34">
        <v>850.49520510558716</v>
      </c>
      <c r="U126" s="34">
        <v>896.71303964086871</v>
      </c>
      <c r="V126" s="34">
        <v>909.72106549859313</v>
      </c>
      <c r="W126" s="34">
        <v>922.21905186261836</v>
      </c>
      <c r="X126" s="34">
        <v>936.27696760137985</v>
      </c>
      <c r="Y126" s="34">
        <v>952.7851323184359</v>
      </c>
      <c r="Z126" s="34">
        <v>962.79675325184962</v>
      </c>
      <c r="AA126" s="34">
        <v>976.55469369621528</v>
      </c>
    </row>
    <row r="128" spans="1:27" x14ac:dyDescent="0.35">
      <c r="A128" s="19" t="s">
        <v>117</v>
      </c>
      <c r="B128" s="19" t="s">
        <v>118</v>
      </c>
      <c r="C128" s="19" t="s">
        <v>75</v>
      </c>
      <c r="D128" s="19" t="s">
        <v>82</v>
      </c>
      <c r="E128" s="19" t="s">
        <v>83</v>
      </c>
      <c r="F128" s="19" t="s">
        <v>84</v>
      </c>
      <c r="G128" s="19" t="s">
        <v>85</v>
      </c>
      <c r="H128" s="19" t="s">
        <v>86</v>
      </c>
      <c r="I128" s="19" t="s">
        <v>87</v>
      </c>
      <c r="J128" s="19" t="s">
        <v>88</v>
      </c>
      <c r="K128" s="19" t="s">
        <v>89</v>
      </c>
      <c r="L128" s="19" t="s">
        <v>90</v>
      </c>
      <c r="M128" s="19" t="s">
        <v>91</v>
      </c>
      <c r="N128" s="19" t="s">
        <v>92</v>
      </c>
      <c r="O128" s="19" t="s">
        <v>93</v>
      </c>
      <c r="P128" s="19" t="s">
        <v>94</v>
      </c>
      <c r="Q128" s="19" t="s">
        <v>95</v>
      </c>
      <c r="R128" s="19" t="s">
        <v>96</v>
      </c>
      <c r="S128" s="19" t="s">
        <v>97</v>
      </c>
      <c r="T128" s="19" t="s">
        <v>98</v>
      </c>
      <c r="U128" s="19" t="s">
        <v>99</v>
      </c>
      <c r="V128" s="19" t="s">
        <v>100</v>
      </c>
      <c r="W128" s="19" t="s">
        <v>101</v>
      </c>
      <c r="X128" s="19" t="s">
        <v>102</v>
      </c>
      <c r="Y128" s="19" t="s">
        <v>103</v>
      </c>
      <c r="Z128" s="19" t="s">
        <v>104</v>
      </c>
      <c r="AA128" s="19" t="s">
        <v>105</v>
      </c>
    </row>
    <row r="129" spans="1:27" x14ac:dyDescent="0.35">
      <c r="A129" s="31" t="s">
        <v>119</v>
      </c>
      <c r="B129" s="31" t="s">
        <v>22</v>
      </c>
      <c r="C129" s="27">
        <v>4522.6543362107441</v>
      </c>
      <c r="D129" s="27">
        <v>5518.2131180634397</v>
      </c>
      <c r="E129" s="27">
        <v>6085.9101170048079</v>
      </c>
      <c r="F129" s="27">
        <v>6796.871391641067</v>
      </c>
      <c r="G129" s="27">
        <v>7020.0841997154357</v>
      </c>
      <c r="H129" s="27">
        <v>7812.1182841012924</v>
      </c>
      <c r="I129" s="27">
        <v>7761.0931957577568</v>
      </c>
      <c r="J129" s="27">
        <v>6992.0709614790549</v>
      </c>
      <c r="K129" s="27">
        <v>7292.9890738150161</v>
      </c>
      <c r="L129" s="27">
        <v>7820.5604460131935</v>
      </c>
      <c r="M129" s="27">
        <v>8271.6107742393524</v>
      </c>
      <c r="N129" s="27">
        <v>8225.7601491486566</v>
      </c>
      <c r="O129" s="27">
        <v>8453.7134810475418</v>
      </c>
      <c r="P129" s="27">
        <v>8614.8116288029396</v>
      </c>
      <c r="Q129" s="27">
        <v>10231.764694118485</v>
      </c>
      <c r="R129" s="27">
        <v>10687.074535049263</v>
      </c>
      <c r="S129" s="27">
        <v>9810.2290717054875</v>
      </c>
      <c r="T129" s="27">
        <v>10378.350535636013</v>
      </c>
      <c r="U129" s="27">
        <v>11268.328807808461</v>
      </c>
      <c r="V129" s="27">
        <v>12160.627865151137</v>
      </c>
      <c r="W129" s="27">
        <v>12309.245334697471</v>
      </c>
      <c r="X129" s="27">
        <v>12710.994469651945</v>
      </c>
      <c r="Y129" s="27">
        <v>12816.279872881589</v>
      </c>
      <c r="Z129" s="27">
        <v>14734.881417983059</v>
      </c>
      <c r="AA129" s="27">
        <v>15109.629910274643</v>
      </c>
    </row>
    <row r="130" spans="1:27" x14ac:dyDescent="0.35">
      <c r="A130" s="31" t="s">
        <v>119</v>
      </c>
      <c r="B130" s="31" t="s">
        <v>73</v>
      </c>
      <c r="C130" s="34">
        <v>67.083278110504011</v>
      </c>
      <c r="D130" s="34">
        <v>90.773733716011009</v>
      </c>
      <c r="E130" s="34">
        <v>122.186797091484</v>
      </c>
      <c r="F130" s="34">
        <v>165.18950468063349</v>
      </c>
      <c r="G130" s="34">
        <v>199.315328472137</v>
      </c>
      <c r="H130" s="34">
        <v>223.32799890136701</v>
      </c>
      <c r="I130" s="34">
        <v>246.981540124893</v>
      </c>
      <c r="J130" s="34">
        <v>265.59731526946996</v>
      </c>
      <c r="K130" s="34">
        <v>288.48734927177401</v>
      </c>
      <c r="L130" s="34">
        <v>288.238157705307</v>
      </c>
      <c r="M130" s="34">
        <v>285.09918153071396</v>
      </c>
      <c r="N130" s="34">
        <v>269.38727728843651</v>
      </c>
      <c r="O130" s="34">
        <v>259.24569218540148</v>
      </c>
      <c r="P130" s="34">
        <v>254.57350298655001</v>
      </c>
      <c r="Q130" s="34">
        <v>260.90648972392052</v>
      </c>
      <c r="R130" s="34">
        <v>266.37466287422149</v>
      </c>
      <c r="S130" s="34">
        <v>273.72827791053049</v>
      </c>
      <c r="T130" s="34">
        <v>285.30712826883752</v>
      </c>
      <c r="U130" s="34">
        <v>299.98390311384202</v>
      </c>
      <c r="V130" s="34">
        <v>303.1646437788005</v>
      </c>
      <c r="W130" s="34">
        <v>306.53398448944051</v>
      </c>
      <c r="X130" s="34">
        <v>309.93474619239549</v>
      </c>
      <c r="Y130" s="34">
        <v>314.06558474421502</v>
      </c>
      <c r="Z130" s="34">
        <v>316.353100874424</v>
      </c>
      <c r="AA130" s="34">
        <v>319.59203091669048</v>
      </c>
    </row>
    <row r="131" spans="1:27" x14ac:dyDescent="0.35">
      <c r="A131" s="31" t="s">
        <v>119</v>
      </c>
      <c r="B131" s="31" t="s">
        <v>74</v>
      </c>
      <c r="C131" s="34">
        <v>78.920876428603989</v>
      </c>
      <c r="D131" s="34">
        <v>106.79409444929651</v>
      </c>
      <c r="E131" s="34">
        <v>143.7490937385555</v>
      </c>
      <c r="F131" s="34">
        <v>194.340532733917</v>
      </c>
      <c r="G131" s="34">
        <v>234.49067391490902</v>
      </c>
      <c r="H131" s="34">
        <v>262.7376984627245</v>
      </c>
      <c r="I131" s="34">
        <v>290.57005102190351</v>
      </c>
      <c r="J131" s="34">
        <v>312.467140757322</v>
      </c>
      <c r="K131" s="34">
        <v>339.39899763554297</v>
      </c>
      <c r="L131" s="34">
        <v>339.10455336379999</v>
      </c>
      <c r="M131" s="34">
        <v>335.41106123003351</v>
      </c>
      <c r="N131" s="34">
        <v>316.92726326663751</v>
      </c>
      <c r="O131" s="34">
        <v>304.99706896674599</v>
      </c>
      <c r="P131" s="34">
        <v>299.49971099519701</v>
      </c>
      <c r="Q131" s="34">
        <v>306.94599087929703</v>
      </c>
      <c r="R131" s="34">
        <v>313.38260677218403</v>
      </c>
      <c r="S131" s="34">
        <v>322.03462897312602</v>
      </c>
      <c r="T131" s="34">
        <v>335.65288859474646</v>
      </c>
      <c r="U131" s="34">
        <v>352.924280156534</v>
      </c>
      <c r="V131" s="34">
        <v>356.66453337021147</v>
      </c>
      <c r="W131" s="34">
        <v>360.62823678684202</v>
      </c>
      <c r="X131" s="34">
        <v>364.63172187471349</v>
      </c>
      <c r="Y131" s="34">
        <v>369.48929147195798</v>
      </c>
      <c r="Z131" s="34">
        <v>372.1796815919875</v>
      </c>
      <c r="AA131" s="34">
        <v>375.99363698530198</v>
      </c>
    </row>
    <row r="133" spans="1:27" x14ac:dyDescent="0.35">
      <c r="A133" s="19" t="s">
        <v>117</v>
      </c>
      <c r="B133" s="19" t="s">
        <v>118</v>
      </c>
      <c r="C133" s="19" t="s">
        <v>75</v>
      </c>
      <c r="D133" s="19" t="s">
        <v>82</v>
      </c>
      <c r="E133" s="19" t="s">
        <v>83</v>
      </c>
      <c r="F133" s="19" t="s">
        <v>84</v>
      </c>
      <c r="G133" s="19" t="s">
        <v>85</v>
      </c>
      <c r="H133" s="19" t="s">
        <v>86</v>
      </c>
      <c r="I133" s="19" t="s">
        <v>87</v>
      </c>
      <c r="J133" s="19" t="s">
        <v>88</v>
      </c>
      <c r="K133" s="19" t="s">
        <v>89</v>
      </c>
      <c r="L133" s="19" t="s">
        <v>90</v>
      </c>
      <c r="M133" s="19" t="s">
        <v>91</v>
      </c>
      <c r="N133" s="19" t="s">
        <v>92</v>
      </c>
      <c r="O133" s="19" t="s">
        <v>93</v>
      </c>
      <c r="P133" s="19" t="s">
        <v>94</v>
      </c>
      <c r="Q133" s="19" t="s">
        <v>95</v>
      </c>
      <c r="R133" s="19" t="s">
        <v>96</v>
      </c>
      <c r="S133" s="19" t="s">
        <v>97</v>
      </c>
      <c r="T133" s="19" t="s">
        <v>98</v>
      </c>
      <c r="U133" s="19" t="s">
        <v>99</v>
      </c>
      <c r="V133" s="19" t="s">
        <v>100</v>
      </c>
      <c r="W133" s="19" t="s">
        <v>101</v>
      </c>
      <c r="X133" s="19" t="s">
        <v>102</v>
      </c>
      <c r="Y133" s="19" t="s">
        <v>103</v>
      </c>
      <c r="Z133" s="19" t="s">
        <v>104</v>
      </c>
      <c r="AA133" s="19" t="s">
        <v>105</v>
      </c>
    </row>
    <row r="134" spans="1:27" x14ac:dyDescent="0.35">
      <c r="A134" s="31" t="s">
        <v>120</v>
      </c>
      <c r="B134" s="31" t="s">
        <v>22</v>
      </c>
      <c r="C134" s="27">
        <v>6122.3630714357369</v>
      </c>
      <c r="D134" s="27">
        <v>7232.5697572230711</v>
      </c>
      <c r="E134" s="27">
        <v>7672.9413252388904</v>
      </c>
      <c r="F134" s="27">
        <v>7848.5405258051105</v>
      </c>
      <c r="G134" s="27">
        <v>8333.4124960079134</v>
      </c>
      <c r="H134" s="27">
        <v>9078.161303655721</v>
      </c>
      <c r="I134" s="27">
        <v>9337.8360672180206</v>
      </c>
      <c r="J134" s="27">
        <v>8064.6800466833101</v>
      </c>
      <c r="K134" s="27">
        <v>8985.1768908153808</v>
      </c>
      <c r="L134" s="27">
        <v>9528.4897998137094</v>
      </c>
      <c r="M134" s="27">
        <v>10262.00136445516</v>
      </c>
      <c r="N134" s="27">
        <v>10408.534252924561</v>
      </c>
      <c r="O134" s="27">
        <v>10321.35996538069</v>
      </c>
      <c r="P134" s="27">
        <v>10796.077189754811</v>
      </c>
      <c r="Q134" s="27">
        <v>11985.047696283262</v>
      </c>
      <c r="R134" s="27">
        <v>12544.741612754389</v>
      </c>
      <c r="S134" s="27">
        <v>10923.157077738659</v>
      </c>
      <c r="T134" s="27">
        <v>12227.502956149359</v>
      </c>
      <c r="U134" s="27">
        <v>13030.192463396881</v>
      </c>
      <c r="V134" s="27">
        <v>14126.831197623209</v>
      </c>
      <c r="W134" s="27">
        <v>14479.496673129001</v>
      </c>
      <c r="X134" s="27">
        <v>14438.291920799231</v>
      </c>
      <c r="Y134" s="27">
        <v>15087.312118625101</v>
      </c>
      <c r="Z134" s="27">
        <v>16532.243298514208</v>
      </c>
      <c r="AA134" s="27">
        <v>17123.403828207942</v>
      </c>
    </row>
    <row r="135" spans="1:27" x14ac:dyDescent="0.35">
      <c r="A135" s="31" t="s">
        <v>120</v>
      </c>
      <c r="B135" s="31" t="s">
        <v>73</v>
      </c>
      <c r="C135" s="34">
        <v>34.403804031610456</v>
      </c>
      <c r="D135" s="34">
        <v>46.911097502708401</v>
      </c>
      <c r="E135" s="34">
        <v>63.730274701595</v>
      </c>
      <c r="F135" s="34">
        <v>87.205820239185996</v>
      </c>
      <c r="G135" s="34">
        <v>107.3424511432645</v>
      </c>
      <c r="H135" s="34">
        <v>122.80082297325099</v>
      </c>
      <c r="I135" s="34">
        <v>138.033365781784</v>
      </c>
      <c r="J135" s="34">
        <v>148.53417945098852</v>
      </c>
      <c r="K135" s="34">
        <v>162.843545213699</v>
      </c>
      <c r="L135" s="34">
        <v>158.40478141784649</v>
      </c>
      <c r="M135" s="34">
        <v>154.58883210611299</v>
      </c>
      <c r="N135" s="34">
        <v>150.75998788976648</v>
      </c>
      <c r="O135" s="34">
        <v>145.996673216164</v>
      </c>
      <c r="P135" s="34">
        <v>145.82922245621648</v>
      </c>
      <c r="Q135" s="34">
        <v>149.74305344295499</v>
      </c>
      <c r="R135" s="34">
        <v>152.91226921510651</v>
      </c>
      <c r="S135" s="34">
        <v>157.48567709732049</v>
      </c>
      <c r="T135" s="34">
        <v>165.996353282928</v>
      </c>
      <c r="U135" s="34">
        <v>176.404960413098</v>
      </c>
      <c r="V135" s="34">
        <v>180.261844618797</v>
      </c>
      <c r="W135" s="34">
        <v>184.261010915756</v>
      </c>
      <c r="X135" s="34">
        <v>188.27311674785599</v>
      </c>
      <c r="Y135" s="34">
        <v>192.90708086133</v>
      </c>
      <c r="Z135" s="34">
        <v>196.427860949516</v>
      </c>
      <c r="AA135" s="34">
        <v>200.78771300136998</v>
      </c>
    </row>
    <row r="136" spans="1:27" x14ac:dyDescent="0.35">
      <c r="A136" s="31" t="s">
        <v>120</v>
      </c>
      <c r="B136" s="31" t="s">
        <v>74</v>
      </c>
      <c r="C136" s="34">
        <v>40.474483846187546</v>
      </c>
      <c r="D136" s="34">
        <v>55.189799077570001</v>
      </c>
      <c r="E136" s="34">
        <v>74.976288592166995</v>
      </c>
      <c r="F136" s="34">
        <v>102.59383166468101</v>
      </c>
      <c r="G136" s="34">
        <v>126.285240092009</v>
      </c>
      <c r="H136" s="34">
        <v>144.47497243511651</v>
      </c>
      <c r="I136" s="34">
        <v>162.39231718254049</v>
      </c>
      <c r="J136" s="34">
        <v>174.74434641194301</v>
      </c>
      <c r="K136" s="34">
        <v>191.5806672048565</v>
      </c>
      <c r="L136" s="34">
        <v>186.3573559896945</v>
      </c>
      <c r="M136" s="34">
        <v>181.87008735752099</v>
      </c>
      <c r="N136" s="34">
        <v>177.362114584848</v>
      </c>
      <c r="O136" s="34">
        <v>171.760157792732</v>
      </c>
      <c r="P136" s="34">
        <v>171.56471242678151</v>
      </c>
      <c r="Q136" s="34">
        <v>176.16843129444098</v>
      </c>
      <c r="R136" s="34">
        <v>179.8961296358105</v>
      </c>
      <c r="S136" s="34">
        <v>185.27740707448098</v>
      </c>
      <c r="T136" s="34">
        <v>195.29111225497698</v>
      </c>
      <c r="U136" s="34">
        <v>207.5365248174665</v>
      </c>
      <c r="V136" s="34">
        <v>212.07158211582899</v>
      </c>
      <c r="W136" s="34">
        <v>216.77576610445951</v>
      </c>
      <c r="X136" s="34">
        <v>221.497642727673</v>
      </c>
      <c r="Y136" s="34">
        <v>226.94913719999749</v>
      </c>
      <c r="Z136" s="34">
        <v>231.09146666038001</v>
      </c>
      <c r="AA136" s="34">
        <v>236.2218966271875</v>
      </c>
    </row>
    <row r="138" spans="1:27" x14ac:dyDescent="0.35">
      <c r="A138" s="19" t="s">
        <v>117</v>
      </c>
      <c r="B138" s="19" t="s">
        <v>118</v>
      </c>
      <c r="C138" s="19" t="s">
        <v>75</v>
      </c>
      <c r="D138" s="19" t="s">
        <v>82</v>
      </c>
      <c r="E138" s="19" t="s">
        <v>83</v>
      </c>
      <c r="F138" s="19" t="s">
        <v>84</v>
      </c>
      <c r="G138" s="19" t="s">
        <v>85</v>
      </c>
      <c r="H138" s="19" t="s">
        <v>86</v>
      </c>
      <c r="I138" s="19" t="s">
        <v>87</v>
      </c>
      <c r="J138" s="19" t="s">
        <v>88</v>
      </c>
      <c r="K138" s="19" t="s">
        <v>89</v>
      </c>
      <c r="L138" s="19" t="s">
        <v>90</v>
      </c>
      <c r="M138" s="19" t="s">
        <v>91</v>
      </c>
      <c r="N138" s="19" t="s">
        <v>92</v>
      </c>
      <c r="O138" s="19" t="s">
        <v>93</v>
      </c>
      <c r="P138" s="19" t="s">
        <v>94</v>
      </c>
      <c r="Q138" s="19" t="s">
        <v>95</v>
      </c>
      <c r="R138" s="19" t="s">
        <v>96</v>
      </c>
      <c r="S138" s="19" t="s">
        <v>97</v>
      </c>
      <c r="T138" s="19" t="s">
        <v>98</v>
      </c>
      <c r="U138" s="19" t="s">
        <v>99</v>
      </c>
      <c r="V138" s="19" t="s">
        <v>100</v>
      </c>
      <c r="W138" s="19" t="s">
        <v>101</v>
      </c>
      <c r="X138" s="19" t="s">
        <v>102</v>
      </c>
      <c r="Y138" s="19" t="s">
        <v>103</v>
      </c>
      <c r="Z138" s="19" t="s">
        <v>104</v>
      </c>
      <c r="AA138" s="19" t="s">
        <v>105</v>
      </c>
    </row>
    <row r="139" spans="1:27" x14ac:dyDescent="0.35">
      <c r="A139" s="31" t="s">
        <v>121</v>
      </c>
      <c r="B139" s="31" t="s">
        <v>22</v>
      </c>
      <c r="C139" s="27">
        <v>3967.0267029522179</v>
      </c>
      <c r="D139" s="27">
        <v>4343.2592105451868</v>
      </c>
      <c r="E139" s="27">
        <v>5024.0108129764594</v>
      </c>
      <c r="F139" s="27">
        <v>5346.7644530329317</v>
      </c>
      <c r="G139" s="27">
        <v>5336.1893432179832</v>
      </c>
      <c r="H139" s="27">
        <v>5738.9956880734353</v>
      </c>
      <c r="I139" s="27">
        <v>5883.0309201368709</v>
      </c>
      <c r="J139" s="27">
        <v>5633.4091955863651</v>
      </c>
      <c r="K139" s="27">
        <v>5968.5316971974244</v>
      </c>
      <c r="L139" s="27">
        <v>6278.1675781646945</v>
      </c>
      <c r="M139" s="27">
        <v>6103.9028313287981</v>
      </c>
      <c r="N139" s="27">
        <v>6599.3968210334133</v>
      </c>
      <c r="O139" s="27">
        <v>6678.211987540567</v>
      </c>
      <c r="P139" s="27">
        <v>6715.1403412455138</v>
      </c>
      <c r="Q139" s="27">
        <v>7806.8616058238149</v>
      </c>
      <c r="R139" s="27">
        <v>8492.2131596465042</v>
      </c>
      <c r="S139" s="27">
        <v>8304.757173296417</v>
      </c>
      <c r="T139" s="27">
        <v>8928.7505821680625</v>
      </c>
      <c r="U139" s="27">
        <v>9520.15318660911</v>
      </c>
      <c r="V139" s="27">
        <v>9473.36560384736</v>
      </c>
      <c r="W139" s="27">
        <v>10395.957939895319</v>
      </c>
      <c r="X139" s="27">
        <v>10567.230819498949</v>
      </c>
      <c r="Y139" s="27">
        <v>10413.401373887751</v>
      </c>
      <c r="Z139" s="27">
        <v>11532.62493450301</v>
      </c>
      <c r="AA139" s="27">
        <v>12119.00071649645</v>
      </c>
    </row>
    <row r="140" spans="1:27" x14ac:dyDescent="0.35">
      <c r="A140" s="31" t="s">
        <v>121</v>
      </c>
      <c r="B140" s="31" t="s">
        <v>73</v>
      </c>
      <c r="C140" s="34">
        <v>33.452485412120794</v>
      </c>
      <c r="D140" s="34">
        <v>44.749451619386654</v>
      </c>
      <c r="E140" s="34">
        <v>60.599737709998998</v>
      </c>
      <c r="F140" s="34">
        <v>82.6873778591155</v>
      </c>
      <c r="G140" s="34">
        <v>101.1926851872205</v>
      </c>
      <c r="H140" s="34">
        <v>114.2560974016185</v>
      </c>
      <c r="I140" s="34">
        <v>129.798161098957</v>
      </c>
      <c r="J140" s="34">
        <v>147.9250855102535</v>
      </c>
      <c r="K140" s="34">
        <v>167.039259104162</v>
      </c>
      <c r="L140" s="34">
        <v>174.02388726544351</v>
      </c>
      <c r="M140" s="34">
        <v>178.44544540500601</v>
      </c>
      <c r="N140" s="34">
        <v>171.2664141683575</v>
      </c>
      <c r="O140" s="34">
        <v>165.34544886112198</v>
      </c>
      <c r="P140" s="34">
        <v>164.6185833450555</v>
      </c>
      <c r="Q140" s="34">
        <v>172.2265610816475</v>
      </c>
      <c r="R140" s="34">
        <v>178.19370802235599</v>
      </c>
      <c r="S140" s="34">
        <v>184.45889153361301</v>
      </c>
      <c r="T140" s="34">
        <v>194.67753634417051</v>
      </c>
      <c r="U140" s="34">
        <v>205.8143737132545</v>
      </c>
      <c r="V140" s="34">
        <v>209.80224839210499</v>
      </c>
      <c r="W140" s="34">
        <v>212.51583103474951</v>
      </c>
      <c r="X140" s="34">
        <v>216.44593446338152</v>
      </c>
      <c r="Y140" s="34">
        <v>221.22872269695949</v>
      </c>
      <c r="Z140" s="34">
        <v>224.3332616229055</v>
      </c>
      <c r="AA140" s="34">
        <v>227.6600327275095</v>
      </c>
    </row>
    <row r="141" spans="1:27" x14ac:dyDescent="0.35">
      <c r="A141" s="31" t="s">
        <v>121</v>
      </c>
      <c r="B141" s="31" t="s">
        <v>74</v>
      </c>
      <c r="C141" s="34">
        <v>39.354751556038849</v>
      </c>
      <c r="D141" s="34">
        <v>52.646435962021002</v>
      </c>
      <c r="E141" s="34">
        <v>71.2933560819625</v>
      </c>
      <c r="F141" s="34">
        <v>97.280113166242501</v>
      </c>
      <c r="G141" s="34">
        <v>119.0495094594955</v>
      </c>
      <c r="H141" s="34">
        <v>134.41890024623248</v>
      </c>
      <c r="I141" s="34">
        <v>152.7033171362875</v>
      </c>
      <c r="J141" s="34">
        <v>174.02710346543751</v>
      </c>
      <c r="K141" s="34">
        <v>196.51903654432249</v>
      </c>
      <c r="L141" s="34">
        <v>204.7374779509305</v>
      </c>
      <c r="M141" s="34">
        <v>209.9365261045765</v>
      </c>
      <c r="N141" s="34">
        <v>201.4915401582715</v>
      </c>
      <c r="O141" s="34">
        <v>194.5257431058285</v>
      </c>
      <c r="P141" s="34">
        <v>193.670520097017</v>
      </c>
      <c r="Q141" s="34">
        <v>202.6197596685885</v>
      </c>
      <c r="R141" s="34">
        <v>209.63889170444</v>
      </c>
      <c r="S141" s="34">
        <v>217.01131798458098</v>
      </c>
      <c r="T141" s="34">
        <v>229.0339209017155</v>
      </c>
      <c r="U141" s="34">
        <v>242.13627397151251</v>
      </c>
      <c r="V141" s="34">
        <v>246.826887426659</v>
      </c>
      <c r="W141" s="34">
        <v>250.0173242548625</v>
      </c>
      <c r="X141" s="34">
        <v>254.64148292845451</v>
      </c>
      <c r="Y141" s="34">
        <v>260.2691360015865</v>
      </c>
      <c r="Z141" s="34">
        <v>263.92055385327296</v>
      </c>
      <c r="AA141" s="34">
        <v>267.83539800155154</v>
      </c>
    </row>
    <row r="143" spans="1:27" x14ac:dyDescent="0.35">
      <c r="A143" s="19" t="s">
        <v>117</v>
      </c>
      <c r="B143" s="19" t="s">
        <v>118</v>
      </c>
      <c r="C143" s="19" t="s">
        <v>75</v>
      </c>
      <c r="D143" s="19" t="s">
        <v>82</v>
      </c>
      <c r="E143" s="19" t="s">
        <v>83</v>
      </c>
      <c r="F143" s="19" t="s">
        <v>84</v>
      </c>
      <c r="G143" s="19" t="s">
        <v>85</v>
      </c>
      <c r="H143" s="19" t="s">
        <v>86</v>
      </c>
      <c r="I143" s="19" t="s">
        <v>87</v>
      </c>
      <c r="J143" s="19" t="s">
        <v>88</v>
      </c>
      <c r="K143" s="19" t="s">
        <v>89</v>
      </c>
      <c r="L143" s="19" t="s">
        <v>90</v>
      </c>
      <c r="M143" s="19" t="s">
        <v>91</v>
      </c>
      <c r="N143" s="19" t="s">
        <v>92</v>
      </c>
      <c r="O143" s="19" t="s">
        <v>93</v>
      </c>
      <c r="P143" s="19" t="s">
        <v>94</v>
      </c>
      <c r="Q143" s="19" t="s">
        <v>95</v>
      </c>
      <c r="R143" s="19" t="s">
        <v>96</v>
      </c>
      <c r="S143" s="19" t="s">
        <v>97</v>
      </c>
      <c r="T143" s="19" t="s">
        <v>98</v>
      </c>
      <c r="U143" s="19" t="s">
        <v>99</v>
      </c>
      <c r="V143" s="19" t="s">
        <v>100</v>
      </c>
      <c r="W143" s="19" t="s">
        <v>101</v>
      </c>
      <c r="X143" s="19" t="s">
        <v>102</v>
      </c>
      <c r="Y143" s="19" t="s">
        <v>103</v>
      </c>
      <c r="Z143" s="19" t="s">
        <v>104</v>
      </c>
      <c r="AA143" s="19" t="s">
        <v>105</v>
      </c>
    </row>
    <row r="144" spans="1:27" x14ac:dyDescent="0.35">
      <c r="A144" s="31" t="s">
        <v>122</v>
      </c>
      <c r="B144" s="31" t="s">
        <v>22</v>
      </c>
      <c r="C144" s="27">
        <v>2265.6377711041569</v>
      </c>
      <c r="D144" s="27">
        <v>2402.515707309447</v>
      </c>
      <c r="E144" s="27">
        <v>2566.9260084902453</v>
      </c>
      <c r="F144" s="27">
        <v>2582.3826187858708</v>
      </c>
      <c r="G144" s="27">
        <v>2491.9768883662114</v>
      </c>
      <c r="H144" s="27">
        <v>2584.1718233914044</v>
      </c>
      <c r="I144" s="27">
        <v>2667.6251432751519</v>
      </c>
      <c r="J144" s="27">
        <v>2550.5423283980081</v>
      </c>
      <c r="K144" s="27">
        <v>2661.7051501021788</v>
      </c>
      <c r="L144" s="27">
        <v>2694.8801108065531</v>
      </c>
      <c r="M144" s="27">
        <v>2698.9326906519068</v>
      </c>
      <c r="N144" s="27">
        <v>2778.6606524076442</v>
      </c>
      <c r="O144" s="27">
        <v>2714.7419258047958</v>
      </c>
      <c r="P144" s="27">
        <v>2617.1163889523209</v>
      </c>
      <c r="Q144" s="27">
        <v>2815.0313437076238</v>
      </c>
      <c r="R144" s="27">
        <v>2998.085477961682</v>
      </c>
      <c r="S144" s="27">
        <v>2910.9339037035838</v>
      </c>
      <c r="T144" s="27">
        <v>3087.3087154939149</v>
      </c>
      <c r="U144" s="27">
        <v>3162.2409068636994</v>
      </c>
      <c r="V144" s="27">
        <v>3232.0183402049529</v>
      </c>
      <c r="W144" s="27">
        <v>3423.6010290453692</v>
      </c>
      <c r="X144" s="27">
        <v>3437.167707472142</v>
      </c>
      <c r="Y144" s="27">
        <v>3384.9226895547031</v>
      </c>
      <c r="Z144" s="27">
        <v>3649.88702811947</v>
      </c>
      <c r="AA144" s="27">
        <v>3902.597341788417</v>
      </c>
    </row>
    <row r="145" spans="1:27" x14ac:dyDescent="0.35">
      <c r="A145" s="31" t="s">
        <v>122</v>
      </c>
      <c r="B145" s="31" t="s">
        <v>73</v>
      </c>
      <c r="C145" s="34">
        <v>47.648021770894495</v>
      </c>
      <c r="D145" s="34">
        <v>50.426815370440004</v>
      </c>
      <c r="E145" s="34">
        <v>53.409598794937004</v>
      </c>
      <c r="F145" s="34">
        <v>56.430947381972999</v>
      </c>
      <c r="G145" s="34">
        <v>58.521516571521495</v>
      </c>
      <c r="H145" s="34">
        <v>59.428446265041501</v>
      </c>
      <c r="I145" s="34">
        <v>62.581101153969506</v>
      </c>
      <c r="J145" s="34">
        <v>68.668389741420498</v>
      </c>
      <c r="K145" s="34">
        <v>70.391541415690995</v>
      </c>
      <c r="L145" s="34">
        <v>66.720425625353997</v>
      </c>
      <c r="M145" s="34">
        <v>63.794043991327001</v>
      </c>
      <c r="N145" s="34">
        <v>58.825130687593997</v>
      </c>
      <c r="O145" s="34">
        <v>56.148007496475998</v>
      </c>
      <c r="P145" s="34">
        <v>55.442102435111998</v>
      </c>
      <c r="Q145" s="34">
        <v>56.931248443245501</v>
      </c>
      <c r="R145" s="34">
        <v>58.701565588473997</v>
      </c>
      <c r="S145" s="34">
        <v>59.5694549317355</v>
      </c>
      <c r="T145" s="34">
        <v>62.067637090146498</v>
      </c>
      <c r="U145" s="34">
        <v>64.555936938792001</v>
      </c>
      <c r="V145" s="34">
        <v>64.60254807764251</v>
      </c>
      <c r="W145" s="34">
        <v>65.132141234993497</v>
      </c>
      <c r="X145" s="34">
        <v>65.74492334556551</v>
      </c>
      <c r="Y145" s="34">
        <v>66.173304001688507</v>
      </c>
      <c r="Z145" s="34">
        <v>65.827720664143499</v>
      </c>
      <c r="AA145" s="34">
        <v>66.602513509243494</v>
      </c>
    </row>
    <row r="146" spans="1:27" x14ac:dyDescent="0.35">
      <c r="A146" s="31" t="s">
        <v>122</v>
      </c>
      <c r="B146" s="31" t="s">
        <v>74</v>
      </c>
      <c r="C146" s="34">
        <v>56.057921843409503</v>
      </c>
      <c r="D146" s="34">
        <v>59.3250310291345</v>
      </c>
      <c r="E146" s="34">
        <v>62.835089886397</v>
      </c>
      <c r="F146" s="34">
        <v>66.38985803997501</v>
      </c>
      <c r="G146" s="34">
        <v>68.849168783545494</v>
      </c>
      <c r="H146" s="34">
        <v>69.914499098062507</v>
      </c>
      <c r="I146" s="34">
        <v>73.6252657016515</v>
      </c>
      <c r="J146" s="34">
        <v>80.787757670879003</v>
      </c>
      <c r="K146" s="34">
        <v>82.813251878738001</v>
      </c>
      <c r="L146" s="34">
        <v>78.49347729492149</v>
      </c>
      <c r="M146" s="34">
        <v>75.053110940366508</v>
      </c>
      <c r="N146" s="34">
        <v>69.205712432265003</v>
      </c>
      <c r="O146" s="34">
        <v>66.058156877994492</v>
      </c>
      <c r="P146" s="34">
        <v>65.225709851548004</v>
      </c>
      <c r="Q146" s="34">
        <v>66.977341749846502</v>
      </c>
      <c r="R146" s="34">
        <v>69.061173200606987</v>
      </c>
      <c r="S146" s="34">
        <v>70.081033636152497</v>
      </c>
      <c r="T146" s="34">
        <v>73.020612877488006</v>
      </c>
      <c r="U146" s="34">
        <v>75.949514734088993</v>
      </c>
      <c r="V146" s="34">
        <v>76.002199959340999</v>
      </c>
      <c r="W146" s="34">
        <v>76.625578170776009</v>
      </c>
      <c r="X146" s="34">
        <v>77.3466611338105</v>
      </c>
      <c r="Y146" s="34">
        <v>77.849821562290003</v>
      </c>
      <c r="Z146" s="34">
        <v>77.4454220479725</v>
      </c>
      <c r="AA146" s="34">
        <v>78.355603558346502</v>
      </c>
    </row>
    <row r="148" spans="1:27" x14ac:dyDescent="0.35">
      <c r="A148" s="19" t="s">
        <v>117</v>
      </c>
      <c r="B148" s="19" t="s">
        <v>118</v>
      </c>
      <c r="C148" s="19" t="s">
        <v>75</v>
      </c>
      <c r="D148" s="19" t="s">
        <v>82</v>
      </c>
      <c r="E148" s="19" t="s">
        <v>83</v>
      </c>
      <c r="F148" s="19" t="s">
        <v>84</v>
      </c>
      <c r="G148" s="19" t="s">
        <v>85</v>
      </c>
      <c r="H148" s="19" t="s">
        <v>86</v>
      </c>
      <c r="I148" s="19" t="s">
        <v>87</v>
      </c>
      <c r="J148" s="19" t="s">
        <v>88</v>
      </c>
      <c r="K148" s="19" t="s">
        <v>89</v>
      </c>
      <c r="L148" s="19" t="s">
        <v>90</v>
      </c>
      <c r="M148" s="19" t="s">
        <v>91</v>
      </c>
      <c r="N148" s="19" t="s">
        <v>92</v>
      </c>
      <c r="O148" s="19" t="s">
        <v>93</v>
      </c>
      <c r="P148" s="19" t="s">
        <v>94</v>
      </c>
      <c r="Q148" s="19" t="s">
        <v>95</v>
      </c>
      <c r="R148" s="19" t="s">
        <v>96</v>
      </c>
      <c r="S148" s="19" t="s">
        <v>97</v>
      </c>
      <c r="T148" s="19" t="s">
        <v>98</v>
      </c>
      <c r="U148" s="19" t="s">
        <v>99</v>
      </c>
      <c r="V148" s="19" t="s">
        <v>100</v>
      </c>
      <c r="W148" s="19" t="s">
        <v>101</v>
      </c>
      <c r="X148" s="19" t="s">
        <v>102</v>
      </c>
      <c r="Y148" s="19" t="s">
        <v>103</v>
      </c>
      <c r="Z148" s="19" t="s">
        <v>104</v>
      </c>
      <c r="AA148" s="19" t="s">
        <v>105</v>
      </c>
    </row>
    <row r="149" spans="1:27" x14ac:dyDescent="0.35">
      <c r="A149" s="31" t="s">
        <v>123</v>
      </c>
      <c r="B149" s="31" t="s">
        <v>22</v>
      </c>
      <c r="C149" s="27">
        <v>267.8080965034664</v>
      </c>
      <c r="D149" s="27">
        <v>288.20799280105859</v>
      </c>
      <c r="E149" s="27">
        <v>314.6491667238372</v>
      </c>
      <c r="F149" s="27">
        <v>335.82633698425593</v>
      </c>
      <c r="G149" s="27">
        <v>331.15533674491007</v>
      </c>
      <c r="H149" s="27">
        <v>350.57424830301619</v>
      </c>
      <c r="I149" s="27">
        <v>346.89077479890608</v>
      </c>
      <c r="J149" s="27">
        <v>338.37824586497624</v>
      </c>
      <c r="K149" s="27">
        <v>340.52035615343698</v>
      </c>
      <c r="L149" s="27">
        <v>346.59528541270771</v>
      </c>
      <c r="M149" s="27">
        <v>342.02245905188403</v>
      </c>
      <c r="N149" s="27">
        <v>353.44806729863882</v>
      </c>
      <c r="O149" s="27">
        <v>359.04029005729666</v>
      </c>
      <c r="P149" s="27">
        <v>356.61709810126149</v>
      </c>
      <c r="Q149" s="27">
        <v>410.13925293763322</v>
      </c>
      <c r="R149" s="27">
        <v>433.63429464358774</v>
      </c>
      <c r="S149" s="27">
        <v>432.95721447448045</v>
      </c>
      <c r="T149" s="27">
        <v>445.00335516081986</v>
      </c>
      <c r="U149" s="27">
        <v>460.77548480404698</v>
      </c>
      <c r="V149" s="27">
        <v>467.92566409248047</v>
      </c>
      <c r="W149" s="27">
        <v>496.5546710918041</v>
      </c>
      <c r="X149" s="27">
        <v>513.56432191470151</v>
      </c>
      <c r="Y149" s="27">
        <v>504.33502564863409</v>
      </c>
      <c r="Z149" s="27">
        <v>554.41554966431272</v>
      </c>
      <c r="AA149" s="27">
        <v>566.463908344326</v>
      </c>
    </row>
    <row r="150" spans="1:27" x14ac:dyDescent="0.35">
      <c r="A150" s="31" t="s">
        <v>123</v>
      </c>
      <c r="B150" s="31" t="s">
        <v>73</v>
      </c>
      <c r="C150" s="34">
        <v>3.9168148064613302</v>
      </c>
      <c r="D150" s="34">
        <v>5.0251542253792003</v>
      </c>
      <c r="E150" s="34">
        <v>6.5556290926635006</v>
      </c>
      <c r="F150" s="34">
        <v>8.8499620519577995</v>
      </c>
      <c r="G150" s="34">
        <v>10.48379843786355</v>
      </c>
      <c r="H150" s="34">
        <v>11.684562517404551</v>
      </c>
      <c r="I150" s="34">
        <v>12.9675622437</v>
      </c>
      <c r="J150" s="34">
        <v>14.417357969284051</v>
      </c>
      <c r="K150" s="34">
        <v>15.741173297762851</v>
      </c>
      <c r="L150" s="34">
        <v>15.576015709042549</v>
      </c>
      <c r="M150" s="34">
        <v>15.0919161722064</v>
      </c>
      <c r="N150" s="34">
        <v>14.009540730200701</v>
      </c>
      <c r="O150" s="34">
        <v>13.456154054008401</v>
      </c>
      <c r="P150" s="34">
        <v>13.299454627036999</v>
      </c>
      <c r="Q150" s="34">
        <v>13.715312070116401</v>
      </c>
      <c r="R150" s="34">
        <v>14.044880737498401</v>
      </c>
      <c r="S150" s="34">
        <v>14.34921196609735</v>
      </c>
      <c r="T150" s="34">
        <v>14.871780135475049</v>
      </c>
      <c r="U150" s="34">
        <v>15.4420805418491</v>
      </c>
      <c r="V150" s="34">
        <v>15.432295176923249</v>
      </c>
      <c r="W150" s="34">
        <v>15.445213310837699</v>
      </c>
      <c r="X150" s="34">
        <v>15.435640073150351</v>
      </c>
      <c r="Y150" s="34">
        <v>15.493352196887098</v>
      </c>
      <c r="Z150" s="34">
        <v>15.43553331092745</v>
      </c>
      <c r="AA150" s="34">
        <v>15.426136784553501</v>
      </c>
    </row>
    <row r="151" spans="1:27" x14ac:dyDescent="0.35">
      <c r="A151" s="31" t="s">
        <v>123</v>
      </c>
      <c r="B151" s="31" t="s">
        <v>74</v>
      </c>
      <c r="C151" s="34">
        <v>4.6083147799968698</v>
      </c>
      <c r="D151" s="34">
        <v>5.9118229115008996</v>
      </c>
      <c r="E151" s="34">
        <v>7.71266348218915</v>
      </c>
      <c r="F151" s="34">
        <v>10.411354910731299</v>
      </c>
      <c r="G151" s="34">
        <v>12.334041566997751</v>
      </c>
      <c r="H151" s="34">
        <v>13.746812518015501</v>
      </c>
      <c r="I151" s="34">
        <v>15.25664042836425</v>
      </c>
      <c r="J151" s="34">
        <v>16.961637976244049</v>
      </c>
      <c r="K151" s="34">
        <v>18.518831689953799</v>
      </c>
      <c r="L151" s="34">
        <v>18.32455710500475</v>
      </c>
      <c r="M151" s="34">
        <v>17.754608690217101</v>
      </c>
      <c r="N151" s="34">
        <v>16.48182449319955</v>
      </c>
      <c r="O151" s="34">
        <v>15.831386027932151</v>
      </c>
      <c r="P151" s="34">
        <v>15.64587994847445</v>
      </c>
      <c r="Q151" s="34">
        <v>16.134637079834899</v>
      </c>
      <c r="R151" s="34">
        <v>16.523026537090502</v>
      </c>
      <c r="S151" s="34">
        <v>16.880682817697501</v>
      </c>
      <c r="T151" s="34">
        <v>17.4966704766601</v>
      </c>
      <c r="U151" s="34">
        <v>18.166445961266749</v>
      </c>
      <c r="V151" s="34">
        <v>18.155862626552548</v>
      </c>
      <c r="W151" s="34">
        <v>18.172146545678352</v>
      </c>
      <c r="X151" s="34">
        <v>18.159458936728502</v>
      </c>
      <c r="Y151" s="34">
        <v>18.2277460826039</v>
      </c>
      <c r="Z151" s="34">
        <v>18.15962909823655</v>
      </c>
      <c r="AA151" s="34">
        <v>18.14815852382775</v>
      </c>
    </row>
  </sheetData>
  <sheetProtection algorithmName="SHA-512" hashValue="4EjuMpcwB498PbOV7c5/Mc/q2sGxpEdoXniY83ZqeDC5hr1W+MSKmsRyMolPCdtqcrQqQt12RXGtq24jyncDWQ==" saltValue="fVYI8WPkMKpw7TMtbta06A==" spinCount="100000" sheet="1" objects="1" scenarios="1"/>
  <mergeCells count="6">
    <mergeCell ref="A87:B87"/>
    <mergeCell ref="A17:B17"/>
    <mergeCell ref="A31:B31"/>
    <mergeCell ref="A45:B45"/>
    <mergeCell ref="A59:B59"/>
    <mergeCell ref="A73:B73"/>
  </mergeCells>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96">
    <tabColor rgb="FFFFC000"/>
  </sheetPr>
  <dimension ref="A1:AA151"/>
  <sheetViews>
    <sheetView zoomScale="85" zoomScaleNormal="85" workbookViewId="0"/>
  </sheetViews>
  <sheetFormatPr defaultColWidth="9.1796875" defaultRowHeight="14.5" x14ac:dyDescent="0.35"/>
  <cols>
    <col min="1" max="1" width="16" style="13" customWidth="1"/>
    <col min="2" max="2" width="30.54296875" style="13" customWidth="1"/>
    <col min="3" max="27" width="9.453125" style="13" customWidth="1"/>
    <col min="28" max="16384" width="9.1796875" style="13"/>
  </cols>
  <sheetData>
    <row r="1" spans="1:27" s="30" customFormat="1" ht="23.25" customHeight="1" x14ac:dyDescent="0.35">
      <c r="A1" s="29" t="s">
        <v>145</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s="30" customFormat="1" x14ac:dyDescent="0.35">
      <c r="A2" s="30" t="s">
        <v>129</v>
      </c>
    </row>
    <row r="3" spans="1:27" s="30" customFormat="1" x14ac:dyDescent="0.35"/>
    <row r="4" spans="1:27" x14ac:dyDescent="0.35">
      <c r="A4" s="18" t="s">
        <v>116</v>
      </c>
      <c r="B4" s="18"/>
      <c r="C4" s="30"/>
      <c r="D4" s="30"/>
      <c r="E4" s="30"/>
      <c r="F4" s="30"/>
      <c r="G4" s="30"/>
      <c r="H4" s="30"/>
      <c r="I4" s="30"/>
      <c r="J4" s="30"/>
      <c r="K4" s="30"/>
      <c r="L4" s="30"/>
      <c r="M4" s="30"/>
      <c r="N4" s="30"/>
      <c r="O4" s="30"/>
      <c r="P4" s="30"/>
      <c r="Q4" s="30"/>
      <c r="R4" s="30"/>
      <c r="S4" s="30"/>
      <c r="T4" s="30"/>
      <c r="U4" s="30"/>
      <c r="V4" s="30"/>
      <c r="W4" s="30"/>
      <c r="X4" s="30"/>
      <c r="Y4" s="30"/>
      <c r="Z4" s="30"/>
      <c r="AA4" s="30"/>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18386</v>
      </c>
      <c r="D6" s="34">
        <v>17886</v>
      </c>
      <c r="E6" s="34">
        <v>16386</v>
      </c>
      <c r="F6" s="34">
        <v>16386</v>
      </c>
      <c r="G6" s="34">
        <v>16386</v>
      </c>
      <c r="H6" s="34">
        <v>16036</v>
      </c>
      <c r="I6" s="34">
        <v>15376</v>
      </c>
      <c r="J6" s="34">
        <v>15026</v>
      </c>
      <c r="K6" s="34">
        <v>14366</v>
      </c>
      <c r="L6" s="34">
        <v>12926</v>
      </c>
      <c r="M6" s="34">
        <v>12926</v>
      </c>
      <c r="N6" s="34">
        <v>11486</v>
      </c>
      <c r="O6" s="34">
        <v>9276</v>
      </c>
      <c r="P6" s="34">
        <v>9276</v>
      </c>
      <c r="Q6" s="34">
        <v>6366</v>
      </c>
      <c r="R6" s="34">
        <v>5666</v>
      </c>
      <c r="S6" s="34">
        <v>5216</v>
      </c>
      <c r="T6" s="34">
        <v>5216</v>
      </c>
      <c r="U6" s="34">
        <v>5216</v>
      </c>
      <c r="V6" s="34">
        <v>4556</v>
      </c>
      <c r="W6" s="34">
        <v>4191</v>
      </c>
      <c r="X6" s="34">
        <v>2422</v>
      </c>
      <c r="Y6" s="34">
        <v>2422</v>
      </c>
      <c r="Z6" s="34">
        <v>2422</v>
      </c>
      <c r="AA6" s="34">
        <v>2057</v>
      </c>
    </row>
    <row r="7" spans="1:27" x14ac:dyDescent="0.35">
      <c r="A7" s="31" t="s">
        <v>38</v>
      </c>
      <c r="B7" s="31" t="s">
        <v>68</v>
      </c>
      <c r="C7" s="34">
        <v>4775</v>
      </c>
      <c r="D7" s="34">
        <v>4775</v>
      </c>
      <c r="E7" s="34">
        <v>4775</v>
      </c>
      <c r="F7" s="34">
        <v>4775</v>
      </c>
      <c r="G7" s="34">
        <v>4775</v>
      </c>
      <c r="H7" s="34">
        <v>4775</v>
      </c>
      <c r="I7" s="34">
        <v>4775</v>
      </c>
      <c r="J7" s="34">
        <v>4775</v>
      </c>
      <c r="K7" s="34">
        <v>4050</v>
      </c>
      <c r="L7" s="34">
        <v>3325</v>
      </c>
      <c r="M7" s="34">
        <v>3325</v>
      </c>
      <c r="N7" s="34">
        <v>3325</v>
      </c>
      <c r="O7" s="34">
        <v>3325</v>
      </c>
      <c r="P7" s="34">
        <v>3325</v>
      </c>
      <c r="Q7" s="34">
        <v>3325</v>
      </c>
      <c r="R7" s="34">
        <v>3325</v>
      </c>
      <c r="S7" s="34">
        <v>3325</v>
      </c>
      <c r="T7" s="34">
        <v>3325</v>
      </c>
      <c r="U7" s="34">
        <v>3325</v>
      </c>
      <c r="V7" s="34">
        <v>3325</v>
      </c>
      <c r="W7" s="34">
        <v>3325</v>
      </c>
      <c r="X7" s="34">
        <v>3325</v>
      </c>
      <c r="Y7" s="34">
        <v>3325</v>
      </c>
      <c r="Z7" s="34">
        <v>3325</v>
      </c>
      <c r="AA7" s="34">
        <v>2767.5</v>
      </c>
    </row>
    <row r="8" spans="1:27" x14ac:dyDescent="0.35">
      <c r="A8" s="31" t="s">
        <v>38</v>
      </c>
      <c r="B8" s="31" t="s">
        <v>18</v>
      </c>
      <c r="C8" s="34">
        <v>3138.8989868164049</v>
      </c>
      <c r="D8" s="34">
        <v>3138.9002308484451</v>
      </c>
      <c r="E8" s="34">
        <v>2958.9004491937949</v>
      </c>
      <c r="F8" s="34">
        <v>2958.900496691635</v>
      </c>
      <c r="G8" s="34">
        <v>2958.9005010107849</v>
      </c>
      <c r="H8" s="34">
        <v>2958.9005168460453</v>
      </c>
      <c r="I8" s="34">
        <v>2958.9005416051946</v>
      </c>
      <c r="J8" s="34">
        <v>2958.9005811538946</v>
      </c>
      <c r="K8" s="34">
        <v>2958.9006830637445</v>
      </c>
      <c r="L8" s="34">
        <v>2958.9009034153046</v>
      </c>
      <c r="M8" s="34">
        <v>2958.9009136403747</v>
      </c>
      <c r="N8" s="34">
        <v>2958.9011366959453</v>
      </c>
      <c r="O8" s="34">
        <v>2958.9015044059747</v>
      </c>
      <c r="P8" s="34">
        <v>2958.9015102229951</v>
      </c>
      <c r="Q8" s="34">
        <v>2958.9018250124645</v>
      </c>
      <c r="R8" s="34">
        <v>2573.9018725854748</v>
      </c>
      <c r="S8" s="34">
        <v>2044.9039294029049</v>
      </c>
      <c r="T8" s="34">
        <v>2044.9039802244447</v>
      </c>
      <c r="U8" s="34">
        <v>1901.5040604624414</v>
      </c>
      <c r="V8" s="34">
        <v>1901.5040851313106</v>
      </c>
      <c r="W8" s="34">
        <v>1901.5053535257209</v>
      </c>
      <c r="X8" s="34">
        <v>1901.5105777666508</v>
      </c>
      <c r="Y8" s="34">
        <v>1461.510714527861</v>
      </c>
      <c r="Z8" s="34">
        <v>1276.5119238386999</v>
      </c>
      <c r="AA8" s="34">
        <v>632.01193568255997</v>
      </c>
    </row>
    <row r="9" spans="1:27" x14ac:dyDescent="0.35">
      <c r="A9" s="31" t="s">
        <v>38</v>
      </c>
      <c r="B9" s="31" t="s">
        <v>30</v>
      </c>
      <c r="C9" s="34">
        <v>1420</v>
      </c>
      <c r="D9" s="34">
        <v>1300</v>
      </c>
      <c r="E9" s="34">
        <v>1300</v>
      </c>
      <c r="F9" s="34">
        <v>1300</v>
      </c>
      <c r="G9" s="34">
        <v>1300</v>
      </c>
      <c r="H9" s="34">
        <v>1300</v>
      </c>
      <c r="I9" s="34">
        <v>1300</v>
      </c>
      <c r="J9" s="34">
        <v>1300</v>
      </c>
      <c r="K9" s="34">
        <v>1300</v>
      </c>
      <c r="L9" s="34">
        <v>1300</v>
      </c>
      <c r="M9" s="34">
        <v>1300</v>
      </c>
      <c r="N9" s="34">
        <v>1300</v>
      </c>
      <c r="O9" s="34">
        <v>1300</v>
      </c>
      <c r="P9" s="34">
        <v>1300</v>
      </c>
      <c r="Q9" s="34">
        <v>500</v>
      </c>
      <c r="R9" s="34">
        <v>500</v>
      </c>
      <c r="S9" s="34">
        <v>500</v>
      </c>
      <c r="T9" s="34">
        <v>500</v>
      </c>
      <c r="U9" s="34">
        <v>0</v>
      </c>
      <c r="V9" s="34">
        <v>0</v>
      </c>
      <c r="W9" s="34">
        <v>0</v>
      </c>
      <c r="X9" s="34">
        <v>0</v>
      </c>
      <c r="Y9" s="34">
        <v>0</v>
      </c>
      <c r="Z9" s="34">
        <v>0</v>
      </c>
      <c r="AA9" s="34">
        <v>0</v>
      </c>
    </row>
    <row r="10" spans="1:27" x14ac:dyDescent="0.35">
      <c r="A10" s="31" t="s">
        <v>38</v>
      </c>
      <c r="B10" s="31" t="s">
        <v>63</v>
      </c>
      <c r="C10" s="34">
        <v>6712.6420360861912</v>
      </c>
      <c r="D10" s="34">
        <v>6712.6420823819499</v>
      </c>
      <c r="E10" s="34">
        <v>6712.6423470644095</v>
      </c>
      <c r="F10" s="34">
        <v>6712.6424126362599</v>
      </c>
      <c r="G10" s="34">
        <v>6712.64247764622</v>
      </c>
      <c r="H10" s="34">
        <v>6712.64255935242</v>
      </c>
      <c r="I10" s="34">
        <v>6712.64264894798</v>
      </c>
      <c r="J10" s="34">
        <v>6712.64274333104</v>
      </c>
      <c r="K10" s="34">
        <v>6712.6428504715204</v>
      </c>
      <c r="L10" s="34">
        <v>6306.6429717092005</v>
      </c>
      <c r="M10" s="34">
        <v>6306.64307724638</v>
      </c>
      <c r="N10" s="34">
        <v>6072.3032808793596</v>
      </c>
      <c r="O10" s="34">
        <v>5622.30354529948</v>
      </c>
      <c r="P10" s="34">
        <v>5505.3037053094095</v>
      </c>
      <c r="Q10" s="34">
        <v>5472.1834332346616</v>
      </c>
      <c r="R10" s="34">
        <v>5472.183824535181</v>
      </c>
      <c r="S10" s="34">
        <v>6056.5169188115105</v>
      </c>
      <c r="T10" s="34">
        <v>6056.5169521298203</v>
      </c>
      <c r="U10" s="34">
        <v>5616.5170139400698</v>
      </c>
      <c r="V10" s="34">
        <v>5496.5171303041707</v>
      </c>
      <c r="W10" s="34">
        <v>5496.5180132714604</v>
      </c>
      <c r="X10" s="34">
        <v>5453.8772602983609</v>
      </c>
      <c r="Y10" s="34">
        <v>5453.8773848679602</v>
      </c>
      <c r="Z10" s="34">
        <v>4799.76397909756</v>
      </c>
      <c r="AA10" s="34">
        <v>4799.7640255021606</v>
      </c>
    </row>
    <row r="11" spans="1:27" x14ac:dyDescent="0.35">
      <c r="A11" s="31" t="s">
        <v>38</v>
      </c>
      <c r="B11" s="31" t="s">
        <v>62</v>
      </c>
      <c r="C11" s="34">
        <v>7132.9000053405762</v>
      </c>
      <c r="D11" s="34">
        <v>7132.9000053405762</v>
      </c>
      <c r="E11" s="34">
        <v>7132.9000053405762</v>
      </c>
      <c r="F11" s="34">
        <v>7132.9000053405762</v>
      </c>
      <c r="G11" s="34">
        <v>7132.9000053405762</v>
      </c>
      <c r="H11" s="34">
        <v>7132.9000053405762</v>
      </c>
      <c r="I11" s="34">
        <v>7132.9000053405762</v>
      </c>
      <c r="J11" s="34">
        <v>7132.9000053405762</v>
      </c>
      <c r="K11" s="34">
        <v>7132.9000053405762</v>
      </c>
      <c r="L11" s="34">
        <v>7132.9000053405762</v>
      </c>
      <c r="M11" s="34">
        <v>7132.9000053405762</v>
      </c>
      <c r="N11" s="34">
        <v>7132.9000053405762</v>
      </c>
      <c r="O11" s="34">
        <v>7132.9000053405762</v>
      </c>
      <c r="P11" s="34">
        <v>7132.9000053405762</v>
      </c>
      <c r="Q11" s="34">
        <v>7132.9000053405762</v>
      </c>
      <c r="R11" s="34">
        <v>7132.9000053405762</v>
      </c>
      <c r="S11" s="34">
        <v>7046.5000038146973</v>
      </c>
      <c r="T11" s="34">
        <v>7046.5000038146973</v>
      </c>
      <c r="U11" s="34">
        <v>7046.5000038146973</v>
      </c>
      <c r="V11" s="34">
        <v>7046.5000038146973</v>
      </c>
      <c r="W11" s="34">
        <v>7046.5000038146973</v>
      </c>
      <c r="X11" s="34">
        <v>6980.5000038146973</v>
      </c>
      <c r="Y11" s="34">
        <v>6980.5000038146973</v>
      </c>
      <c r="Z11" s="34">
        <v>6980.5000038146973</v>
      </c>
      <c r="AA11" s="34">
        <v>6980.5000038146973</v>
      </c>
    </row>
    <row r="12" spans="1:27" x14ac:dyDescent="0.35">
      <c r="A12" s="31" t="s">
        <v>38</v>
      </c>
      <c r="B12" s="31" t="s">
        <v>66</v>
      </c>
      <c r="C12" s="34">
        <v>9211.3480110168366</v>
      </c>
      <c r="D12" s="34">
        <v>10898.182378803369</v>
      </c>
      <c r="E12" s="34">
        <v>11608.418171437315</v>
      </c>
      <c r="F12" s="34">
        <v>11659.852845948122</v>
      </c>
      <c r="G12" s="34">
        <v>11659.859781290053</v>
      </c>
      <c r="H12" s="34">
        <v>11659.876861175613</v>
      </c>
      <c r="I12" s="34">
        <v>11659.882401557761</v>
      </c>
      <c r="J12" s="34">
        <v>13369.837626970011</v>
      </c>
      <c r="K12" s="34">
        <v>14380.349371130231</v>
      </c>
      <c r="L12" s="34">
        <v>15994.155665422746</v>
      </c>
      <c r="M12" s="34">
        <v>16329.839750774532</v>
      </c>
      <c r="N12" s="34">
        <v>19221.825319446893</v>
      </c>
      <c r="O12" s="34">
        <v>20276.059588756507</v>
      </c>
      <c r="P12" s="34">
        <v>23555.705399943687</v>
      </c>
      <c r="Q12" s="34">
        <v>25882.411063446114</v>
      </c>
      <c r="R12" s="34">
        <v>26996.638665032457</v>
      </c>
      <c r="S12" s="34">
        <v>27963.22379819569</v>
      </c>
      <c r="T12" s="34">
        <v>27764.954702281724</v>
      </c>
      <c r="U12" s="34">
        <v>27565.006735004536</v>
      </c>
      <c r="V12" s="34">
        <v>27499.998058309415</v>
      </c>
      <c r="W12" s="34">
        <v>29377.840517238732</v>
      </c>
      <c r="X12" s="34">
        <v>31825.141703402282</v>
      </c>
      <c r="Y12" s="34">
        <v>31354.832362166006</v>
      </c>
      <c r="Z12" s="34">
        <v>31252.484450591917</v>
      </c>
      <c r="AA12" s="34">
        <v>31574.918644205736</v>
      </c>
    </row>
    <row r="13" spans="1:27" x14ac:dyDescent="0.35">
      <c r="A13" s="31" t="s">
        <v>38</v>
      </c>
      <c r="B13" s="31" t="s">
        <v>65</v>
      </c>
      <c r="C13" s="34">
        <v>6530.771456902924</v>
      </c>
      <c r="D13" s="34">
        <v>7861.0520119065368</v>
      </c>
      <c r="E13" s="34">
        <v>8409.836668871214</v>
      </c>
      <c r="F13" s="34">
        <v>8409.8368492529517</v>
      </c>
      <c r="G13" s="34">
        <v>8409.8453554306907</v>
      </c>
      <c r="H13" s="34">
        <v>9288.5294254439541</v>
      </c>
      <c r="I13" s="34">
        <v>10149.439795154034</v>
      </c>
      <c r="J13" s="34">
        <v>10530.192479315583</v>
      </c>
      <c r="K13" s="34">
        <v>10920.503914280851</v>
      </c>
      <c r="L13" s="34">
        <v>13849.473206901643</v>
      </c>
      <c r="M13" s="34">
        <v>14347.559516552852</v>
      </c>
      <c r="N13" s="34">
        <v>15096.650921050952</v>
      </c>
      <c r="O13" s="34">
        <v>16732.975975624915</v>
      </c>
      <c r="P13" s="34">
        <v>16732.976011684394</v>
      </c>
      <c r="Q13" s="34">
        <v>17169.225483062495</v>
      </c>
      <c r="R13" s="34">
        <v>17606.295160740432</v>
      </c>
      <c r="S13" s="34">
        <v>19145.05542047328</v>
      </c>
      <c r="T13" s="34">
        <v>20000.453827166039</v>
      </c>
      <c r="U13" s="34">
        <v>20000.454024386996</v>
      </c>
      <c r="V13" s="34">
        <v>21798.770960112266</v>
      </c>
      <c r="W13" s="34">
        <v>24478.575440019737</v>
      </c>
      <c r="X13" s="34">
        <v>27550.971143284445</v>
      </c>
      <c r="Y13" s="34">
        <v>27494.574041630141</v>
      </c>
      <c r="Z13" s="34">
        <v>27149.434488563624</v>
      </c>
      <c r="AA13" s="34">
        <v>28447.598769127446</v>
      </c>
    </row>
    <row r="14" spans="1:27" x14ac:dyDescent="0.35">
      <c r="A14" s="31" t="s">
        <v>38</v>
      </c>
      <c r="B14" s="31" t="s">
        <v>34</v>
      </c>
      <c r="C14" s="34">
        <v>342.33713893391604</v>
      </c>
      <c r="D14" s="34">
        <v>362.33722008396597</v>
      </c>
      <c r="E14" s="34">
        <v>362.33722054599599</v>
      </c>
      <c r="F14" s="34">
        <v>362.33722071143598</v>
      </c>
      <c r="G14" s="34">
        <v>362.33722485109598</v>
      </c>
      <c r="H14" s="34">
        <v>362.34027336270606</v>
      </c>
      <c r="I14" s="34">
        <v>362.344639359106</v>
      </c>
      <c r="J14" s="34">
        <v>362.34639175240596</v>
      </c>
      <c r="K14" s="34">
        <v>362.34639485270606</v>
      </c>
      <c r="L14" s="34">
        <v>864.57203870320598</v>
      </c>
      <c r="M14" s="34">
        <v>864.57337070770598</v>
      </c>
      <c r="N14" s="34">
        <v>1513.468901071805</v>
      </c>
      <c r="O14" s="34">
        <v>2926.3435057116999</v>
      </c>
      <c r="P14" s="34">
        <v>2901.3435066070001</v>
      </c>
      <c r="Q14" s="34">
        <v>2901.3435372003</v>
      </c>
      <c r="R14" s="34">
        <v>2901.3435375901004</v>
      </c>
      <c r="S14" s="34">
        <v>3132.9196681218</v>
      </c>
      <c r="T14" s="34">
        <v>3132.9196689130004</v>
      </c>
      <c r="U14" s="34">
        <v>3132.9196710306996</v>
      </c>
      <c r="V14" s="34">
        <v>3132.919735066499</v>
      </c>
      <c r="W14" s="34">
        <v>3565.8331962120001</v>
      </c>
      <c r="X14" s="34">
        <v>4170.12293426</v>
      </c>
      <c r="Y14" s="34">
        <v>4170.123098694</v>
      </c>
      <c r="Z14" s="34">
        <v>4652.1607776739993</v>
      </c>
      <c r="AA14" s="34">
        <v>4642.1615971675001</v>
      </c>
    </row>
    <row r="15" spans="1:27" x14ac:dyDescent="0.35">
      <c r="A15" s="31" t="s">
        <v>38</v>
      </c>
      <c r="B15" s="31" t="s">
        <v>70</v>
      </c>
      <c r="C15" s="34">
        <v>810</v>
      </c>
      <c r="D15" s="34">
        <v>810</v>
      </c>
      <c r="E15" s="34">
        <v>810</v>
      </c>
      <c r="F15" s="34">
        <v>810.00793472023997</v>
      </c>
      <c r="G15" s="34">
        <v>2850.0082635153399</v>
      </c>
      <c r="H15" s="34">
        <v>2850.0088161460999</v>
      </c>
      <c r="I15" s="34">
        <v>2850.0092724999995</v>
      </c>
      <c r="J15" s="34">
        <v>2850.0096510543999</v>
      </c>
      <c r="K15" s="34">
        <v>2850.0104203475598</v>
      </c>
      <c r="L15" s="34">
        <v>2850.0132896613</v>
      </c>
      <c r="M15" s="34">
        <v>2850.013975112</v>
      </c>
      <c r="N15" s="34">
        <v>2850.0171848325999</v>
      </c>
      <c r="O15" s="34">
        <v>2850.0194126685005</v>
      </c>
      <c r="P15" s="34">
        <v>2850.0199254294998</v>
      </c>
      <c r="Q15" s="34">
        <v>2850.0717414483006</v>
      </c>
      <c r="R15" s="34">
        <v>3186.6126981873999</v>
      </c>
      <c r="S15" s="34">
        <v>4507.0339006185986</v>
      </c>
      <c r="T15" s="34">
        <v>4507.0342690588996</v>
      </c>
      <c r="U15" s="34">
        <v>4507.0359686862002</v>
      </c>
      <c r="V15" s="34">
        <v>4507.0373652552989</v>
      </c>
      <c r="W15" s="34">
        <v>5747.8591919238997</v>
      </c>
      <c r="X15" s="34">
        <v>6322.9543375904987</v>
      </c>
      <c r="Y15" s="34">
        <v>6322.9544510385995</v>
      </c>
      <c r="Z15" s="34">
        <v>7131.2479099319999</v>
      </c>
      <c r="AA15" s="34">
        <v>7131.2482856469996</v>
      </c>
    </row>
    <row r="16" spans="1:27" x14ac:dyDescent="0.35">
      <c r="A16" s="31" t="s">
        <v>38</v>
      </c>
      <c r="B16" s="31" t="s">
        <v>52</v>
      </c>
      <c r="C16" s="34">
        <v>262.6799998879431</v>
      </c>
      <c r="D16" s="34">
        <v>288.88000619411457</v>
      </c>
      <c r="E16" s="34">
        <v>317.70000147819502</v>
      </c>
      <c r="F16" s="34">
        <v>349.40999680757426</v>
      </c>
      <c r="G16" s="34">
        <v>464.02000439166892</v>
      </c>
      <c r="H16" s="34">
        <v>673.3099969625448</v>
      </c>
      <c r="I16" s="34">
        <v>954.58000516891389</v>
      </c>
      <c r="J16" s="34">
        <v>1317.3300168514229</v>
      </c>
      <c r="K16" s="34">
        <v>1777.0499844551064</v>
      </c>
      <c r="L16" s="34">
        <v>2145.3500232696515</v>
      </c>
      <c r="M16" s="34">
        <v>2510.1900229454036</v>
      </c>
      <c r="N16" s="34">
        <v>2769.7100148200975</v>
      </c>
      <c r="O16" s="34">
        <v>3002.3699779510466</v>
      </c>
      <c r="P16" s="34">
        <v>3263.9100008010837</v>
      </c>
      <c r="Q16" s="34">
        <v>3597.2099590301468</v>
      </c>
      <c r="R16" s="34">
        <v>3891.8600015640118</v>
      </c>
      <c r="S16" s="34">
        <v>4149.2600240707325</v>
      </c>
      <c r="T16" s="34">
        <v>4418.6300449371256</v>
      </c>
      <c r="U16" s="34">
        <v>4720.5800142287972</v>
      </c>
      <c r="V16" s="34">
        <v>4873.46998786925</v>
      </c>
      <c r="W16" s="34">
        <v>5025.0599784851065</v>
      </c>
      <c r="X16" s="34">
        <v>5178.5499124526896</v>
      </c>
      <c r="Y16" s="34">
        <v>5337.909969329814</v>
      </c>
      <c r="Z16" s="34">
        <v>5499.840055465681</v>
      </c>
      <c r="AA16" s="34">
        <v>5670.0900840759123</v>
      </c>
    </row>
    <row r="17" spans="1:27" x14ac:dyDescent="0.35">
      <c r="A17" s="38" t="s">
        <v>127</v>
      </c>
      <c r="B17" s="38"/>
      <c r="C17" s="35">
        <v>57307.560496162936</v>
      </c>
      <c r="D17" s="35">
        <v>59704.676709280873</v>
      </c>
      <c r="E17" s="35">
        <v>59283.697641907303</v>
      </c>
      <c r="F17" s="35">
        <v>59335.132609869543</v>
      </c>
      <c r="G17" s="35">
        <v>59335.148120718324</v>
      </c>
      <c r="H17" s="35">
        <v>59863.849368158611</v>
      </c>
      <c r="I17" s="35">
        <v>60064.76539260555</v>
      </c>
      <c r="J17" s="35">
        <v>61805.473436111104</v>
      </c>
      <c r="K17" s="35">
        <v>61821.296824286925</v>
      </c>
      <c r="L17" s="35">
        <v>63793.072752789478</v>
      </c>
      <c r="M17" s="35">
        <v>64626.843263554714</v>
      </c>
      <c r="N17" s="35">
        <v>66593.580663413726</v>
      </c>
      <c r="O17" s="35">
        <v>66624.140619427446</v>
      </c>
      <c r="P17" s="35">
        <v>69786.786632501069</v>
      </c>
      <c r="Q17" s="35">
        <v>68806.621810096316</v>
      </c>
      <c r="R17" s="35">
        <v>69272.91952823411</v>
      </c>
      <c r="S17" s="35">
        <v>71297.200070698076</v>
      </c>
      <c r="T17" s="35">
        <v>71954.329465616727</v>
      </c>
      <c r="U17" s="35">
        <v>70670.981837608735</v>
      </c>
      <c r="V17" s="35">
        <v>71624.290237671856</v>
      </c>
      <c r="W17" s="35">
        <v>75816.93932787035</v>
      </c>
      <c r="X17" s="35">
        <v>79459.000688566433</v>
      </c>
      <c r="Y17" s="35">
        <v>78492.294507006663</v>
      </c>
      <c r="Z17" s="35">
        <v>77205.694845906502</v>
      </c>
      <c r="AA17" s="35">
        <v>77259.293378332601</v>
      </c>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10260</v>
      </c>
      <c r="D20" s="34">
        <v>9760</v>
      </c>
      <c r="E20" s="34">
        <v>8260</v>
      </c>
      <c r="F20" s="34">
        <v>8260</v>
      </c>
      <c r="G20" s="34">
        <v>8260</v>
      </c>
      <c r="H20" s="34">
        <v>8260</v>
      </c>
      <c r="I20" s="34">
        <v>7600</v>
      </c>
      <c r="J20" s="34">
        <v>7600</v>
      </c>
      <c r="K20" s="34">
        <v>6940</v>
      </c>
      <c r="L20" s="34">
        <v>5500</v>
      </c>
      <c r="M20" s="34">
        <v>5500</v>
      </c>
      <c r="N20" s="34">
        <v>4060</v>
      </c>
      <c r="O20" s="34">
        <v>2690</v>
      </c>
      <c r="P20" s="34">
        <v>2690</v>
      </c>
      <c r="Q20" s="34">
        <v>1320</v>
      </c>
      <c r="R20" s="34">
        <v>1320</v>
      </c>
      <c r="S20" s="34">
        <v>1320</v>
      </c>
      <c r="T20" s="34">
        <v>1320</v>
      </c>
      <c r="U20" s="34">
        <v>1320</v>
      </c>
      <c r="V20" s="34">
        <v>660</v>
      </c>
      <c r="W20" s="34">
        <v>660</v>
      </c>
      <c r="X20" s="34">
        <v>0</v>
      </c>
      <c r="Y20" s="34">
        <v>0</v>
      </c>
      <c r="Z20" s="34">
        <v>0</v>
      </c>
      <c r="AA20" s="34">
        <v>0</v>
      </c>
    </row>
    <row r="21" spans="1:27" s="30" customFormat="1"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s="30" customFormat="1" x14ac:dyDescent="0.35">
      <c r="A22" s="31" t="s">
        <v>119</v>
      </c>
      <c r="B22" s="31" t="s">
        <v>18</v>
      </c>
      <c r="C22" s="34">
        <v>624.99899291992097</v>
      </c>
      <c r="D22" s="34">
        <v>624.99924563602099</v>
      </c>
      <c r="E22" s="34">
        <v>624.999351906941</v>
      </c>
      <c r="F22" s="34">
        <v>624.99937976132094</v>
      </c>
      <c r="G22" s="34">
        <v>624.99937981872097</v>
      </c>
      <c r="H22" s="34">
        <v>624.99938006158095</v>
      </c>
      <c r="I22" s="34">
        <v>624.99938118676096</v>
      </c>
      <c r="J22" s="34">
        <v>624.99938505798093</v>
      </c>
      <c r="K22" s="34">
        <v>624.99940954248098</v>
      </c>
      <c r="L22" s="34">
        <v>624.99950447762092</v>
      </c>
      <c r="M22" s="34">
        <v>624.99950486247099</v>
      </c>
      <c r="N22" s="34">
        <v>624.99955756122097</v>
      </c>
      <c r="O22" s="34">
        <v>624.99972123312102</v>
      </c>
      <c r="P22" s="34">
        <v>624.99972156569095</v>
      </c>
      <c r="Q22" s="34">
        <v>624.99993088317092</v>
      </c>
      <c r="R22" s="34">
        <v>624.99993124802097</v>
      </c>
      <c r="S22" s="34">
        <v>625.00101987712094</v>
      </c>
      <c r="T22" s="34">
        <v>625.00102441132094</v>
      </c>
      <c r="U22" s="34">
        <v>625.00102563622102</v>
      </c>
      <c r="V22" s="34">
        <v>625.00104046612091</v>
      </c>
      <c r="W22" s="34">
        <v>625.00165442542095</v>
      </c>
      <c r="X22" s="34">
        <v>625.00665262532095</v>
      </c>
      <c r="Y22" s="34">
        <v>185.00665880492099</v>
      </c>
      <c r="Z22" s="34">
        <v>7.6661309999999996E-3</v>
      </c>
      <c r="AA22" s="34">
        <v>7.6664860000000001E-3</v>
      </c>
    </row>
    <row r="23" spans="1:27" s="30" customFormat="1"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s="30" customFormat="1" x14ac:dyDescent="0.35">
      <c r="A24" s="31" t="s">
        <v>119</v>
      </c>
      <c r="B24" s="31" t="s">
        <v>63</v>
      </c>
      <c r="C24" s="34">
        <v>1438.00091251699</v>
      </c>
      <c r="D24" s="34">
        <v>1438.00091557004</v>
      </c>
      <c r="E24" s="34">
        <v>1438.0009407518</v>
      </c>
      <c r="F24" s="34">
        <v>1438.0009517912999</v>
      </c>
      <c r="G24" s="34">
        <v>1438.00096940563</v>
      </c>
      <c r="H24" s="34">
        <v>1438.00099053808</v>
      </c>
      <c r="I24" s="34">
        <v>1438.0010134643298</v>
      </c>
      <c r="J24" s="34">
        <v>1438.0010382335299</v>
      </c>
      <c r="K24" s="34">
        <v>1438.0010661979099</v>
      </c>
      <c r="L24" s="34">
        <v>1438.0011000695999</v>
      </c>
      <c r="M24" s="34">
        <v>1438.00112582878</v>
      </c>
      <c r="N24" s="34">
        <v>1438.0011908063</v>
      </c>
      <c r="O24" s="34">
        <v>1438.00127033286</v>
      </c>
      <c r="P24" s="34">
        <v>1438.00131532766</v>
      </c>
      <c r="Q24" s="34">
        <v>1484.8806270658999</v>
      </c>
      <c r="R24" s="34">
        <v>1484.88066782026</v>
      </c>
      <c r="S24" s="34">
        <v>2069.2103280587498</v>
      </c>
      <c r="T24" s="34">
        <v>2069.2103382720002</v>
      </c>
      <c r="U24" s="34">
        <v>2069.2103576889599</v>
      </c>
      <c r="V24" s="34">
        <v>2069.2103999862502</v>
      </c>
      <c r="W24" s="34">
        <v>2069.2107740696001</v>
      </c>
      <c r="X24" s="34">
        <v>2120.5699880836</v>
      </c>
      <c r="Y24" s="34">
        <v>2120.5700671384998</v>
      </c>
      <c r="Z24" s="34">
        <v>1678.600715024</v>
      </c>
      <c r="AA24" s="34">
        <v>1678.6007290602001</v>
      </c>
    </row>
    <row r="25" spans="1:27" s="30" customFormat="1" x14ac:dyDescent="0.35">
      <c r="A25" s="31" t="s">
        <v>119</v>
      </c>
      <c r="B25" s="31" t="s">
        <v>62</v>
      </c>
      <c r="C25" s="34">
        <v>2525</v>
      </c>
      <c r="D25" s="34">
        <v>2525</v>
      </c>
      <c r="E25" s="34">
        <v>2525</v>
      </c>
      <c r="F25" s="34">
        <v>2525</v>
      </c>
      <c r="G25" s="34">
        <v>2525</v>
      </c>
      <c r="H25" s="34">
        <v>2525</v>
      </c>
      <c r="I25" s="34">
        <v>2525</v>
      </c>
      <c r="J25" s="34">
        <v>2525</v>
      </c>
      <c r="K25" s="34">
        <v>2525</v>
      </c>
      <c r="L25" s="34">
        <v>2525</v>
      </c>
      <c r="M25" s="34">
        <v>2525</v>
      </c>
      <c r="N25" s="34">
        <v>2525</v>
      </c>
      <c r="O25" s="34">
        <v>2525</v>
      </c>
      <c r="P25" s="34">
        <v>2525</v>
      </c>
      <c r="Q25" s="34">
        <v>2525</v>
      </c>
      <c r="R25" s="34">
        <v>2525</v>
      </c>
      <c r="S25" s="34">
        <v>2525</v>
      </c>
      <c r="T25" s="34">
        <v>2525</v>
      </c>
      <c r="U25" s="34">
        <v>2525</v>
      </c>
      <c r="V25" s="34">
        <v>2525</v>
      </c>
      <c r="W25" s="34">
        <v>2525</v>
      </c>
      <c r="X25" s="34">
        <v>2525</v>
      </c>
      <c r="Y25" s="34">
        <v>2525</v>
      </c>
      <c r="Z25" s="34">
        <v>2525</v>
      </c>
      <c r="AA25" s="34">
        <v>2525</v>
      </c>
    </row>
    <row r="26" spans="1:27" s="30" customFormat="1" x14ac:dyDescent="0.35">
      <c r="A26" s="31" t="s">
        <v>119</v>
      </c>
      <c r="B26" s="31" t="s">
        <v>66</v>
      </c>
      <c r="C26" s="34">
        <v>1902.4500007629379</v>
      </c>
      <c r="D26" s="34">
        <v>2129.2554997590946</v>
      </c>
      <c r="E26" s="34">
        <v>2129.2581772555345</v>
      </c>
      <c r="F26" s="34">
        <v>2129.260435417465</v>
      </c>
      <c r="G26" s="34">
        <v>2129.2625011569944</v>
      </c>
      <c r="H26" s="34">
        <v>2129.2684502478646</v>
      </c>
      <c r="I26" s="34">
        <v>2129.2685349660746</v>
      </c>
      <c r="J26" s="34">
        <v>2129.2733594321548</v>
      </c>
      <c r="K26" s="34">
        <v>2129.2743982020138</v>
      </c>
      <c r="L26" s="34">
        <v>2302.5898334420444</v>
      </c>
      <c r="M26" s="34">
        <v>2302.5899025429449</v>
      </c>
      <c r="N26" s="34">
        <v>4377.1051861212336</v>
      </c>
      <c r="O26" s="34">
        <v>4943.3106374892932</v>
      </c>
      <c r="P26" s="34">
        <v>5629.2568859115954</v>
      </c>
      <c r="Q26" s="34">
        <v>6087.8920320739944</v>
      </c>
      <c r="R26" s="34">
        <v>6659.349472938994</v>
      </c>
      <c r="S26" s="34">
        <v>6611.9553494032925</v>
      </c>
      <c r="T26" s="34">
        <v>6509.4696011973565</v>
      </c>
      <c r="U26" s="34">
        <v>6509.4721432155548</v>
      </c>
      <c r="V26" s="34">
        <v>6148.9746652288568</v>
      </c>
      <c r="W26" s="34">
        <v>6134.5954390083971</v>
      </c>
      <c r="X26" s="34">
        <v>6972.7650906753952</v>
      </c>
      <c r="Y26" s="34">
        <v>6677.7851544331634</v>
      </c>
      <c r="Z26" s="34">
        <v>6677.785445503564</v>
      </c>
      <c r="AA26" s="34">
        <v>6791.1362990129628</v>
      </c>
    </row>
    <row r="27" spans="1:27" s="30" customFormat="1" x14ac:dyDescent="0.35">
      <c r="A27" s="31" t="s">
        <v>119</v>
      </c>
      <c r="B27" s="31" t="s">
        <v>65</v>
      </c>
      <c r="C27" s="34">
        <v>3058.1734223900189</v>
      </c>
      <c r="D27" s="34">
        <v>3578.4502921168792</v>
      </c>
      <c r="E27" s="34">
        <v>4127.2348238231898</v>
      </c>
      <c r="F27" s="34">
        <v>4127.2348968201686</v>
      </c>
      <c r="G27" s="34">
        <v>4127.2363820080382</v>
      </c>
      <c r="H27" s="34">
        <v>5005.8944027117086</v>
      </c>
      <c r="I27" s="34">
        <v>5854.9023226917789</v>
      </c>
      <c r="J27" s="34">
        <v>5854.9027681975795</v>
      </c>
      <c r="K27" s="34">
        <v>6224.4511754652785</v>
      </c>
      <c r="L27" s="34">
        <v>8035.2321641041781</v>
      </c>
      <c r="M27" s="34">
        <v>8035.2348044263081</v>
      </c>
      <c r="N27" s="34">
        <v>8263.051629807378</v>
      </c>
      <c r="O27" s="34">
        <v>9850.2477999300118</v>
      </c>
      <c r="P27" s="34">
        <v>9850.2478149126782</v>
      </c>
      <c r="Q27" s="34">
        <v>9850.2553544402799</v>
      </c>
      <c r="R27" s="34">
        <v>9850.255621099679</v>
      </c>
      <c r="S27" s="34">
        <v>11439.015412273879</v>
      </c>
      <c r="T27" s="34">
        <v>11288.720557416023</v>
      </c>
      <c r="U27" s="34">
        <v>11288.720628496523</v>
      </c>
      <c r="V27" s="34">
        <v>13076.026268633112</v>
      </c>
      <c r="W27" s="34">
        <v>14297.904361717923</v>
      </c>
      <c r="X27" s="34">
        <v>14515.716801151035</v>
      </c>
      <c r="Y27" s="34">
        <v>14747.317057767943</v>
      </c>
      <c r="Z27" s="34">
        <v>14747.317090352843</v>
      </c>
      <c r="AA27" s="34">
        <v>16036.512269823246</v>
      </c>
    </row>
    <row r="28" spans="1:27" s="30" customFormat="1" x14ac:dyDescent="0.35">
      <c r="A28" s="31" t="s">
        <v>119</v>
      </c>
      <c r="B28" s="31" t="s">
        <v>34</v>
      </c>
      <c r="C28" s="34">
        <v>4.0824466599999991E-3</v>
      </c>
      <c r="D28" s="34">
        <v>4.0848707599999987E-3</v>
      </c>
      <c r="E28" s="34">
        <v>4.0851183399999982E-3</v>
      </c>
      <c r="F28" s="34">
        <v>4.0852143899999995E-3</v>
      </c>
      <c r="G28" s="34">
        <v>4.0872014399999986E-3</v>
      </c>
      <c r="H28" s="34">
        <v>5.5671563000000007E-3</v>
      </c>
      <c r="I28" s="34">
        <v>7.9201593000000001E-3</v>
      </c>
      <c r="J28" s="34">
        <v>8.7635391000000003E-3</v>
      </c>
      <c r="K28" s="34">
        <v>8.7650588999999904E-3</v>
      </c>
      <c r="L28" s="34">
        <v>511.72971826050002</v>
      </c>
      <c r="M28" s="34">
        <v>511.72984883799995</v>
      </c>
      <c r="N28" s="34">
        <v>938.67634516129908</v>
      </c>
      <c r="O28" s="34">
        <v>2124.6262562334</v>
      </c>
      <c r="P28" s="34">
        <v>2124.6262567109998</v>
      </c>
      <c r="Q28" s="34">
        <v>2124.6262570457998</v>
      </c>
      <c r="R28" s="34">
        <v>2124.6262572677001</v>
      </c>
      <c r="S28" s="34">
        <v>2124.6262575638002</v>
      </c>
      <c r="T28" s="34">
        <v>2124.6262579999998</v>
      </c>
      <c r="U28" s="34">
        <v>2124.6262591596997</v>
      </c>
      <c r="V28" s="34">
        <v>2124.6262943649999</v>
      </c>
      <c r="W28" s="34">
        <v>2501.4011115359999</v>
      </c>
      <c r="X28" s="34">
        <v>3105.6883007129995</v>
      </c>
      <c r="Y28" s="34">
        <v>3105.6883682459998</v>
      </c>
      <c r="Z28" s="34">
        <v>3105.7606323670002</v>
      </c>
      <c r="AA28" s="34">
        <v>3105.7609924440003</v>
      </c>
    </row>
    <row r="29" spans="1:27" s="30" customFormat="1" x14ac:dyDescent="0.35">
      <c r="A29" s="31" t="s">
        <v>119</v>
      </c>
      <c r="B29" s="31" t="s">
        <v>70</v>
      </c>
      <c r="C29" s="34">
        <v>240</v>
      </c>
      <c r="D29" s="34">
        <v>240</v>
      </c>
      <c r="E29" s="34">
        <v>240</v>
      </c>
      <c r="F29" s="34">
        <v>240.00434670774001</v>
      </c>
      <c r="G29" s="34">
        <v>2280.0044403602401</v>
      </c>
      <c r="H29" s="34">
        <v>2280.0046417427998</v>
      </c>
      <c r="I29" s="34">
        <v>2280.0048082927001</v>
      </c>
      <c r="J29" s="34">
        <v>2280.0049114115</v>
      </c>
      <c r="K29" s="34">
        <v>2280.0051787719995</v>
      </c>
      <c r="L29" s="34">
        <v>2280.0067974585004</v>
      </c>
      <c r="M29" s="34">
        <v>2280.0069914832998</v>
      </c>
      <c r="N29" s="34">
        <v>2280.0085307668</v>
      </c>
      <c r="O29" s="34">
        <v>2280.0098342272004</v>
      </c>
      <c r="P29" s="34">
        <v>2280.0101270399</v>
      </c>
      <c r="Q29" s="34">
        <v>2280.0501230142004</v>
      </c>
      <c r="R29" s="34">
        <v>2616.4846924847998</v>
      </c>
      <c r="S29" s="34">
        <v>3478.2339242952999</v>
      </c>
      <c r="T29" s="34">
        <v>3478.2340389116002</v>
      </c>
      <c r="U29" s="34">
        <v>3478.2345888442001</v>
      </c>
      <c r="V29" s="34">
        <v>3478.2353533560004</v>
      </c>
      <c r="W29" s="34">
        <v>3658.0120209073998</v>
      </c>
      <c r="X29" s="34">
        <v>3658.0121637877996</v>
      </c>
      <c r="Y29" s="34">
        <v>3658.0121937065996</v>
      </c>
      <c r="Z29" s="34">
        <v>3658.0275545779996</v>
      </c>
      <c r="AA29" s="34">
        <v>3658.02763366</v>
      </c>
    </row>
    <row r="30" spans="1:27" s="30" customFormat="1" x14ac:dyDescent="0.35">
      <c r="A30" s="31" t="s">
        <v>119</v>
      </c>
      <c r="B30" s="31" t="s">
        <v>52</v>
      </c>
      <c r="C30" s="34">
        <v>94.489999353885565</v>
      </c>
      <c r="D30" s="34">
        <v>110.23000323772429</v>
      </c>
      <c r="E30" s="34">
        <v>126.63000082969656</v>
      </c>
      <c r="F30" s="34">
        <v>144.14999991655276</v>
      </c>
      <c r="G30" s="34">
        <v>193.90000641345947</v>
      </c>
      <c r="H30" s="34">
        <v>282.74000394344222</v>
      </c>
      <c r="I30" s="34">
        <v>399.13999509811322</v>
      </c>
      <c r="J30" s="34">
        <v>542.12999892234768</v>
      </c>
      <c r="K30" s="34">
        <v>727.44000673294067</v>
      </c>
      <c r="L30" s="34">
        <v>878.9900264739988</v>
      </c>
      <c r="M30" s="34">
        <v>1025.9700217247007</v>
      </c>
      <c r="N30" s="34">
        <v>1122.2700200080865</v>
      </c>
      <c r="O30" s="34">
        <v>1214.7000064849847</v>
      </c>
      <c r="P30" s="34">
        <v>1309.2999849319453</v>
      </c>
      <c r="Q30" s="34">
        <v>1433.4499492645234</v>
      </c>
      <c r="R30" s="34">
        <v>1544.1199960708532</v>
      </c>
      <c r="S30" s="34">
        <v>1642.1500310897766</v>
      </c>
      <c r="T30" s="34">
        <v>1741.4600315093953</v>
      </c>
      <c r="U30" s="34">
        <v>1851.070034980766</v>
      </c>
      <c r="V30" s="34">
        <v>1904.9899997711125</v>
      </c>
      <c r="W30" s="34">
        <v>1957.8300437927237</v>
      </c>
      <c r="X30" s="34">
        <v>2010.9799661636318</v>
      </c>
      <c r="Y30" s="34">
        <v>2065.7499351501428</v>
      </c>
      <c r="Z30" s="34">
        <v>2120.6800518035857</v>
      </c>
      <c r="AA30" s="34">
        <v>2178.1099967956507</v>
      </c>
    </row>
    <row r="31" spans="1:27" s="30" customFormat="1" x14ac:dyDescent="0.35">
      <c r="A31" s="38" t="s">
        <v>127</v>
      </c>
      <c r="B31" s="38"/>
      <c r="C31" s="35">
        <v>19808.623328589871</v>
      </c>
      <c r="D31" s="35">
        <v>20055.705953082037</v>
      </c>
      <c r="E31" s="35">
        <v>19104.493293737465</v>
      </c>
      <c r="F31" s="35">
        <v>19104.495663790254</v>
      </c>
      <c r="G31" s="35">
        <v>19104.499232389382</v>
      </c>
      <c r="H31" s="35">
        <v>19983.163223559233</v>
      </c>
      <c r="I31" s="35">
        <v>20172.171252308945</v>
      </c>
      <c r="J31" s="35">
        <v>20172.176550921246</v>
      </c>
      <c r="K31" s="35">
        <v>19881.726049407684</v>
      </c>
      <c r="L31" s="35">
        <v>20425.822602093442</v>
      </c>
      <c r="M31" s="35">
        <v>20425.825337660503</v>
      </c>
      <c r="N31" s="35">
        <v>21288.157564296132</v>
      </c>
      <c r="O31" s="35">
        <v>22071.559428985289</v>
      </c>
      <c r="P31" s="35">
        <v>22757.505737717627</v>
      </c>
      <c r="Q31" s="35">
        <v>21893.027944463345</v>
      </c>
      <c r="R31" s="35">
        <v>22464.485693106952</v>
      </c>
      <c r="S31" s="35">
        <v>24590.182109613041</v>
      </c>
      <c r="T31" s="35">
        <v>24337.401521296699</v>
      </c>
      <c r="U31" s="35">
        <v>24337.404155037257</v>
      </c>
      <c r="V31" s="35">
        <v>25104.212374314338</v>
      </c>
      <c r="W31" s="35">
        <v>26311.712229221339</v>
      </c>
      <c r="X31" s="35">
        <v>26759.058532535353</v>
      </c>
      <c r="Y31" s="35">
        <v>26255.678938144527</v>
      </c>
      <c r="Z31" s="35">
        <v>25628.710917011405</v>
      </c>
      <c r="AA31" s="35">
        <v>27031.25696438241</v>
      </c>
    </row>
    <row r="32" spans="1:27" s="30" customFormat="1" x14ac:dyDescent="0.35"/>
    <row r="33" spans="1:27" s="30" customFormat="1"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s="30" customFormat="1" x14ac:dyDescent="0.35">
      <c r="A34" s="31" t="s">
        <v>120</v>
      </c>
      <c r="B34" s="31" t="s">
        <v>60</v>
      </c>
      <c r="C34" s="34">
        <v>8126</v>
      </c>
      <c r="D34" s="34">
        <v>8126</v>
      </c>
      <c r="E34" s="34">
        <v>8126</v>
      </c>
      <c r="F34" s="34">
        <v>8126</v>
      </c>
      <c r="G34" s="34">
        <v>8126</v>
      </c>
      <c r="H34" s="34">
        <v>7776</v>
      </c>
      <c r="I34" s="34">
        <v>7776</v>
      </c>
      <c r="J34" s="34">
        <v>7426</v>
      </c>
      <c r="K34" s="34">
        <v>7426</v>
      </c>
      <c r="L34" s="34">
        <v>7426</v>
      </c>
      <c r="M34" s="34">
        <v>7426</v>
      </c>
      <c r="N34" s="34">
        <v>7426</v>
      </c>
      <c r="O34" s="34">
        <v>6586</v>
      </c>
      <c r="P34" s="34">
        <v>6586</v>
      </c>
      <c r="Q34" s="34">
        <v>5046</v>
      </c>
      <c r="R34" s="34">
        <v>4346</v>
      </c>
      <c r="S34" s="34">
        <v>3896</v>
      </c>
      <c r="T34" s="34">
        <v>3896</v>
      </c>
      <c r="U34" s="34">
        <v>3896</v>
      </c>
      <c r="V34" s="34">
        <v>3896</v>
      </c>
      <c r="W34" s="34">
        <v>3531</v>
      </c>
      <c r="X34" s="34">
        <v>2422</v>
      </c>
      <c r="Y34" s="34">
        <v>2422</v>
      </c>
      <c r="Z34" s="34">
        <v>2422</v>
      </c>
      <c r="AA34" s="34">
        <v>2057</v>
      </c>
    </row>
    <row r="35" spans="1:27" s="30" customFormat="1"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s="30" customFormat="1" x14ac:dyDescent="0.35">
      <c r="A36" s="31" t="s">
        <v>120</v>
      </c>
      <c r="B36" s="31" t="s">
        <v>18</v>
      </c>
      <c r="C36" s="34">
        <v>1596.8999938964839</v>
      </c>
      <c r="D36" s="34">
        <v>1596.9002851518439</v>
      </c>
      <c r="E36" s="34">
        <v>1596.9002914086439</v>
      </c>
      <c r="F36" s="34">
        <v>1596.9002940834839</v>
      </c>
      <c r="G36" s="34">
        <v>1596.9002943372839</v>
      </c>
      <c r="H36" s="34">
        <v>1596.900294805414</v>
      </c>
      <c r="I36" s="34">
        <v>1596.9002967375538</v>
      </c>
      <c r="J36" s="34">
        <v>1596.900309911814</v>
      </c>
      <c r="K36" s="34">
        <v>1596.900324030084</v>
      </c>
      <c r="L36" s="34">
        <v>1596.9003424899838</v>
      </c>
      <c r="M36" s="34">
        <v>1596.900351247514</v>
      </c>
      <c r="N36" s="34">
        <v>1596.9003942969439</v>
      </c>
      <c r="O36" s="34">
        <v>1596.9004705752839</v>
      </c>
      <c r="P36" s="34">
        <v>1596.900470880084</v>
      </c>
      <c r="Q36" s="34">
        <v>1596.900560546484</v>
      </c>
      <c r="R36" s="34">
        <v>1211.9005942664239</v>
      </c>
      <c r="S36" s="34">
        <v>1211.900991893184</v>
      </c>
      <c r="T36" s="34">
        <v>1211.9009920856838</v>
      </c>
      <c r="U36" s="34">
        <v>1068.5009988796</v>
      </c>
      <c r="V36" s="34">
        <v>1068.5010005528</v>
      </c>
      <c r="W36" s="34">
        <v>1068.5010386104</v>
      </c>
      <c r="X36" s="34">
        <v>1068.5012474215</v>
      </c>
      <c r="Y36" s="34">
        <v>1068.5012475702999</v>
      </c>
      <c r="Z36" s="34">
        <v>1068.5012478571</v>
      </c>
      <c r="AA36" s="34">
        <v>424.00124889620002</v>
      </c>
    </row>
    <row r="37" spans="1:27" s="30" customFormat="1"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s="30" customFormat="1" x14ac:dyDescent="0.35">
      <c r="A38" s="31" t="s">
        <v>120</v>
      </c>
      <c r="B38" s="31" t="s">
        <v>63</v>
      </c>
      <c r="C38" s="34">
        <v>1909.0002857279301</v>
      </c>
      <c r="D38" s="34">
        <v>1909.0002971239201</v>
      </c>
      <c r="E38" s="34">
        <v>1909.0003145241401</v>
      </c>
      <c r="F38" s="34">
        <v>1909.0003329062999</v>
      </c>
      <c r="G38" s="34">
        <v>1909.0003437784001</v>
      </c>
      <c r="H38" s="34">
        <v>1909.00036263425</v>
      </c>
      <c r="I38" s="34">
        <v>1909.000383545</v>
      </c>
      <c r="J38" s="34">
        <v>1909.0004058903701</v>
      </c>
      <c r="K38" s="34">
        <v>1909.0004297097601</v>
      </c>
      <c r="L38" s="34">
        <v>1909.0004553628401</v>
      </c>
      <c r="M38" s="34">
        <v>1909.00048191068</v>
      </c>
      <c r="N38" s="34">
        <v>1909.0005170072</v>
      </c>
      <c r="O38" s="34">
        <v>1629.00062973436</v>
      </c>
      <c r="P38" s="34">
        <v>1512.00063499925</v>
      </c>
      <c r="Q38" s="34">
        <v>1512.0009633995001</v>
      </c>
      <c r="R38" s="34">
        <v>1512.0011836988001</v>
      </c>
      <c r="S38" s="34">
        <v>1512.0032099185</v>
      </c>
      <c r="T38" s="34">
        <v>1512.0032126696001</v>
      </c>
      <c r="U38" s="34">
        <v>1512.0032168268001</v>
      </c>
      <c r="V38" s="34">
        <v>1512.0032215726001</v>
      </c>
      <c r="W38" s="34">
        <v>1512.0032268734999</v>
      </c>
      <c r="X38" s="34">
        <v>1512.0032331138</v>
      </c>
      <c r="Y38" s="34">
        <v>1512.003237723</v>
      </c>
      <c r="Z38" s="34">
        <v>1369.0032445960001</v>
      </c>
      <c r="AA38" s="34">
        <v>1369.0032545421</v>
      </c>
    </row>
    <row r="39" spans="1:27" s="30" customFormat="1" x14ac:dyDescent="0.35">
      <c r="A39" s="31" t="s">
        <v>120</v>
      </c>
      <c r="B39" s="31" t="s">
        <v>62</v>
      </c>
      <c r="C39" s="34">
        <v>152.40000152587891</v>
      </c>
      <c r="D39" s="34">
        <v>152.40000152587891</v>
      </c>
      <c r="E39" s="34">
        <v>152.40000152587891</v>
      </c>
      <c r="F39" s="34">
        <v>152.40000152587891</v>
      </c>
      <c r="G39" s="34">
        <v>152.40000152587891</v>
      </c>
      <c r="H39" s="34">
        <v>152.40000152587891</v>
      </c>
      <c r="I39" s="34">
        <v>152.40000152587891</v>
      </c>
      <c r="J39" s="34">
        <v>152.40000152587891</v>
      </c>
      <c r="K39" s="34">
        <v>152.40000152587891</v>
      </c>
      <c r="L39" s="34">
        <v>152.40000152587891</v>
      </c>
      <c r="M39" s="34">
        <v>152.40000152587891</v>
      </c>
      <c r="N39" s="34">
        <v>152.40000152587891</v>
      </c>
      <c r="O39" s="34">
        <v>152.40000152587891</v>
      </c>
      <c r="P39" s="34">
        <v>152.40000152587891</v>
      </c>
      <c r="Q39" s="34">
        <v>152.40000152587891</v>
      </c>
      <c r="R39" s="34">
        <v>152.40000152587891</v>
      </c>
      <c r="S39" s="34">
        <v>66</v>
      </c>
      <c r="T39" s="34">
        <v>66</v>
      </c>
      <c r="U39" s="34">
        <v>66</v>
      </c>
      <c r="V39" s="34">
        <v>66</v>
      </c>
      <c r="W39" s="34">
        <v>66</v>
      </c>
      <c r="X39" s="34">
        <v>0</v>
      </c>
      <c r="Y39" s="34">
        <v>0</v>
      </c>
      <c r="Z39" s="34">
        <v>0</v>
      </c>
      <c r="AA39" s="34">
        <v>0</v>
      </c>
    </row>
    <row r="40" spans="1:27" s="30" customFormat="1" x14ac:dyDescent="0.35">
      <c r="A40" s="31" t="s">
        <v>120</v>
      </c>
      <c r="B40" s="31" t="s">
        <v>66</v>
      </c>
      <c r="C40" s="34">
        <v>648.40802001953</v>
      </c>
      <c r="D40" s="34">
        <v>1748.4180632095404</v>
      </c>
      <c r="E40" s="34">
        <v>2198.4184861635895</v>
      </c>
      <c r="F40" s="34">
        <v>2198.4187841074004</v>
      </c>
      <c r="G40" s="34">
        <v>2198.42309762267</v>
      </c>
      <c r="H40" s="34">
        <v>2198.4266728930102</v>
      </c>
      <c r="I40" s="34">
        <v>2198.4319593784799</v>
      </c>
      <c r="J40" s="34">
        <v>3698.4270407386307</v>
      </c>
      <c r="K40" s="34">
        <v>3698.4279243293395</v>
      </c>
      <c r="L40" s="34">
        <v>4750.3966248515908</v>
      </c>
      <c r="M40" s="34">
        <v>4750.3968342519211</v>
      </c>
      <c r="N40" s="34">
        <v>5113.5597759281809</v>
      </c>
      <c r="O40" s="34">
        <v>5307.0378461513283</v>
      </c>
      <c r="P40" s="34">
        <v>7598.7878693838293</v>
      </c>
      <c r="Q40" s="34">
        <v>8790.170886983431</v>
      </c>
      <c r="R40" s="34">
        <v>8973.8146888895299</v>
      </c>
      <c r="S40" s="34">
        <v>10054.956021851431</v>
      </c>
      <c r="T40" s="34">
        <v>10054.956094630328</v>
      </c>
      <c r="U40" s="34">
        <v>10054.956123948032</v>
      </c>
      <c r="V40" s="34">
        <v>10054.956278429532</v>
      </c>
      <c r="W40" s="34">
        <v>10671.42200315333</v>
      </c>
      <c r="X40" s="34">
        <v>10795.996913462131</v>
      </c>
      <c r="Y40" s="34">
        <v>10957.752390474136</v>
      </c>
      <c r="Z40" s="34">
        <v>11189.010893243101</v>
      </c>
      <c r="AA40" s="34">
        <v>11344.6347697655</v>
      </c>
    </row>
    <row r="41" spans="1:27" s="30" customFormat="1" x14ac:dyDescent="0.35">
      <c r="A41" s="31" t="s">
        <v>120</v>
      </c>
      <c r="B41" s="31" t="s">
        <v>65</v>
      </c>
      <c r="C41" s="34">
        <v>2130.0586981711449</v>
      </c>
      <c r="D41" s="34">
        <v>2940.0597341804446</v>
      </c>
      <c r="E41" s="34">
        <v>2940.0597359866852</v>
      </c>
      <c r="F41" s="34">
        <v>2940.0597366747643</v>
      </c>
      <c r="G41" s="34">
        <v>2940.0622101132644</v>
      </c>
      <c r="H41" s="34">
        <v>2940.0652657826149</v>
      </c>
      <c r="I41" s="34">
        <v>2940.0661560174754</v>
      </c>
      <c r="J41" s="34">
        <v>2940.0661909507648</v>
      </c>
      <c r="K41" s="34">
        <v>2940.0679515143943</v>
      </c>
      <c r="L41" s="34">
        <v>2940.0695756031846</v>
      </c>
      <c r="M41" s="34">
        <v>3248.5457049574652</v>
      </c>
      <c r="N41" s="34">
        <v>3699.1597700615948</v>
      </c>
      <c r="O41" s="34">
        <v>3748.2885458038245</v>
      </c>
      <c r="P41" s="34">
        <v>3748.288550964834</v>
      </c>
      <c r="Q41" s="34">
        <v>3748.2887577377346</v>
      </c>
      <c r="R41" s="34">
        <v>3627.2888567636746</v>
      </c>
      <c r="S41" s="34">
        <v>3577.2889728176247</v>
      </c>
      <c r="T41" s="34">
        <v>3577.2890224866346</v>
      </c>
      <c r="U41" s="34">
        <v>3577.2890401459945</v>
      </c>
      <c r="V41" s="34">
        <v>3588.2998970930739</v>
      </c>
      <c r="W41" s="34">
        <v>5046.2115852472352</v>
      </c>
      <c r="X41" s="34">
        <v>7594.2274284269306</v>
      </c>
      <c r="Y41" s="34">
        <v>7441.2275121270204</v>
      </c>
      <c r="Z41" s="34">
        <v>7343.0875563278023</v>
      </c>
      <c r="AA41" s="34">
        <v>7278.927797579192</v>
      </c>
    </row>
    <row r="42" spans="1:27" s="30" customFormat="1" x14ac:dyDescent="0.35">
      <c r="A42" s="31" t="s">
        <v>120</v>
      </c>
      <c r="B42" s="31" t="s">
        <v>34</v>
      </c>
      <c r="C42" s="34">
        <v>102.00072144390001</v>
      </c>
      <c r="D42" s="34">
        <v>122.000721642</v>
      </c>
      <c r="E42" s="34">
        <v>122.00072168605</v>
      </c>
      <c r="F42" s="34">
        <v>122.0007217057</v>
      </c>
      <c r="G42" s="34">
        <v>122.00072268274</v>
      </c>
      <c r="H42" s="34">
        <v>122.0011922433</v>
      </c>
      <c r="I42" s="34">
        <v>122.00171657440001</v>
      </c>
      <c r="J42" s="34">
        <v>122.00194241360001</v>
      </c>
      <c r="K42" s="34">
        <v>122.00194294240001</v>
      </c>
      <c r="L42" s="34">
        <v>122.013473859</v>
      </c>
      <c r="M42" s="34">
        <v>122.013535248</v>
      </c>
      <c r="N42" s="34">
        <v>122.04327777</v>
      </c>
      <c r="O42" s="34">
        <v>404.29797000000002</v>
      </c>
      <c r="P42" s="34">
        <v>404.29797000000002</v>
      </c>
      <c r="Q42" s="34">
        <v>404.298</v>
      </c>
      <c r="R42" s="34">
        <v>404.298</v>
      </c>
      <c r="S42" s="34">
        <v>404.298</v>
      </c>
      <c r="T42" s="34">
        <v>404.298</v>
      </c>
      <c r="U42" s="34">
        <v>404.298</v>
      </c>
      <c r="V42" s="34">
        <v>404.298</v>
      </c>
      <c r="W42" s="34">
        <v>404.29860000000002</v>
      </c>
      <c r="X42" s="34">
        <v>404.30095999999998</v>
      </c>
      <c r="Y42" s="34">
        <v>404.30095999999998</v>
      </c>
      <c r="Z42" s="34">
        <v>404.301029999999</v>
      </c>
      <c r="AA42" s="34">
        <v>404.30110000000002</v>
      </c>
    </row>
    <row r="43" spans="1:27" s="30" customFormat="1" x14ac:dyDescent="0.35">
      <c r="A43" s="31" t="s">
        <v>120</v>
      </c>
      <c r="B43" s="31" t="s">
        <v>70</v>
      </c>
      <c r="C43" s="34">
        <v>570</v>
      </c>
      <c r="D43" s="34">
        <v>570</v>
      </c>
      <c r="E43" s="34">
        <v>570</v>
      </c>
      <c r="F43" s="34">
        <v>570.0008943391</v>
      </c>
      <c r="G43" s="34">
        <v>570.00095298910003</v>
      </c>
      <c r="H43" s="34">
        <v>570.00107069930004</v>
      </c>
      <c r="I43" s="34">
        <v>570.00114376759996</v>
      </c>
      <c r="J43" s="34">
        <v>570.00120179810006</v>
      </c>
      <c r="K43" s="34">
        <v>570.00132864520003</v>
      </c>
      <c r="L43" s="34">
        <v>570.0016207438</v>
      </c>
      <c r="M43" s="34">
        <v>570.00168360140003</v>
      </c>
      <c r="N43" s="34">
        <v>570.0020579111</v>
      </c>
      <c r="O43" s="34">
        <v>570.00263367549996</v>
      </c>
      <c r="P43" s="34">
        <v>570.00267146969998</v>
      </c>
      <c r="Q43" s="34">
        <v>570.01218189799999</v>
      </c>
      <c r="R43" s="34">
        <v>570.11745064000002</v>
      </c>
      <c r="S43" s="34">
        <v>1028.786959999999</v>
      </c>
      <c r="T43" s="34">
        <v>1028.787</v>
      </c>
      <c r="U43" s="34">
        <v>1028.78702</v>
      </c>
      <c r="V43" s="34">
        <v>1028.7870800000001</v>
      </c>
      <c r="W43" s="34">
        <v>2089.7826999999997</v>
      </c>
      <c r="X43" s="34">
        <v>2664.8773999999999</v>
      </c>
      <c r="Y43" s="34">
        <v>2664.8773999999999</v>
      </c>
      <c r="Z43" s="34">
        <v>2664.8773999999999</v>
      </c>
      <c r="AA43" s="34">
        <v>2664.8773999999999</v>
      </c>
    </row>
    <row r="44" spans="1:27" s="30" customFormat="1" x14ac:dyDescent="0.35">
      <c r="A44" s="31" t="s">
        <v>120</v>
      </c>
      <c r="B44" s="31" t="s">
        <v>52</v>
      </c>
      <c r="C44" s="34">
        <v>48.419998168945298</v>
      </c>
      <c r="D44" s="34">
        <v>56.930000305175703</v>
      </c>
      <c r="E44" s="34">
        <v>66</v>
      </c>
      <c r="F44" s="34">
        <v>76.040000915527301</v>
      </c>
      <c r="G44" s="34">
        <v>104.379997253417</v>
      </c>
      <c r="H44" s="34">
        <v>155.38999938964801</v>
      </c>
      <c r="I44" s="34">
        <v>222.99000549316401</v>
      </c>
      <c r="J44" s="34">
        <v>302.82000732421801</v>
      </c>
      <c r="K44" s="34">
        <v>410.14999389648398</v>
      </c>
      <c r="L44" s="34">
        <v>482.88000488281199</v>
      </c>
      <c r="M44" s="34">
        <v>555.96002197265602</v>
      </c>
      <c r="N44" s="34">
        <v>627.46002197265602</v>
      </c>
      <c r="O44" s="34">
        <v>683.54998779296795</v>
      </c>
      <c r="P44" s="34">
        <v>749.07000732421795</v>
      </c>
      <c r="Q44" s="34">
        <v>822.38000488281205</v>
      </c>
      <c r="R44" s="34">
        <v>885.16998291015602</v>
      </c>
      <c r="S44" s="34">
        <v>943.35998535156205</v>
      </c>
      <c r="T44" s="34">
        <v>1010.03997802734</v>
      </c>
      <c r="U44" s="34">
        <v>1088.57995605468</v>
      </c>
      <c r="V44" s="34">
        <v>1132.11999511718</v>
      </c>
      <c r="W44" s="34">
        <v>1176.18994140625</v>
      </c>
      <c r="X44" s="34">
        <v>1221.19995117187</v>
      </c>
      <c r="Y44" s="34">
        <v>1268.18005371093</v>
      </c>
      <c r="Z44" s="34">
        <v>1316.68005371093</v>
      </c>
      <c r="AA44" s="34">
        <v>1368.05004882812</v>
      </c>
    </row>
    <row r="45" spans="1:27" s="30" customFormat="1" x14ac:dyDescent="0.35">
      <c r="A45" s="38" t="s">
        <v>127</v>
      </c>
      <c r="B45" s="38"/>
      <c r="C45" s="35">
        <v>14562.766999340969</v>
      </c>
      <c r="D45" s="35">
        <v>16472.778381191631</v>
      </c>
      <c r="E45" s="35">
        <v>16922.778829608938</v>
      </c>
      <c r="F45" s="35">
        <v>16922.779149297829</v>
      </c>
      <c r="G45" s="35">
        <v>16922.785947377495</v>
      </c>
      <c r="H45" s="35">
        <v>16572.792597641168</v>
      </c>
      <c r="I45" s="35">
        <v>16572.798797204388</v>
      </c>
      <c r="J45" s="35">
        <v>17722.793949017458</v>
      </c>
      <c r="K45" s="35">
        <v>17722.796631109457</v>
      </c>
      <c r="L45" s="35">
        <v>18774.766999833479</v>
      </c>
      <c r="M45" s="35">
        <v>19083.24337389346</v>
      </c>
      <c r="N45" s="35">
        <v>19897.020458819796</v>
      </c>
      <c r="O45" s="35">
        <v>19019.627493790675</v>
      </c>
      <c r="P45" s="35">
        <v>21194.377527753873</v>
      </c>
      <c r="Q45" s="35">
        <v>20845.761170193029</v>
      </c>
      <c r="R45" s="35">
        <v>19823.405325144307</v>
      </c>
      <c r="S45" s="35">
        <v>20318.149196480739</v>
      </c>
      <c r="T45" s="35">
        <v>20318.149321872246</v>
      </c>
      <c r="U45" s="35">
        <v>20174.749379800429</v>
      </c>
      <c r="V45" s="35">
        <v>20185.760397648006</v>
      </c>
      <c r="W45" s="35">
        <v>21895.137853884466</v>
      </c>
      <c r="X45" s="35">
        <v>23392.72882242436</v>
      </c>
      <c r="Y45" s="35">
        <v>23401.484387894456</v>
      </c>
      <c r="Z45" s="35">
        <v>23391.602942024001</v>
      </c>
      <c r="AA45" s="35">
        <v>22473.567070782992</v>
      </c>
    </row>
    <row r="46" spans="1:27" s="30" customFormat="1" x14ac:dyDescent="0.35"/>
    <row r="47" spans="1:27" s="30" customFormat="1"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s="30" customFormat="1"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s="30" customFormat="1" x14ac:dyDescent="0.35">
      <c r="A49" s="31" t="s">
        <v>121</v>
      </c>
      <c r="B49" s="31" t="s">
        <v>68</v>
      </c>
      <c r="C49" s="34">
        <v>4775</v>
      </c>
      <c r="D49" s="34">
        <v>4775</v>
      </c>
      <c r="E49" s="34">
        <v>4775</v>
      </c>
      <c r="F49" s="34">
        <v>4775</v>
      </c>
      <c r="G49" s="34">
        <v>4775</v>
      </c>
      <c r="H49" s="34">
        <v>4775</v>
      </c>
      <c r="I49" s="34">
        <v>4775</v>
      </c>
      <c r="J49" s="34">
        <v>4775</v>
      </c>
      <c r="K49" s="34">
        <v>4050</v>
      </c>
      <c r="L49" s="34">
        <v>3325</v>
      </c>
      <c r="M49" s="34">
        <v>3325</v>
      </c>
      <c r="N49" s="34">
        <v>3325</v>
      </c>
      <c r="O49" s="34">
        <v>3325</v>
      </c>
      <c r="P49" s="34">
        <v>3325</v>
      </c>
      <c r="Q49" s="34">
        <v>3325</v>
      </c>
      <c r="R49" s="34">
        <v>3325</v>
      </c>
      <c r="S49" s="34">
        <v>3325</v>
      </c>
      <c r="T49" s="34">
        <v>3325</v>
      </c>
      <c r="U49" s="34">
        <v>3325</v>
      </c>
      <c r="V49" s="34">
        <v>3325</v>
      </c>
      <c r="W49" s="34">
        <v>3325</v>
      </c>
      <c r="X49" s="34">
        <v>3325</v>
      </c>
      <c r="Y49" s="34">
        <v>3325</v>
      </c>
      <c r="Z49" s="34">
        <v>3325</v>
      </c>
      <c r="AA49" s="34">
        <v>2767.5</v>
      </c>
    </row>
    <row r="50" spans="1:27" s="30" customFormat="1" x14ac:dyDescent="0.35">
      <c r="A50" s="31" t="s">
        <v>121</v>
      </c>
      <c r="B50" s="31" t="s">
        <v>18</v>
      </c>
      <c r="C50" s="34">
        <v>0</v>
      </c>
      <c r="D50" s="34">
        <v>2.4078745999999999E-4</v>
      </c>
      <c r="E50" s="34">
        <v>2.5594263999999999E-4</v>
      </c>
      <c r="F50" s="34">
        <v>2.6695342999999899E-4</v>
      </c>
      <c r="G50" s="34">
        <v>2.7049650000000001E-4</v>
      </c>
      <c r="H50" s="34">
        <v>2.7724693000000001E-4</v>
      </c>
      <c r="I50" s="34">
        <v>2.9063957999999999E-4</v>
      </c>
      <c r="J50" s="34">
        <v>3.06292E-4</v>
      </c>
      <c r="K50" s="34">
        <v>3.4089879999999899E-4</v>
      </c>
      <c r="L50" s="34">
        <v>3.80398E-4</v>
      </c>
      <c r="M50" s="34">
        <v>3.8063644999999902E-4</v>
      </c>
      <c r="N50" s="34">
        <v>4.1847527999999999E-4</v>
      </c>
      <c r="O50" s="34">
        <v>4.7344374000000001E-4</v>
      </c>
      <c r="P50" s="34">
        <v>4.7470260000000001E-4</v>
      </c>
      <c r="Q50" s="34">
        <v>4.812811E-4</v>
      </c>
      <c r="R50" s="34">
        <v>4.8617762999999999E-4</v>
      </c>
      <c r="S50" s="34">
        <v>6.2997219999999998E-4</v>
      </c>
      <c r="T50" s="34">
        <v>6.445407E-4</v>
      </c>
      <c r="U50" s="34">
        <v>6.9891433999999997E-4</v>
      </c>
      <c r="V50" s="34">
        <v>7.0623366999999896E-4</v>
      </c>
      <c r="W50" s="34">
        <v>9.7056675999999996E-4</v>
      </c>
      <c r="X50" s="34">
        <v>9.7855319999999991E-4</v>
      </c>
      <c r="Y50" s="34">
        <v>9.9109780000000008E-4</v>
      </c>
      <c r="Z50" s="34">
        <v>1.0763350999999999E-3</v>
      </c>
      <c r="AA50" s="34">
        <v>1.0816441999999999E-3</v>
      </c>
    </row>
    <row r="51" spans="1:27" s="30" customFormat="1" x14ac:dyDescent="0.35">
      <c r="A51" s="31" t="s">
        <v>121</v>
      </c>
      <c r="B51" s="31" t="s">
        <v>30</v>
      </c>
      <c r="C51" s="34">
        <v>500</v>
      </c>
      <c r="D51" s="34">
        <v>500</v>
      </c>
      <c r="E51" s="34">
        <v>500</v>
      </c>
      <c r="F51" s="34">
        <v>500</v>
      </c>
      <c r="G51" s="34">
        <v>500</v>
      </c>
      <c r="H51" s="34">
        <v>500</v>
      </c>
      <c r="I51" s="34">
        <v>500</v>
      </c>
      <c r="J51" s="34">
        <v>500</v>
      </c>
      <c r="K51" s="34">
        <v>500</v>
      </c>
      <c r="L51" s="34">
        <v>500</v>
      </c>
      <c r="M51" s="34">
        <v>500</v>
      </c>
      <c r="N51" s="34">
        <v>500</v>
      </c>
      <c r="O51" s="34">
        <v>500</v>
      </c>
      <c r="P51" s="34">
        <v>500</v>
      </c>
      <c r="Q51" s="34">
        <v>500</v>
      </c>
      <c r="R51" s="34">
        <v>500</v>
      </c>
      <c r="S51" s="34">
        <v>500</v>
      </c>
      <c r="T51" s="34">
        <v>500</v>
      </c>
      <c r="U51" s="34">
        <v>0</v>
      </c>
      <c r="V51" s="34">
        <v>0</v>
      </c>
      <c r="W51" s="34">
        <v>0</v>
      </c>
      <c r="X51" s="34">
        <v>0</v>
      </c>
      <c r="Y51" s="34">
        <v>0</v>
      </c>
      <c r="Z51" s="34">
        <v>0</v>
      </c>
      <c r="AA51" s="34">
        <v>0</v>
      </c>
    </row>
    <row r="52" spans="1:27" s="30" customFormat="1" x14ac:dyDescent="0.35">
      <c r="A52" s="31" t="s">
        <v>121</v>
      </c>
      <c r="B52" s="31" t="s">
        <v>63</v>
      </c>
      <c r="C52" s="34">
        <v>1900.00028233946</v>
      </c>
      <c r="D52" s="34">
        <v>1900.0002936712699</v>
      </c>
      <c r="E52" s="34">
        <v>1900.0003097244</v>
      </c>
      <c r="F52" s="34">
        <v>1900.0003268253299</v>
      </c>
      <c r="G52" s="34">
        <v>1900.0003440763701</v>
      </c>
      <c r="H52" s="34">
        <v>1900.0003637514601</v>
      </c>
      <c r="I52" s="34">
        <v>1900.00038500145</v>
      </c>
      <c r="J52" s="34">
        <v>1900.0004077256599</v>
      </c>
      <c r="K52" s="34">
        <v>1900.0004337211001</v>
      </c>
      <c r="L52" s="34">
        <v>1900.0004639956201</v>
      </c>
      <c r="M52" s="34">
        <v>1900.00048689506</v>
      </c>
      <c r="N52" s="34">
        <v>1900.0005206075</v>
      </c>
      <c r="O52" s="34">
        <v>1730.0005534562999</v>
      </c>
      <c r="P52" s="34">
        <v>1730.00058476295</v>
      </c>
      <c r="Q52" s="34">
        <v>1730.0006193523</v>
      </c>
      <c r="R52" s="34">
        <v>1730.00065566576</v>
      </c>
      <c r="S52" s="34">
        <v>1730.0007873914999</v>
      </c>
      <c r="T52" s="34">
        <v>1730.0007957129999</v>
      </c>
      <c r="U52" s="34">
        <v>1290.0008110059</v>
      </c>
      <c r="V52" s="34">
        <v>1290.0008472422001</v>
      </c>
      <c r="W52" s="34">
        <v>1290.0011067567</v>
      </c>
      <c r="X52" s="34">
        <v>1196.0011163518</v>
      </c>
      <c r="Y52" s="34">
        <v>1196.0011299634</v>
      </c>
      <c r="Z52" s="34">
        <v>1196.0022735093</v>
      </c>
      <c r="AA52" s="34">
        <v>1196.0022830605001</v>
      </c>
    </row>
    <row r="53" spans="1:27" s="30" customFormat="1" x14ac:dyDescent="0.35">
      <c r="A53" s="31" t="s">
        <v>121</v>
      </c>
      <c r="B53" s="31" t="s">
        <v>62</v>
      </c>
      <c r="C53" s="34">
        <v>2279</v>
      </c>
      <c r="D53" s="34">
        <v>2279</v>
      </c>
      <c r="E53" s="34">
        <v>2279</v>
      </c>
      <c r="F53" s="34">
        <v>2279</v>
      </c>
      <c r="G53" s="34">
        <v>2279</v>
      </c>
      <c r="H53" s="34">
        <v>2279</v>
      </c>
      <c r="I53" s="34">
        <v>2279</v>
      </c>
      <c r="J53" s="34">
        <v>2279</v>
      </c>
      <c r="K53" s="34">
        <v>2279</v>
      </c>
      <c r="L53" s="34">
        <v>2279</v>
      </c>
      <c r="M53" s="34">
        <v>2279</v>
      </c>
      <c r="N53" s="34">
        <v>2279</v>
      </c>
      <c r="O53" s="34">
        <v>2279</v>
      </c>
      <c r="P53" s="34">
        <v>2279</v>
      </c>
      <c r="Q53" s="34">
        <v>2279</v>
      </c>
      <c r="R53" s="34">
        <v>2279</v>
      </c>
      <c r="S53" s="34">
        <v>2279</v>
      </c>
      <c r="T53" s="34">
        <v>2279</v>
      </c>
      <c r="U53" s="34">
        <v>2279</v>
      </c>
      <c r="V53" s="34">
        <v>2279</v>
      </c>
      <c r="W53" s="34">
        <v>2279</v>
      </c>
      <c r="X53" s="34">
        <v>2279</v>
      </c>
      <c r="Y53" s="34">
        <v>2279</v>
      </c>
      <c r="Z53" s="34">
        <v>2279</v>
      </c>
      <c r="AA53" s="34">
        <v>2279</v>
      </c>
    </row>
    <row r="54" spans="1:27" s="30" customFormat="1" x14ac:dyDescent="0.35">
      <c r="A54" s="31" t="s">
        <v>121</v>
      </c>
      <c r="B54" s="31" t="s">
        <v>66</v>
      </c>
      <c r="C54" s="34">
        <v>3928.5299720764133</v>
      </c>
      <c r="D54" s="34">
        <v>4288.5343241989285</v>
      </c>
      <c r="E54" s="34">
        <v>4288.5347174428252</v>
      </c>
      <c r="F54" s="34">
        <v>4288.5356425375221</v>
      </c>
      <c r="G54" s="34">
        <v>4288.5361129205639</v>
      </c>
      <c r="H54" s="34">
        <v>4288.5373179820945</v>
      </c>
      <c r="I54" s="34">
        <v>4288.5373819500037</v>
      </c>
      <c r="J54" s="34">
        <v>4425.5431643992724</v>
      </c>
      <c r="K54" s="34">
        <v>4425.5436120169825</v>
      </c>
      <c r="L54" s="34">
        <v>4738.5433645802141</v>
      </c>
      <c r="M54" s="34">
        <v>4738.543430856771</v>
      </c>
      <c r="N54" s="34">
        <v>4738.5504064068828</v>
      </c>
      <c r="O54" s="34">
        <v>4738.5562208195324</v>
      </c>
      <c r="P54" s="34">
        <v>5040.5051664355105</v>
      </c>
      <c r="Q54" s="34">
        <v>5738.568042119814</v>
      </c>
      <c r="R54" s="34">
        <v>5882.5080396311132</v>
      </c>
      <c r="S54" s="34">
        <v>5815.3315606412507</v>
      </c>
      <c r="T54" s="34">
        <v>5395.4058503119213</v>
      </c>
      <c r="U54" s="34">
        <v>5395.4100159456693</v>
      </c>
      <c r="V54" s="34">
        <v>5729.8978338602474</v>
      </c>
      <c r="W54" s="34">
        <v>6877.4887449256275</v>
      </c>
      <c r="X54" s="34">
        <v>8362.0447481770771</v>
      </c>
      <c r="Y54" s="34">
        <v>8144.3143036761803</v>
      </c>
      <c r="Z54" s="34">
        <v>7832.3144304851412</v>
      </c>
      <c r="AA54" s="34">
        <v>7934.1804308475948</v>
      </c>
    </row>
    <row r="55" spans="1:27" s="30" customFormat="1" x14ac:dyDescent="0.35">
      <c r="A55" s="31" t="s">
        <v>121</v>
      </c>
      <c r="B55" s="31" t="s">
        <v>65</v>
      </c>
      <c r="C55" s="34">
        <v>964.53750267541909</v>
      </c>
      <c r="D55" s="34">
        <v>964.53777989447315</v>
      </c>
      <c r="E55" s="34">
        <v>964.53778161846913</v>
      </c>
      <c r="F55" s="34">
        <v>964.53788513972904</v>
      </c>
      <c r="G55" s="34">
        <v>964.5392026520791</v>
      </c>
      <c r="H55" s="34">
        <v>964.54095224647904</v>
      </c>
      <c r="I55" s="34">
        <v>964.54357705917903</v>
      </c>
      <c r="J55" s="34">
        <v>1345.295699495078</v>
      </c>
      <c r="K55" s="34">
        <v>1345.295924633079</v>
      </c>
      <c r="L55" s="34">
        <v>1722.978077425179</v>
      </c>
      <c r="M55" s="34">
        <v>1722.978186778779</v>
      </c>
      <c r="N55" s="34">
        <v>1744.5224689320789</v>
      </c>
      <c r="O55" s="34">
        <v>1744.5224696650789</v>
      </c>
      <c r="P55" s="34">
        <v>1744.522469948779</v>
      </c>
      <c r="Q55" s="34">
        <v>2180.7641794483793</v>
      </c>
      <c r="R55" s="34">
        <v>2738.8334585767793</v>
      </c>
      <c r="S55" s="34">
        <v>2738.8337499437789</v>
      </c>
      <c r="T55" s="34">
        <v>3744.5266332757792</v>
      </c>
      <c r="U55" s="34">
        <v>3744.5266676457795</v>
      </c>
      <c r="V55" s="34">
        <v>3744.5267350037789</v>
      </c>
      <c r="W55" s="34">
        <v>3744.538974175779</v>
      </c>
      <c r="X55" s="34">
        <v>4051.1055587487781</v>
      </c>
      <c r="Y55" s="34">
        <v>4051.1055787487794</v>
      </c>
      <c r="Z55" s="34">
        <v>3939.1055787487794</v>
      </c>
      <c r="AA55" s="34">
        <v>4001.4142981079094</v>
      </c>
    </row>
    <row r="56" spans="1:27" s="30" customFormat="1" x14ac:dyDescent="0.35">
      <c r="A56" s="31" t="s">
        <v>121</v>
      </c>
      <c r="B56" s="31" t="s">
        <v>34</v>
      </c>
      <c r="C56" s="34">
        <v>75.330749365006</v>
      </c>
      <c r="D56" s="34">
        <v>75.330751172006003</v>
      </c>
      <c r="E56" s="34">
        <v>75.330751205506004</v>
      </c>
      <c r="F56" s="34">
        <v>75.330751223546002</v>
      </c>
      <c r="G56" s="34">
        <v>75.330751717845999</v>
      </c>
      <c r="H56" s="34">
        <v>75.331179649806003</v>
      </c>
      <c r="I56" s="34">
        <v>75.331690807206002</v>
      </c>
      <c r="J56" s="34">
        <v>75.331931562005991</v>
      </c>
      <c r="K56" s="34">
        <v>75.331931899205998</v>
      </c>
      <c r="L56" s="34">
        <v>75.341445285706001</v>
      </c>
      <c r="M56" s="34">
        <v>75.341453348705997</v>
      </c>
      <c r="N56" s="34">
        <v>75.341455031205996</v>
      </c>
      <c r="O56" s="34">
        <v>20.011455507000001</v>
      </c>
      <c r="P56" s="34">
        <v>20.011455673</v>
      </c>
      <c r="Q56" s="34">
        <v>20.011455785999999</v>
      </c>
      <c r="R56" s="34">
        <v>20.011455863999998</v>
      </c>
      <c r="S56" s="34">
        <v>20.011455972</v>
      </c>
      <c r="T56" s="34">
        <v>20.011456131999999</v>
      </c>
      <c r="U56" s="34">
        <v>20.011456543000001</v>
      </c>
      <c r="V56" s="34">
        <v>20.011459774999999</v>
      </c>
      <c r="W56" s="34">
        <v>20.018783725999999</v>
      </c>
      <c r="X56" s="34">
        <v>20.018889071</v>
      </c>
      <c r="Y56" s="34">
        <v>20.018906520000002</v>
      </c>
      <c r="Z56" s="34">
        <v>20.049650545999999</v>
      </c>
      <c r="AA56" s="34">
        <v>20.049817428000001</v>
      </c>
    </row>
    <row r="57" spans="1:27" s="30" customFormat="1" x14ac:dyDescent="0.35">
      <c r="A57" s="31" t="s">
        <v>121</v>
      </c>
      <c r="B57" s="31" t="s">
        <v>70</v>
      </c>
      <c r="C57" s="34">
        <v>0</v>
      </c>
      <c r="D57" s="34">
        <v>0</v>
      </c>
      <c r="E57" s="34">
        <v>0</v>
      </c>
      <c r="F57" s="34">
        <v>9.4576190000000002E-4</v>
      </c>
      <c r="G57" s="34">
        <v>9.91086999999999E-4</v>
      </c>
      <c r="H57" s="34">
        <v>1.0869206999999999E-3</v>
      </c>
      <c r="I57" s="34">
        <v>1.1665942999999901E-3</v>
      </c>
      <c r="J57" s="34">
        <v>1.2457588000000001E-3</v>
      </c>
      <c r="K57" s="34">
        <v>1.4056964999999901E-3</v>
      </c>
      <c r="L57" s="34">
        <v>1.8995152999999999E-3</v>
      </c>
      <c r="M57" s="34">
        <v>1.9095855999999899E-3</v>
      </c>
      <c r="N57" s="34">
        <v>2.3261772000000001E-3</v>
      </c>
      <c r="O57" s="34">
        <v>2.4173839999999999E-3</v>
      </c>
      <c r="P57" s="34">
        <v>2.4870741000000002E-3</v>
      </c>
      <c r="Q57" s="34">
        <v>3.3890371999999898E-3</v>
      </c>
      <c r="R57" s="34">
        <v>3.8829887999999998E-3</v>
      </c>
      <c r="S57" s="34">
        <v>4.1450609999999898E-3</v>
      </c>
      <c r="T57" s="34">
        <v>4.2493176000000001E-3</v>
      </c>
      <c r="U57" s="34">
        <v>4.8229129999999999E-3</v>
      </c>
      <c r="V57" s="34">
        <v>5.3133336000000001E-3</v>
      </c>
      <c r="W57" s="34">
        <v>4.4403570000000003E-2</v>
      </c>
      <c r="X57" s="34">
        <v>4.4593424E-2</v>
      </c>
      <c r="Y57" s="34">
        <v>4.4617525999999998E-2</v>
      </c>
      <c r="Z57" s="34">
        <v>808.32029999999997</v>
      </c>
      <c r="AA57" s="34">
        <v>808.32050000000004</v>
      </c>
    </row>
    <row r="58" spans="1:27" s="30" customFormat="1" x14ac:dyDescent="0.35">
      <c r="A58" s="31" t="s">
        <v>121</v>
      </c>
      <c r="B58" s="31" t="s">
        <v>52</v>
      </c>
      <c r="C58" s="34">
        <v>47.139999389648402</v>
      </c>
      <c r="D58" s="34">
        <v>54.380001068115199</v>
      </c>
      <c r="E58" s="34">
        <v>62.869998931884702</v>
      </c>
      <c r="F58" s="34">
        <v>72.199996948242102</v>
      </c>
      <c r="G58" s="34">
        <v>98.569999694824205</v>
      </c>
      <c r="H58" s="34">
        <v>145.009994506835</v>
      </c>
      <c r="I58" s="34">
        <v>210.24000549316401</v>
      </c>
      <c r="J58" s="34">
        <v>302.350006103515</v>
      </c>
      <c r="K58" s="34">
        <v>422.26998901367102</v>
      </c>
      <c r="L58" s="34">
        <v>531.79998779296795</v>
      </c>
      <c r="M58" s="34">
        <v>643.47998046875</v>
      </c>
      <c r="N58" s="34">
        <v>715.72998046875</v>
      </c>
      <c r="O58" s="34">
        <v>777.04998779296795</v>
      </c>
      <c r="P58" s="34">
        <v>851.30999755859295</v>
      </c>
      <c r="Q58" s="34">
        <v>950.86999511718705</v>
      </c>
      <c r="R58" s="34">
        <v>1040.28002929687</v>
      </c>
      <c r="S58" s="34">
        <v>1117.75</v>
      </c>
      <c r="T58" s="34">
        <v>1197.0400390625</v>
      </c>
      <c r="U58" s="34">
        <v>1284.16003417968</v>
      </c>
      <c r="V58" s="34">
        <v>1328.47998046875</v>
      </c>
      <c r="W58" s="34">
        <v>1372.25</v>
      </c>
      <c r="X58" s="34">
        <v>1416.72998046875</v>
      </c>
      <c r="Y58" s="34">
        <v>1463.11999511718</v>
      </c>
      <c r="Z58" s="34">
        <v>1510.44995117187</v>
      </c>
      <c r="AA58" s="34">
        <v>1560.28002929687</v>
      </c>
    </row>
    <row r="59" spans="1:27" s="30" customFormat="1" x14ac:dyDescent="0.35">
      <c r="A59" s="38" t="s">
        <v>127</v>
      </c>
      <c r="B59" s="38"/>
      <c r="C59" s="35">
        <v>14347.067757091292</v>
      </c>
      <c r="D59" s="35">
        <v>14707.072638552132</v>
      </c>
      <c r="E59" s="35">
        <v>14707.073064728334</v>
      </c>
      <c r="F59" s="35">
        <v>14707.074121456011</v>
      </c>
      <c r="G59" s="35">
        <v>14707.075930145511</v>
      </c>
      <c r="H59" s="35">
        <v>14707.078911226965</v>
      </c>
      <c r="I59" s="35">
        <v>14707.081634650212</v>
      </c>
      <c r="J59" s="35">
        <v>15224.839577912011</v>
      </c>
      <c r="K59" s="35">
        <v>14499.840311269963</v>
      </c>
      <c r="L59" s="35">
        <v>14465.522286399015</v>
      </c>
      <c r="M59" s="35">
        <v>14465.522485167059</v>
      </c>
      <c r="N59" s="35">
        <v>14487.073814421741</v>
      </c>
      <c r="O59" s="35">
        <v>14317.079717384649</v>
      </c>
      <c r="P59" s="35">
        <v>14619.02869584984</v>
      </c>
      <c r="Q59" s="35">
        <v>15753.333322201594</v>
      </c>
      <c r="R59" s="35">
        <v>16455.342640051284</v>
      </c>
      <c r="S59" s="35">
        <v>16388.16672794873</v>
      </c>
      <c r="T59" s="35">
        <v>16973.9339238414</v>
      </c>
      <c r="U59" s="35">
        <v>16033.938193511689</v>
      </c>
      <c r="V59" s="35">
        <v>16368.426122339897</v>
      </c>
      <c r="W59" s="35">
        <v>17516.029796424868</v>
      </c>
      <c r="X59" s="35">
        <v>19213.152401830856</v>
      </c>
      <c r="Y59" s="35">
        <v>18995.422003486161</v>
      </c>
      <c r="Z59" s="35">
        <v>18571.423359078319</v>
      </c>
      <c r="AA59" s="35">
        <v>18178.098093660206</v>
      </c>
    </row>
    <row r="60" spans="1:27" s="30" customFormat="1" x14ac:dyDescent="0.35"/>
    <row r="61" spans="1:27" s="30" customFormat="1"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s="30" customFormat="1"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s="30" customFormat="1"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s="30" customFormat="1" x14ac:dyDescent="0.35">
      <c r="A64" s="31" t="s">
        <v>122</v>
      </c>
      <c r="B64" s="31" t="s">
        <v>18</v>
      </c>
      <c r="C64" s="34">
        <v>709</v>
      </c>
      <c r="D64" s="34">
        <v>709.00025990728</v>
      </c>
      <c r="E64" s="34">
        <v>529.00032955622999</v>
      </c>
      <c r="F64" s="34">
        <v>529.00033039820005</v>
      </c>
      <c r="G64" s="34">
        <v>529.00033053443997</v>
      </c>
      <c r="H64" s="34">
        <v>529.00033070367999</v>
      </c>
      <c r="I64" s="34">
        <v>529.00033124006995</v>
      </c>
      <c r="J64" s="34">
        <v>529.00033314845996</v>
      </c>
      <c r="K64" s="34">
        <v>529.00033766397996</v>
      </c>
      <c r="L64" s="34">
        <v>529.00037096300002</v>
      </c>
      <c r="M64" s="34">
        <v>529.000371277</v>
      </c>
      <c r="N64" s="34">
        <v>529.00042438934997</v>
      </c>
      <c r="O64" s="34">
        <v>529.00046801375004</v>
      </c>
      <c r="P64" s="34">
        <v>529.00047108160004</v>
      </c>
      <c r="Q64" s="34">
        <v>529.00047351996</v>
      </c>
      <c r="R64" s="34">
        <v>529.00047722759996</v>
      </c>
      <c r="S64" s="34">
        <v>8.4374280000000003E-4</v>
      </c>
      <c r="T64" s="34">
        <v>8.4539706999999995E-4</v>
      </c>
      <c r="U64" s="34">
        <v>8.4920289999999995E-4</v>
      </c>
      <c r="V64" s="34">
        <v>8.4984244000000004E-4</v>
      </c>
      <c r="W64" s="34">
        <v>1.0885958E-3</v>
      </c>
      <c r="X64" s="34">
        <v>1.0963777E-3</v>
      </c>
      <c r="Y64" s="34">
        <v>1.2136861000000001E-3</v>
      </c>
      <c r="Z64" s="34">
        <v>1.3138022000000001E-3</v>
      </c>
      <c r="AA64" s="34">
        <v>1.31452829999999E-3</v>
      </c>
    </row>
    <row r="65" spans="1:27" s="30" customFormat="1" x14ac:dyDescent="0.35">
      <c r="A65" s="31" t="s">
        <v>122</v>
      </c>
      <c r="B65" s="31" t="s">
        <v>30</v>
      </c>
      <c r="C65" s="34">
        <v>920</v>
      </c>
      <c r="D65" s="34">
        <v>800</v>
      </c>
      <c r="E65" s="34">
        <v>800</v>
      </c>
      <c r="F65" s="34">
        <v>800</v>
      </c>
      <c r="G65" s="34">
        <v>800</v>
      </c>
      <c r="H65" s="34">
        <v>800</v>
      </c>
      <c r="I65" s="34">
        <v>800</v>
      </c>
      <c r="J65" s="34">
        <v>800</v>
      </c>
      <c r="K65" s="34">
        <v>800</v>
      </c>
      <c r="L65" s="34">
        <v>800</v>
      </c>
      <c r="M65" s="34">
        <v>800</v>
      </c>
      <c r="N65" s="34">
        <v>800</v>
      </c>
      <c r="O65" s="34">
        <v>800</v>
      </c>
      <c r="P65" s="34">
        <v>800</v>
      </c>
      <c r="Q65" s="34">
        <v>0</v>
      </c>
      <c r="R65" s="34">
        <v>0</v>
      </c>
      <c r="S65" s="34">
        <v>0</v>
      </c>
      <c r="T65" s="34">
        <v>0</v>
      </c>
      <c r="U65" s="34">
        <v>0</v>
      </c>
      <c r="V65" s="34">
        <v>0</v>
      </c>
      <c r="W65" s="34">
        <v>0</v>
      </c>
      <c r="X65" s="34">
        <v>0</v>
      </c>
      <c r="Y65" s="34">
        <v>0</v>
      </c>
      <c r="Z65" s="34">
        <v>0</v>
      </c>
      <c r="AA65" s="34">
        <v>0</v>
      </c>
    </row>
    <row r="66" spans="1:27" s="30" customFormat="1" x14ac:dyDescent="0.35">
      <c r="A66" s="31" t="s">
        <v>122</v>
      </c>
      <c r="B66" s="31" t="s">
        <v>63</v>
      </c>
      <c r="C66" s="34">
        <v>1287.6402780814103</v>
      </c>
      <c r="D66" s="34">
        <v>1287.6402900569503</v>
      </c>
      <c r="E66" s="34">
        <v>1287.6404794655703</v>
      </c>
      <c r="F66" s="34">
        <v>1287.6404810015802</v>
      </c>
      <c r="G66" s="34">
        <v>1287.6404833581203</v>
      </c>
      <c r="H66" s="34">
        <v>1287.6404853366503</v>
      </c>
      <c r="I66" s="34">
        <v>1287.6404891293503</v>
      </c>
      <c r="J66" s="34">
        <v>1287.6404919705803</v>
      </c>
      <c r="K66" s="34">
        <v>1287.6404964600504</v>
      </c>
      <c r="L66" s="34">
        <v>881.64050034405034</v>
      </c>
      <c r="M66" s="34">
        <v>881.64050553582035</v>
      </c>
      <c r="N66" s="34">
        <v>647.3005440294603</v>
      </c>
      <c r="O66" s="34">
        <v>647.30055107826036</v>
      </c>
      <c r="P66" s="34">
        <v>647.3005993336003</v>
      </c>
      <c r="Q66" s="34">
        <v>567.3006183508603</v>
      </c>
      <c r="R66" s="34">
        <v>567.30067698676032</v>
      </c>
      <c r="S66" s="34">
        <v>567.3018331560603</v>
      </c>
      <c r="T66" s="34">
        <v>567.30183624276037</v>
      </c>
      <c r="U66" s="34">
        <v>567.30184189216027</v>
      </c>
      <c r="V66" s="34">
        <v>567.30184798226037</v>
      </c>
      <c r="W66" s="34">
        <v>567.3018556898603</v>
      </c>
      <c r="X66" s="34">
        <v>567.30186356556032</v>
      </c>
      <c r="Y66" s="34">
        <v>567.3018800654603</v>
      </c>
      <c r="Z66" s="34">
        <v>498.15647923706035</v>
      </c>
      <c r="AA66" s="34">
        <v>498.15647923706035</v>
      </c>
    </row>
    <row r="67" spans="1:27" s="30" customFormat="1"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s="30" customFormat="1" x14ac:dyDescent="0.35">
      <c r="A68" s="31" t="s">
        <v>122</v>
      </c>
      <c r="B68" s="31" t="s">
        <v>66</v>
      </c>
      <c r="C68" s="34">
        <v>2158.7600135803182</v>
      </c>
      <c r="D68" s="34">
        <v>2158.769359061318</v>
      </c>
      <c r="E68" s="34">
        <v>2158.7795304078281</v>
      </c>
      <c r="F68" s="34">
        <v>2158.7798809242681</v>
      </c>
      <c r="G68" s="34">
        <v>2158.7799546581082</v>
      </c>
      <c r="H68" s="34">
        <v>2158.7854468555279</v>
      </c>
      <c r="I68" s="34">
        <v>2158.7855398309666</v>
      </c>
      <c r="J68" s="34">
        <v>2191.678062832018</v>
      </c>
      <c r="K68" s="34">
        <v>3019.0909317225605</v>
      </c>
      <c r="L68" s="34">
        <v>3065.0493481296603</v>
      </c>
      <c r="M68" s="34">
        <v>3065.0493872052598</v>
      </c>
      <c r="N68" s="34">
        <v>3065.0535757001608</v>
      </c>
      <c r="O68" s="34">
        <v>3359.5981150004177</v>
      </c>
      <c r="P68" s="34">
        <v>3359.5986731191174</v>
      </c>
      <c r="Q68" s="34">
        <v>3338.223284647639</v>
      </c>
      <c r="R68" s="34">
        <v>3553.4096173753828</v>
      </c>
      <c r="S68" s="34">
        <v>3553.4239599913822</v>
      </c>
      <c r="T68" s="34">
        <v>3877.5661198199823</v>
      </c>
      <c r="U68" s="34">
        <v>3677.6113916174431</v>
      </c>
      <c r="V68" s="34">
        <v>3638.6121995719432</v>
      </c>
      <c r="W68" s="34">
        <v>3766.7766807667426</v>
      </c>
      <c r="X68" s="34">
        <v>3766.7772354612434</v>
      </c>
      <c r="Y68" s="34">
        <v>3647.4227760065924</v>
      </c>
      <c r="Z68" s="34">
        <v>3779.4158836873912</v>
      </c>
      <c r="AA68" s="34">
        <v>3731.0092056075555</v>
      </c>
    </row>
    <row r="69" spans="1:27" s="30" customFormat="1" x14ac:dyDescent="0.35">
      <c r="A69" s="31" t="s">
        <v>122</v>
      </c>
      <c r="B69" s="31" t="s">
        <v>65</v>
      </c>
      <c r="C69" s="34">
        <v>378.00162864978</v>
      </c>
      <c r="D69" s="34">
        <v>378.00390731971004</v>
      </c>
      <c r="E69" s="34">
        <v>378.00402648775997</v>
      </c>
      <c r="F69" s="34">
        <v>378.00402953219003</v>
      </c>
      <c r="G69" s="34">
        <v>378.00708694925009</v>
      </c>
      <c r="H69" s="34">
        <v>378.02802676175003</v>
      </c>
      <c r="I69" s="34">
        <v>389.92691409230002</v>
      </c>
      <c r="J69" s="34">
        <v>389.92698661430001</v>
      </c>
      <c r="K69" s="34">
        <v>410.68758305429986</v>
      </c>
      <c r="L69" s="34">
        <v>1151.1910321087998</v>
      </c>
      <c r="M69" s="34">
        <v>1340.7984390406</v>
      </c>
      <c r="N69" s="34">
        <v>1389.9146492716</v>
      </c>
      <c r="O69" s="34">
        <v>1389.9147537402</v>
      </c>
      <c r="P69" s="34">
        <v>1389.9147689231002</v>
      </c>
      <c r="Q69" s="34">
        <v>1389.9147839097</v>
      </c>
      <c r="R69" s="34">
        <v>1389.9148158082999</v>
      </c>
      <c r="S69" s="34">
        <v>1389.9148739349998</v>
      </c>
      <c r="T69" s="34">
        <v>1389.9151427757999</v>
      </c>
      <c r="U69" s="34">
        <v>1389.915211519</v>
      </c>
      <c r="V69" s="34">
        <v>1389.9155807473001</v>
      </c>
      <c r="W69" s="34">
        <v>1389.9172881971999</v>
      </c>
      <c r="X69" s="34">
        <v>1389.9180007373</v>
      </c>
      <c r="Y69" s="34">
        <v>1254.9205363787999</v>
      </c>
      <c r="Z69" s="34">
        <v>1119.9207886570002</v>
      </c>
      <c r="AA69" s="34">
        <v>1130.7408916267002</v>
      </c>
    </row>
    <row r="70" spans="1:27" s="30" customFormat="1" x14ac:dyDescent="0.35">
      <c r="A70" s="31" t="s">
        <v>122</v>
      </c>
      <c r="B70" s="31" t="s">
        <v>34</v>
      </c>
      <c r="C70" s="34">
        <v>165.00088646385001</v>
      </c>
      <c r="D70" s="34">
        <v>165.0009564815</v>
      </c>
      <c r="E70" s="34">
        <v>165.00095658230001</v>
      </c>
      <c r="F70" s="34">
        <v>165.00095659499999</v>
      </c>
      <c r="G70" s="34">
        <v>165.00095675119999</v>
      </c>
      <c r="H70" s="34">
        <v>165.0012390183</v>
      </c>
      <c r="I70" s="34">
        <v>165.00180868679999</v>
      </c>
      <c r="J70" s="34">
        <v>165.0020522273</v>
      </c>
      <c r="K70" s="34">
        <v>165.00205269360001</v>
      </c>
      <c r="L70" s="34">
        <v>155.48191600000001</v>
      </c>
      <c r="M70" s="34">
        <v>155.48193000000001</v>
      </c>
      <c r="N70" s="34">
        <v>377.40120000000002</v>
      </c>
      <c r="O70" s="34">
        <v>377.40120000000002</v>
      </c>
      <c r="P70" s="34">
        <v>352.40120000000002</v>
      </c>
      <c r="Q70" s="34">
        <v>352.40120000000002</v>
      </c>
      <c r="R70" s="34">
        <v>352.40120000000002</v>
      </c>
      <c r="S70" s="34">
        <v>583.97732999999994</v>
      </c>
      <c r="T70" s="34">
        <v>583.97732999999994</v>
      </c>
      <c r="U70" s="34">
        <v>583.97732999999994</v>
      </c>
      <c r="V70" s="34">
        <v>583.97732999999994</v>
      </c>
      <c r="W70" s="34">
        <v>640.10559999999998</v>
      </c>
      <c r="X70" s="34">
        <v>640.10564999999997</v>
      </c>
      <c r="Y70" s="34">
        <v>640.10564999999997</v>
      </c>
      <c r="Z70" s="34">
        <v>1122.0401000000002</v>
      </c>
      <c r="AA70" s="34">
        <v>1112.0401999999999</v>
      </c>
    </row>
    <row r="71" spans="1:27" s="30" customFormat="1" x14ac:dyDescent="0.35">
      <c r="A71" s="31" t="s">
        <v>122</v>
      </c>
      <c r="B71" s="31" t="s">
        <v>70</v>
      </c>
      <c r="C71" s="34">
        <v>0</v>
      </c>
      <c r="D71" s="34">
        <v>0</v>
      </c>
      <c r="E71" s="34">
        <v>0</v>
      </c>
      <c r="F71" s="34">
        <v>6.4673699999999998E-4</v>
      </c>
      <c r="G71" s="34">
        <v>6.796142E-4</v>
      </c>
      <c r="H71" s="34">
        <v>7.3986739999999998E-4</v>
      </c>
      <c r="I71" s="34">
        <v>7.9403839999999998E-4</v>
      </c>
      <c r="J71" s="34">
        <v>8.3814350000000002E-4</v>
      </c>
      <c r="K71" s="34">
        <v>9.2077545999999998E-4</v>
      </c>
      <c r="L71" s="34">
        <v>1.1530247999999999E-3</v>
      </c>
      <c r="M71" s="34">
        <v>1.1689052999999999E-3</v>
      </c>
      <c r="N71" s="34">
        <v>1.3898648E-3</v>
      </c>
      <c r="O71" s="34">
        <v>1.4622181E-3</v>
      </c>
      <c r="P71" s="34">
        <v>1.5094592E-3</v>
      </c>
      <c r="Q71" s="34">
        <v>1.7916299E-3</v>
      </c>
      <c r="R71" s="34">
        <v>2.0390425000000002E-3</v>
      </c>
      <c r="S71" s="34">
        <v>4.1465800000000004E-3</v>
      </c>
      <c r="T71" s="34">
        <v>4.1703222999999899E-3</v>
      </c>
      <c r="U71" s="34">
        <v>4.1935373999999999E-3</v>
      </c>
      <c r="V71" s="34">
        <v>4.2286629999999997E-3</v>
      </c>
      <c r="W71" s="34">
        <v>5.8002094999999899E-3</v>
      </c>
      <c r="X71" s="34">
        <v>5.8675217000000003E-3</v>
      </c>
      <c r="Y71" s="34">
        <v>5.8870379999999998E-3</v>
      </c>
      <c r="Z71" s="34">
        <v>8.2578119999999998E-3</v>
      </c>
      <c r="AA71" s="34">
        <v>8.2999649999999994E-3</v>
      </c>
    </row>
    <row r="72" spans="1:27" s="30" customFormat="1" x14ac:dyDescent="0.35">
      <c r="A72" s="31" t="s">
        <v>122</v>
      </c>
      <c r="B72" s="31" t="s">
        <v>52</v>
      </c>
      <c r="C72" s="34">
        <v>67.120002746582003</v>
      </c>
      <c r="D72" s="34">
        <v>61.240001678466797</v>
      </c>
      <c r="E72" s="34">
        <v>55.400001525878899</v>
      </c>
      <c r="F72" s="34">
        <v>49.299999237060497</v>
      </c>
      <c r="G72" s="34">
        <v>56.970001220703097</v>
      </c>
      <c r="H72" s="34">
        <v>75.389999389648395</v>
      </c>
      <c r="I72" s="34">
        <v>101.25</v>
      </c>
      <c r="J72" s="34">
        <v>140.63000488281199</v>
      </c>
      <c r="K72" s="34">
        <v>177.53999328613199</v>
      </c>
      <c r="L72" s="34">
        <v>204.19000244140599</v>
      </c>
      <c r="M72" s="34">
        <v>230.5</v>
      </c>
      <c r="N72" s="34">
        <v>245.92999267578099</v>
      </c>
      <c r="O72" s="34">
        <v>264.05999755859301</v>
      </c>
      <c r="P72" s="34">
        <v>285.92001342773398</v>
      </c>
      <c r="Q72" s="34">
        <v>315.17001342773398</v>
      </c>
      <c r="R72" s="34">
        <v>340.95999145507801</v>
      </c>
      <c r="S72" s="34">
        <v>360.07000732421801</v>
      </c>
      <c r="T72" s="34">
        <v>379.61999511718699</v>
      </c>
      <c r="U72" s="34">
        <v>401.60998535156199</v>
      </c>
      <c r="V72" s="34">
        <v>410.98001098632801</v>
      </c>
      <c r="W72" s="34">
        <v>420.239990234375</v>
      </c>
      <c r="X72" s="34">
        <v>429.48001098632801</v>
      </c>
      <c r="Y72" s="34">
        <v>439.04998779296801</v>
      </c>
      <c r="Z72" s="34">
        <v>448.61999511718699</v>
      </c>
      <c r="AA72" s="34">
        <v>458.600006103515</v>
      </c>
    </row>
    <row r="73" spans="1:27" s="30" customFormat="1" x14ac:dyDescent="0.35">
      <c r="A73" s="38" t="s">
        <v>127</v>
      </c>
      <c r="B73" s="38"/>
      <c r="C73" s="35">
        <v>5453.4019203115085</v>
      </c>
      <c r="D73" s="35">
        <v>5333.413816345259</v>
      </c>
      <c r="E73" s="35">
        <v>5153.4243659173881</v>
      </c>
      <c r="F73" s="35">
        <v>5153.4247218562386</v>
      </c>
      <c r="G73" s="35">
        <v>5153.4278554999182</v>
      </c>
      <c r="H73" s="35">
        <v>5153.4542896576086</v>
      </c>
      <c r="I73" s="35">
        <v>5165.3532742926864</v>
      </c>
      <c r="J73" s="35">
        <v>5198.2458745653585</v>
      </c>
      <c r="K73" s="35">
        <v>6046.4193489008903</v>
      </c>
      <c r="L73" s="35">
        <v>6426.8812515455102</v>
      </c>
      <c r="M73" s="35">
        <v>6616.4887030586797</v>
      </c>
      <c r="N73" s="35">
        <v>6431.2691933905708</v>
      </c>
      <c r="O73" s="35">
        <v>6725.8138878326281</v>
      </c>
      <c r="P73" s="35">
        <v>6725.8145124574185</v>
      </c>
      <c r="Q73" s="35">
        <v>5824.4391604281591</v>
      </c>
      <c r="R73" s="35">
        <v>6039.6255873980435</v>
      </c>
      <c r="S73" s="35">
        <v>5510.6415108252422</v>
      </c>
      <c r="T73" s="35">
        <v>5834.7839442356126</v>
      </c>
      <c r="U73" s="35">
        <v>5634.8292942315029</v>
      </c>
      <c r="V73" s="35">
        <v>5595.8304781439438</v>
      </c>
      <c r="W73" s="35">
        <v>5723.9969132496026</v>
      </c>
      <c r="X73" s="35">
        <v>5723.9981961418034</v>
      </c>
      <c r="Y73" s="35">
        <v>5469.6464061369525</v>
      </c>
      <c r="Z73" s="35">
        <v>5397.4944653836519</v>
      </c>
      <c r="AA73" s="35">
        <v>5359.907890999616</v>
      </c>
    </row>
    <row r="74" spans="1:27" s="30" customFormat="1" x14ac:dyDescent="0.35"/>
    <row r="75" spans="1:27" s="30" customFormat="1"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s="30" customFormat="1"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s="30" customFormat="1"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s="30" customFormat="1" x14ac:dyDescent="0.35">
      <c r="A78" s="31" t="s">
        <v>123</v>
      </c>
      <c r="B78" s="31" t="s">
        <v>18</v>
      </c>
      <c r="C78" s="34">
        <v>208</v>
      </c>
      <c r="D78" s="34">
        <v>208.00019936583999</v>
      </c>
      <c r="E78" s="34">
        <v>208.00022037933999</v>
      </c>
      <c r="F78" s="34">
        <v>208.0002254952</v>
      </c>
      <c r="G78" s="34">
        <v>208.00022582384</v>
      </c>
      <c r="H78" s="34">
        <v>208.00023402843999</v>
      </c>
      <c r="I78" s="34">
        <v>208.00024180123</v>
      </c>
      <c r="J78" s="34">
        <v>208.00024674363999</v>
      </c>
      <c r="K78" s="34">
        <v>208.0002709284</v>
      </c>
      <c r="L78" s="34">
        <v>208.0003050867</v>
      </c>
      <c r="M78" s="34">
        <v>208.00030561694001</v>
      </c>
      <c r="N78" s="34">
        <v>208.00034197315</v>
      </c>
      <c r="O78" s="34">
        <v>208.00037114008001</v>
      </c>
      <c r="P78" s="34">
        <v>208.00037199302</v>
      </c>
      <c r="Q78" s="34">
        <v>208.00037878174999</v>
      </c>
      <c r="R78" s="34">
        <v>208.0003836658</v>
      </c>
      <c r="S78" s="34">
        <v>208.00044391759999</v>
      </c>
      <c r="T78" s="34">
        <v>208.00047378967</v>
      </c>
      <c r="U78" s="34">
        <v>208.00048782938001</v>
      </c>
      <c r="V78" s="34">
        <v>208.00048803627999</v>
      </c>
      <c r="W78" s="34">
        <v>208.00060132734001</v>
      </c>
      <c r="X78" s="34">
        <v>208.00060278893</v>
      </c>
      <c r="Y78" s="34">
        <v>208.00060336874</v>
      </c>
      <c r="Z78" s="34">
        <v>208.00061971330001</v>
      </c>
      <c r="AA78" s="34">
        <v>208.00062412785999</v>
      </c>
    </row>
    <row r="79" spans="1:27" s="30" customFormat="1"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s="30" customFormat="1" x14ac:dyDescent="0.35">
      <c r="A80" s="31" t="s">
        <v>123</v>
      </c>
      <c r="B80" s="31" t="s">
        <v>63</v>
      </c>
      <c r="C80" s="34">
        <v>178.00027742040001</v>
      </c>
      <c r="D80" s="34">
        <v>178.00028595977</v>
      </c>
      <c r="E80" s="34">
        <v>178.00030259850001</v>
      </c>
      <c r="F80" s="34">
        <v>178.00032011175</v>
      </c>
      <c r="G80" s="34">
        <v>178.0003370277</v>
      </c>
      <c r="H80" s="34">
        <v>178.00035709197999</v>
      </c>
      <c r="I80" s="34">
        <v>178.00037780784999</v>
      </c>
      <c r="J80" s="34">
        <v>178.0003995109</v>
      </c>
      <c r="K80" s="34">
        <v>178.0004243827</v>
      </c>
      <c r="L80" s="34">
        <v>178.00045193708999</v>
      </c>
      <c r="M80" s="34">
        <v>178.00047707604</v>
      </c>
      <c r="N80" s="34">
        <v>178.00050842889999</v>
      </c>
      <c r="O80" s="34">
        <v>178.00054069769999</v>
      </c>
      <c r="P80" s="34">
        <v>178.00057088595</v>
      </c>
      <c r="Q80" s="34">
        <v>178.00060506610001</v>
      </c>
      <c r="R80" s="34">
        <v>178.00064036360001</v>
      </c>
      <c r="S80" s="34">
        <v>178.0007602867</v>
      </c>
      <c r="T80" s="34">
        <v>178.00076923245999</v>
      </c>
      <c r="U80" s="34">
        <v>178.00078652625001</v>
      </c>
      <c r="V80" s="34">
        <v>58.00081352086</v>
      </c>
      <c r="W80" s="34">
        <v>58.0010498818</v>
      </c>
      <c r="X80" s="34">
        <v>58.001059183599999</v>
      </c>
      <c r="Y80" s="34">
        <v>58.001069977599997</v>
      </c>
      <c r="Z80" s="34">
        <v>58.001266731199998</v>
      </c>
      <c r="AA80" s="34">
        <v>58.001279602300002</v>
      </c>
    </row>
    <row r="81" spans="1:27" s="30" customFormat="1" x14ac:dyDescent="0.35">
      <c r="A81" s="31" t="s">
        <v>123</v>
      </c>
      <c r="B81" s="31" t="s">
        <v>62</v>
      </c>
      <c r="C81" s="34">
        <v>2176.5000038146973</v>
      </c>
      <c r="D81" s="34">
        <v>2176.5000038146973</v>
      </c>
      <c r="E81" s="34">
        <v>2176.5000038146973</v>
      </c>
      <c r="F81" s="34">
        <v>2176.5000038146973</v>
      </c>
      <c r="G81" s="34">
        <v>2176.5000038146973</v>
      </c>
      <c r="H81" s="34">
        <v>2176.5000038146973</v>
      </c>
      <c r="I81" s="34">
        <v>2176.5000038146973</v>
      </c>
      <c r="J81" s="34">
        <v>2176.5000038146973</v>
      </c>
      <c r="K81" s="34">
        <v>2176.5000038146973</v>
      </c>
      <c r="L81" s="34">
        <v>2176.5000038146973</v>
      </c>
      <c r="M81" s="34">
        <v>2176.5000038146973</v>
      </c>
      <c r="N81" s="34">
        <v>2176.5000038146973</v>
      </c>
      <c r="O81" s="34">
        <v>2176.5000038146973</v>
      </c>
      <c r="P81" s="34">
        <v>2176.5000038146973</v>
      </c>
      <c r="Q81" s="34">
        <v>2176.5000038146973</v>
      </c>
      <c r="R81" s="34">
        <v>2176.5000038146973</v>
      </c>
      <c r="S81" s="34">
        <v>2176.5000038146973</v>
      </c>
      <c r="T81" s="34">
        <v>2176.5000038146973</v>
      </c>
      <c r="U81" s="34">
        <v>2176.5000038146973</v>
      </c>
      <c r="V81" s="34">
        <v>2176.5000038146973</v>
      </c>
      <c r="W81" s="34">
        <v>2176.5000038146973</v>
      </c>
      <c r="X81" s="34">
        <v>2176.5000038146973</v>
      </c>
      <c r="Y81" s="34">
        <v>2176.5000038146973</v>
      </c>
      <c r="Z81" s="34">
        <v>2176.5000038146973</v>
      </c>
      <c r="AA81" s="34">
        <v>2176.5000038146973</v>
      </c>
    </row>
    <row r="82" spans="1:27" s="30" customFormat="1" x14ac:dyDescent="0.35">
      <c r="A82" s="31" t="s">
        <v>123</v>
      </c>
      <c r="B82" s="31" t="s">
        <v>66</v>
      </c>
      <c r="C82" s="34">
        <v>573.20000457763604</v>
      </c>
      <c r="D82" s="34">
        <v>573.20513257448602</v>
      </c>
      <c r="E82" s="34">
        <v>833.42726016753602</v>
      </c>
      <c r="F82" s="34">
        <v>884.85810296146599</v>
      </c>
      <c r="G82" s="34">
        <v>884.85811493171605</v>
      </c>
      <c r="H82" s="34">
        <v>884.85897319711603</v>
      </c>
      <c r="I82" s="34">
        <v>884.85898543223595</v>
      </c>
      <c r="J82" s="34">
        <v>924.91599956793596</v>
      </c>
      <c r="K82" s="34">
        <v>1108.0125048593352</v>
      </c>
      <c r="L82" s="34">
        <v>1137.5764944192363</v>
      </c>
      <c r="M82" s="34">
        <v>1473.2601959176352</v>
      </c>
      <c r="N82" s="34">
        <v>1927.5563752904341</v>
      </c>
      <c r="O82" s="34">
        <v>1927.5567692959339</v>
      </c>
      <c r="P82" s="34">
        <v>1927.5568050936351</v>
      </c>
      <c r="Q82" s="34">
        <v>1927.5568176212353</v>
      </c>
      <c r="R82" s="34">
        <v>1927.5568461974351</v>
      </c>
      <c r="S82" s="34">
        <v>1927.5569063083351</v>
      </c>
      <c r="T82" s="34">
        <v>1927.5570363221364</v>
      </c>
      <c r="U82" s="34">
        <v>1927.5570602778359</v>
      </c>
      <c r="V82" s="34">
        <v>1927.5570812188362</v>
      </c>
      <c r="W82" s="34">
        <v>1927.5576493846361</v>
      </c>
      <c r="X82" s="34">
        <v>1927.557715626436</v>
      </c>
      <c r="Y82" s="34">
        <v>1927.557737575936</v>
      </c>
      <c r="Z82" s="34">
        <v>1773.957797672721</v>
      </c>
      <c r="AA82" s="34">
        <v>1773.9579389721209</v>
      </c>
    </row>
    <row r="83" spans="1:27" s="30" customFormat="1" x14ac:dyDescent="0.35">
      <c r="A83" s="31" t="s">
        <v>123</v>
      </c>
      <c r="B83" s="31" t="s">
        <v>65</v>
      </c>
      <c r="C83" s="34">
        <v>2.0501655999999999E-4</v>
      </c>
      <c r="D83" s="34">
        <v>2.9839502999999898E-4</v>
      </c>
      <c r="E83" s="34">
        <v>3.0095510999999999E-4</v>
      </c>
      <c r="F83" s="34">
        <v>3.0108609999999998E-4</v>
      </c>
      <c r="G83" s="34">
        <v>4.7370805999999899E-4</v>
      </c>
      <c r="H83" s="34">
        <v>7.7794140000000001E-4</v>
      </c>
      <c r="I83" s="34">
        <v>8.2529330000000005E-4</v>
      </c>
      <c r="J83" s="34">
        <v>8.3405785999999995E-4</v>
      </c>
      <c r="K83" s="34">
        <v>1.2796138E-3</v>
      </c>
      <c r="L83" s="34">
        <v>2.3576602999999998E-3</v>
      </c>
      <c r="M83" s="34">
        <v>2.3813496999999999E-3</v>
      </c>
      <c r="N83" s="34">
        <v>2.4029782999999902E-3</v>
      </c>
      <c r="O83" s="34">
        <v>2.4064857999999902E-3</v>
      </c>
      <c r="P83" s="34">
        <v>2.4069349999999998E-3</v>
      </c>
      <c r="Q83" s="34">
        <v>2.4075263999999998E-3</v>
      </c>
      <c r="R83" s="34">
        <v>2.4084919999999999E-3</v>
      </c>
      <c r="S83" s="34">
        <v>2.4115029999999902E-3</v>
      </c>
      <c r="T83" s="34">
        <v>2.4712117999999999E-3</v>
      </c>
      <c r="U83" s="34">
        <v>2.4765796999999998E-3</v>
      </c>
      <c r="V83" s="34">
        <v>2.4786349999999999E-3</v>
      </c>
      <c r="W83" s="34">
        <v>3.2306815999999898E-3</v>
      </c>
      <c r="X83" s="34">
        <v>3.3542203999999999E-3</v>
      </c>
      <c r="Y83" s="34">
        <v>3.3566075999999999E-3</v>
      </c>
      <c r="Z83" s="34">
        <v>3.4744771999999902E-3</v>
      </c>
      <c r="AA83" s="34">
        <v>3.5119903999999902E-3</v>
      </c>
    </row>
    <row r="84" spans="1:27" s="30" customFormat="1" x14ac:dyDescent="0.35">
      <c r="A84" s="31" t="s">
        <v>123</v>
      </c>
      <c r="B84" s="31" t="s">
        <v>34</v>
      </c>
      <c r="C84" s="34">
        <v>6.9921449999999895E-4</v>
      </c>
      <c r="D84" s="34">
        <v>7.0591770000000005E-4</v>
      </c>
      <c r="E84" s="34">
        <v>7.059538E-4</v>
      </c>
      <c r="F84" s="34">
        <v>7.0597279999999997E-4</v>
      </c>
      <c r="G84" s="34">
        <v>7.0649786999999896E-4</v>
      </c>
      <c r="H84" s="34">
        <v>1.095295E-3</v>
      </c>
      <c r="I84" s="34">
        <v>1.5031313999999999E-3</v>
      </c>
      <c r="J84" s="34">
        <v>1.7020104E-3</v>
      </c>
      <c r="K84" s="34">
        <v>1.7022585999999899E-3</v>
      </c>
      <c r="L84" s="34">
        <v>5.4852980000000004E-3</v>
      </c>
      <c r="M84" s="34">
        <v>6.6032729999999998E-3</v>
      </c>
      <c r="N84" s="34">
        <v>6.6231093E-3</v>
      </c>
      <c r="O84" s="34">
        <v>6.6239712999999999E-3</v>
      </c>
      <c r="P84" s="34">
        <v>6.6242230000000003E-3</v>
      </c>
      <c r="Q84" s="34">
        <v>6.6243685E-3</v>
      </c>
      <c r="R84" s="34">
        <v>6.6244583999999999E-3</v>
      </c>
      <c r="S84" s="34">
        <v>6.624586E-3</v>
      </c>
      <c r="T84" s="34">
        <v>6.6247809999999997E-3</v>
      </c>
      <c r="U84" s="34">
        <v>6.6253279999999998E-3</v>
      </c>
      <c r="V84" s="34">
        <v>6.6509265000000003E-3</v>
      </c>
      <c r="W84" s="34">
        <v>9.10095E-3</v>
      </c>
      <c r="X84" s="34">
        <v>9.1344759999999903E-3</v>
      </c>
      <c r="Y84" s="34">
        <v>9.2139279999999997E-3</v>
      </c>
      <c r="Z84" s="34">
        <v>9.3647609999999992E-3</v>
      </c>
      <c r="AA84" s="34">
        <v>9.4872954999999995E-3</v>
      </c>
    </row>
    <row r="85" spans="1:27" s="30" customFormat="1" x14ac:dyDescent="0.35">
      <c r="A85" s="31" t="s">
        <v>123</v>
      </c>
      <c r="B85" s="31" t="s">
        <v>70</v>
      </c>
      <c r="C85" s="34">
        <v>0</v>
      </c>
      <c r="D85" s="34">
        <v>0</v>
      </c>
      <c r="E85" s="34">
        <v>0</v>
      </c>
      <c r="F85" s="34">
        <v>1.1011745000000001E-3</v>
      </c>
      <c r="G85" s="34">
        <v>1.1994648E-3</v>
      </c>
      <c r="H85" s="34">
        <v>1.2769158999999899E-3</v>
      </c>
      <c r="I85" s="34">
        <v>1.359807E-3</v>
      </c>
      <c r="J85" s="34">
        <v>1.4539424999999999E-3</v>
      </c>
      <c r="K85" s="34">
        <v>1.5864583999999999E-3</v>
      </c>
      <c r="L85" s="34">
        <v>1.8189189E-3</v>
      </c>
      <c r="M85" s="34">
        <v>2.2215363999999998E-3</v>
      </c>
      <c r="N85" s="34">
        <v>2.8801127E-3</v>
      </c>
      <c r="O85" s="34">
        <v>3.0651636999999999E-3</v>
      </c>
      <c r="P85" s="34">
        <v>3.13038659999999E-3</v>
      </c>
      <c r="Q85" s="34">
        <v>4.2558689999999998E-3</v>
      </c>
      <c r="R85" s="34">
        <v>4.6330312999999998E-3</v>
      </c>
      <c r="S85" s="34">
        <v>4.7246822999999997E-3</v>
      </c>
      <c r="T85" s="34">
        <v>4.8105073999999996E-3</v>
      </c>
      <c r="U85" s="34">
        <v>5.3433915999999996E-3</v>
      </c>
      <c r="V85" s="34">
        <v>5.3899027E-3</v>
      </c>
      <c r="W85" s="34">
        <v>1.4267237E-2</v>
      </c>
      <c r="X85" s="34">
        <v>1.4312857E-2</v>
      </c>
      <c r="Y85" s="34">
        <v>1.4352768E-2</v>
      </c>
      <c r="Z85" s="34">
        <v>1.4397541999999999E-2</v>
      </c>
      <c r="AA85" s="34">
        <v>1.4452022E-2</v>
      </c>
    </row>
    <row r="86" spans="1:27" s="30" customFormat="1" x14ac:dyDescent="0.35">
      <c r="A86" s="31" t="s">
        <v>123</v>
      </c>
      <c r="B86" s="31" t="s">
        <v>52</v>
      </c>
      <c r="C86" s="34">
        <v>5.5100002288818297</v>
      </c>
      <c r="D86" s="34">
        <v>6.0999999046325604</v>
      </c>
      <c r="E86" s="34">
        <v>6.8000001907348597</v>
      </c>
      <c r="F86" s="34">
        <v>7.7199997901916504</v>
      </c>
      <c r="G86" s="34">
        <v>10.199999809265099</v>
      </c>
      <c r="H86" s="34">
        <v>14.779999732971101</v>
      </c>
      <c r="I86" s="34">
        <v>20.959999084472599</v>
      </c>
      <c r="J86" s="34">
        <v>29.399999618530199</v>
      </c>
      <c r="K86" s="34">
        <v>39.650001525878899</v>
      </c>
      <c r="L86" s="34">
        <v>47.490001678466797</v>
      </c>
      <c r="M86" s="34">
        <v>54.279998779296797</v>
      </c>
      <c r="N86" s="34">
        <v>58.319999694824197</v>
      </c>
      <c r="O86" s="34">
        <v>63.009998321533203</v>
      </c>
      <c r="P86" s="34">
        <v>68.309997558593693</v>
      </c>
      <c r="Q86" s="34">
        <v>75.339996337890597</v>
      </c>
      <c r="R86" s="34">
        <v>81.330001831054602</v>
      </c>
      <c r="S86" s="34">
        <v>85.930000305175696</v>
      </c>
      <c r="T86" s="34">
        <v>90.470001220703097</v>
      </c>
      <c r="U86" s="34">
        <v>95.160003662109304</v>
      </c>
      <c r="V86" s="34">
        <v>96.900001525878906</v>
      </c>
      <c r="W86" s="34">
        <v>98.550003051757798</v>
      </c>
      <c r="X86" s="34">
        <v>100.16000366210901</v>
      </c>
      <c r="Y86" s="34">
        <v>101.809997558593</v>
      </c>
      <c r="Z86" s="34">
        <v>103.41000366210901</v>
      </c>
      <c r="AA86" s="34">
        <v>105.050003051757</v>
      </c>
    </row>
    <row r="87" spans="1:27" s="30" customFormat="1" x14ac:dyDescent="0.35">
      <c r="A87" s="38" t="s">
        <v>127</v>
      </c>
      <c r="B87" s="38"/>
      <c r="C87" s="35">
        <v>3135.7004908292934</v>
      </c>
      <c r="D87" s="35">
        <v>3135.7059201098232</v>
      </c>
      <c r="E87" s="35">
        <v>3395.9280879151834</v>
      </c>
      <c r="F87" s="35">
        <v>3447.3589534692137</v>
      </c>
      <c r="G87" s="35">
        <v>3447.3591553060132</v>
      </c>
      <c r="H87" s="35">
        <v>3447.3603460736331</v>
      </c>
      <c r="I87" s="35">
        <v>3447.3604341493128</v>
      </c>
      <c r="J87" s="35">
        <v>3487.4174836950333</v>
      </c>
      <c r="K87" s="35">
        <v>3670.5144835989322</v>
      </c>
      <c r="L87" s="35">
        <v>3700.0796129180235</v>
      </c>
      <c r="M87" s="35">
        <v>4035.7633637750123</v>
      </c>
      <c r="N87" s="35">
        <v>4490.0596324854814</v>
      </c>
      <c r="O87" s="35">
        <v>4490.0600914342112</v>
      </c>
      <c r="P87" s="35">
        <v>4490.0601587223027</v>
      </c>
      <c r="Q87" s="35">
        <v>4490.0602128101827</v>
      </c>
      <c r="R87" s="35">
        <v>4490.0602825335318</v>
      </c>
      <c r="S87" s="35">
        <v>4490.0605258303322</v>
      </c>
      <c r="T87" s="35">
        <v>4490.0607543707638</v>
      </c>
      <c r="U87" s="35">
        <v>4490.0608150278631</v>
      </c>
      <c r="V87" s="35">
        <v>4370.0608652256742</v>
      </c>
      <c r="W87" s="35">
        <v>4370.0625350900737</v>
      </c>
      <c r="X87" s="35">
        <v>4370.0627356340638</v>
      </c>
      <c r="Y87" s="35">
        <v>4370.0627713445729</v>
      </c>
      <c r="Z87" s="35">
        <v>4216.463162409118</v>
      </c>
      <c r="AA87" s="35">
        <v>4216.463358507378</v>
      </c>
    </row>
    <row r="88" spans="1:27" s="30" customFormat="1" collapsed="1" x14ac:dyDescent="0.3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row>
    <row r="89" spans="1:27" s="30" customFormat="1" x14ac:dyDescent="0.3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row>
    <row r="90" spans="1:27" s="30" customFormat="1" x14ac:dyDescent="0.35">
      <c r="A90" s="18" t="s">
        <v>124</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row>
    <row r="91" spans="1:27" s="30" customFormat="1" x14ac:dyDescent="0.35">
      <c r="A91" s="19" t="s">
        <v>117</v>
      </c>
      <c r="B91" s="19" t="s">
        <v>118</v>
      </c>
      <c r="C91" s="19" t="s">
        <v>75</v>
      </c>
      <c r="D91" s="19" t="s">
        <v>82</v>
      </c>
      <c r="E91" s="19" t="s">
        <v>83</v>
      </c>
      <c r="F91" s="19" t="s">
        <v>84</v>
      </c>
      <c r="G91" s="19" t="s">
        <v>85</v>
      </c>
      <c r="H91" s="19" t="s">
        <v>86</v>
      </c>
      <c r="I91" s="19" t="s">
        <v>87</v>
      </c>
      <c r="J91" s="19" t="s">
        <v>88</v>
      </c>
      <c r="K91" s="19" t="s">
        <v>89</v>
      </c>
      <c r="L91" s="19" t="s">
        <v>90</v>
      </c>
      <c r="M91" s="19" t="s">
        <v>91</v>
      </c>
      <c r="N91" s="19" t="s">
        <v>92</v>
      </c>
      <c r="O91" s="19" t="s">
        <v>93</v>
      </c>
      <c r="P91" s="19" t="s">
        <v>94</v>
      </c>
      <c r="Q91" s="19" t="s">
        <v>95</v>
      </c>
      <c r="R91" s="19" t="s">
        <v>96</v>
      </c>
      <c r="S91" s="19" t="s">
        <v>97</v>
      </c>
      <c r="T91" s="19" t="s">
        <v>98</v>
      </c>
      <c r="U91" s="19" t="s">
        <v>99</v>
      </c>
      <c r="V91" s="19" t="s">
        <v>100</v>
      </c>
      <c r="W91" s="19" t="s">
        <v>101</v>
      </c>
      <c r="X91" s="19" t="s">
        <v>102</v>
      </c>
      <c r="Y91" s="19" t="s">
        <v>103</v>
      </c>
      <c r="Z91" s="19" t="s">
        <v>104</v>
      </c>
      <c r="AA91" s="19" t="s">
        <v>105</v>
      </c>
    </row>
    <row r="92" spans="1:27" s="30" customFormat="1" x14ac:dyDescent="0.35">
      <c r="A92" s="31" t="s">
        <v>38</v>
      </c>
      <c r="B92" s="31" t="s">
        <v>67</v>
      </c>
      <c r="C92" s="34">
        <v>342.33713893391604</v>
      </c>
      <c r="D92" s="34">
        <v>362.33722008396597</v>
      </c>
      <c r="E92" s="34">
        <v>362.33722054599599</v>
      </c>
      <c r="F92" s="34">
        <v>362.33722071143598</v>
      </c>
      <c r="G92" s="34">
        <v>362.33722485109598</v>
      </c>
      <c r="H92" s="34">
        <v>362.34027336270606</v>
      </c>
      <c r="I92" s="34">
        <v>362.344639359106</v>
      </c>
      <c r="J92" s="34">
        <v>362.34639175240596</v>
      </c>
      <c r="K92" s="34">
        <v>362.34639485270606</v>
      </c>
      <c r="L92" s="34">
        <v>864.57203870320598</v>
      </c>
      <c r="M92" s="34">
        <v>864.57337070770598</v>
      </c>
      <c r="N92" s="34">
        <v>1513.468901071805</v>
      </c>
      <c r="O92" s="34">
        <v>2926.3435057116999</v>
      </c>
      <c r="P92" s="34">
        <v>2901.3435066070001</v>
      </c>
      <c r="Q92" s="34">
        <v>2901.3435372003</v>
      </c>
      <c r="R92" s="34">
        <v>2901.3435375901004</v>
      </c>
      <c r="S92" s="34">
        <v>3132.9196681218</v>
      </c>
      <c r="T92" s="34">
        <v>3132.9196689130004</v>
      </c>
      <c r="U92" s="34">
        <v>3132.9196710306996</v>
      </c>
      <c r="V92" s="34">
        <v>3132.919735066499</v>
      </c>
      <c r="W92" s="34">
        <v>3565.8331962120001</v>
      </c>
      <c r="X92" s="34">
        <v>4170.12293426</v>
      </c>
      <c r="Y92" s="34">
        <v>4170.123098694</v>
      </c>
      <c r="Z92" s="34">
        <v>4652.1607776739993</v>
      </c>
      <c r="AA92" s="34">
        <v>4642.1615971675001</v>
      </c>
    </row>
    <row r="93" spans="1:27" collapsed="1" x14ac:dyDescent="0.35">
      <c r="A93" s="31" t="s">
        <v>38</v>
      </c>
      <c r="B93" s="31" t="s">
        <v>113</v>
      </c>
      <c r="C93" s="34">
        <v>1330</v>
      </c>
      <c r="D93" s="34">
        <v>1330</v>
      </c>
      <c r="E93" s="34">
        <v>1330</v>
      </c>
      <c r="F93" s="34">
        <v>1330.00793472024</v>
      </c>
      <c r="G93" s="34">
        <v>3370.0082635153399</v>
      </c>
      <c r="H93" s="34">
        <v>3370.0088161460994</v>
      </c>
      <c r="I93" s="34">
        <v>3370.0092724999995</v>
      </c>
      <c r="J93" s="34">
        <v>3370.0096510543999</v>
      </c>
      <c r="K93" s="34">
        <v>3370.0104203475603</v>
      </c>
      <c r="L93" s="34">
        <v>3370.0132896613</v>
      </c>
      <c r="M93" s="34">
        <v>3370.0139751120005</v>
      </c>
      <c r="N93" s="34">
        <v>3370.0171848325999</v>
      </c>
      <c r="O93" s="34">
        <v>3370.0194126685001</v>
      </c>
      <c r="P93" s="34">
        <v>3370.0199254294998</v>
      </c>
      <c r="Q93" s="34">
        <v>3370.0717414483001</v>
      </c>
      <c r="R93" s="34">
        <v>3706.6126981873999</v>
      </c>
      <c r="S93" s="34">
        <v>5027.0339006185995</v>
      </c>
      <c r="T93" s="34">
        <v>5027.0342690588996</v>
      </c>
      <c r="U93" s="34">
        <v>5027.0359686862002</v>
      </c>
      <c r="V93" s="34">
        <v>5027.0373652552989</v>
      </c>
      <c r="W93" s="34">
        <v>6267.8591919239007</v>
      </c>
      <c r="X93" s="34">
        <v>6842.9543375904987</v>
      </c>
      <c r="Y93" s="34">
        <v>6842.9544510385995</v>
      </c>
      <c r="Z93" s="34">
        <v>7651.2479099319999</v>
      </c>
      <c r="AA93" s="34">
        <v>7651.2482856469996</v>
      </c>
    </row>
    <row r="94" spans="1:27" x14ac:dyDescent="0.35">
      <c r="A94" s="31" t="s">
        <v>38</v>
      </c>
      <c r="B94" s="31" t="s">
        <v>72</v>
      </c>
      <c r="C94" s="34">
        <v>262.6799998879431</v>
      </c>
      <c r="D94" s="34">
        <v>288.88000619411457</v>
      </c>
      <c r="E94" s="34">
        <v>317.70000147819502</v>
      </c>
      <c r="F94" s="34">
        <v>349.40999680757426</v>
      </c>
      <c r="G94" s="34">
        <v>464.02000439166892</v>
      </c>
      <c r="H94" s="34">
        <v>673.3099969625448</v>
      </c>
      <c r="I94" s="34">
        <v>954.58000516891389</v>
      </c>
      <c r="J94" s="34">
        <v>1317.3300168514229</v>
      </c>
      <c r="K94" s="34">
        <v>1777.0499844551064</v>
      </c>
      <c r="L94" s="34">
        <v>2145.3500232696515</v>
      </c>
      <c r="M94" s="34">
        <v>2510.1900229454036</v>
      </c>
      <c r="N94" s="34">
        <v>2769.7100148200975</v>
      </c>
      <c r="O94" s="34">
        <v>3002.3699779510466</v>
      </c>
      <c r="P94" s="34">
        <v>3263.9100008010837</v>
      </c>
      <c r="Q94" s="34">
        <v>3597.2099590301468</v>
      </c>
      <c r="R94" s="34">
        <v>3891.8600015640118</v>
      </c>
      <c r="S94" s="34">
        <v>4149.2600240707325</v>
      </c>
      <c r="T94" s="34">
        <v>4418.6300449371256</v>
      </c>
      <c r="U94" s="34">
        <v>4720.5800142287972</v>
      </c>
      <c r="V94" s="34">
        <v>4873.46998786925</v>
      </c>
      <c r="W94" s="34">
        <v>5025.0599784851065</v>
      </c>
      <c r="X94" s="34">
        <v>5178.5499124526896</v>
      </c>
      <c r="Y94" s="34">
        <v>5337.909969329814</v>
      </c>
      <c r="Z94" s="34">
        <v>5499.840055465681</v>
      </c>
      <c r="AA94" s="34">
        <v>5670.0900840759123</v>
      </c>
    </row>
    <row r="95" spans="1:27" collapsed="1" x14ac:dyDescent="0.35"/>
    <row r="96" spans="1:27" x14ac:dyDescent="0.35">
      <c r="A96" s="19" t="s">
        <v>117</v>
      </c>
      <c r="B96" s="19" t="s">
        <v>118</v>
      </c>
      <c r="C96" s="19" t="s">
        <v>75</v>
      </c>
      <c r="D96" s="19" t="s">
        <v>82</v>
      </c>
      <c r="E96" s="19" t="s">
        <v>83</v>
      </c>
      <c r="F96" s="19" t="s">
        <v>84</v>
      </c>
      <c r="G96" s="19" t="s">
        <v>85</v>
      </c>
      <c r="H96" s="19" t="s">
        <v>86</v>
      </c>
      <c r="I96" s="19" t="s">
        <v>87</v>
      </c>
      <c r="J96" s="19" t="s">
        <v>88</v>
      </c>
      <c r="K96" s="19" t="s">
        <v>89</v>
      </c>
      <c r="L96" s="19" t="s">
        <v>90</v>
      </c>
      <c r="M96" s="19" t="s">
        <v>91</v>
      </c>
      <c r="N96" s="19" t="s">
        <v>92</v>
      </c>
      <c r="O96" s="19" t="s">
        <v>93</v>
      </c>
      <c r="P96" s="19" t="s">
        <v>94</v>
      </c>
      <c r="Q96" s="19" t="s">
        <v>95</v>
      </c>
      <c r="R96" s="19" t="s">
        <v>96</v>
      </c>
      <c r="S96" s="19" t="s">
        <v>97</v>
      </c>
      <c r="T96" s="19" t="s">
        <v>98</v>
      </c>
      <c r="U96" s="19" t="s">
        <v>99</v>
      </c>
      <c r="V96" s="19" t="s">
        <v>100</v>
      </c>
      <c r="W96" s="19" t="s">
        <v>101</v>
      </c>
      <c r="X96" s="19" t="s">
        <v>102</v>
      </c>
      <c r="Y96" s="19" t="s">
        <v>103</v>
      </c>
      <c r="Z96" s="19" t="s">
        <v>104</v>
      </c>
      <c r="AA96" s="19" t="s">
        <v>105</v>
      </c>
    </row>
    <row r="97" spans="1:27" x14ac:dyDescent="0.35">
      <c r="A97" s="31" t="s">
        <v>119</v>
      </c>
      <c r="B97" s="31" t="s">
        <v>67</v>
      </c>
      <c r="C97" s="34">
        <v>4.0824466599999991E-3</v>
      </c>
      <c r="D97" s="34">
        <v>4.0848707599999987E-3</v>
      </c>
      <c r="E97" s="34">
        <v>4.0851183399999982E-3</v>
      </c>
      <c r="F97" s="34">
        <v>4.0852143899999995E-3</v>
      </c>
      <c r="G97" s="34">
        <v>4.0872014399999986E-3</v>
      </c>
      <c r="H97" s="34">
        <v>5.5671563000000007E-3</v>
      </c>
      <c r="I97" s="34">
        <v>7.9201593000000001E-3</v>
      </c>
      <c r="J97" s="34">
        <v>8.7635391000000003E-3</v>
      </c>
      <c r="K97" s="34">
        <v>8.7650588999999904E-3</v>
      </c>
      <c r="L97" s="34">
        <v>511.72971826050002</v>
      </c>
      <c r="M97" s="34">
        <v>511.72984883799995</v>
      </c>
      <c r="N97" s="34">
        <v>938.67634516129908</v>
      </c>
      <c r="O97" s="34">
        <v>2124.6262562334</v>
      </c>
      <c r="P97" s="34">
        <v>2124.6262567109998</v>
      </c>
      <c r="Q97" s="34">
        <v>2124.6262570457998</v>
      </c>
      <c r="R97" s="34">
        <v>2124.6262572677001</v>
      </c>
      <c r="S97" s="34">
        <v>2124.6262575638002</v>
      </c>
      <c r="T97" s="34">
        <v>2124.6262579999998</v>
      </c>
      <c r="U97" s="34">
        <v>2124.6262591596997</v>
      </c>
      <c r="V97" s="34">
        <v>2124.6262943649999</v>
      </c>
      <c r="W97" s="34">
        <v>2501.4011115359999</v>
      </c>
      <c r="X97" s="34">
        <v>3105.6883007129995</v>
      </c>
      <c r="Y97" s="34">
        <v>3105.6883682459998</v>
      </c>
      <c r="Z97" s="34">
        <v>3105.7606323670002</v>
      </c>
      <c r="AA97" s="34">
        <v>3105.7609924440003</v>
      </c>
    </row>
    <row r="98" spans="1:27" x14ac:dyDescent="0.35">
      <c r="A98" s="31" t="s">
        <v>119</v>
      </c>
      <c r="B98" s="31" t="s">
        <v>113</v>
      </c>
      <c r="C98" s="34">
        <v>840</v>
      </c>
      <c r="D98" s="34">
        <v>840</v>
      </c>
      <c r="E98" s="34">
        <v>840</v>
      </c>
      <c r="F98" s="34">
        <v>840.00434670773996</v>
      </c>
      <c r="G98" s="34">
        <v>2880.0044403602401</v>
      </c>
      <c r="H98" s="34">
        <v>2880.0046417427998</v>
      </c>
      <c r="I98" s="34">
        <v>2880.0048082927001</v>
      </c>
      <c r="J98" s="34">
        <v>2880.0049114115</v>
      </c>
      <c r="K98" s="34">
        <v>2880.0051787719999</v>
      </c>
      <c r="L98" s="34">
        <v>2880.0067974584999</v>
      </c>
      <c r="M98" s="34">
        <v>2880.0069914833002</v>
      </c>
      <c r="N98" s="34">
        <v>2880.0085307668</v>
      </c>
      <c r="O98" s="34">
        <v>2880.0098342271999</v>
      </c>
      <c r="P98" s="34">
        <v>2880.0101270399</v>
      </c>
      <c r="Q98" s="34">
        <v>2880.0501230141999</v>
      </c>
      <c r="R98" s="34">
        <v>3216.4846924847998</v>
      </c>
      <c r="S98" s="34">
        <v>4078.2339242953003</v>
      </c>
      <c r="T98" s="34">
        <v>4078.2340389115998</v>
      </c>
      <c r="U98" s="34">
        <v>4078.2345888442001</v>
      </c>
      <c r="V98" s="34">
        <v>4078.2353533559999</v>
      </c>
      <c r="W98" s="34">
        <v>4258.0120209074003</v>
      </c>
      <c r="X98" s="34">
        <v>4258.0121637878001</v>
      </c>
      <c r="Y98" s="34">
        <v>4258.0121937065996</v>
      </c>
      <c r="Z98" s="34">
        <v>4258.0275545780005</v>
      </c>
      <c r="AA98" s="34">
        <v>4258.02763366</v>
      </c>
    </row>
    <row r="99" spans="1:27" x14ac:dyDescent="0.35">
      <c r="A99" s="31" t="s">
        <v>119</v>
      </c>
      <c r="B99" s="31" t="s">
        <v>72</v>
      </c>
      <c r="C99" s="34">
        <v>94.489999353885565</v>
      </c>
      <c r="D99" s="34">
        <v>110.23000323772429</v>
      </c>
      <c r="E99" s="34">
        <v>126.63000082969656</v>
      </c>
      <c r="F99" s="34">
        <v>144.14999991655276</v>
      </c>
      <c r="G99" s="34">
        <v>193.90000641345947</v>
      </c>
      <c r="H99" s="34">
        <v>282.74000394344222</v>
      </c>
      <c r="I99" s="34">
        <v>399.13999509811322</v>
      </c>
      <c r="J99" s="34">
        <v>542.12999892234768</v>
      </c>
      <c r="K99" s="34">
        <v>727.44000673294067</v>
      </c>
      <c r="L99" s="34">
        <v>878.9900264739988</v>
      </c>
      <c r="M99" s="34">
        <v>1025.9700217247007</v>
      </c>
      <c r="N99" s="34">
        <v>1122.2700200080865</v>
      </c>
      <c r="O99" s="34">
        <v>1214.7000064849847</v>
      </c>
      <c r="P99" s="34">
        <v>1309.2999849319453</v>
      </c>
      <c r="Q99" s="34">
        <v>1433.4499492645234</v>
      </c>
      <c r="R99" s="34">
        <v>1544.1199960708532</v>
      </c>
      <c r="S99" s="34">
        <v>1642.1500310897766</v>
      </c>
      <c r="T99" s="34">
        <v>1741.4600315093953</v>
      </c>
      <c r="U99" s="34">
        <v>1851.070034980766</v>
      </c>
      <c r="V99" s="34">
        <v>1904.9899997711125</v>
      </c>
      <c r="W99" s="34">
        <v>1957.8300437927237</v>
      </c>
      <c r="X99" s="34">
        <v>2010.9799661636318</v>
      </c>
      <c r="Y99" s="34">
        <v>2065.7499351501428</v>
      </c>
      <c r="Z99" s="34">
        <v>2120.6800518035857</v>
      </c>
      <c r="AA99" s="34">
        <v>2178.1099967956507</v>
      </c>
    </row>
    <row r="101" spans="1:27" x14ac:dyDescent="0.35">
      <c r="A101" s="19" t="s">
        <v>117</v>
      </c>
      <c r="B101" s="19" t="s">
        <v>118</v>
      </c>
      <c r="C101" s="19" t="s">
        <v>75</v>
      </c>
      <c r="D101" s="19" t="s">
        <v>82</v>
      </c>
      <c r="E101" s="19" t="s">
        <v>83</v>
      </c>
      <c r="F101" s="19" t="s">
        <v>84</v>
      </c>
      <c r="G101" s="19" t="s">
        <v>85</v>
      </c>
      <c r="H101" s="19" t="s">
        <v>86</v>
      </c>
      <c r="I101" s="19" t="s">
        <v>87</v>
      </c>
      <c r="J101" s="19" t="s">
        <v>88</v>
      </c>
      <c r="K101" s="19" t="s">
        <v>89</v>
      </c>
      <c r="L101" s="19" t="s">
        <v>90</v>
      </c>
      <c r="M101" s="19" t="s">
        <v>91</v>
      </c>
      <c r="N101" s="19" t="s">
        <v>92</v>
      </c>
      <c r="O101" s="19" t="s">
        <v>93</v>
      </c>
      <c r="P101" s="19" t="s">
        <v>94</v>
      </c>
      <c r="Q101" s="19" t="s">
        <v>95</v>
      </c>
      <c r="R101" s="19" t="s">
        <v>96</v>
      </c>
      <c r="S101" s="19" t="s">
        <v>97</v>
      </c>
      <c r="T101" s="19" t="s">
        <v>98</v>
      </c>
      <c r="U101" s="19" t="s">
        <v>99</v>
      </c>
      <c r="V101" s="19" t="s">
        <v>100</v>
      </c>
      <c r="W101" s="19" t="s">
        <v>101</v>
      </c>
      <c r="X101" s="19" t="s">
        <v>102</v>
      </c>
      <c r="Y101" s="19" t="s">
        <v>103</v>
      </c>
      <c r="Z101" s="19" t="s">
        <v>104</v>
      </c>
      <c r="AA101" s="19" t="s">
        <v>105</v>
      </c>
    </row>
    <row r="102" spans="1:27" x14ac:dyDescent="0.35">
      <c r="A102" s="31" t="s">
        <v>120</v>
      </c>
      <c r="B102" s="31" t="s">
        <v>67</v>
      </c>
      <c r="C102" s="34">
        <v>102.00072144390001</v>
      </c>
      <c r="D102" s="34">
        <v>122.000721642</v>
      </c>
      <c r="E102" s="34">
        <v>122.00072168605</v>
      </c>
      <c r="F102" s="34">
        <v>122.0007217057</v>
      </c>
      <c r="G102" s="34">
        <v>122.00072268274</v>
      </c>
      <c r="H102" s="34">
        <v>122.0011922433</v>
      </c>
      <c r="I102" s="34">
        <v>122.00171657440001</v>
      </c>
      <c r="J102" s="34">
        <v>122.00194241360001</v>
      </c>
      <c r="K102" s="34">
        <v>122.00194294240001</v>
      </c>
      <c r="L102" s="34">
        <v>122.013473859</v>
      </c>
      <c r="M102" s="34">
        <v>122.013535248</v>
      </c>
      <c r="N102" s="34">
        <v>122.04327777</v>
      </c>
      <c r="O102" s="34">
        <v>404.29797000000002</v>
      </c>
      <c r="P102" s="34">
        <v>404.29797000000002</v>
      </c>
      <c r="Q102" s="34">
        <v>404.298</v>
      </c>
      <c r="R102" s="34">
        <v>404.298</v>
      </c>
      <c r="S102" s="34">
        <v>404.298</v>
      </c>
      <c r="T102" s="34">
        <v>404.298</v>
      </c>
      <c r="U102" s="34">
        <v>404.298</v>
      </c>
      <c r="V102" s="34">
        <v>404.298</v>
      </c>
      <c r="W102" s="34">
        <v>404.29860000000002</v>
      </c>
      <c r="X102" s="34">
        <v>404.30095999999998</v>
      </c>
      <c r="Y102" s="34">
        <v>404.30095999999998</v>
      </c>
      <c r="Z102" s="34">
        <v>404.301029999999</v>
      </c>
      <c r="AA102" s="34">
        <v>404.30110000000002</v>
      </c>
    </row>
    <row r="103" spans="1:27" x14ac:dyDescent="0.35">
      <c r="A103" s="31" t="s">
        <v>120</v>
      </c>
      <c r="B103" s="31" t="s">
        <v>113</v>
      </c>
      <c r="C103" s="34">
        <v>490</v>
      </c>
      <c r="D103" s="34">
        <v>490</v>
      </c>
      <c r="E103" s="34">
        <v>490</v>
      </c>
      <c r="F103" s="34">
        <v>490.0008943391</v>
      </c>
      <c r="G103" s="34">
        <v>490.00095298910003</v>
      </c>
      <c r="H103" s="34">
        <v>490.00107069929999</v>
      </c>
      <c r="I103" s="34">
        <v>490.00114376760001</v>
      </c>
      <c r="J103" s="34">
        <v>490.0012017981</v>
      </c>
      <c r="K103" s="34">
        <v>490.00132864519998</v>
      </c>
      <c r="L103" s="34">
        <v>490.0016207438</v>
      </c>
      <c r="M103" s="34">
        <v>490.00168360139998</v>
      </c>
      <c r="N103" s="34">
        <v>490.0020579111</v>
      </c>
      <c r="O103" s="34">
        <v>490.00263367550002</v>
      </c>
      <c r="P103" s="34">
        <v>490.00267146969998</v>
      </c>
      <c r="Q103" s="34">
        <v>490.01218189799999</v>
      </c>
      <c r="R103" s="34">
        <v>490.11745064000002</v>
      </c>
      <c r="S103" s="34">
        <v>948.786959999999</v>
      </c>
      <c r="T103" s="34">
        <v>948.78700000000003</v>
      </c>
      <c r="U103" s="34">
        <v>948.78701999999998</v>
      </c>
      <c r="V103" s="34">
        <v>948.78708000000006</v>
      </c>
      <c r="W103" s="34">
        <v>2009.7827</v>
      </c>
      <c r="X103" s="34">
        <v>2584.8773999999999</v>
      </c>
      <c r="Y103" s="34">
        <v>2584.8773999999999</v>
      </c>
      <c r="Z103" s="34">
        <v>2584.8773999999999</v>
      </c>
      <c r="AA103" s="34">
        <v>2584.8773999999999</v>
      </c>
    </row>
    <row r="104" spans="1:27" x14ac:dyDescent="0.35">
      <c r="A104" s="31" t="s">
        <v>120</v>
      </c>
      <c r="B104" s="31" t="s">
        <v>72</v>
      </c>
      <c r="C104" s="34">
        <v>48.419998168945298</v>
      </c>
      <c r="D104" s="34">
        <v>56.930000305175703</v>
      </c>
      <c r="E104" s="34">
        <v>66</v>
      </c>
      <c r="F104" s="34">
        <v>76.040000915527301</v>
      </c>
      <c r="G104" s="34">
        <v>104.379997253417</v>
      </c>
      <c r="H104" s="34">
        <v>155.38999938964801</v>
      </c>
      <c r="I104" s="34">
        <v>222.99000549316401</v>
      </c>
      <c r="J104" s="34">
        <v>302.82000732421801</v>
      </c>
      <c r="K104" s="34">
        <v>410.14999389648398</v>
      </c>
      <c r="L104" s="34">
        <v>482.88000488281199</v>
      </c>
      <c r="M104" s="34">
        <v>555.96002197265602</v>
      </c>
      <c r="N104" s="34">
        <v>627.46002197265602</v>
      </c>
      <c r="O104" s="34">
        <v>683.54998779296795</v>
      </c>
      <c r="P104" s="34">
        <v>749.07000732421795</v>
      </c>
      <c r="Q104" s="34">
        <v>822.38000488281205</v>
      </c>
      <c r="R104" s="34">
        <v>885.16998291015602</v>
      </c>
      <c r="S104" s="34">
        <v>943.35998535156205</v>
      </c>
      <c r="T104" s="34">
        <v>1010.03997802734</v>
      </c>
      <c r="U104" s="34">
        <v>1088.57995605468</v>
      </c>
      <c r="V104" s="34">
        <v>1132.11999511718</v>
      </c>
      <c r="W104" s="34">
        <v>1176.18994140625</v>
      </c>
      <c r="X104" s="34">
        <v>1221.19995117187</v>
      </c>
      <c r="Y104" s="34">
        <v>1268.18005371093</v>
      </c>
      <c r="Z104" s="34">
        <v>1316.68005371093</v>
      </c>
      <c r="AA104" s="34">
        <v>1368.05004882812</v>
      </c>
    </row>
    <row r="106" spans="1:27" x14ac:dyDescent="0.35">
      <c r="A106" s="19" t="s">
        <v>117</v>
      </c>
      <c r="B106" s="19" t="s">
        <v>118</v>
      </c>
      <c r="C106" s="19" t="s">
        <v>75</v>
      </c>
      <c r="D106" s="19" t="s">
        <v>82</v>
      </c>
      <c r="E106" s="19" t="s">
        <v>83</v>
      </c>
      <c r="F106" s="19" t="s">
        <v>84</v>
      </c>
      <c r="G106" s="19" t="s">
        <v>85</v>
      </c>
      <c r="H106" s="19" t="s">
        <v>86</v>
      </c>
      <c r="I106" s="19" t="s">
        <v>87</v>
      </c>
      <c r="J106" s="19" t="s">
        <v>88</v>
      </c>
      <c r="K106" s="19" t="s">
        <v>89</v>
      </c>
      <c r="L106" s="19" t="s">
        <v>90</v>
      </c>
      <c r="M106" s="19" t="s">
        <v>91</v>
      </c>
      <c r="N106" s="19" t="s">
        <v>92</v>
      </c>
      <c r="O106" s="19" t="s">
        <v>93</v>
      </c>
      <c r="P106" s="19" t="s">
        <v>94</v>
      </c>
      <c r="Q106" s="19" t="s">
        <v>95</v>
      </c>
      <c r="R106" s="19" t="s">
        <v>96</v>
      </c>
      <c r="S106" s="19" t="s">
        <v>97</v>
      </c>
      <c r="T106" s="19" t="s">
        <v>98</v>
      </c>
      <c r="U106" s="19" t="s">
        <v>99</v>
      </c>
      <c r="V106" s="19" t="s">
        <v>100</v>
      </c>
      <c r="W106" s="19" t="s">
        <v>101</v>
      </c>
      <c r="X106" s="19" t="s">
        <v>102</v>
      </c>
      <c r="Y106" s="19" t="s">
        <v>103</v>
      </c>
      <c r="Z106" s="19" t="s">
        <v>104</v>
      </c>
      <c r="AA106" s="19" t="s">
        <v>105</v>
      </c>
    </row>
    <row r="107" spans="1:27" x14ac:dyDescent="0.35">
      <c r="A107" s="31" t="s">
        <v>121</v>
      </c>
      <c r="B107" s="31" t="s">
        <v>67</v>
      </c>
      <c r="C107" s="34">
        <v>75.330749365006</v>
      </c>
      <c r="D107" s="34">
        <v>75.330751172006003</v>
      </c>
      <c r="E107" s="34">
        <v>75.330751205506004</v>
      </c>
      <c r="F107" s="34">
        <v>75.330751223546002</v>
      </c>
      <c r="G107" s="34">
        <v>75.330751717845999</v>
      </c>
      <c r="H107" s="34">
        <v>75.331179649806003</v>
      </c>
      <c r="I107" s="34">
        <v>75.331690807206002</v>
      </c>
      <c r="J107" s="34">
        <v>75.331931562005991</v>
      </c>
      <c r="K107" s="34">
        <v>75.331931899205998</v>
      </c>
      <c r="L107" s="34">
        <v>75.341445285706001</v>
      </c>
      <c r="M107" s="34">
        <v>75.341453348705997</v>
      </c>
      <c r="N107" s="34">
        <v>75.341455031205996</v>
      </c>
      <c r="O107" s="34">
        <v>20.011455507000001</v>
      </c>
      <c r="P107" s="34">
        <v>20.011455673</v>
      </c>
      <c r="Q107" s="34">
        <v>20.011455785999999</v>
      </c>
      <c r="R107" s="34">
        <v>20.011455863999998</v>
      </c>
      <c r="S107" s="34">
        <v>20.011455972</v>
      </c>
      <c r="T107" s="34">
        <v>20.011456131999999</v>
      </c>
      <c r="U107" s="34">
        <v>20.011456543000001</v>
      </c>
      <c r="V107" s="34">
        <v>20.011459774999999</v>
      </c>
      <c r="W107" s="34">
        <v>20.018783725999999</v>
      </c>
      <c r="X107" s="34">
        <v>20.018889071</v>
      </c>
      <c r="Y107" s="34">
        <v>20.018906520000002</v>
      </c>
      <c r="Z107" s="34">
        <v>20.049650545999999</v>
      </c>
      <c r="AA107" s="34">
        <v>20.049817428000001</v>
      </c>
    </row>
    <row r="108" spans="1:27" x14ac:dyDescent="0.35">
      <c r="A108" s="31" t="s">
        <v>121</v>
      </c>
      <c r="B108" s="31" t="s">
        <v>113</v>
      </c>
      <c r="C108" s="34">
        <v>0</v>
      </c>
      <c r="D108" s="34">
        <v>0</v>
      </c>
      <c r="E108" s="34">
        <v>0</v>
      </c>
      <c r="F108" s="34">
        <v>9.4576190000000002E-4</v>
      </c>
      <c r="G108" s="34">
        <v>9.91086999999999E-4</v>
      </c>
      <c r="H108" s="34">
        <v>1.0869206999999999E-3</v>
      </c>
      <c r="I108" s="34">
        <v>1.1665942999999901E-3</v>
      </c>
      <c r="J108" s="34">
        <v>1.2457588000000001E-3</v>
      </c>
      <c r="K108" s="34">
        <v>1.4056964999999901E-3</v>
      </c>
      <c r="L108" s="34">
        <v>1.8995152999999999E-3</v>
      </c>
      <c r="M108" s="34">
        <v>1.9095855999999899E-3</v>
      </c>
      <c r="N108" s="34">
        <v>2.3261772000000001E-3</v>
      </c>
      <c r="O108" s="34">
        <v>2.4173839999999999E-3</v>
      </c>
      <c r="P108" s="34">
        <v>2.4870741000000002E-3</v>
      </c>
      <c r="Q108" s="34">
        <v>3.3890371999999898E-3</v>
      </c>
      <c r="R108" s="34">
        <v>3.8829887999999998E-3</v>
      </c>
      <c r="S108" s="34">
        <v>4.1450609999999898E-3</v>
      </c>
      <c r="T108" s="34">
        <v>4.2493176000000001E-3</v>
      </c>
      <c r="U108" s="34">
        <v>4.8229129999999999E-3</v>
      </c>
      <c r="V108" s="34">
        <v>5.3133336000000001E-3</v>
      </c>
      <c r="W108" s="34">
        <v>4.4403570000000003E-2</v>
      </c>
      <c r="X108" s="34">
        <v>4.4593424E-2</v>
      </c>
      <c r="Y108" s="34">
        <v>4.4617525999999998E-2</v>
      </c>
      <c r="Z108" s="34">
        <v>808.32029999999997</v>
      </c>
      <c r="AA108" s="34">
        <v>808.32050000000004</v>
      </c>
    </row>
    <row r="109" spans="1:27" x14ac:dyDescent="0.35">
      <c r="A109" s="31" t="s">
        <v>121</v>
      </c>
      <c r="B109" s="31" t="s">
        <v>72</v>
      </c>
      <c r="C109" s="34">
        <v>47.139999389648402</v>
      </c>
      <c r="D109" s="34">
        <v>54.380001068115199</v>
      </c>
      <c r="E109" s="34">
        <v>62.869998931884702</v>
      </c>
      <c r="F109" s="34">
        <v>72.199996948242102</v>
      </c>
      <c r="G109" s="34">
        <v>98.569999694824205</v>
      </c>
      <c r="H109" s="34">
        <v>145.009994506835</v>
      </c>
      <c r="I109" s="34">
        <v>210.24000549316401</v>
      </c>
      <c r="J109" s="34">
        <v>302.350006103515</v>
      </c>
      <c r="K109" s="34">
        <v>422.26998901367102</v>
      </c>
      <c r="L109" s="34">
        <v>531.79998779296795</v>
      </c>
      <c r="M109" s="34">
        <v>643.47998046875</v>
      </c>
      <c r="N109" s="34">
        <v>715.72998046875</v>
      </c>
      <c r="O109" s="34">
        <v>777.04998779296795</v>
      </c>
      <c r="P109" s="34">
        <v>851.30999755859295</v>
      </c>
      <c r="Q109" s="34">
        <v>950.86999511718705</v>
      </c>
      <c r="R109" s="34">
        <v>1040.28002929687</v>
      </c>
      <c r="S109" s="34">
        <v>1117.75</v>
      </c>
      <c r="T109" s="34">
        <v>1197.0400390625</v>
      </c>
      <c r="U109" s="34">
        <v>1284.16003417968</v>
      </c>
      <c r="V109" s="34">
        <v>1328.47998046875</v>
      </c>
      <c r="W109" s="34">
        <v>1372.25</v>
      </c>
      <c r="X109" s="34">
        <v>1416.72998046875</v>
      </c>
      <c r="Y109" s="34">
        <v>1463.11999511718</v>
      </c>
      <c r="Z109" s="34">
        <v>1510.44995117187</v>
      </c>
      <c r="AA109" s="34">
        <v>1560.28002929687</v>
      </c>
    </row>
    <row r="111" spans="1:27" x14ac:dyDescent="0.35">
      <c r="A111" s="19" t="s">
        <v>117</v>
      </c>
      <c r="B111" s="19" t="s">
        <v>118</v>
      </c>
      <c r="C111" s="19" t="s">
        <v>75</v>
      </c>
      <c r="D111" s="19" t="s">
        <v>82</v>
      </c>
      <c r="E111" s="19" t="s">
        <v>83</v>
      </c>
      <c r="F111" s="19" t="s">
        <v>84</v>
      </c>
      <c r="G111" s="19" t="s">
        <v>85</v>
      </c>
      <c r="H111" s="19" t="s">
        <v>86</v>
      </c>
      <c r="I111" s="19" t="s">
        <v>87</v>
      </c>
      <c r="J111" s="19" t="s">
        <v>88</v>
      </c>
      <c r="K111" s="19" t="s">
        <v>89</v>
      </c>
      <c r="L111" s="19" t="s">
        <v>90</v>
      </c>
      <c r="M111" s="19" t="s">
        <v>91</v>
      </c>
      <c r="N111" s="19" t="s">
        <v>92</v>
      </c>
      <c r="O111" s="19" t="s">
        <v>93</v>
      </c>
      <c r="P111" s="19" t="s">
        <v>94</v>
      </c>
      <c r="Q111" s="19" t="s">
        <v>95</v>
      </c>
      <c r="R111" s="19" t="s">
        <v>96</v>
      </c>
      <c r="S111" s="19" t="s">
        <v>97</v>
      </c>
      <c r="T111" s="19" t="s">
        <v>98</v>
      </c>
      <c r="U111" s="19" t="s">
        <v>99</v>
      </c>
      <c r="V111" s="19" t="s">
        <v>100</v>
      </c>
      <c r="W111" s="19" t="s">
        <v>101</v>
      </c>
      <c r="X111" s="19" t="s">
        <v>102</v>
      </c>
      <c r="Y111" s="19" t="s">
        <v>103</v>
      </c>
      <c r="Z111" s="19" t="s">
        <v>104</v>
      </c>
      <c r="AA111" s="19" t="s">
        <v>105</v>
      </c>
    </row>
    <row r="112" spans="1:27" x14ac:dyDescent="0.35">
      <c r="A112" s="31" t="s">
        <v>122</v>
      </c>
      <c r="B112" s="31" t="s">
        <v>67</v>
      </c>
      <c r="C112" s="34">
        <v>165.00088646385001</v>
      </c>
      <c r="D112" s="34">
        <v>165.0009564815</v>
      </c>
      <c r="E112" s="34">
        <v>165.00095658230001</v>
      </c>
      <c r="F112" s="34">
        <v>165.00095659499999</v>
      </c>
      <c r="G112" s="34">
        <v>165.00095675119999</v>
      </c>
      <c r="H112" s="34">
        <v>165.0012390183</v>
      </c>
      <c r="I112" s="34">
        <v>165.00180868679999</v>
      </c>
      <c r="J112" s="34">
        <v>165.0020522273</v>
      </c>
      <c r="K112" s="34">
        <v>165.00205269360001</v>
      </c>
      <c r="L112" s="34">
        <v>155.48191600000001</v>
      </c>
      <c r="M112" s="34">
        <v>155.48193000000001</v>
      </c>
      <c r="N112" s="34">
        <v>377.40120000000002</v>
      </c>
      <c r="O112" s="34">
        <v>377.40120000000002</v>
      </c>
      <c r="P112" s="34">
        <v>352.40120000000002</v>
      </c>
      <c r="Q112" s="34">
        <v>352.40120000000002</v>
      </c>
      <c r="R112" s="34">
        <v>352.40120000000002</v>
      </c>
      <c r="S112" s="34">
        <v>583.97732999999994</v>
      </c>
      <c r="T112" s="34">
        <v>583.97732999999994</v>
      </c>
      <c r="U112" s="34">
        <v>583.97732999999994</v>
      </c>
      <c r="V112" s="34">
        <v>583.97732999999994</v>
      </c>
      <c r="W112" s="34">
        <v>640.10559999999998</v>
      </c>
      <c r="X112" s="34">
        <v>640.10564999999997</v>
      </c>
      <c r="Y112" s="34">
        <v>640.10564999999997</v>
      </c>
      <c r="Z112" s="34">
        <v>1122.0401000000002</v>
      </c>
      <c r="AA112" s="34">
        <v>1112.0401999999999</v>
      </c>
    </row>
    <row r="113" spans="1:27" x14ac:dyDescent="0.35">
      <c r="A113" s="31" t="s">
        <v>122</v>
      </c>
      <c r="B113" s="31" t="s">
        <v>113</v>
      </c>
      <c r="C113" s="34">
        <v>0</v>
      </c>
      <c r="D113" s="34">
        <v>0</v>
      </c>
      <c r="E113" s="34">
        <v>0</v>
      </c>
      <c r="F113" s="34">
        <v>6.4673699999999998E-4</v>
      </c>
      <c r="G113" s="34">
        <v>6.796142E-4</v>
      </c>
      <c r="H113" s="34">
        <v>7.3986739999999998E-4</v>
      </c>
      <c r="I113" s="34">
        <v>7.9403839999999998E-4</v>
      </c>
      <c r="J113" s="34">
        <v>8.3814350000000002E-4</v>
      </c>
      <c r="K113" s="34">
        <v>9.2077545999999998E-4</v>
      </c>
      <c r="L113" s="34">
        <v>1.1530247999999999E-3</v>
      </c>
      <c r="M113" s="34">
        <v>1.1689052999999999E-3</v>
      </c>
      <c r="N113" s="34">
        <v>1.3898648E-3</v>
      </c>
      <c r="O113" s="34">
        <v>1.4622181E-3</v>
      </c>
      <c r="P113" s="34">
        <v>1.5094592E-3</v>
      </c>
      <c r="Q113" s="34">
        <v>1.7916299E-3</v>
      </c>
      <c r="R113" s="34">
        <v>2.0390425000000002E-3</v>
      </c>
      <c r="S113" s="34">
        <v>4.1465800000000004E-3</v>
      </c>
      <c r="T113" s="34">
        <v>4.1703222999999899E-3</v>
      </c>
      <c r="U113" s="34">
        <v>4.1935373999999999E-3</v>
      </c>
      <c r="V113" s="34">
        <v>4.2286629999999997E-3</v>
      </c>
      <c r="W113" s="34">
        <v>5.8002094999999899E-3</v>
      </c>
      <c r="X113" s="34">
        <v>5.8675217000000003E-3</v>
      </c>
      <c r="Y113" s="34">
        <v>5.8870379999999998E-3</v>
      </c>
      <c r="Z113" s="34">
        <v>8.2578119999999998E-3</v>
      </c>
      <c r="AA113" s="34">
        <v>8.2999649999999994E-3</v>
      </c>
    </row>
    <row r="114" spans="1:27" x14ac:dyDescent="0.35">
      <c r="A114" s="31" t="s">
        <v>122</v>
      </c>
      <c r="B114" s="31" t="s">
        <v>72</v>
      </c>
      <c r="C114" s="34">
        <v>67.120002746582003</v>
      </c>
      <c r="D114" s="34">
        <v>61.240001678466797</v>
      </c>
      <c r="E114" s="34">
        <v>55.400001525878899</v>
      </c>
      <c r="F114" s="34">
        <v>49.299999237060497</v>
      </c>
      <c r="G114" s="34">
        <v>56.970001220703097</v>
      </c>
      <c r="H114" s="34">
        <v>75.389999389648395</v>
      </c>
      <c r="I114" s="34">
        <v>101.25</v>
      </c>
      <c r="J114" s="34">
        <v>140.63000488281199</v>
      </c>
      <c r="K114" s="34">
        <v>177.53999328613199</v>
      </c>
      <c r="L114" s="34">
        <v>204.19000244140599</v>
      </c>
      <c r="M114" s="34">
        <v>230.5</v>
      </c>
      <c r="N114" s="34">
        <v>245.92999267578099</v>
      </c>
      <c r="O114" s="34">
        <v>264.05999755859301</v>
      </c>
      <c r="P114" s="34">
        <v>285.92001342773398</v>
      </c>
      <c r="Q114" s="34">
        <v>315.17001342773398</v>
      </c>
      <c r="R114" s="34">
        <v>340.95999145507801</v>
      </c>
      <c r="S114" s="34">
        <v>360.07000732421801</v>
      </c>
      <c r="T114" s="34">
        <v>379.61999511718699</v>
      </c>
      <c r="U114" s="34">
        <v>401.60998535156199</v>
      </c>
      <c r="V114" s="34">
        <v>410.98001098632801</v>
      </c>
      <c r="W114" s="34">
        <v>420.239990234375</v>
      </c>
      <c r="X114" s="34">
        <v>429.48001098632801</v>
      </c>
      <c r="Y114" s="34">
        <v>439.04998779296801</v>
      </c>
      <c r="Z114" s="34">
        <v>448.61999511718699</v>
      </c>
      <c r="AA114" s="34">
        <v>458.600006103515</v>
      </c>
    </row>
    <row r="116" spans="1:27" x14ac:dyDescent="0.35">
      <c r="A116" s="19" t="s">
        <v>117</v>
      </c>
      <c r="B116" s="19" t="s">
        <v>118</v>
      </c>
      <c r="C116" s="19" t="s">
        <v>75</v>
      </c>
      <c r="D116" s="19" t="s">
        <v>82</v>
      </c>
      <c r="E116" s="19" t="s">
        <v>83</v>
      </c>
      <c r="F116" s="19" t="s">
        <v>84</v>
      </c>
      <c r="G116" s="19" t="s">
        <v>85</v>
      </c>
      <c r="H116" s="19" t="s">
        <v>86</v>
      </c>
      <c r="I116" s="19" t="s">
        <v>87</v>
      </c>
      <c r="J116" s="19" t="s">
        <v>88</v>
      </c>
      <c r="K116" s="19" t="s">
        <v>89</v>
      </c>
      <c r="L116" s="19" t="s">
        <v>90</v>
      </c>
      <c r="M116" s="19" t="s">
        <v>91</v>
      </c>
      <c r="N116" s="19" t="s">
        <v>92</v>
      </c>
      <c r="O116" s="19" t="s">
        <v>93</v>
      </c>
      <c r="P116" s="19" t="s">
        <v>94</v>
      </c>
      <c r="Q116" s="19" t="s">
        <v>95</v>
      </c>
      <c r="R116" s="19" t="s">
        <v>96</v>
      </c>
      <c r="S116" s="19" t="s">
        <v>97</v>
      </c>
      <c r="T116" s="19" t="s">
        <v>98</v>
      </c>
      <c r="U116" s="19" t="s">
        <v>99</v>
      </c>
      <c r="V116" s="19" t="s">
        <v>100</v>
      </c>
      <c r="W116" s="19" t="s">
        <v>101</v>
      </c>
      <c r="X116" s="19" t="s">
        <v>102</v>
      </c>
      <c r="Y116" s="19" t="s">
        <v>103</v>
      </c>
      <c r="Z116" s="19" t="s">
        <v>104</v>
      </c>
      <c r="AA116" s="19" t="s">
        <v>105</v>
      </c>
    </row>
    <row r="117" spans="1:27" x14ac:dyDescent="0.35">
      <c r="A117" s="31" t="s">
        <v>123</v>
      </c>
      <c r="B117" s="31" t="s">
        <v>67</v>
      </c>
      <c r="C117" s="34">
        <v>6.9921449999999895E-4</v>
      </c>
      <c r="D117" s="34">
        <v>7.0591770000000005E-4</v>
      </c>
      <c r="E117" s="34">
        <v>7.059538E-4</v>
      </c>
      <c r="F117" s="34">
        <v>7.0597279999999997E-4</v>
      </c>
      <c r="G117" s="34">
        <v>7.0649786999999896E-4</v>
      </c>
      <c r="H117" s="34">
        <v>1.095295E-3</v>
      </c>
      <c r="I117" s="34">
        <v>1.5031313999999999E-3</v>
      </c>
      <c r="J117" s="34">
        <v>1.7020104E-3</v>
      </c>
      <c r="K117" s="34">
        <v>1.7022585999999899E-3</v>
      </c>
      <c r="L117" s="34">
        <v>5.4852980000000004E-3</v>
      </c>
      <c r="M117" s="34">
        <v>6.6032729999999998E-3</v>
      </c>
      <c r="N117" s="34">
        <v>6.6231093E-3</v>
      </c>
      <c r="O117" s="34">
        <v>6.6239712999999999E-3</v>
      </c>
      <c r="P117" s="34">
        <v>6.6242230000000003E-3</v>
      </c>
      <c r="Q117" s="34">
        <v>6.6243685E-3</v>
      </c>
      <c r="R117" s="34">
        <v>6.6244583999999999E-3</v>
      </c>
      <c r="S117" s="34">
        <v>6.624586E-3</v>
      </c>
      <c r="T117" s="34">
        <v>6.6247809999999997E-3</v>
      </c>
      <c r="U117" s="34">
        <v>6.6253279999999998E-3</v>
      </c>
      <c r="V117" s="34">
        <v>6.6509265000000003E-3</v>
      </c>
      <c r="W117" s="34">
        <v>9.10095E-3</v>
      </c>
      <c r="X117" s="34">
        <v>9.1344759999999903E-3</v>
      </c>
      <c r="Y117" s="34">
        <v>9.2139279999999997E-3</v>
      </c>
      <c r="Z117" s="34">
        <v>9.3647609999999992E-3</v>
      </c>
      <c r="AA117" s="34">
        <v>9.4872954999999995E-3</v>
      </c>
    </row>
    <row r="118" spans="1:27" x14ac:dyDescent="0.35">
      <c r="A118" s="31" t="s">
        <v>123</v>
      </c>
      <c r="B118" s="31" t="s">
        <v>113</v>
      </c>
      <c r="C118" s="34">
        <v>0</v>
      </c>
      <c r="D118" s="34">
        <v>0</v>
      </c>
      <c r="E118" s="34">
        <v>0</v>
      </c>
      <c r="F118" s="34">
        <v>1.1011745000000001E-3</v>
      </c>
      <c r="G118" s="34">
        <v>1.1994648E-3</v>
      </c>
      <c r="H118" s="34">
        <v>1.2769158999999899E-3</v>
      </c>
      <c r="I118" s="34">
        <v>1.359807E-3</v>
      </c>
      <c r="J118" s="34">
        <v>1.4539424999999999E-3</v>
      </c>
      <c r="K118" s="34">
        <v>1.5864583999999999E-3</v>
      </c>
      <c r="L118" s="34">
        <v>1.8189189E-3</v>
      </c>
      <c r="M118" s="34">
        <v>2.2215363999999998E-3</v>
      </c>
      <c r="N118" s="34">
        <v>2.8801127E-3</v>
      </c>
      <c r="O118" s="34">
        <v>3.0651636999999999E-3</v>
      </c>
      <c r="P118" s="34">
        <v>3.13038659999999E-3</v>
      </c>
      <c r="Q118" s="34">
        <v>4.2558689999999998E-3</v>
      </c>
      <c r="R118" s="34">
        <v>4.6330312999999998E-3</v>
      </c>
      <c r="S118" s="34">
        <v>4.7246822999999997E-3</v>
      </c>
      <c r="T118" s="34">
        <v>4.8105073999999996E-3</v>
      </c>
      <c r="U118" s="34">
        <v>5.3433915999999996E-3</v>
      </c>
      <c r="V118" s="34">
        <v>5.3899027E-3</v>
      </c>
      <c r="W118" s="34">
        <v>1.4267237E-2</v>
      </c>
      <c r="X118" s="34">
        <v>1.4312857E-2</v>
      </c>
      <c r="Y118" s="34">
        <v>1.4352768E-2</v>
      </c>
      <c r="Z118" s="34">
        <v>1.4397541999999999E-2</v>
      </c>
      <c r="AA118" s="34">
        <v>1.4452022E-2</v>
      </c>
    </row>
    <row r="119" spans="1:27" x14ac:dyDescent="0.35">
      <c r="A119" s="31" t="s">
        <v>123</v>
      </c>
      <c r="B119" s="31" t="s">
        <v>72</v>
      </c>
      <c r="C119" s="34">
        <v>5.5100002288818297</v>
      </c>
      <c r="D119" s="34">
        <v>6.0999999046325604</v>
      </c>
      <c r="E119" s="34">
        <v>6.8000001907348597</v>
      </c>
      <c r="F119" s="34">
        <v>7.7199997901916504</v>
      </c>
      <c r="G119" s="34">
        <v>10.199999809265099</v>
      </c>
      <c r="H119" s="34">
        <v>14.779999732971101</v>
      </c>
      <c r="I119" s="34">
        <v>20.959999084472599</v>
      </c>
      <c r="J119" s="34">
        <v>29.399999618530199</v>
      </c>
      <c r="K119" s="34">
        <v>39.650001525878899</v>
      </c>
      <c r="L119" s="34">
        <v>47.490001678466797</v>
      </c>
      <c r="M119" s="34">
        <v>54.279998779296797</v>
      </c>
      <c r="N119" s="34">
        <v>58.319999694824197</v>
      </c>
      <c r="O119" s="34">
        <v>63.009998321533203</v>
      </c>
      <c r="P119" s="34">
        <v>68.309997558593693</v>
      </c>
      <c r="Q119" s="34">
        <v>75.339996337890597</v>
      </c>
      <c r="R119" s="34">
        <v>81.330001831054602</v>
      </c>
      <c r="S119" s="34">
        <v>85.930000305175696</v>
      </c>
      <c r="T119" s="34">
        <v>90.470001220703097</v>
      </c>
      <c r="U119" s="34">
        <v>95.160003662109304</v>
      </c>
      <c r="V119" s="34">
        <v>96.900001525878906</v>
      </c>
      <c r="W119" s="34">
        <v>98.550003051757798</v>
      </c>
      <c r="X119" s="34">
        <v>100.16000366210901</v>
      </c>
      <c r="Y119" s="34">
        <v>101.809997558593</v>
      </c>
      <c r="Z119" s="34">
        <v>103.41000366210901</v>
      </c>
      <c r="AA119" s="34">
        <v>105.050003051757</v>
      </c>
    </row>
    <row r="122" spans="1:27" x14ac:dyDescent="0.35">
      <c r="A122" s="28" t="s">
        <v>125</v>
      </c>
    </row>
    <row r="123" spans="1:27" x14ac:dyDescent="0.35">
      <c r="A123" s="19" t="s">
        <v>117</v>
      </c>
      <c r="B123" s="19" t="s">
        <v>118</v>
      </c>
      <c r="C123" s="19" t="s">
        <v>75</v>
      </c>
      <c r="D123" s="19" t="s">
        <v>82</v>
      </c>
      <c r="E123" s="19" t="s">
        <v>83</v>
      </c>
      <c r="F123" s="19" t="s">
        <v>84</v>
      </c>
      <c r="G123" s="19" t="s">
        <v>85</v>
      </c>
      <c r="H123" s="19" t="s">
        <v>86</v>
      </c>
      <c r="I123" s="19" t="s">
        <v>87</v>
      </c>
      <c r="J123" s="19" t="s">
        <v>88</v>
      </c>
      <c r="K123" s="19" t="s">
        <v>89</v>
      </c>
      <c r="L123" s="19" t="s">
        <v>90</v>
      </c>
      <c r="M123" s="19" t="s">
        <v>91</v>
      </c>
      <c r="N123" s="19" t="s">
        <v>92</v>
      </c>
      <c r="O123" s="19" t="s">
        <v>93</v>
      </c>
      <c r="P123" s="19" t="s">
        <v>94</v>
      </c>
      <c r="Q123" s="19" t="s">
        <v>95</v>
      </c>
      <c r="R123" s="19" t="s">
        <v>96</v>
      </c>
      <c r="S123" s="19" t="s">
        <v>97</v>
      </c>
      <c r="T123" s="19" t="s">
        <v>98</v>
      </c>
      <c r="U123" s="19" t="s">
        <v>99</v>
      </c>
      <c r="V123" s="19" t="s">
        <v>100</v>
      </c>
      <c r="W123" s="19" t="s">
        <v>101</v>
      </c>
      <c r="X123" s="19" t="s">
        <v>102</v>
      </c>
      <c r="Y123" s="19" t="s">
        <v>103</v>
      </c>
      <c r="Z123" s="19" t="s">
        <v>104</v>
      </c>
      <c r="AA123" s="19" t="s">
        <v>105</v>
      </c>
    </row>
    <row r="124" spans="1:27" x14ac:dyDescent="0.35">
      <c r="A124" s="31" t="s">
        <v>38</v>
      </c>
      <c r="B124" s="31" t="s">
        <v>22</v>
      </c>
      <c r="C124" s="34">
        <v>0</v>
      </c>
      <c r="D124" s="34">
        <v>0</v>
      </c>
      <c r="E124" s="34">
        <v>0</v>
      </c>
      <c r="F124" s="34">
        <v>0</v>
      </c>
      <c r="G124" s="34">
        <v>0</v>
      </c>
      <c r="H124" s="34">
        <v>0</v>
      </c>
      <c r="I124" s="34">
        <v>0</v>
      </c>
      <c r="J124" s="34">
        <v>0</v>
      </c>
      <c r="K124" s="34">
        <v>0</v>
      </c>
      <c r="L124" s="34">
        <v>0</v>
      </c>
      <c r="M124" s="34">
        <v>0</v>
      </c>
      <c r="N124" s="34">
        <v>0</v>
      </c>
      <c r="O124" s="34">
        <v>0</v>
      </c>
      <c r="P124" s="34">
        <v>0</v>
      </c>
      <c r="Q124" s="34">
        <v>0</v>
      </c>
      <c r="R124" s="34">
        <v>0</v>
      </c>
      <c r="S124" s="34">
        <v>0</v>
      </c>
      <c r="T124" s="34">
        <v>0</v>
      </c>
      <c r="U124" s="34">
        <v>0</v>
      </c>
      <c r="V124" s="34">
        <v>0</v>
      </c>
      <c r="W124" s="34">
        <v>0</v>
      </c>
      <c r="X124" s="34">
        <v>0</v>
      </c>
      <c r="Y124" s="34">
        <v>0</v>
      </c>
      <c r="Z124" s="34">
        <v>0</v>
      </c>
      <c r="AA124" s="34">
        <v>0</v>
      </c>
    </row>
    <row r="125" spans="1:27" collapsed="1" x14ac:dyDescent="0.35">
      <c r="A125" s="31" t="s">
        <v>38</v>
      </c>
      <c r="B125" s="31" t="s">
        <v>73</v>
      </c>
      <c r="C125" s="34">
        <v>552.29999999999995</v>
      </c>
      <c r="D125" s="34">
        <v>696.30000000000007</v>
      </c>
      <c r="E125" s="34">
        <v>837.1</v>
      </c>
      <c r="F125" s="34">
        <v>1017.4</v>
      </c>
      <c r="G125" s="34">
        <v>1247.7</v>
      </c>
      <c r="H125" s="34">
        <v>1524.7999999999997</v>
      </c>
      <c r="I125" s="34">
        <v>1809.6</v>
      </c>
      <c r="J125" s="34">
        <v>2083</v>
      </c>
      <c r="K125" s="34">
        <v>2386.2000000000003</v>
      </c>
      <c r="L125" s="34">
        <v>2779.6</v>
      </c>
      <c r="M125" s="34">
        <v>3319.2999999999997</v>
      </c>
      <c r="N125" s="34">
        <v>3737.7999999999997</v>
      </c>
      <c r="O125" s="34">
        <v>4103.2</v>
      </c>
      <c r="P125" s="34">
        <v>4374.5999999999995</v>
      </c>
      <c r="Q125" s="34">
        <v>4594</v>
      </c>
      <c r="R125" s="34">
        <v>4752.3</v>
      </c>
      <c r="S125" s="34">
        <v>4883.0000000000009</v>
      </c>
      <c r="T125" s="34">
        <v>5001.7999999999993</v>
      </c>
      <c r="U125" s="34">
        <v>5119.3</v>
      </c>
      <c r="V125" s="34">
        <v>5269.6</v>
      </c>
      <c r="W125" s="34">
        <v>5401.9</v>
      </c>
      <c r="X125" s="34">
        <v>5522.1</v>
      </c>
      <c r="Y125" s="34">
        <v>5629.3000000000011</v>
      </c>
      <c r="Z125" s="34">
        <v>5637.8</v>
      </c>
      <c r="AA125" s="34">
        <v>5642.5</v>
      </c>
    </row>
    <row r="126" spans="1:27" collapsed="1" x14ac:dyDescent="0.35">
      <c r="A126" s="31" t="s">
        <v>38</v>
      </c>
      <c r="B126" s="31" t="s">
        <v>74</v>
      </c>
      <c r="C126" s="34">
        <v>552.29999999999995</v>
      </c>
      <c r="D126" s="34">
        <v>696.30000000000007</v>
      </c>
      <c r="E126" s="34">
        <v>837.1</v>
      </c>
      <c r="F126" s="34">
        <v>1017.4</v>
      </c>
      <c r="G126" s="34">
        <v>1247.7</v>
      </c>
      <c r="H126" s="34">
        <v>1524.7999999999997</v>
      </c>
      <c r="I126" s="34">
        <v>1809.6</v>
      </c>
      <c r="J126" s="34">
        <v>2083</v>
      </c>
      <c r="K126" s="34">
        <v>2386.2000000000003</v>
      </c>
      <c r="L126" s="34">
        <v>2779.6</v>
      </c>
      <c r="M126" s="34">
        <v>3319.2999999999997</v>
      </c>
      <c r="N126" s="34">
        <v>3737.7999999999997</v>
      </c>
      <c r="O126" s="34">
        <v>4103.2</v>
      </c>
      <c r="P126" s="34">
        <v>4374.5999999999995</v>
      </c>
      <c r="Q126" s="34">
        <v>4594</v>
      </c>
      <c r="R126" s="34">
        <v>4752.3</v>
      </c>
      <c r="S126" s="34">
        <v>4883.0000000000009</v>
      </c>
      <c r="T126" s="34">
        <v>5001.7999999999993</v>
      </c>
      <c r="U126" s="34">
        <v>5119.3</v>
      </c>
      <c r="V126" s="34">
        <v>5269.6</v>
      </c>
      <c r="W126" s="34">
        <v>5401.9</v>
      </c>
      <c r="X126" s="34">
        <v>5522.1</v>
      </c>
      <c r="Y126" s="34">
        <v>5629.3000000000011</v>
      </c>
      <c r="Z126" s="34">
        <v>5637.8</v>
      </c>
      <c r="AA126" s="34">
        <v>5642.5</v>
      </c>
    </row>
    <row r="128" spans="1:27" x14ac:dyDescent="0.35">
      <c r="A128" s="19" t="s">
        <v>117</v>
      </c>
      <c r="B128" s="19" t="s">
        <v>118</v>
      </c>
      <c r="C128" s="19" t="s">
        <v>75</v>
      </c>
      <c r="D128" s="19" t="s">
        <v>82</v>
      </c>
      <c r="E128" s="19" t="s">
        <v>83</v>
      </c>
      <c r="F128" s="19" t="s">
        <v>84</v>
      </c>
      <c r="G128" s="19" t="s">
        <v>85</v>
      </c>
      <c r="H128" s="19" t="s">
        <v>86</v>
      </c>
      <c r="I128" s="19" t="s">
        <v>87</v>
      </c>
      <c r="J128" s="19" t="s">
        <v>88</v>
      </c>
      <c r="K128" s="19" t="s">
        <v>89</v>
      </c>
      <c r="L128" s="19" t="s">
        <v>90</v>
      </c>
      <c r="M128" s="19" t="s">
        <v>91</v>
      </c>
      <c r="N128" s="19" t="s">
        <v>92</v>
      </c>
      <c r="O128" s="19" t="s">
        <v>93</v>
      </c>
      <c r="P128" s="19" t="s">
        <v>94</v>
      </c>
      <c r="Q128" s="19" t="s">
        <v>95</v>
      </c>
      <c r="R128" s="19" t="s">
        <v>96</v>
      </c>
      <c r="S128" s="19" t="s">
        <v>97</v>
      </c>
      <c r="T128" s="19" t="s">
        <v>98</v>
      </c>
      <c r="U128" s="19" t="s">
        <v>99</v>
      </c>
      <c r="V128" s="19" t="s">
        <v>100</v>
      </c>
      <c r="W128" s="19" t="s">
        <v>101</v>
      </c>
      <c r="X128" s="19" t="s">
        <v>102</v>
      </c>
      <c r="Y128" s="19" t="s">
        <v>103</v>
      </c>
      <c r="Z128" s="19" t="s">
        <v>104</v>
      </c>
      <c r="AA128" s="19" t="s">
        <v>105</v>
      </c>
    </row>
    <row r="129" spans="1:27" x14ac:dyDescent="0.35">
      <c r="A129" s="31" t="s">
        <v>119</v>
      </c>
      <c r="B129" s="31" t="s">
        <v>22</v>
      </c>
      <c r="C129" s="27">
        <v>0</v>
      </c>
      <c r="D129" s="27">
        <v>0</v>
      </c>
      <c r="E129" s="27">
        <v>0</v>
      </c>
      <c r="F129" s="27">
        <v>0</v>
      </c>
      <c r="G129" s="27">
        <v>0</v>
      </c>
      <c r="H129" s="27">
        <v>0</v>
      </c>
      <c r="I129" s="27">
        <v>0</v>
      </c>
      <c r="J129" s="27">
        <v>0</v>
      </c>
      <c r="K129" s="27">
        <v>0</v>
      </c>
      <c r="L129" s="27">
        <v>0</v>
      </c>
      <c r="M129" s="27">
        <v>0</v>
      </c>
      <c r="N129" s="27">
        <v>0</v>
      </c>
      <c r="O129" s="27">
        <v>0</v>
      </c>
      <c r="P129" s="27">
        <v>0</v>
      </c>
      <c r="Q129" s="27">
        <v>0</v>
      </c>
      <c r="R129" s="27">
        <v>0</v>
      </c>
      <c r="S129" s="27">
        <v>0</v>
      </c>
      <c r="T129" s="27">
        <v>0</v>
      </c>
      <c r="U129" s="27">
        <v>0</v>
      </c>
      <c r="V129" s="27">
        <v>0</v>
      </c>
      <c r="W129" s="27">
        <v>0</v>
      </c>
      <c r="X129" s="27">
        <v>0</v>
      </c>
      <c r="Y129" s="27">
        <v>0</v>
      </c>
      <c r="Z129" s="27">
        <v>0</v>
      </c>
      <c r="AA129" s="27">
        <v>0</v>
      </c>
    </row>
    <row r="130" spans="1:27" x14ac:dyDescent="0.35">
      <c r="A130" s="31" t="s">
        <v>119</v>
      </c>
      <c r="B130" s="31" t="s">
        <v>73</v>
      </c>
      <c r="C130" s="34">
        <v>211.1</v>
      </c>
      <c r="D130" s="34">
        <v>260.60000000000002</v>
      </c>
      <c r="E130" s="34">
        <v>324.2</v>
      </c>
      <c r="F130" s="34">
        <v>403.70000000000005</v>
      </c>
      <c r="G130" s="34">
        <v>498.5</v>
      </c>
      <c r="H130" s="34">
        <v>603.5</v>
      </c>
      <c r="I130" s="34">
        <v>705.5</v>
      </c>
      <c r="J130" s="34">
        <v>796.2</v>
      </c>
      <c r="K130" s="34">
        <v>901.1</v>
      </c>
      <c r="L130" s="34">
        <v>1030.8000000000002</v>
      </c>
      <c r="M130" s="34">
        <v>1198.8</v>
      </c>
      <c r="N130" s="34">
        <v>1339.5</v>
      </c>
      <c r="O130" s="34">
        <v>1453.1</v>
      </c>
      <c r="P130" s="34">
        <v>1532.9999999999998</v>
      </c>
      <c r="Q130" s="34">
        <v>1596.4</v>
      </c>
      <c r="R130" s="34">
        <v>1643.5</v>
      </c>
      <c r="S130" s="34">
        <v>1682.6</v>
      </c>
      <c r="T130" s="34">
        <v>1718.3999999999999</v>
      </c>
      <c r="U130" s="34">
        <v>1756</v>
      </c>
      <c r="V130" s="34">
        <v>1802.8000000000002</v>
      </c>
      <c r="W130" s="34">
        <v>1843.1000000000001</v>
      </c>
      <c r="X130" s="34">
        <v>1879.9</v>
      </c>
      <c r="Y130" s="34">
        <v>1912.8</v>
      </c>
      <c r="Z130" s="34">
        <v>1915</v>
      </c>
      <c r="AA130" s="34">
        <v>1915.8000000000002</v>
      </c>
    </row>
    <row r="131" spans="1:27" x14ac:dyDescent="0.35">
      <c r="A131" s="31" t="s">
        <v>119</v>
      </c>
      <c r="B131" s="31" t="s">
        <v>74</v>
      </c>
      <c r="C131" s="34">
        <v>211.1</v>
      </c>
      <c r="D131" s="34">
        <v>260.60000000000002</v>
      </c>
      <c r="E131" s="34">
        <v>324.2</v>
      </c>
      <c r="F131" s="34">
        <v>403.70000000000005</v>
      </c>
      <c r="G131" s="34">
        <v>498.5</v>
      </c>
      <c r="H131" s="34">
        <v>603.5</v>
      </c>
      <c r="I131" s="34">
        <v>705.5</v>
      </c>
      <c r="J131" s="34">
        <v>796.2</v>
      </c>
      <c r="K131" s="34">
        <v>901.1</v>
      </c>
      <c r="L131" s="34">
        <v>1030.8000000000002</v>
      </c>
      <c r="M131" s="34">
        <v>1198.8</v>
      </c>
      <c r="N131" s="34">
        <v>1339.5</v>
      </c>
      <c r="O131" s="34">
        <v>1453.1</v>
      </c>
      <c r="P131" s="34">
        <v>1532.9999999999998</v>
      </c>
      <c r="Q131" s="34">
        <v>1596.4</v>
      </c>
      <c r="R131" s="34">
        <v>1643.5</v>
      </c>
      <c r="S131" s="34">
        <v>1682.6</v>
      </c>
      <c r="T131" s="34">
        <v>1718.3999999999999</v>
      </c>
      <c r="U131" s="34">
        <v>1756</v>
      </c>
      <c r="V131" s="34">
        <v>1802.8000000000002</v>
      </c>
      <c r="W131" s="34">
        <v>1843.1000000000001</v>
      </c>
      <c r="X131" s="34">
        <v>1879.9</v>
      </c>
      <c r="Y131" s="34">
        <v>1912.8</v>
      </c>
      <c r="Z131" s="34">
        <v>1915</v>
      </c>
      <c r="AA131" s="34">
        <v>1915.8000000000002</v>
      </c>
    </row>
    <row r="133" spans="1:27" x14ac:dyDescent="0.35">
      <c r="A133" s="19" t="s">
        <v>117</v>
      </c>
      <c r="B133" s="19" t="s">
        <v>118</v>
      </c>
      <c r="C133" s="19" t="s">
        <v>75</v>
      </c>
      <c r="D133" s="19" t="s">
        <v>82</v>
      </c>
      <c r="E133" s="19" t="s">
        <v>83</v>
      </c>
      <c r="F133" s="19" t="s">
        <v>84</v>
      </c>
      <c r="G133" s="19" t="s">
        <v>85</v>
      </c>
      <c r="H133" s="19" t="s">
        <v>86</v>
      </c>
      <c r="I133" s="19" t="s">
        <v>87</v>
      </c>
      <c r="J133" s="19" t="s">
        <v>88</v>
      </c>
      <c r="K133" s="19" t="s">
        <v>89</v>
      </c>
      <c r="L133" s="19" t="s">
        <v>90</v>
      </c>
      <c r="M133" s="19" t="s">
        <v>91</v>
      </c>
      <c r="N133" s="19" t="s">
        <v>92</v>
      </c>
      <c r="O133" s="19" t="s">
        <v>93</v>
      </c>
      <c r="P133" s="19" t="s">
        <v>94</v>
      </c>
      <c r="Q133" s="19" t="s">
        <v>95</v>
      </c>
      <c r="R133" s="19" t="s">
        <v>96</v>
      </c>
      <c r="S133" s="19" t="s">
        <v>97</v>
      </c>
      <c r="T133" s="19" t="s">
        <v>98</v>
      </c>
      <c r="U133" s="19" t="s">
        <v>99</v>
      </c>
      <c r="V133" s="19" t="s">
        <v>100</v>
      </c>
      <c r="W133" s="19" t="s">
        <v>101</v>
      </c>
      <c r="X133" s="19" t="s">
        <v>102</v>
      </c>
      <c r="Y133" s="19" t="s">
        <v>103</v>
      </c>
      <c r="Z133" s="19" t="s">
        <v>104</v>
      </c>
      <c r="AA133" s="19" t="s">
        <v>105</v>
      </c>
    </row>
    <row r="134" spans="1:27" x14ac:dyDescent="0.35">
      <c r="A134" s="31" t="s">
        <v>120</v>
      </c>
      <c r="B134" s="31" t="s">
        <v>22</v>
      </c>
      <c r="C134" s="27">
        <v>0</v>
      </c>
      <c r="D134" s="27">
        <v>0</v>
      </c>
      <c r="E134" s="27">
        <v>0</v>
      </c>
      <c r="F134" s="27">
        <v>0</v>
      </c>
      <c r="G134" s="27">
        <v>0</v>
      </c>
      <c r="H134" s="27">
        <v>0</v>
      </c>
      <c r="I134" s="27">
        <v>0</v>
      </c>
      <c r="J134" s="27">
        <v>0</v>
      </c>
      <c r="K134" s="27">
        <v>0</v>
      </c>
      <c r="L134" s="27">
        <v>0</v>
      </c>
      <c r="M134" s="27">
        <v>0</v>
      </c>
      <c r="N134" s="27">
        <v>0</v>
      </c>
      <c r="O134" s="27">
        <v>0</v>
      </c>
      <c r="P134" s="27">
        <v>0</v>
      </c>
      <c r="Q134" s="27">
        <v>0</v>
      </c>
      <c r="R134" s="27">
        <v>0</v>
      </c>
      <c r="S134" s="27">
        <v>0</v>
      </c>
      <c r="T134" s="27">
        <v>0</v>
      </c>
      <c r="U134" s="27">
        <v>0</v>
      </c>
      <c r="V134" s="27">
        <v>0</v>
      </c>
      <c r="W134" s="27">
        <v>0</v>
      </c>
      <c r="X134" s="27">
        <v>0</v>
      </c>
      <c r="Y134" s="27">
        <v>0</v>
      </c>
      <c r="Z134" s="27">
        <v>0</v>
      </c>
      <c r="AA134" s="27">
        <v>0</v>
      </c>
    </row>
    <row r="135" spans="1:27" x14ac:dyDescent="0.35">
      <c r="A135" s="31" t="s">
        <v>120</v>
      </c>
      <c r="B135" s="31" t="s">
        <v>73</v>
      </c>
      <c r="C135" s="34">
        <v>100</v>
      </c>
      <c r="D135" s="34">
        <v>124.19999999999999</v>
      </c>
      <c r="E135" s="34">
        <v>154</v>
      </c>
      <c r="F135" s="34">
        <v>192.4</v>
      </c>
      <c r="G135" s="34">
        <v>239.20000000000002</v>
      </c>
      <c r="H135" s="34">
        <v>291.89999999999998</v>
      </c>
      <c r="I135" s="34">
        <v>341.6</v>
      </c>
      <c r="J135" s="34">
        <v>391.7</v>
      </c>
      <c r="K135" s="34">
        <v>447.9</v>
      </c>
      <c r="L135" s="34">
        <v>535.6</v>
      </c>
      <c r="M135" s="34">
        <v>658.8</v>
      </c>
      <c r="N135" s="34">
        <v>750.19999999999993</v>
      </c>
      <c r="O135" s="34">
        <v>840.59999999999991</v>
      </c>
      <c r="P135" s="34">
        <v>910.09999999999991</v>
      </c>
      <c r="Q135" s="34">
        <v>967</v>
      </c>
      <c r="R135" s="34">
        <v>1010.4000000000001</v>
      </c>
      <c r="S135" s="34">
        <v>1047.8000000000002</v>
      </c>
      <c r="T135" s="34">
        <v>1082.5</v>
      </c>
      <c r="U135" s="34">
        <v>1115.7</v>
      </c>
      <c r="V135" s="34">
        <v>1154.5</v>
      </c>
      <c r="W135" s="34">
        <v>1190.3000000000002</v>
      </c>
      <c r="X135" s="34">
        <v>1223.3999999999999</v>
      </c>
      <c r="Y135" s="34">
        <v>1253.3000000000002</v>
      </c>
      <c r="Z135" s="34">
        <v>1257.8</v>
      </c>
      <c r="AA135" s="34">
        <v>1261.5</v>
      </c>
    </row>
    <row r="136" spans="1:27" x14ac:dyDescent="0.35">
      <c r="A136" s="31" t="s">
        <v>120</v>
      </c>
      <c r="B136" s="31" t="s">
        <v>74</v>
      </c>
      <c r="C136" s="34">
        <v>100</v>
      </c>
      <c r="D136" s="34">
        <v>124.19999999999999</v>
      </c>
      <c r="E136" s="34">
        <v>154</v>
      </c>
      <c r="F136" s="34">
        <v>192.4</v>
      </c>
      <c r="G136" s="34">
        <v>239.20000000000002</v>
      </c>
      <c r="H136" s="34">
        <v>291.89999999999998</v>
      </c>
      <c r="I136" s="34">
        <v>341.6</v>
      </c>
      <c r="J136" s="34">
        <v>391.7</v>
      </c>
      <c r="K136" s="34">
        <v>447.9</v>
      </c>
      <c r="L136" s="34">
        <v>535.6</v>
      </c>
      <c r="M136" s="34">
        <v>658.8</v>
      </c>
      <c r="N136" s="34">
        <v>750.19999999999993</v>
      </c>
      <c r="O136" s="34">
        <v>840.59999999999991</v>
      </c>
      <c r="P136" s="34">
        <v>910.09999999999991</v>
      </c>
      <c r="Q136" s="34">
        <v>967</v>
      </c>
      <c r="R136" s="34">
        <v>1010.4000000000001</v>
      </c>
      <c r="S136" s="34">
        <v>1047.8000000000002</v>
      </c>
      <c r="T136" s="34">
        <v>1082.5</v>
      </c>
      <c r="U136" s="34">
        <v>1115.7</v>
      </c>
      <c r="V136" s="34">
        <v>1154.5</v>
      </c>
      <c r="W136" s="34">
        <v>1190.3000000000002</v>
      </c>
      <c r="X136" s="34">
        <v>1223.3999999999999</v>
      </c>
      <c r="Y136" s="34">
        <v>1253.3000000000002</v>
      </c>
      <c r="Z136" s="34">
        <v>1257.8</v>
      </c>
      <c r="AA136" s="34">
        <v>1261.5</v>
      </c>
    </row>
    <row r="138" spans="1:27" x14ac:dyDescent="0.35">
      <c r="A138" s="19" t="s">
        <v>117</v>
      </c>
      <c r="B138" s="19" t="s">
        <v>118</v>
      </c>
      <c r="C138" s="19" t="s">
        <v>75</v>
      </c>
      <c r="D138" s="19" t="s">
        <v>82</v>
      </c>
      <c r="E138" s="19" t="s">
        <v>83</v>
      </c>
      <c r="F138" s="19" t="s">
        <v>84</v>
      </c>
      <c r="G138" s="19" t="s">
        <v>85</v>
      </c>
      <c r="H138" s="19" t="s">
        <v>86</v>
      </c>
      <c r="I138" s="19" t="s">
        <v>87</v>
      </c>
      <c r="J138" s="19" t="s">
        <v>88</v>
      </c>
      <c r="K138" s="19" t="s">
        <v>89</v>
      </c>
      <c r="L138" s="19" t="s">
        <v>90</v>
      </c>
      <c r="M138" s="19" t="s">
        <v>91</v>
      </c>
      <c r="N138" s="19" t="s">
        <v>92</v>
      </c>
      <c r="O138" s="19" t="s">
        <v>93</v>
      </c>
      <c r="P138" s="19" t="s">
        <v>94</v>
      </c>
      <c r="Q138" s="19" t="s">
        <v>95</v>
      </c>
      <c r="R138" s="19" t="s">
        <v>96</v>
      </c>
      <c r="S138" s="19" t="s">
        <v>97</v>
      </c>
      <c r="T138" s="19" t="s">
        <v>98</v>
      </c>
      <c r="U138" s="19" t="s">
        <v>99</v>
      </c>
      <c r="V138" s="19" t="s">
        <v>100</v>
      </c>
      <c r="W138" s="19" t="s">
        <v>101</v>
      </c>
      <c r="X138" s="19" t="s">
        <v>102</v>
      </c>
      <c r="Y138" s="19" t="s">
        <v>103</v>
      </c>
      <c r="Z138" s="19" t="s">
        <v>104</v>
      </c>
      <c r="AA138" s="19" t="s">
        <v>105</v>
      </c>
    </row>
    <row r="139" spans="1:27" x14ac:dyDescent="0.35">
      <c r="A139" s="31" t="s">
        <v>121</v>
      </c>
      <c r="B139" s="31" t="s">
        <v>22</v>
      </c>
      <c r="C139" s="27">
        <v>0</v>
      </c>
      <c r="D139" s="27">
        <v>0</v>
      </c>
      <c r="E139" s="27">
        <v>0</v>
      </c>
      <c r="F139" s="27">
        <v>0</v>
      </c>
      <c r="G139" s="27">
        <v>0</v>
      </c>
      <c r="H139" s="27">
        <v>0</v>
      </c>
      <c r="I139" s="27">
        <v>0</v>
      </c>
      <c r="J139" s="27">
        <v>0</v>
      </c>
      <c r="K139" s="27">
        <v>0</v>
      </c>
      <c r="L139" s="27">
        <v>0</v>
      </c>
      <c r="M139" s="27">
        <v>0</v>
      </c>
      <c r="N139" s="27">
        <v>0</v>
      </c>
      <c r="O139" s="27">
        <v>0</v>
      </c>
      <c r="P139" s="27">
        <v>0</v>
      </c>
      <c r="Q139" s="27">
        <v>0</v>
      </c>
      <c r="R139" s="27">
        <v>0</v>
      </c>
      <c r="S139" s="27">
        <v>0</v>
      </c>
      <c r="T139" s="27">
        <v>0</v>
      </c>
      <c r="U139" s="27">
        <v>0</v>
      </c>
      <c r="V139" s="27">
        <v>0</v>
      </c>
      <c r="W139" s="27">
        <v>0</v>
      </c>
      <c r="X139" s="27">
        <v>0</v>
      </c>
      <c r="Y139" s="27">
        <v>0</v>
      </c>
      <c r="Z139" s="27">
        <v>0</v>
      </c>
      <c r="AA139" s="27">
        <v>0</v>
      </c>
    </row>
    <row r="140" spans="1:27" x14ac:dyDescent="0.35">
      <c r="A140" s="31" t="s">
        <v>121</v>
      </c>
      <c r="B140" s="31" t="s">
        <v>73</v>
      </c>
      <c r="C140" s="34">
        <v>118.4</v>
      </c>
      <c r="D140" s="34">
        <v>150.60000000000002</v>
      </c>
      <c r="E140" s="34">
        <v>185.3</v>
      </c>
      <c r="F140" s="34">
        <v>233.1</v>
      </c>
      <c r="G140" s="34">
        <v>293.5</v>
      </c>
      <c r="H140" s="34">
        <v>368.7</v>
      </c>
      <c r="I140" s="34">
        <v>458.7</v>
      </c>
      <c r="J140" s="34">
        <v>561.5</v>
      </c>
      <c r="K140" s="34">
        <v>673.5</v>
      </c>
      <c r="L140" s="34">
        <v>806.60000000000014</v>
      </c>
      <c r="M140" s="34">
        <v>987.9</v>
      </c>
      <c r="N140" s="34">
        <v>1130</v>
      </c>
      <c r="O140" s="34">
        <v>1253.5999999999999</v>
      </c>
      <c r="P140" s="34">
        <v>1350</v>
      </c>
      <c r="Q140" s="34">
        <v>1430.8</v>
      </c>
      <c r="R140" s="34">
        <v>1487.6</v>
      </c>
      <c r="S140" s="34">
        <v>1533.3000000000002</v>
      </c>
      <c r="T140" s="34">
        <v>1573.8999999999999</v>
      </c>
      <c r="U140" s="34">
        <v>1613.3</v>
      </c>
      <c r="V140" s="34">
        <v>1665.4999999999998</v>
      </c>
      <c r="W140" s="34">
        <v>1711.6</v>
      </c>
      <c r="X140" s="34">
        <v>1753.2999999999997</v>
      </c>
      <c r="Y140" s="34">
        <v>1790.6000000000001</v>
      </c>
      <c r="Z140" s="34">
        <v>1795.4</v>
      </c>
      <c r="AA140" s="34">
        <v>1799.1000000000001</v>
      </c>
    </row>
    <row r="141" spans="1:27" x14ac:dyDescent="0.35">
      <c r="A141" s="31" t="s">
        <v>121</v>
      </c>
      <c r="B141" s="31" t="s">
        <v>74</v>
      </c>
      <c r="C141" s="34">
        <v>118.4</v>
      </c>
      <c r="D141" s="34">
        <v>150.60000000000002</v>
      </c>
      <c r="E141" s="34">
        <v>185.3</v>
      </c>
      <c r="F141" s="34">
        <v>233.1</v>
      </c>
      <c r="G141" s="34">
        <v>293.5</v>
      </c>
      <c r="H141" s="34">
        <v>368.7</v>
      </c>
      <c r="I141" s="34">
        <v>458.7</v>
      </c>
      <c r="J141" s="34">
        <v>561.5</v>
      </c>
      <c r="K141" s="34">
        <v>673.5</v>
      </c>
      <c r="L141" s="34">
        <v>806.60000000000014</v>
      </c>
      <c r="M141" s="34">
        <v>987.9</v>
      </c>
      <c r="N141" s="34">
        <v>1130</v>
      </c>
      <c r="O141" s="34">
        <v>1253.5999999999999</v>
      </c>
      <c r="P141" s="34">
        <v>1350</v>
      </c>
      <c r="Q141" s="34">
        <v>1430.8</v>
      </c>
      <c r="R141" s="34">
        <v>1487.6</v>
      </c>
      <c r="S141" s="34">
        <v>1533.3000000000002</v>
      </c>
      <c r="T141" s="34">
        <v>1573.8999999999999</v>
      </c>
      <c r="U141" s="34">
        <v>1613.3</v>
      </c>
      <c r="V141" s="34">
        <v>1665.4999999999998</v>
      </c>
      <c r="W141" s="34">
        <v>1711.6</v>
      </c>
      <c r="X141" s="34">
        <v>1753.2999999999997</v>
      </c>
      <c r="Y141" s="34">
        <v>1790.6000000000001</v>
      </c>
      <c r="Z141" s="34">
        <v>1795.4</v>
      </c>
      <c r="AA141" s="34">
        <v>1799.1000000000001</v>
      </c>
    </row>
    <row r="143" spans="1:27" x14ac:dyDescent="0.35">
      <c r="A143" s="19" t="s">
        <v>117</v>
      </c>
      <c r="B143" s="19" t="s">
        <v>118</v>
      </c>
      <c r="C143" s="19" t="s">
        <v>75</v>
      </c>
      <c r="D143" s="19" t="s">
        <v>82</v>
      </c>
      <c r="E143" s="19" t="s">
        <v>83</v>
      </c>
      <c r="F143" s="19" t="s">
        <v>84</v>
      </c>
      <c r="G143" s="19" t="s">
        <v>85</v>
      </c>
      <c r="H143" s="19" t="s">
        <v>86</v>
      </c>
      <c r="I143" s="19" t="s">
        <v>87</v>
      </c>
      <c r="J143" s="19" t="s">
        <v>88</v>
      </c>
      <c r="K143" s="19" t="s">
        <v>89</v>
      </c>
      <c r="L143" s="19" t="s">
        <v>90</v>
      </c>
      <c r="M143" s="19" t="s">
        <v>91</v>
      </c>
      <c r="N143" s="19" t="s">
        <v>92</v>
      </c>
      <c r="O143" s="19" t="s">
        <v>93</v>
      </c>
      <c r="P143" s="19" t="s">
        <v>94</v>
      </c>
      <c r="Q143" s="19" t="s">
        <v>95</v>
      </c>
      <c r="R143" s="19" t="s">
        <v>96</v>
      </c>
      <c r="S143" s="19" t="s">
        <v>97</v>
      </c>
      <c r="T143" s="19" t="s">
        <v>98</v>
      </c>
      <c r="U143" s="19" t="s">
        <v>99</v>
      </c>
      <c r="V143" s="19" t="s">
        <v>100</v>
      </c>
      <c r="W143" s="19" t="s">
        <v>101</v>
      </c>
      <c r="X143" s="19" t="s">
        <v>102</v>
      </c>
      <c r="Y143" s="19" t="s">
        <v>103</v>
      </c>
      <c r="Z143" s="19" t="s">
        <v>104</v>
      </c>
      <c r="AA143" s="19" t="s">
        <v>105</v>
      </c>
    </row>
    <row r="144" spans="1:27" x14ac:dyDescent="0.35">
      <c r="A144" s="31" t="s">
        <v>122</v>
      </c>
      <c r="B144" s="31" t="s">
        <v>22</v>
      </c>
      <c r="C144" s="27">
        <v>0</v>
      </c>
      <c r="D144" s="27">
        <v>0</v>
      </c>
      <c r="E144" s="27">
        <v>0</v>
      </c>
      <c r="F144" s="27">
        <v>0</v>
      </c>
      <c r="G144" s="27">
        <v>0</v>
      </c>
      <c r="H144" s="27">
        <v>0</v>
      </c>
      <c r="I144" s="27">
        <v>0</v>
      </c>
      <c r="J144" s="27">
        <v>0</v>
      </c>
      <c r="K144" s="27">
        <v>0</v>
      </c>
      <c r="L144" s="27">
        <v>0</v>
      </c>
      <c r="M144" s="27">
        <v>0</v>
      </c>
      <c r="N144" s="27">
        <v>0</v>
      </c>
      <c r="O144" s="27">
        <v>0</v>
      </c>
      <c r="P144" s="27">
        <v>0</v>
      </c>
      <c r="Q144" s="27">
        <v>0</v>
      </c>
      <c r="R144" s="27">
        <v>0</v>
      </c>
      <c r="S144" s="27">
        <v>0</v>
      </c>
      <c r="T144" s="27">
        <v>0</v>
      </c>
      <c r="U144" s="27">
        <v>0</v>
      </c>
      <c r="V144" s="27">
        <v>0</v>
      </c>
      <c r="W144" s="27">
        <v>0</v>
      </c>
      <c r="X144" s="27">
        <v>0</v>
      </c>
      <c r="Y144" s="27">
        <v>0</v>
      </c>
      <c r="Z144" s="27">
        <v>0</v>
      </c>
      <c r="AA144" s="27">
        <v>0</v>
      </c>
    </row>
    <row r="145" spans="1:27" x14ac:dyDescent="0.35">
      <c r="A145" s="31" t="s">
        <v>122</v>
      </c>
      <c r="B145" s="31" t="s">
        <v>73</v>
      </c>
      <c r="C145" s="34">
        <v>108</v>
      </c>
      <c r="D145" s="34">
        <v>143.60000000000002</v>
      </c>
      <c r="E145" s="34">
        <v>152.5</v>
      </c>
      <c r="F145" s="34">
        <v>162.30000000000001</v>
      </c>
      <c r="G145" s="34">
        <v>184.7</v>
      </c>
      <c r="H145" s="34">
        <v>221.60000000000002</v>
      </c>
      <c r="I145" s="34">
        <v>255.79999999999998</v>
      </c>
      <c r="J145" s="34">
        <v>278.39999999999998</v>
      </c>
      <c r="K145" s="34">
        <v>302.3</v>
      </c>
      <c r="L145" s="34">
        <v>337</v>
      </c>
      <c r="M145" s="34">
        <v>392.09999999999997</v>
      </c>
      <c r="N145" s="34">
        <v>427.50000000000006</v>
      </c>
      <c r="O145" s="34">
        <v>457.7</v>
      </c>
      <c r="P145" s="34">
        <v>477.70000000000005</v>
      </c>
      <c r="Q145" s="34">
        <v>491.8</v>
      </c>
      <c r="R145" s="34">
        <v>500</v>
      </c>
      <c r="S145" s="34">
        <v>506.29999999999995</v>
      </c>
      <c r="T145" s="34">
        <v>511.90000000000003</v>
      </c>
      <c r="U145" s="34">
        <v>517.20000000000005</v>
      </c>
      <c r="V145" s="34">
        <v>527</v>
      </c>
      <c r="W145" s="34">
        <v>534.90000000000009</v>
      </c>
      <c r="X145" s="34">
        <v>541.60000000000014</v>
      </c>
      <c r="Y145" s="34">
        <v>546.99999999999989</v>
      </c>
      <c r="Z145" s="34">
        <v>544.4</v>
      </c>
      <c r="AA145" s="34">
        <v>541.39999999999986</v>
      </c>
    </row>
    <row r="146" spans="1:27" x14ac:dyDescent="0.35">
      <c r="A146" s="31" t="s">
        <v>122</v>
      </c>
      <c r="B146" s="31" t="s">
        <v>74</v>
      </c>
      <c r="C146" s="34">
        <v>108</v>
      </c>
      <c r="D146" s="34">
        <v>143.60000000000002</v>
      </c>
      <c r="E146" s="34">
        <v>152.5</v>
      </c>
      <c r="F146" s="34">
        <v>162.30000000000001</v>
      </c>
      <c r="G146" s="34">
        <v>184.7</v>
      </c>
      <c r="H146" s="34">
        <v>221.60000000000002</v>
      </c>
      <c r="I146" s="34">
        <v>255.79999999999998</v>
      </c>
      <c r="J146" s="34">
        <v>278.39999999999998</v>
      </c>
      <c r="K146" s="34">
        <v>302.3</v>
      </c>
      <c r="L146" s="34">
        <v>337</v>
      </c>
      <c r="M146" s="34">
        <v>392.09999999999997</v>
      </c>
      <c r="N146" s="34">
        <v>427.50000000000006</v>
      </c>
      <c r="O146" s="34">
        <v>457.7</v>
      </c>
      <c r="P146" s="34">
        <v>477.70000000000005</v>
      </c>
      <c r="Q146" s="34">
        <v>491.8</v>
      </c>
      <c r="R146" s="34">
        <v>500</v>
      </c>
      <c r="S146" s="34">
        <v>506.29999999999995</v>
      </c>
      <c r="T146" s="34">
        <v>511.90000000000003</v>
      </c>
      <c r="U146" s="34">
        <v>517.20000000000005</v>
      </c>
      <c r="V146" s="34">
        <v>527</v>
      </c>
      <c r="W146" s="34">
        <v>534.90000000000009</v>
      </c>
      <c r="X146" s="34">
        <v>541.60000000000014</v>
      </c>
      <c r="Y146" s="34">
        <v>546.99999999999989</v>
      </c>
      <c r="Z146" s="34">
        <v>544.4</v>
      </c>
      <c r="AA146" s="34">
        <v>541.39999999999986</v>
      </c>
    </row>
    <row r="148" spans="1:27" x14ac:dyDescent="0.35">
      <c r="A148" s="19" t="s">
        <v>117</v>
      </c>
      <c r="B148" s="19" t="s">
        <v>118</v>
      </c>
      <c r="C148" s="19" t="s">
        <v>75</v>
      </c>
      <c r="D148" s="19" t="s">
        <v>82</v>
      </c>
      <c r="E148" s="19" t="s">
        <v>83</v>
      </c>
      <c r="F148" s="19" t="s">
        <v>84</v>
      </c>
      <c r="G148" s="19" t="s">
        <v>85</v>
      </c>
      <c r="H148" s="19" t="s">
        <v>86</v>
      </c>
      <c r="I148" s="19" t="s">
        <v>87</v>
      </c>
      <c r="J148" s="19" t="s">
        <v>88</v>
      </c>
      <c r="K148" s="19" t="s">
        <v>89</v>
      </c>
      <c r="L148" s="19" t="s">
        <v>90</v>
      </c>
      <c r="M148" s="19" t="s">
        <v>91</v>
      </c>
      <c r="N148" s="19" t="s">
        <v>92</v>
      </c>
      <c r="O148" s="19" t="s">
        <v>93</v>
      </c>
      <c r="P148" s="19" t="s">
        <v>94</v>
      </c>
      <c r="Q148" s="19" t="s">
        <v>95</v>
      </c>
      <c r="R148" s="19" t="s">
        <v>96</v>
      </c>
      <c r="S148" s="19" t="s">
        <v>97</v>
      </c>
      <c r="T148" s="19" t="s">
        <v>98</v>
      </c>
      <c r="U148" s="19" t="s">
        <v>99</v>
      </c>
      <c r="V148" s="19" t="s">
        <v>100</v>
      </c>
      <c r="W148" s="19" t="s">
        <v>101</v>
      </c>
      <c r="X148" s="19" t="s">
        <v>102</v>
      </c>
      <c r="Y148" s="19" t="s">
        <v>103</v>
      </c>
      <c r="Z148" s="19" t="s">
        <v>104</v>
      </c>
      <c r="AA148" s="19" t="s">
        <v>105</v>
      </c>
    </row>
    <row r="149" spans="1:27" x14ac:dyDescent="0.35">
      <c r="A149" s="31" t="s">
        <v>123</v>
      </c>
      <c r="B149" s="31" t="s">
        <v>22</v>
      </c>
      <c r="C149" s="27">
        <v>0</v>
      </c>
      <c r="D149" s="27">
        <v>0</v>
      </c>
      <c r="E149" s="27">
        <v>0</v>
      </c>
      <c r="F149" s="27">
        <v>0</v>
      </c>
      <c r="G149" s="27">
        <v>0</v>
      </c>
      <c r="H149" s="27">
        <v>0</v>
      </c>
      <c r="I149" s="27">
        <v>0</v>
      </c>
      <c r="J149" s="27">
        <v>0</v>
      </c>
      <c r="K149" s="27">
        <v>0</v>
      </c>
      <c r="L149" s="27">
        <v>0</v>
      </c>
      <c r="M149" s="27">
        <v>0</v>
      </c>
      <c r="N149" s="27">
        <v>0</v>
      </c>
      <c r="O149" s="27">
        <v>0</v>
      </c>
      <c r="P149" s="27">
        <v>0</v>
      </c>
      <c r="Q149" s="27">
        <v>0</v>
      </c>
      <c r="R149" s="27">
        <v>0</v>
      </c>
      <c r="S149" s="27">
        <v>0</v>
      </c>
      <c r="T149" s="27">
        <v>0</v>
      </c>
      <c r="U149" s="27">
        <v>0</v>
      </c>
      <c r="V149" s="27">
        <v>0</v>
      </c>
      <c r="W149" s="27">
        <v>0</v>
      </c>
      <c r="X149" s="27">
        <v>0</v>
      </c>
      <c r="Y149" s="27">
        <v>0</v>
      </c>
      <c r="Z149" s="27">
        <v>0</v>
      </c>
      <c r="AA149" s="27">
        <v>0</v>
      </c>
    </row>
    <row r="150" spans="1:27" x14ac:dyDescent="0.35">
      <c r="A150" s="31" t="s">
        <v>123</v>
      </c>
      <c r="B150" s="31" t="s">
        <v>73</v>
      </c>
      <c r="C150" s="34">
        <v>14.8</v>
      </c>
      <c r="D150" s="34">
        <v>17.299999999999997</v>
      </c>
      <c r="E150" s="34">
        <v>21.1</v>
      </c>
      <c r="F150" s="34">
        <v>25.9</v>
      </c>
      <c r="G150" s="34">
        <v>31.799999999999997</v>
      </c>
      <c r="H150" s="34">
        <v>39.099999999999994</v>
      </c>
      <c r="I150" s="34">
        <v>48</v>
      </c>
      <c r="J150" s="34">
        <v>55.2</v>
      </c>
      <c r="K150" s="34">
        <v>61.399999999999991</v>
      </c>
      <c r="L150" s="34">
        <v>69.599999999999994</v>
      </c>
      <c r="M150" s="34">
        <v>81.7</v>
      </c>
      <c r="N150" s="34">
        <v>90.600000000000009</v>
      </c>
      <c r="O150" s="34">
        <v>98.2</v>
      </c>
      <c r="P150" s="34">
        <v>103.8</v>
      </c>
      <c r="Q150" s="34">
        <v>108</v>
      </c>
      <c r="R150" s="34">
        <v>110.8</v>
      </c>
      <c r="S150" s="34">
        <v>113</v>
      </c>
      <c r="T150" s="34">
        <v>115.10000000000001</v>
      </c>
      <c r="U150" s="34">
        <v>117.1</v>
      </c>
      <c r="V150" s="34">
        <v>119.8</v>
      </c>
      <c r="W150" s="34">
        <v>122.00000000000001</v>
      </c>
      <c r="X150" s="34">
        <v>123.9</v>
      </c>
      <c r="Y150" s="34">
        <v>125.6</v>
      </c>
      <c r="Z150" s="34">
        <v>125.2</v>
      </c>
      <c r="AA150" s="34">
        <v>124.70000000000002</v>
      </c>
    </row>
    <row r="151" spans="1:27" x14ac:dyDescent="0.35">
      <c r="A151" s="31" t="s">
        <v>123</v>
      </c>
      <c r="B151" s="31" t="s">
        <v>74</v>
      </c>
      <c r="C151" s="34">
        <v>14.8</v>
      </c>
      <c r="D151" s="34">
        <v>17.299999999999997</v>
      </c>
      <c r="E151" s="34">
        <v>21.1</v>
      </c>
      <c r="F151" s="34">
        <v>25.9</v>
      </c>
      <c r="G151" s="34">
        <v>31.799999999999997</v>
      </c>
      <c r="H151" s="34">
        <v>39.099999999999994</v>
      </c>
      <c r="I151" s="34">
        <v>48</v>
      </c>
      <c r="J151" s="34">
        <v>55.2</v>
      </c>
      <c r="K151" s="34">
        <v>61.399999999999991</v>
      </c>
      <c r="L151" s="34">
        <v>69.599999999999994</v>
      </c>
      <c r="M151" s="34">
        <v>81.7</v>
      </c>
      <c r="N151" s="34">
        <v>90.600000000000009</v>
      </c>
      <c r="O151" s="34">
        <v>98.2</v>
      </c>
      <c r="P151" s="34">
        <v>103.8</v>
      </c>
      <c r="Q151" s="34">
        <v>108</v>
      </c>
      <c r="R151" s="34">
        <v>110.8</v>
      </c>
      <c r="S151" s="34">
        <v>113</v>
      </c>
      <c r="T151" s="34">
        <v>115.10000000000001</v>
      </c>
      <c r="U151" s="34">
        <v>117.1</v>
      </c>
      <c r="V151" s="34">
        <v>119.8</v>
      </c>
      <c r="W151" s="34">
        <v>122.00000000000001</v>
      </c>
      <c r="X151" s="34">
        <v>123.9</v>
      </c>
      <c r="Y151" s="34">
        <v>125.6</v>
      </c>
      <c r="Z151" s="34">
        <v>125.2</v>
      </c>
      <c r="AA151" s="34">
        <v>124.70000000000002</v>
      </c>
    </row>
  </sheetData>
  <sheetProtection algorithmName="SHA-512" hashValue="AqheodplFa+Zs5OgU1kLVBcbtqFstgmTPCb2ZpuVFVUFlVFhG7/Tr2IqQoGhQtTublIeD3GjYMIx6pFDG2JoOg==" saltValue="yhaIen+gCBf+/a5jsbjFXA==" spinCount="100000" sheet="1" objects="1" scenarios="1"/>
  <mergeCells count="6">
    <mergeCell ref="A87:B87"/>
    <mergeCell ref="A17:B17"/>
    <mergeCell ref="A31:B31"/>
    <mergeCell ref="A45:B45"/>
    <mergeCell ref="A59:B59"/>
    <mergeCell ref="A73:B7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tabColor theme="7" tint="0.39997558519241921"/>
  </sheetPr>
  <dimension ref="A1:AA121"/>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146</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50</v>
      </c>
      <c r="B2" s="18" t="s">
        <v>131</v>
      </c>
    </row>
    <row r="3" spans="1:27" x14ac:dyDescent="0.35">
      <c r="B3" s="18"/>
    </row>
    <row r="4" spans="1:27" x14ac:dyDescent="0.35">
      <c r="A4" s="18" t="s">
        <v>116</v>
      </c>
      <c r="B4" s="18"/>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359986.86190000002</v>
      </c>
      <c r="D6" s="34">
        <v>290028.16619999998</v>
      </c>
      <c r="E6" s="34">
        <v>273569.62446000002</v>
      </c>
      <c r="F6" s="34">
        <v>260089.81669999997</v>
      </c>
      <c r="G6" s="34">
        <v>238734.61259999999</v>
      </c>
      <c r="H6" s="34">
        <v>210091.08749999999</v>
      </c>
      <c r="I6" s="34">
        <v>196093.48850000001</v>
      </c>
      <c r="J6" s="34">
        <v>184362.23200000002</v>
      </c>
      <c r="K6" s="34">
        <v>177950.7182</v>
      </c>
      <c r="L6" s="34">
        <v>148419.29950000002</v>
      </c>
      <c r="M6" s="34">
        <v>130940.6183</v>
      </c>
      <c r="N6" s="34">
        <v>118477.46060000001</v>
      </c>
      <c r="O6" s="34">
        <v>100421.62829999998</v>
      </c>
      <c r="P6" s="34">
        <v>79714.697</v>
      </c>
      <c r="Q6" s="34">
        <v>51699.064700000003</v>
      </c>
      <c r="R6" s="34">
        <v>43282.731899999999</v>
      </c>
      <c r="S6" s="34">
        <v>44365.936099999999</v>
      </c>
      <c r="T6" s="34">
        <v>43706.087899999999</v>
      </c>
      <c r="U6" s="34">
        <v>40545.054799999998</v>
      </c>
      <c r="V6" s="34">
        <v>30827.237900000004</v>
      </c>
      <c r="W6" s="34">
        <v>25913.233600000003</v>
      </c>
      <c r="X6" s="34">
        <v>15682.433499999999</v>
      </c>
      <c r="Y6" s="34">
        <v>12983.686599999999</v>
      </c>
      <c r="Z6" s="34">
        <v>11300.513299999999</v>
      </c>
      <c r="AA6" s="34">
        <v>9042.7075000000004</v>
      </c>
    </row>
    <row r="7" spans="1:27" x14ac:dyDescent="0.35">
      <c r="A7" s="31" t="s">
        <v>38</v>
      </c>
      <c r="B7" s="31" t="s">
        <v>68</v>
      </c>
      <c r="C7" s="34">
        <v>118975.409</v>
      </c>
      <c r="D7" s="34">
        <v>99119.644</v>
      </c>
      <c r="E7" s="34">
        <v>100733.21649999999</v>
      </c>
      <c r="F7" s="34">
        <v>92594.153000000006</v>
      </c>
      <c r="G7" s="34">
        <v>85585.137000000002</v>
      </c>
      <c r="H7" s="34">
        <v>79158.846000000005</v>
      </c>
      <c r="I7" s="34">
        <v>71401.911500000002</v>
      </c>
      <c r="J7" s="34">
        <v>68131.622000000003</v>
      </c>
      <c r="K7" s="34">
        <v>53546.0723</v>
      </c>
      <c r="L7" s="34">
        <v>47485.612999999998</v>
      </c>
      <c r="M7" s="34">
        <v>39748.875500000002</v>
      </c>
      <c r="N7" s="34">
        <v>41000.523000000001</v>
      </c>
      <c r="O7" s="34">
        <v>39592.834000000003</v>
      </c>
      <c r="P7" s="34">
        <v>34012.656499999997</v>
      </c>
      <c r="Q7" s="34">
        <v>31076.7565</v>
      </c>
      <c r="R7" s="34">
        <v>27667.5887</v>
      </c>
      <c r="S7" s="34">
        <v>29633.199000000001</v>
      </c>
      <c r="T7" s="34">
        <v>27353.410600000003</v>
      </c>
      <c r="U7" s="34">
        <v>26726.492100000003</v>
      </c>
      <c r="V7" s="34">
        <v>23943.913499999999</v>
      </c>
      <c r="W7" s="34">
        <v>24113.513999999999</v>
      </c>
      <c r="X7" s="34">
        <v>22663.560100000002</v>
      </c>
      <c r="Y7" s="34">
        <v>19592.607199999999</v>
      </c>
      <c r="Z7" s="34">
        <v>16472.222300000001</v>
      </c>
      <c r="AA7" s="34">
        <v>13577.111699999999</v>
      </c>
    </row>
    <row r="8" spans="1:27" x14ac:dyDescent="0.35">
      <c r="A8" s="31" t="s">
        <v>38</v>
      </c>
      <c r="B8" s="31" t="s">
        <v>18</v>
      </c>
      <c r="C8" s="34">
        <v>21247.9493946</v>
      </c>
      <c r="D8" s="34">
        <v>14820.841534502</v>
      </c>
      <c r="E8" s="34">
        <v>13125.3096376229</v>
      </c>
      <c r="F8" s="34">
        <v>10969.6122422114</v>
      </c>
      <c r="G8" s="34">
        <v>9856.9697972696977</v>
      </c>
      <c r="H8" s="34">
        <v>9226.8534205353008</v>
      </c>
      <c r="I8" s="34">
        <v>8711.2913974382991</v>
      </c>
      <c r="J8" s="34">
        <v>8246.0635532976012</v>
      </c>
      <c r="K8" s="34">
        <v>7778.2942900531998</v>
      </c>
      <c r="L8" s="34">
        <v>12476.794542145999</v>
      </c>
      <c r="M8" s="34">
        <v>7040.0322439074998</v>
      </c>
      <c r="N8" s="34">
        <v>8138.5337468616999</v>
      </c>
      <c r="O8" s="34">
        <v>14451.7324168781</v>
      </c>
      <c r="P8" s="34">
        <v>9042.1770548500008</v>
      </c>
      <c r="Q8" s="34">
        <v>10699.3691234988</v>
      </c>
      <c r="R8" s="34">
        <v>7888.9331776742001</v>
      </c>
      <c r="S8" s="34">
        <v>9135.5674883811989</v>
      </c>
      <c r="T8" s="34">
        <v>9438.2852366473981</v>
      </c>
      <c r="U8" s="34">
        <v>8617.4286869604002</v>
      </c>
      <c r="V8" s="34">
        <v>9415.8825261809998</v>
      </c>
      <c r="W8" s="34">
        <v>9402.168417632598</v>
      </c>
      <c r="X8" s="34">
        <v>11872.6946021473</v>
      </c>
      <c r="Y8" s="34">
        <v>6592.0515954055008</v>
      </c>
      <c r="Z8" s="34">
        <v>4650.7645442105995</v>
      </c>
      <c r="AA8" s="34">
        <v>2523.6506952719997</v>
      </c>
    </row>
    <row r="9" spans="1:27" x14ac:dyDescent="0.35">
      <c r="A9" s="31" t="s">
        <v>38</v>
      </c>
      <c r="B9" s="31" t="s">
        <v>30</v>
      </c>
      <c r="C9" s="34">
        <v>1601.5568469999998</v>
      </c>
      <c r="D9" s="34">
        <v>1464.2835599999999</v>
      </c>
      <c r="E9" s="34">
        <v>1476.1881370000001</v>
      </c>
      <c r="F9" s="34">
        <v>158.01827900000001</v>
      </c>
      <c r="G9" s="34">
        <v>136.80741591</v>
      </c>
      <c r="H9" s="34">
        <v>141.57625400000001</v>
      </c>
      <c r="I9" s="34">
        <v>124.9288026</v>
      </c>
      <c r="J9" s="34">
        <v>118.4025522</v>
      </c>
      <c r="K9" s="34">
        <v>116.566321</v>
      </c>
      <c r="L9" s="34">
        <v>136.20574999999999</v>
      </c>
      <c r="M9" s="34">
        <v>116.63019</v>
      </c>
      <c r="N9" s="34">
        <v>107.90977799999999</v>
      </c>
      <c r="O9" s="34">
        <v>119.460267</v>
      </c>
      <c r="P9" s="34">
        <v>95.649991999999997</v>
      </c>
      <c r="Q9" s="34">
        <v>32.359966999999997</v>
      </c>
      <c r="R9" s="34">
        <v>37.948476999999997</v>
      </c>
      <c r="S9" s="34">
        <v>84.173164</v>
      </c>
      <c r="T9" s="34">
        <v>38.999535000000002</v>
      </c>
      <c r="U9" s="34">
        <v>0</v>
      </c>
      <c r="V9" s="34">
        <v>0</v>
      </c>
      <c r="W9" s="34">
        <v>0</v>
      </c>
      <c r="X9" s="34">
        <v>0</v>
      </c>
      <c r="Y9" s="34">
        <v>0</v>
      </c>
      <c r="Z9" s="34">
        <v>0</v>
      </c>
      <c r="AA9" s="34">
        <v>0</v>
      </c>
    </row>
    <row r="10" spans="1:27" x14ac:dyDescent="0.35">
      <c r="A10" s="31" t="s">
        <v>38</v>
      </c>
      <c r="B10" s="31" t="s">
        <v>63</v>
      </c>
      <c r="C10" s="34">
        <v>1049.1498644987998</v>
      </c>
      <c r="D10" s="34">
        <v>694.99069386770998</v>
      </c>
      <c r="E10" s="34">
        <v>1516.6694734972</v>
      </c>
      <c r="F10" s="34">
        <v>125.4127111139799</v>
      </c>
      <c r="G10" s="34">
        <v>5.7142649516600006</v>
      </c>
      <c r="H10" s="34">
        <v>104.67964161449999</v>
      </c>
      <c r="I10" s="34">
        <v>24.04784289713</v>
      </c>
      <c r="J10" s="34">
        <v>16.494792122030002</v>
      </c>
      <c r="K10" s="34">
        <v>36.381135451069994</v>
      </c>
      <c r="L10" s="34">
        <v>525.71866898860003</v>
      </c>
      <c r="M10" s="34">
        <v>122.31088757491001</v>
      </c>
      <c r="N10" s="34">
        <v>499.19511178044985</v>
      </c>
      <c r="O10" s="34">
        <v>859.80980199199985</v>
      </c>
      <c r="P10" s="34">
        <v>478.02319892384992</v>
      </c>
      <c r="Q10" s="34">
        <v>1129.1353076559999</v>
      </c>
      <c r="R10" s="34">
        <v>1299.7951067436998</v>
      </c>
      <c r="S10" s="34">
        <v>2314.6433974490001</v>
      </c>
      <c r="T10" s="34">
        <v>1241.5304010096702</v>
      </c>
      <c r="U10" s="34">
        <v>2871.9190996545003</v>
      </c>
      <c r="V10" s="34">
        <v>4286.4219731091998</v>
      </c>
      <c r="W10" s="34">
        <v>5741.8758011711998</v>
      </c>
      <c r="X10" s="34">
        <v>9320.2418505355599</v>
      </c>
      <c r="Y10" s="34">
        <v>12590.53408517664</v>
      </c>
      <c r="Z10" s="34">
        <v>6066.424504259101</v>
      </c>
      <c r="AA10" s="34">
        <v>7049.0880371685998</v>
      </c>
    </row>
    <row r="11" spans="1:27" x14ac:dyDescent="0.35">
      <c r="A11" s="31" t="s">
        <v>38</v>
      </c>
      <c r="B11" s="31" t="s">
        <v>62</v>
      </c>
      <c r="C11" s="34">
        <v>83745.754597000006</v>
      </c>
      <c r="D11" s="34">
        <v>101579.77763</v>
      </c>
      <c r="E11" s="34">
        <v>77968.590220000013</v>
      </c>
      <c r="F11" s="34">
        <v>81570.441783000002</v>
      </c>
      <c r="G11" s="34">
        <v>86525.338061999995</v>
      </c>
      <c r="H11" s="34">
        <v>76462.235307000024</v>
      </c>
      <c r="I11" s="34">
        <v>72801.751797000004</v>
      </c>
      <c r="J11" s="34">
        <v>79665.521203000011</v>
      </c>
      <c r="K11" s="34">
        <v>65539.285157000006</v>
      </c>
      <c r="L11" s="34">
        <v>53722.507911000001</v>
      </c>
      <c r="M11" s="34">
        <v>62661.826309999997</v>
      </c>
      <c r="N11" s="34">
        <v>48477.801820000008</v>
      </c>
      <c r="O11" s="34">
        <v>50394.608110000001</v>
      </c>
      <c r="P11" s="34">
        <v>52883.359150000004</v>
      </c>
      <c r="Q11" s="34">
        <v>47312.099020000009</v>
      </c>
      <c r="R11" s="34">
        <v>44289.344960000002</v>
      </c>
      <c r="S11" s="34">
        <v>47408.166529999995</v>
      </c>
      <c r="T11" s="34">
        <v>38872.220369999995</v>
      </c>
      <c r="U11" s="34">
        <v>30916.547749999998</v>
      </c>
      <c r="V11" s="34">
        <v>37047.776949999999</v>
      </c>
      <c r="W11" s="34">
        <v>28277.986539999998</v>
      </c>
      <c r="X11" s="34">
        <v>28434.905600000006</v>
      </c>
      <c r="Y11" s="34">
        <v>30319.702139999998</v>
      </c>
      <c r="Z11" s="34">
        <v>26515.150710000002</v>
      </c>
      <c r="AA11" s="34">
        <v>25182.656905999997</v>
      </c>
    </row>
    <row r="12" spans="1:27" x14ac:dyDescent="0.35">
      <c r="A12" s="31" t="s">
        <v>38</v>
      </c>
      <c r="B12" s="31" t="s">
        <v>66</v>
      </c>
      <c r="C12" s="34">
        <v>67958.93452499999</v>
      </c>
      <c r="D12" s="34">
        <v>86523.382032644819</v>
      </c>
      <c r="E12" s="34">
        <v>78815.300510798406</v>
      </c>
      <c r="F12" s="34">
        <v>72879.809065205467</v>
      </c>
      <c r="G12" s="34">
        <v>73207.420063567988</v>
      </c>
      <c r="H12" s="34">
        <v>72537.092486208829</v>
      </c>
      <c r="I12" s="34">
        <v>69746.076922719833</v>
      </c>
      <c r="J12" s="34">
        <v>72999.026743231763</v>
      </c>
      <c r="K12" s="34">
        <v>73666.090615877809</v>
      </c>
      <c r="L12" s="34">
        <v>77083.467420216824</v>
      </c>
      <c r="M12" s="34">
        <v>78803.021534200743</v>
      </c>
      <c r="N12" s="34">
        <v>80917.667310527715</v>
      </c>
      <c r="O12" s="34">
        <v>78602.254721466263</v>
      </c>
      <c r="P12" s="34">
        <v>91508.981231167854</v>
      </c>
      <c r="Q12" s="34">
        <v>97301.579824579239</v>
      </c>
      <c r="R12" s="34">
        <v>98064.838832077148</v>
      </c>
      <c r="S12" s="34">
        <v>93682.467087408964</v>
      </c>
      <c r="T12" s="34">
        <v>86110.676151210093</v>
      </c>
      <c r="U12" s="34">
        <v>81875.05972510633</v>
      </c>
      <c r="V12" s="34">
        <v>75819.527147336063</v>
      </c>
      <c r="W12" s="34">
        <v>70932.183287470209</v>
      </c>
      <c r="X12" s="34">
        <v>67631.432935758843</v>
      </c>
      <c r="Y12" s="34">
        <v>69517.031319080997</v>
      </c>
      <c r="Z12" s="34">
        <v>67978.78016800787</v>
      </c>
      <c r="AA12" s="34">
        <v>65507.039925531462</v>
      </c>
    </row>
    <row r="13" spans="1:27" x14ac:dyDescent="0.35">
      <c r="A13" s="31" t="s">
        <v>38</v>
      </c>
      <c r="B13" s="31" t="s">
        <v>65</v>
      </c>
      <c r="C13" s="34">
        <v>14.368081992437139</v>
      </c>
      <c r="D13" s="34">
        <v>16.879259784637785</v>
      </c>
      <c r="E13" s="34">
        <v>17.22728590902819</v>
      </c>
      <c r="F13" s="34">
        <v>16.423987828452805</v>
      </c>
      <c r="G13" s="34">
        <v>15.104178660352636</v>
      </c>
      <c r="H13" s="34">
        <v>16.929147855741267</v>
      </c>
      <c r="I13" s="34">
        <v>17.644097814051761</v>
      </c>
      <c r="J13" s="34">
        <v>15.295970649276571</v>
      </c>
      <c r="K13" s="34">
        <v>15.799285828084995</v>
      </c>
      <c r="L13" s="34">
        <v>19.653675595628119</v>
      </c>
      <c r="M13" s="34">
        <v>19.620966565962465</v>
      </c>
      <c r="N13" s="34">
        <v>19.47812281380665</v>
      </c>
      <c r="O13" s="34">
        <v>19.70559221323699</v>
      </c>
      <c r="P13" s="34">
        <v>18.008338034931384</v>
      </c>
      <c r="Q13" s="34">
        <v>18.656697540257742</v>
      </c>
      <c r="R13" s="34">
        <v>18.131041151822927</v>
      </c>
      <c r="S13" s="34">
        <v>16.725359470495647</v>
      </c>
      <c r="T13" s="34">
        <v>17.199707459051545</v>
      </c>
      <c r="U13" s="34">
        <v>17.012516112123965</v>
      </c>
      <c r="V13" s="34">
        <v>17.839703882971172</v>
      </c>
      <c r="W13" s="34">
        <v>18.790033595913776</v>
      </c>
      <c r="X13" s="34">
        <v>19.294710775949881</v>
      </c>
      <c r="Y13" s="34">
        <v>17.704592695662964</v>
      </c>
      <c r="Z13" s="34">
        <v>17.58801111514812</v>
      </c>
      <c r="AA13" s="34">
        <v>17.410877198378387</v>
      </c>
    </row>
    <row r="14" spans="1:27" x14ac:dyDescent="0.35">
      <c r="A14" s="31" t="s">
        <v>38</v>
      </c>
      <c r="B14" s="31" t="s">
        <v>34</v>
      </c>
      <c r="C14" s="34">
        <v>0.11067326238149999</v>
      </c>
      <c r="D14" s="34">
        <v>0.11142439724530001</v>
      </c>
      <c r="E14" s="34">
        <v>0.1338470748585999</v>
      </c>
      <c r="F14" s="34">
        <v>0.11627480668419989</v>
      </c>
      <c r="G14" s="34">
        <v>0.10857874427449998</v>
      </c>
      <c r="H14" s="34">
        <v>0.11476233346760001</v>
      </c>
      <c r="I14" s="34">
        <v>0.1046151551850998</v>
      </c>
      <c r="J14" s="34">
        <v>9.0885524778099996E-2</v>
      </c>
      <c r="K14" s="34">
        <v>9.1487819019199987E-2</v>
      </c>
      <c r="L14" s="34">
        <v>0.84357077372700007</v>
      </c>
      <c r="M14" s="34">
        <v>0.738614273223</v>
      </c>
      <c r="N14" s="34">
        <v>1.5665835134970001</v>
      </c>
      <c r="O14" s="34">
        <v>3.1194364270209993</v>
      </c>
      <c r="P14" s="34">
        <v>2.8399945829589988</v>
      </c>
      <c r="Q14" s="34">
        <v>2.8559865843639991</v>
      </c>
      <c r="R14" s="34">
        <v>2.6864983059580001</v>
      </c>
      <c r="S14" s="34">
        <v>2.6820428117959989</v>
      </c>
      <c r="T14" s="34">
        <v>2.4858131902529998</v>
      </c>
      <c r="U14" s="34">
        <v>2.4099625733809993</v>
      </c>
      <c r="V14" s="34">
        <v>2.2214244962620002</v>
      </c>
      <c r="W14" s="34">
        <v>2.4233179719194995</v>
      </c>
      <c r="X14" s="34">
        <v>2.6543812398974991</v>
      </c>
      <c r="Y14" s="34">
        <v>2.4282127965399987</v>
      </c>
      <c r="Z14" s="34">
        <v>2.6955350540669993</v>
      </c>
      <c r="AA14" s="34">
        <v>2.5444036132899983</v>
      </c>
    </row>
    <row r="15" spans="1:27" x14ac:dyDescent="0.35">
      <c r="A15" s="31" t="s">
        <v>38</v>
      </c>
      <c r="B15" s="31" t="s">
        <v>70</v>
      </c>
      <c r="C15" s="34">
        <v>247.061204</v>
      </c>
      <c r="D15" s="34">
        <v>687.07775000000004</v>
      </c>
      <c r="E15" s="34">
        <v>1675.1413</v>
      </c>
      <c r="F15" s="34">
        <v>1721.8631784216811</v>
      </c>
      <c r="G15" s="34">
        <v>4358.3878585084494</v>
      </c>
      <c r="H15" s="34">
        <v>6725.9443292036522</v>
      </c>
      <c r="I15" s="34">
        <v>7489.5947388685772</v>
      </c>
      <c r="J15" s="34">
        <v>5199.0380225665303</v>
      </c>
      <c r="K15" s="34">
        <v>6940.2606781850427</v>
      </c>
      <c r="L15" s="34">
        <v>12660.617562855536</v>
      </c>
      <c r="M15" s="34">
        <v>8633.7421559816412</v>
      </c>
      <c r="N15" s="34">
        <v>11393.967893292793</v>
      </c>
      <c r="O15" s="34">
        <v>11252.415505669835</v>
      </c>
      <c r="P15" s="34">
        <v>10590.628544363346</v>
      </c>
      <c r="Q15" s="34">
        <v>13420.455114839278</v>
      </c>
      <c r="R15" s="34">
        <v>12229.874490212858</v>
      </c>
      <c r="S15" s="34">
        <v>11832.927773451504</v>
      </c>
      <c r="T15" s="34">
        <v>10606.652901488505</v>
      </c>
      <c r="U15" s="34">
        <v>10941.653875974773</v>
      </c>
      <c r="V15" s="34">
        <v>11386.511959902638</v>
      </c>
      <c r="W15" s="34">
        <v>10685.256103374069</v>
      </c>
      <c r="X15" s="34">
        <v>9471.1711437305112</v>
      </c>
      <c r="Y15" s="34">
        <v>9250.5630959429272</v>
      </c>
      <c r="Z15" s="34">
        <v>9359.1586674567316</v>
      </c>
      <c r="AA15" s="34">
        <v>8797.5964050028033</v>
      </c>
    </row>
    <row r="16" spans="1:27" x14ac:dyDescent="0.35">
      <c r="A16" s="31" t="s">
        <v>38</v>
      </c>
      <c r="B16" s="31" t="s">
        <v>52</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row>
    <row r="17" spans="1:27" x14ac:dyDescent="0.35">
      <c r="A17" s="38" t="s">
        <v>127</v>
      </c>
      <c r="B17" s="38"/>
      <c r="C17" s="35">
        <v>654579.98421009141</v>
      </c>
      <c r="D17" s="35">
        <v>594247.96491079906</v>
      </c>
      <c r="E17" s="35">
        <v>547222.12622482749</v>
      </c>
      <c r="F17" s="35">
        <v>518403.68776835926</v>
      </c>
      <c r="G17" s="35">
        <v>494067.10338235967</v>
      </c>
      <c r="H17" s="35">
        <v>447739.29975721432</v>
      </c>
      <c r="I17" s="35">
        <v>418921.14086046937</v>
      </c>
      <c r="J17" s="35">
        <v>413554.65881450067</v>
      </c>
      <c r="K17" s="35">
        <v>378649.20730521018</v>
      </c>
      <c r="L17" s="35">
        <v>339869.26046794711</v>
      </c>
      <c r="M17" s="35">
        <v>319452.93593224912</v>
      </c>
      <c r="N17" s="35">
        <v>297638.56948998367</v>
      </c>
      <c r="O17" s="35">
        <v>284462.03320954961</v>
      </c>
      <c r="P17" s="35">
        <v>267753.55246497662</v>
      </c>
      <c r="Q17" s="35">
        <v>239269.0211402743</v>
      </c>
      <c r="R17" s="35">
        <v>222549.31219464686</v>
      </c>
      <c r="S17" s="35">
        <v>226640.87812670966</v>
      </c>
      <c r="T17" s="35">
        <v>206778.4099013262</v>
      </c>
      <c r="U17" s="35">
        <v>191569.51467783336</v>
      </c>
      <c r="V17" s="35">
        <v>181358.59970050922</v>
      </c>
      <c r="W17" s="35">
        <v>164399.75167986995</v>
      </c>
      <c r="X17" s="35">
        <v>155624.56329921767</v>
      </c>
      <c r="Y17" s="35">
        <v>151613.31753235878</v>
      </c>
      <c r="Z17" s="35">
        <v>133001.44353759271</v>
      </c>
      <c r="AA17" s="35">
        <v>122899.66564117043</v>
      </c>
    </row>
    <row r="18" spans="1:27" x14ac:dyDescent="0.35">
      <c r="A18" s="13"/>
      <c r="B18" s="13"/>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186236.87980000002</v>
      </c>
      <c r="D20" s="34">
        <v>149729.45699999999</v>
      </c>
      <c r="E20" s="34">
        <v>139922.386</v>
      </c>
      <c r="F20" s="34">
        <v>129866.253</v>
      </c>
      <c r="G20" s="34">
        <v>118224.84050000001</v>
      </c>
      <c r="H20" s="34">
        <v>100639.26949999999</v>
      </c>
      <c r="I20" s="34">
        <v>93689.388500000001</v>
      </c>
      <c r="J20" s="34">
        <v>93990.988500000007</v>
      </c>
      <c r="K20" s="34">
        <v>91479.937000000005</v>
      </c>
      <c r="L20" s="34">
        <v>70299.249500000005</v>
      </c>
      <c r="M20" s="34">
        <v>62158.870499999997</v>
      </c>
      <c r="N20" s="34">
        <v>47815.993000000002</v>
      </c>
      <c r="O20" s="34">
        <v>32323.258999999998</v>
      </c>
      <c r="P20" s="34">
        <v>27230.613499999999</v>
      </c>
      <c r="Q20" s="34">
        <v>9297.0030000000006</v>
      </c>
      <c r="R20" s="34">
        <v>10222.571</v>
      </c>
      <c r="S20" s="34">
        <v>12712.486500000001</v>
      </c>
      <c r="T20" s="34">
        <v>11678.98</v>
      </c>
      <c r="U20" s="34">
        <v>11444.823</v>
      </c>
      <c r="V20" s="34">
        <v>4409.9745000000003</v>
      </c>
      <c r="W20" s="34">
        <v>4647.6270000000004</v>
      </c>
      <c r="X20" s="34">
        <v>0</v>
      </c>
      <c r="Y20" s="34">
        <v>0</v>
      </c>
      <c r="Z20" s="34">
        <v>0</v>
      </c>
      <c r="AA20" s="34">
        <v>0</v>
      </c>
    </row>
    <row r="21" spans="1:27"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x14ac:dyDescent="0.35">
      <c r="A22" s="31" t="s">
        <v>119</v>
      </c>
      <c r="B22" s="31" t="s">
        <v>18</v>
      </c>
      <c r="C22" s="34">
        <v>156.79935459999999</v>
      </c>
      <c r="D22" s="34">
        <v>213.61729304399998</v>
      </c>
      <c r="E22" s="34">
        <v>206.05160817640001</v>
      </c>
      <c r="F22" s="34">
        <v>362.18060970699997</v>
      </c>
      <c r="G22" s="34">
        <v>343.65391589680002</v>
      </c>
      <c r="H22" s="34">
        <v>320.85053275979999</v>
      </c>
      <c r="I22" s="34">
        <v>305.18048929100001</v>
      </c>
      <c r="J22" s="34">
        <v>287.3125049624</v>
      </c>
      <c r="K22" s="34">
        <v>269.69754615199997</v>
      </c>
      <c r="L22" s="34">
        <v>4327.8421380980008</v>
      </c>
      <c r="M22" s="34">
        <v>341.88425763499998</v>
      </c>
      <c r="N22" s="34">
        <v>1279.7247906469997</v>
      </c>
      <c r="O22" s="34">
        <v>4720.7898723670005</v>
      </c>
      <c r="P22" s="34">
        <v>2482.8446703570003</v>
      </c>
      <c r="Q22" s="34">
        <v>2870.2455811660002</v>
      </c>
      <c r="R22" s="34">
        <v>1636.0507908660002</v>
      </c>
      <c r="S22" s="34">
        <v>3305.6711157929999</v>
      </c>
      <c r="T22" s="34">
        <v>3659.2650156719997</v>
      </c>
      <c r="U22" s="34">
        <v>3502.3415400069998</v>
      </c>
      <c r="V22" s="34">
        <v>3711.0683400759995</v>
      </c>
      <c r="W22" s="34">
        <v>3756.8851377000001</v>
      </c>
      <c r="X22" s="34">
        <v>5074.6057798699994</v>
      </c>
      <c r="Y22" s="34">
        <v>763.96901771499995</v>
      </c>
      <c r="Z22" s="34">
        <v>7.8969739999999997E-2</v>
      </c>
      <c r="AA22" s="34">
        <v>7.6044914000000005E-2</v>
      </c>
    </row>
    <row r="23" spans="1:27"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x14ac:dyDescent="0.35">
      <c r="A24" s="31" t="s">
        <v>119</v>
      </c>
      <c r="B24" s="31" t="s">
        <v>63</v>
      </c>
      <c r="C24" s="34">
        <v>28.654596076059903</v>
      </c>
      <c r="D24" s="34">
        <v>12.045380230200001</v>
      </c>
      <c r="E24" s="34">
        <v>18.101456411800001</v>
      </c>
      <c r="F24" s="34">
        <v>15.547396993599902</v>
      </c>
      <c r="G24" s="34">
        <v>1.2870040499999999E-2</v>
      </c>
      <c r="H24" s="34">
        <v>0.62439885505999992</v>
      </c>
      <c r="I24" s="34">
        <v>1.29581474E-2</v>
      </c>
      <c r="J24" s="34">
        <v>1.3000311729999992E-2</v>
      </c>
      <c r="K24" s="34">
        <v>1.339127365999998E-2</v>
      </c>
      <c r="L24" s="34">
        <v>21.600267987599999</v>
      </c>
      <c r="M24" s="34">
        <v>1.1185858313999999</v>
      </c>
      <c r="N24" s="34">
        <v>53.402981663300004</v>
      </c>
      <c r="O24" s="34">
        <v>64.427732446299999</v>
      </c>
      <c r="P24" s="34">
        <v>5.6312735825600004</v>
      </c>
      <c r="Q24" s="34">
        <v>387.32269508419995</v>
      </c>
      <c r="R24" s="34">
        <v>368.63372839930003</v>
      </c>
      <c r="S24" s="34">
        <v>803.28443821630003</v>
      </c>
      <c r="T24" s="34">
        <v>167.87824494830002</v>
      </c>
      <c r="U24" s="34">
        <v>1023.2508938508</v>
      </c>
      <c r="V24" s="34">
        <v>2299.4650974681995</v>
      </c>
      <c r="W24" s="34">
        <v>3056.6069997739996</v>
      </c>
      <c r="X24" s="34">
        <v>5585.0584922525995</v>
      </c>
      <c r="Y24" s="34">
        <v>8131.9972578509996</v>
      </c>
      <c r="Z24" s="34">
        <v>3475.6639615190002</v>
      </c>
      <c r="AA24" s="34">
        <v>3932.9730358996999</v>
      </c>
    </row>
    <row r="25" spans="1:27" x14ac:dyDescent="0.35">
      <c r="A25" s="31" t="s">
        <v>119</v>
      </c>
      <c r="B25" s="31" t="s">
        <v>62</v>
      </c>
      <c r="C25" s="34">
        <v>12806.6145</v>
      </c>
      <c r="D25" s="34">
        <v>12244.0607</v>
      </c>
      <c r="E25" s="34">
        <v>11179.254999999999</v>
      </c>
      <c r="F25" s="34">
        <v>14284.608</v>
      </c>
      <c r="G25" s="34">
        <v>14077.479140000001</v>
      </c>
      <c r="H25" s="34">
        <v>13372.314390000001</v>
      </c>
      <c r="I25" s="34">
        <v>12851.148660000001</v>
      </c>
      <c r="J25" s="34">
        <v>14863.76482</v>
      </c>
      <c r="K25" s="34">
        <v>11937.62149</v>
      </c>
      <c r="L25" s="34">
        <v>11915.52075</v>
      </c>
      <c r="M25" s="34">
        <v>9639.9300999999996</v>
      </c>
      <c r="N25" s="34">
        <v>9307.3278000000009</v>
      </c>
      <c r="O25" s="34">
        <v>10753.8789</v>
      </c>
      <c r="P25" s="34">
        <v>10195.44225</v>
      </c>
      <c r="Q25" s="34">
        <v>9950.07798</v>
      </c>
      <c r="R25" s="34">
        <v>9155.9236900000014</v>
      </c>
      <c r="S25" s="34">
        <v>10540.517240000001</v>
      </c>
      <c r="T25" s="34">
        <v>8382.0566199999994</v>
      </c>
      <c r="U25" s="34">
        <v>7161.4139999999998</v>
      </c>
      <c r="V25" s="34">
        <v>6895.1642400000001</v>
      </c>
      <c r="W25" s="34">
        <v>6020.4955999999993</v>
      </c>
      <c r="X25" s="34">
        <v>6399.3304000000007</v>
      </c>
      <c r="Y25" s="34">
        <v>6322.6998600000006</v>
      </c>
      <c r="Z25" s="34">
        <v>5782.9438100000007</v>
      </c>
      <c r="AA25" s="34">
        <v>5573.7037399999999</v>
      </c>
    </row>
    <row r="26" spans="1:27" x14ac:dyDescent="0.35">
      <c r="A26" s="31" t="s">
        <v>119</v>
      </c>
      <c r="B26" s="31" t="s">
        <v>66</v>
      </c>
      <c r="C26" s="34">
        <v>13937.211389999999</v>
      </c>
      <c r="D26" s="34">
        <v>16754.9052704801</v>
      </c>
      <c r="E26" s="34">
        <v>14717.337665892856</v>
      </c>
      <c r="F26" s="34">
        <v>13430.903436035542</v>
      </c>
      <c r="G26" s="34">
        <v>13219.031151441401</v>
      </c>
      <c r="H26" s="34">
        <v>13251.469756961802</v>
      </c>
      <c r="I26" s="34">
        <v>12417.212332917901</v>
      </c>
      <c r="J26" s="34">
        <v>10700.441732723402</v>
      </c>
      <c r="K26" s="34">
        <v>9558.3590010242006</v>
      </c>
      <c r="L26" s="34">
        <v>10485.109449083704</v>
      </c>
      <c r="M26" s="34">
        <v>11016.435123314201</v>
      </c>
      <c r="N26" s="34">
        <v>18894.4069168797</v>
      </c>
      <c r="O26" s="34">
        <v>19332.017104305294</v>
      </c>
      <c r="P26" s="34">
        <v>22835.876982108199</v>
      </c>
      <c r="Q26" s="34">
        <v>23951.3828601608</v>
      </c>
      <c r="R26" s="34">
        <v>24496.394792145598</v>
      </c>
      <c r="S26" s="34">
        <v>21522.103563003402</v>
      </c>
      <c r="T26" s="34">
        <v>18449.392931070801</v>
      </c>
      <c r="U26" s="34">
        <v>18338.852116461498</v>
      </c>
      <c r="V26" s="34">
        <v>16234.85890834</v>
      </c>
      <c r="W26" s="34">
        <v>15448.531801295299</v>
      </c>
      <c r="X26" s="34">
        <v>15548.596169149896</v>
      </c>
      <c r="Y26" s="34">
        <v>15784.567094778702</v>
      </c>
      <c r="Z26" s="34">
        <v>15343.872733565699</v>
      </c>
      <c r="AA26" s="34">
        <v>14587.6278259135</v>
      </c>
    </row>
    <row r="27" spans="1:27" x14ac:dyDescent="0.35">
      <c r="A27" s="31" t="s">
        <v>119</v>
      </c>
      <c r="B27" s="31" t="s">
        <v>65</v>
      </c>
      <c r="C27" s="34">
        <v>6.0959710619135983</v>
      </c>
      <c r="D27" s="34">
        <v>7.0411184953155459</v>
      </c>
      <c r="E27" s="34">
        <v>7.8111170384831397</v>
      </c>
      <c r="F27" s="34">
        <v>7.9430809657074208</v>
      </c>
      <c r="G27" s="34">
        <v>7.3236436695834479</v>
      </c>
      <c r="H27" s="34">
        <v>9.142669247751499</v>
      </c>
      <c r="I27" s="34">
        <v>10.222295734777745</v>
      </c>
      <c r="J27" s="34">
        <v>8.6729500445439971</v>
      </c>
      <c r="K27" s="34">
        <v>8.9792261257369486</v>
      </c>
      <c r="L27" s="34">
        <v>11.501645989698918</v>
      </c>
      <c r="M27" s="34">
        <v>11.054473628376195</v>
      </c>
      <c r="N27" s="34">
        <v>10.624672211254955</v>
      </c>
      <c r="O27" s="34">
        <v>11.635042247852148</v>
      </c>
      <c r="P27" s="34">
        <v>10.618019752216698</v>
      </c>
      <c r="Q27" s="34">
        <v>10.830538374230386</v>
      </c>
      <c r="R27" s="34">
        <v>10.25222641358414</v>
      </c>
      <c r="S27" s="34">
        <v>10.18024377694335</v>
      </c>
      <c r="T27" s="34">
        <v>9.7241556919230963</v>
      </c>
      <c r="U27" s="34">
        <v>9.7365089768894997</v>
      </c>
      <c r="V27" s="34">
        <v>10.87027744636155</v>
      </c>
      <c r="W27" s="34">
        <v>10.995569754862858</v>
      </c>
      <c r="X27" s="34">
        <v>10.22816595934005</v>
      </c>
      <c r="Y27" s="34">
        <v>9.5148599127308007</v>
      </c>
      <c r="Z27" s="34">
        <v>9.6686526474389982</v>
      </c>
      <c r="AA27" s="34">
        <v>9.8734812317989</v>
      </c>
    </row>
    <row r="28" spans="1:27" x14ac:dyDescent="0.35">
      <c r="A28" s="31" t="s">
        <v>119</v>
      </c>
      <c r="B28" s="31" t="s">
        <v>34</v>
      </c>
      <c r="C28" s="34">
        <v>2.2567540399999989E-5</v>
      </c>
      <c r="D28" s="34">
        <v>2.2580982399999976E-5</v>
      </c>
      <c r="E28" s="34">
        <v>2.160275169999999E-5</v>
      </c>
      <c r="F28" s="34">
        <v>2.0156406799999998E-5</v>
      </c>
      <c r="G28" s="34">
        <v>1.9262731200000002E-5</v>
      </c>
      <c r="H28" s="34">
        <v>2.3391448599999978E-5</v>
      </c>
      <c r="I28" s="34">
        <v>2.8534311899999987E-5</v>
      </c>
      <c r="J28" s="34">
        <v>2.8527260099999979E-5</v>
      </c>
      <c r="K28" s="34">
        <v>2.7325474699999991E-5</v>
      </c>
      <c r="L28" s="34">
        <v>0.71570926026699999</v>
      </c>
      <c r="M28" s="34">
        <v>0.63053324549700007</v>
      </c>
      <c r="N28" s="34">
        <v>1.1751475474490001</v>
      </c>
      <c r="O28" s="34">
        <v>2.4306944364209992</v>
      </c>
      <c r="P28" s="34">
        <v>2.2274537840419999</v>
      </c>
      <c r="Q28" s="34">
        <v>2.2414170745300002</v>
      </c>
      <c r="R28" s="34">
        <v>2.1110401370750003</v>
      </c>
      <c r="S28" s="34">
        <v>1.9394449165179999</v>
      </c>
      <c r="T28" s="34">
        <v>1.7925511089449999</v>
      </c>
      <c r="U28" s="34">
        <v>1.7465762124049993</v>
      </c>
      <c r="V28" s="34">
        <v>1.6096582811730002</v>
      </c>
      <c r="W28" s="34">
        <v>1.7947289040844998</v>
      </c>
      <c r="X28" s="34">
        <v>2.0685722754950002</v>
      </c>
      <c r="Y28" s="34">
        <v>1.8942109489479988</v>
      </c>
      <c r="Z28" s="34">
        <v>1.9245246367509998</v>
      </c>
      <c r="AA28" s="34">
        <v>1.8001324357659998</v>
      </c>
    </row>
    <row r="29" spans="1:27" x14ac:dyDescent="0.35">
      <c r="A29" s="31" t="s">
        <v>119</v>
      </c>
      <c r="B29" s="31" t="s">
        <v>70</v>
      </c>
      <c r="C29" s="34">
        <v>37.579934000000002</v>
      </c>
      <c r="D29" s="34">
        <v>150.39125000000001</v>
      </c>
      <c r="E29" s="34">
        <v>314.59140000000002</v>
      </c>
      <c r="F29" s="34">
        <v>451.71466037076931</v>
      </c>
      <c r="G29" s="34">
        <v>3242.8280399997743</v>
      </c>
      <c r="H29" s="34">
        <v>5235.0709102749743</v>
      </c>
      <c r="I29" s="34">
        <v>6066.0765198434874</v>
      </c>
      <c r="J29" s="34">
        <v>3987.4360037018782</v>
      </c>
      <c r="K29" s="34">
        <v>5653.4851587761532</v>
      </c>
      <c r="L29" s="34">
        <v>10945.422040314563</v>
      </c>
      <c r="M29" s="34">
        <v>7222.356932972064</v>
      </c>
      <c r="N29" s="34">
        <v>9797.8894668725643</v>
      </c>
      <c r="O29" s="34">
        <v>9910.0979786662883</v>
      </c>
      <c r="P29" s="34">
        <v>9201.3389178906164</v>
      </c>
      <c r="Q29" s="34">
        <v>11683.578858819297</v>
      </c>
      <c r="R29" s="34">
        <v>10633.287187818481</v>
      </c>
      <c r="S29" s="34">
        <v>10621.454045052125</v>
      </c>
      <c r="T29" s="34">
        <v>9449.7287894666642</v>
      </c>
      <c r="U29" s="34">
        <v>9771.2936603978014</v>
      </c>
      <c r="V29" s="34">
        <v>10155.424236624025</v>
      </c>
      <c r="W29" s="34">
        <v>9573.4430856083454</v>
      </c>
      <c r="X29" s="34">
        <v>8419.5202535759072</v>
      </c>
      <c r="Y29" s="34">
        <v>8421.9542227795773</v>
      </c>
      <c r="Z29" s="34">
        <v>8422.055479114355</v>
      </c>
      <c r="AA29" s="34">
        <v>7990.7448179864405</v>
      </c>
    </row>
    <row r="30" spans="1:27" x14ac:dyDescent="0.35">
      <c r="A30" s="31" t="s">
        <v>119</v>
      </c>
      <c r="B30" s="31" t="s">
        <v>52</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row>
    <row r="31" spans="1:27" x14ac:dyDescent="0.35">
      <c r="A31" s="38" t="s">
        <v>127</v>
      </c>
      <c r="B31" s="38"/>
      <c r="C31" s="35">
        <v>213172.25561173799</v>
      </c>
      <c r="D31" s="35">
        <v>178961.12676224959</v>
      </c>
      <c r="E31" s="35">
        <v>166050.94284751953</v>
      </c>
      <c r="F31" s="35">
        <v>157967.43552370183</v>
      </c>
      <c r="G31" s="35">
        <v>145872.34122104826</v>
      </c>
      <c r="H31" s="35">
        <v>127593.6712478244</v>
      </c>
      <c r="I31" s="35">
        <v>119273.1652360911</v>
      </c>
      <c r="J31" s="35">
        <v>119851.19350804208</v>
      </c>
      <c r="K31" s="35">
        <v>113254.60765457562</v>
      </c>
      <c r="L31" s="35">
        <v>97060.823751158998</v>
      </c>
      <c r="M31" s="35">
        <v>83169.293040408986</v>
      </c>
      <c r="N31" s="35">
        <v>77361.480161401254</v>
      </c>
      <c r="O31" s="35">
        <v>67206.007651366454</v>
      </c>
      <c r="P31" s="35">
        <v>62761.02669579997</v>
      </c>
      <c r="Q31" s="35">
        <v>46466.86265478524</v>
      </c>
      <c r="R31" s="35">
        <v>45889.826227824487</v>
      </c>
      <c r="S31" s="35">
        <v>48894.243100789645</v>
      </c>
      <c r="T31" s="35">
        <v>42347.29696738303</v>
      </c>
      <c r="U31" s="35">
        <v>41480.418059296186</v>
      </c>
      <c r="V31" s="35">
        <v>33561.401363330559</v>
      </c>
      <c r="W31" s="35">
        <v>32941.142108524167</v>
      </c>
      <c r="X31" s="35">
        <v>32617.819007231836</v>
      </c>
      <c r="Y31" s="35">
        <v>31012.748090257435</v>
      </c>
      <c r="Z31" s="35">
        <v>24612.228127472139</v>
      </c>
      <c r="AA31" s="35">
        <v>24104.254127959</v>
      </c>
    </row>
    <row r="33" spans="1:27"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x14ac:dyDescent="0.35">
      <c r="A34" s="31" t="s">
        <v>120</v>
      </c>
      <c r="B34" s="31" t="s">
        <v>60</v>
      </c>
      <c r="C34" s="34">
        <v>173749.98210000002</v>
      </c>
      <c r="D34" s="34">
        <v>140298.70919999998</v>
      </c>
      <c r="E34" s="34">
        <v>133647.23846000002</v>
      </c>
      <c r="F34" s="34">
        <v>130223.56369999998</v>
      </c>
      <c r="G34" s="34">
        <v>120509.77209999999</v>
      </c>
      <c r="H34" s="34">
        <v>109451.818</v>
      </c>
      <c r="I34" s="34">
        <v>102404.1</v>
      </c>
      <c r="J34" s="34">
        <v>90371.243499999997</v>
      </c>
      <c r="K34" s="34">
        <v>86470.781199999998</v>
      </c>
      <c r="L34" s="34">
        <v>78120.05</v>
      </c>
      <c r="M34" s="34">
        <v>68781.747799999997</v>
      </c>
      <c r="N34" s="34">
        <v>70661.467600000004</v>
      </c>
      <c r="O34" s="34">
        <v>68098.369299999991</v>
      </c>
      <c r="P34" s="34">
        <v>52484.083500000001</v>
      </c>
      <c r="Q34" s="34">
        <v>42402.061700000006</v>
      </c>
      <c r="R34" s="34">
        <v>33060.160900000003</v>
      </c>
      <c r="S34" s="34">
        <v>31653.4496</v>
      </c>
      <c r="T34" s="34">
        <v>32027.107899999999</v>
      </c>
      <c r="U34" s="34">
        <v>29100.231799999998</v>
      </c>
      <c r="V34" s="34">
        <v>26417.263400000003</v>
      </c>
      <c r="W34" s="34">
        <v>21265.606600000003</v>
      </c>
      <c r="X34" s="34">
        <v>15682.433499999999</v>
      </c>
      <c r="Y34" s="34">
        <v>12983.686599999999</v>
      </c>
      <c r="Z34" s="34">
        <v>11300.513299999999</v>
      </c>
      <c r="AA34" s="34">
        <v>9042.7075000000004</v>
      </c>
    </row>
    <row r="35" spans="1:27"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x14ac:dyDescent="0.35">
      <c r="A36" s="31" t="s">
        <v>120</v>
      </c>
      <c r="B36" s="31" t="s">
        <v>18</v>
      </c>
      <c r="C36" s="34">
        <v>11573.114039999999</v>
      </c>
      <c r="D36" s="34">
        <v>7453.3202697030001</v>
      </c>
      <c r="E36" s="34">
        <v>7437.3388049630003</v>
      </c>
      <c r="F36" s="34">
        <v>7977.3397466240003</v>
      </c>
      <c r="G36" s="34">
        <v>7046.2324773399996</v>
      </c>
      <c r="H36" s="34">
        <v>6576.1924021889999</v>
      </c>
      <c r="I36" s="34">
        <v>6209.7252431750003</v>
      </c>
      <c r="J36" s="34">
        <v>5871.3080804579995</v>
      </c>
      <c r="K36" s="34">
        <v>5539.0221034650003</v>
      </c>
      <c r="L36" s="34">
        <v>5233.9855395845007</v>
      </c>
      <c r="M36" s="34">
        <v>4945.588632246001</v>
      </c>
      <c r="N36" s="34">
        <v>5212.6274228379998</v>
      </c>
      <c r="O36" s="34">
        <v>7231.5185118589998</v>
      </c>
      <c r="P36" s="34">
        <v>4756.7294867070004</v>
      </c>
      <c r="Q36" s="34">
        <v>6442.3052342279998</v>
      </c>
      <c r="R36" s="34">
        <v>4942.8836553430001</v>
      </c>
      <c r="S36" s="34">
        <v>5829.8693378159996</v>
      </c>
      <c r="T36" s="34">
        <v>5778.9937566999997</v>
      </c>
      <c r="U36" s="34">
        <v>5115.0608092900002</v>
      </c>
      <c r="V36" s="34">
        <v>5704.789871816999</v>
      </c>
      <c r="W36" s="34">
        <v>5645.2530261729989</v>
      </c>
      <c r="X36" s="34">
        <v>6798.0595108110001</v>
      </c>
      <c r="Y36" s="34">
        <v>5828.053840728001</v>
      </c>
      <c r="Z36" s="34">
        <v>4650.6578288200008</v>
      </c>
      <c r="AA36" s="34">
        <v>2523.547973148</v>
      </c>
    </row>
    <row r="37" spans="1:27"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x14ac:dyDescent="0.35">
      <c r="A38" s="31" t="s">
        <v>120</v>
      </c>
      <c r="B38" s="31" t="s">
        <v>63</v>
      </c>
      <c r="C38" s="34">
        <v>57.904427259919999</v>
      </c>
      <c r="D38" s="34">
        <v>2.0660352369999992E-2</v>
      </c>
      <c r="E38" s="34">
        <v>5.4515762524999998</v>
      </c>
      <c r="F38" s="34">
        <v>10.127799245589999</v>
      </c>
      <c r="G38" s="34">
        <v>1.5848457239999982E-2</v>
      </c>
      <c r="H38" s="34">
        <v>3.7922236990200004</v>
      </c>
      <c r="I38" s="34">
        <v>1.5028048459999999E-2</v>
      </c>
      <c r="J38" s="34">
        <v>2.2227255603600002</v>
      </c>
      <c r="K38" s="34">
        <v>1.4445241719999991E-2</v>
      </c>
      <c r="L38" s="34">
        <v>1.3082047063400002</v>
      </c>
      <c r="M38" s="34">
        <v>1.3192272270000001E-2</v>
      </c>
      <c r="N38" s="34">
        <v>85.948745117000001</v>
      </c>
      <c r="O38" s="34">
        <v>119.25367565830001</v>
      </c>
      <c r="P38" s="34">
        <v>8.8053553399999891E-3</v>
      </c>
      <c r="Q38" s="34">
        <v>197.39535680669997</v>
      </c>
      <c r="R38" s="34">
        <v>494.50364025499994</v>
      </c>
      <c r="S38" s="34">
        <v>342.55290883099991</v>
      </c>
      <c r="T38" s="34">
        <v>113.88833019622999</v>
      </c>
      <c r="U38" s="34">
        <v>540.23668455500001</v>
      </c>
      <c r="V38" s="34">
        <v>430.89752219589997</v>
      </c>
      <c r="W38" s="34">
        <v>487.8842953358</v>
      </c>
      <c r="X38" s="34">
        <v>1421.7781631244002</v>
      </c>
      <c r="Y38" s="34">
        <v>1240.07601664464</v>
      </c>
      <c r="Z38" s="34">
        <v>1314.7897705237001</v>
      </c>
      <c r="AA38" s="34">
        <v>1936.7836795299997</v>
      </c>
    </row>
    <row r="39" spans="1:27" x14ac:dyDescent="0.35">
      <c r="A39" s="31" t="s">
        <v>120</v>
      </c>
      <c r="B39" s="31" t="s">
        <v>62</v>
      </c>
      <c r="C39" s="34">
        <v>4626.5164999999997</v>
      </c>
      <c r="D39" s="34">
        <v>4358.5024000000003</v>
      </c>
      <c r="E39" s="34">
        <v>4119.9267</v>
      </c>
      <c r="F39" s="34">
        <v>3868.1075000000001</v>
      </c>
      <c r="G39" s="34">
        <v>3644.2844</v>
      </c>
      <c r="H39" s="34">
        <v>3440.7719999999999</v>
      </c>
      <c r="I39" s="34">
        <v>3253.4315000000001</v>
      </c>
      <c r="J39" s="34">
        <v>3042.4762000000001</v>
      </c>
      <c r="K39" s="34">
        <v>2879.9327000000003</v>
      </c>
      <c r="L39" s="34">
        <v>2713.2276000000002</v>
      </c>
      <c r="M39" s="34">
        <v>2566.9534000000003</v>
      </c>
      <c r="N39" s="34">
        <v>2404.95325</v>
      </c>
      <c r="O39" s="34">
        <v>2267.0632999999998</v>
      </c>
      <c r="P39" s="34">
        <v>2133.0962000000004</v>
      </c>
      <c r="Q39" s="34">
        <v>2012.20606</v>
      </c>
      <c r="R39" s="34">
        <v>1882.1205</v>
      </c>
      <c r="S39" s="34">
        <v>664.14956000000006</v>
      </c>
      <c r="T39" s="34">
        <v>629.45356000000004</v>
      </c>
      <c r="U39" s="34">
        <v>592.16293999999994</v>
      </c>
      <c r="V39" s="34">
        <v>561.80630000000008</v>
      </c>
      <c r="W39" s="34">
        <v>529.69725000000005</v>
      </c>
      <c r="X39" s="34">
        <v>0</v>
      </c>
      <c r="Y39" s="34">
        <v>0</v>
      </c>
      <c r="Z39" s="34">
        <v>0</v>
      </c>
      <c r="AA39" s="34">
        <v>0</v>
      </c>
    </row>
    <row r="40" spans="1:27" x14ac:dyDescent="0.35">
      <c r="A40" s="31" t="s">
        <v>120</v>
      </c>
      <c r="B40" s="31" t="s">
        <v>66</v>
      </c>
      <c r="C40" s="34">
        <v>5150.3301899999997</v>
      </c>
      <c r="D40" s="34">
        <v>16117.3774243999</v>
      </c>
      <c r="E40" s="34">
        <v>17074.057764071495</v>
      </c>
      <c r="F40" s="34">
        <v>14155.625701743398</v>
      </c>
      <c r="G40" s="34">
        <v>15793.071247166403</v>
      </c>
      <c r="H40" s="34">
        <v>15051.967769764</v>
      </c>
      <c r="I40" s="34">
        <v>14971.605524787601</v>
      </c>
      <c r="J40" s="34">
        <v>24373.234223023501</v>
      </c>
      <c r="K40" s="34">
        <v>22128.058385411503</v>
      </c>
      <c r="L40" s="34">
        <v>26766.692481940998</v>
      </c>
      <c r="M40" s="34">
        <v>23849.807814858901</v>
      </c>
      <c r="N40" s="34">
        <v>23094.545208226507</v>
      </c>
      <c r="O40" s="34">
        <v>20895.386396645794</v>
      </c>
      <c r="P40" s="34">
        <v>30988.189374161502</v>
      </c>
      <c r="Q40" s="34">
        <v>33083.176019083498</v>
      </c>
      <c r="R40" s="34">
        <v>34466.558990900994</v>
      </c>
      <c r="S40" s="34">
        <v>37637.490427079494</v>
      </c>
      <c r="T40" s="34">
        <v>34905.759062585603</v>
      </c>
      <c r="U40" s="34">
        <v>33604.013896722303</v>
      </c>
      <c r="V40" s="34">
        <v>28295.588663446397</v>
      </c>
      <c r="W40" s="34">
        <v>27360.936916361698</v>
      </c>
      <c r="X40" s="34">
        <v>22823.401430385307</v>
      </c>
      <c r="Y40" s="34">
        <v>25901.2881899196</v>
      </c>
      <c r="Z40" s="34">
        <v>24342.761708808597</v>
      </c>
      <c r="AA40" s="34">
        <v>24784.729308663198</v>
      </c>
    </row>
    <row r="41" spans="1:27" x14ac:dyDescent="0.35">
      <c r="A41" s="31" t="s">
        <v>120</v>
      </c>
      <c r="B41" s="31" t="s">
        <v>65</v>
      </c>
      <c r="C41" s="34">
        <v>5.189423195060451</v>
      </c>
      <c r="D41" s="34">
        <v>6.9300429607888194</v>
      </c>
      <c r="E41" s="34">
        <v>6.5825603445695444</v>
      </c>
      <c r="F41" s="34">
        <v>5.9309088283660349</v>
      </c>
      <c r="G41" s="34">
        <v>5.4763959081467783</v>
      </c>
      <c r="H41" s="34">
        <v>5.5031226705454177</v>
      </c>
      <c r="I41" s="34">
        <v>5.1932916787209891</v>
      </c>
      <c r="J41" s="34">
        <v>4.1030812738138271</v>
      </c>
      <c r="K41" s="34">
        <v>4.3030899499679496</v>
      </c>
      <c r="L41" s="34">
        <v>4.2148807827853991</v>
      </c>
      <c r="M41" s="34">
        <v>4.586732508316369</v>
      </c>
      <c r="N41" s="34">
        <v>4.8973297635410953</v>
      </c>
      <c r="O41" s="34">
        <v>4.5050148862589978</v>
      </c>
      <c r="P41" s="34">
        <v>4.1662282643049471</v>
      </c>
      <c r="Q41" s="34">
        <v>4.1750617199937068</v>
      </c>
      <c r="R41" s="34">
        <v>3.8014367342912894</v>
      </c>
      <c r="S41" s="34">
        <v>2.9625712949437975</v>
      </c>
      <c r="T41" s="34">
        <v>3.0954551497531493</v>
      </c>
      <c r="U41" s="34">
        <v>3.0483960660736678</v>
      </c>
      <c r="V41" s="34">
        <v>2.99323031851472</v>
      </c>
      <c r="W41" s="34">
        <v>3.9478521120126797</v>
      </c>
      <c r="X41" s="34">
        <v>5.4442435287322306</v>
      </c>
      <c r="Y41" s="34">
        <v>4.9449225172058</v>
      </c>
      <c r="Z41" s="34">
        <v>4.8535824469286686</v>
      </c>
      <c r="AA41" s="34">
        <v>4.5740303683798906</v>
      </c>
    </row>
    <row r="42" spans="1:27" x14ac:dyDescent="0.35">
      <c r="A42" s="31" t="s">
        <v>120</v>
      </c>
      <c r="B42" s="31" t="s">
        <v>34</v>
      </c>
      <c r="C42" s="34">
        <v>2.2425085381499996E-2</v>
      </c>
      <c r="D42" s="34">
        <v>3.3651808026700002E-2</v>
      </c>
      <c r="E42" s="34">
        <v>4.7554031179499905E-2</v>
      </c>
      <c r="F42" s="34">
        <v>4.6906144252799896E-2</v>
      </c>
      <c r="G42" s="34">
        <v>4.4051034858299996E-2</v>
      </c>
      <c r="H42" s="34">
        <v>5.0699541748999995E-2</v>
      </c>
      <c r="I42" s="34">
        <v>4.5472248847399803E-2</v>
      </c>
      <c r="J42" s="34">
        <v>3.7176983632000005E-2</v>
      </c>
      <c r="K42" s="34">
        <v>3.8093279125199997E-2</v>
      </c>
      <c r="L42" s="34">
        <v>4.1635639062999996E-2</v>
      </c>
      <c r="M42" s="34">
        <v>3.4920393844000003E-2</v>
      </c>
      <c r="N42" s="34">
        <v>3.7775019069999895E-2</v>
      </c>
      <c r="O42" s="34">
        <v>0.37188767966000003</v>
      </c>
      <c r="P42" s="34">
        <v>0.33161271119999902</v>
      </c>
      <c r="Q42" s="34">
        <v>0.3364412444999989</v>
      </c>
      <c r="R42" s="34">
        <v>0.31038395564999999</v>
      </c>
      <c r="S42" s="34">
        <v>0.28645125319999898</v>
      </c>
      <c r="T42" s="34">
        <v>0.26932525183</v>
      </c>
      <c r="U42" s="34">
        <v>0.25824500049999988</v>
      </c>
      <c r="V42" s="34">
        <v>0.24382979550000003</v>
      </c>
      <c r="W42" s="34">
        <v>0.23387409035999901</v>
      </c>
      <c r="X42" s="34">
        <v>0.22205583393999997</v>
      </c>
      <c r="Y42" s="34">
        <v>0.20187240040000001</v>
      </c>
      <c r="Z42" s="34">
        <v>0.19168368137</v>
      </c>
      <c r="AA42" s="34">
        <v>0.18109040875999899</v>
      </c>
    </row>
    <row r="43" spans="1:27" x14ac:dyDescent="0.35">
      <c r="A43" s="31" t="s">
        <v>120</v>
      </c>
      <c r="B43" s="31" t="s">
        <v>70</v>
      </c>
      <c r="C43" s="34">
        <v>209.48126999999999</v>
      </c>
      <c r="D43" s="34">
        <v>536.68650000000002</v>
      </c>
      <c r="E43" s="34">
        <v>1360.5499</v>
      </c>
      <c r="F43" s="34">
        <v>1270.1485046305331</v>
      </c>
      <c r="G43" s="34">
        <v>1115.5598046685591</v>
      </c>
      <c r="H43" s="34">
        <v>1490.8734049561599</v>
      </c>
      <c r="I43" s="34">
        <v>1423.5182049797511</v>
      </c>
      <c r="J43" s="34">
        <v>1211.6020048331707</v>
      </c>
      <c r="K43" s="34">
        <v>1286.7755050740047</v>
      </c>
      <c r="L43" s="34">
        <v>1715.1955058950284</v>
      </c>
      <c r="M43" s="34">
        <v>1411.3852057555569</v>
      </c>
      <c r="N43" s="34">
        <v>1596.0784066635169</v>
      </c>
      <c r="O43" s="34">
        <v>1342.317507917051</v>
      </c>
      <c r="P43" s="34">
        <v>1389.2896076802285</v>
      </c>
      <c r="Q43" s="34">
        <v>1736.87623194449</v>
      </c>
      <c r="R43" s="34">
        <v>1596.5872767133999</v>
      </c>
      <c r="S43" s="34">
        <v>1211.4736983999999</v>
      </c>
      <c r="T43" s="34">
        <v>1156.9240834</v>
      </c>
      <c r="U43" s="34">
        <v>1170.3601852000002</v>
      </c>
      <c r="V43" s="34">
        <v>1231.0876925999999</v>
      </c>
      <c r="W43" s="34">
        <v>1111.8129037000001</v>
      </c>
      <c r="X43" s="34">
        <v>1051.6507823999998</v>
      </c>
      <c r="Y43" s="34">
        <v>828.60877349999987</v>
      </c>
      <c r="Z43" s="34">
        <v>935.98724279999999</v>
      </c>
      <c r="AA43" s="34">
        <v>805.77479530000005</v>
      </c>
    </row>
    <row r="44" spans="1:27" x14ac:dyDescent="0.35">
      <c r="A44" s="31" t="s">
        <v>120</v>
      </c>
      <c r="B44" s="31" t="s">
        <v>52</v>
      </c>
      <c r="C44" s="34">
        <v>0</v>
      </c>
      <c r="D44" s="34">
        <v>0</v>
      </c>
      <c r="E44" s="34">
        <v>0</v>
      </c>
      <c r="F44" s="34">
        <v>0</v>
      </c>
      <c r="G44" s="34">
        <v>0</v>
      </c>
      <c r="H44" s="34">
        <v>0</v>
      </c>
      <c r="I44" s="34">
        <v>0</v>
      </c>
      <c r="J44" s="34">
        <v>0</v>
      </c>
      <c r="K44" s="34">
        <v>0</v>
      </c>
      <c r="L44" s="34">
        <v>0</v>
      </c>
      <c r="M44" s="34">
        <v>0</v>
      </c>
      <c r="N44" s="34">
        <v>0</v>
      </c>
      <c r="O44" s="34">
        <v>0</v>
      </c>
      <c r="P44" s="34">
        <v>0</v>
      </c>
      <c r="Q44" s="34">
        <v>0</v>
      </c>
      <c r="R44" s="34">
        <v>0</v>
      </c>
      <c r="S44" s="34">
        <v>0</v>
      </c>
      <c r="T44" s="34">
        <v>0</v>
      </c>
      <c r="U44" s="34">
        <v>0</v>
      </c>
      <c r="V44" s="34">
        <v>0</v>
      </c>
      <c r="W44" s="34">
        <v>0</v>
      </c>
      <c r="X44" s="34">
        <v>0</v>
      </c>
      <c r="Y44" s="34">
        <v>0</v>
      </c>
      <c r="Z44" s="34">
        <v>0</v>
      </c>
      <c r="AA44" s="34">
        <v>0</v>
      </c>
    </row>
    <row r="45" spans="1:27" x14ac:dyDescent="0.35">
      <c r="A45" s="38" t="s">
        <v>127</v>
      </c>
      <c r="B45" s="38"/>
      <c r="C45" s="35">
        <v>195163.036680455</v>
      </c>
      <c r="D45" s="35">
        <v>168234.85999741603</v>
      </c>
      <c r="E45" s="35">
        <v>162290.59586563159</v>
      </c>
      <c r="F45" s="35">
        <v>156240.69535644137</v>
      </c>
      <c r="G45" s="35">
        <v>146998.8524688718</v>
      </c>
      <c r="H45" s="35">
        <v>134530.04551832259</v>
      </c>
      <c r="I45" s="35">
        <v>126844.0705876898</v>
      </c>
      <c r="J45" s="35">
        <v>123664.58781031569</v>
      </c>
      <c r="K45" s="35">
        <v>117022.11192406819</v>
      </c>
      <c r="L45" s="35">
        <v>112839.47870701461</v>
      </c>
      <c r="M45" s="35">
        <v>100148.69757188548</v>
      </c>
      <c r="N45" s="35">
        <v>101464.43955594506</v>
      </c>
      <c r="O45" s="35">
        <v>98616.096199049352</v>
      </c>
      <c r="P45" s="35">
        <v>90366.273594488157</v>
      </c>
      <c r="Q45" s="35">
        <v>84141.319431838187</v>
      </c>
      <c r="R45" s="35">
        <v>74850.029123233297</v>
      </c>
      <c r="S45" s="35">
        <v>76130.474405021436</v>
      </c>
      <c r="T45" s="35">
        <v>73458.298064631585</v>
      </c>
      <c r="U45" s="35">
        <v>68954.754526633376</v>
      </c>
      <c r="V45" s="35">
        <v>61413.33898777781</v>
      </c>
      <c r="W45" s="35">
        <v>55293.325939982511</v>
      </c>
      <c r="X45" s="35">
        <v>46731.116847849436</v>
      </c>
      <c r="Y45" s="35">
        <v>45958.049569809453</v>
      </c>
      <c r="Z45" s="35">
        <v>41613.576190599226</v>
      </c>
      <c r="AA45" s="35">
        <v>38292.342491709576</v>
      </c>
    </row>
    <row r="47" spans="1:27"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x14ac:dyDescent="0.35">
      <c r="A49" s="31" t="s">
        <v>121</v>
      </c>
      <c r="B49" s="31" t="s">
        <v>68</v>
      </c>
      <c r="C49" s="34">
        <v>118975.409</v>
      </c>
      <c r="D49" s="34">
        <v>99119.644</v>
      </c>
      <c r="E49" s="34">
        <v>100733.21649999999</v>
      </c>
      <c r="F49" s="34">
        <v>92594.153000000006</v>
      </c>
      <c r="G49" s="34">
        <v>85585.137000000002</v>
      </c>
      <c r="H49" s="34">
        <v>79158.846000000005</v>
      </c>
      <c r="I49" s="34">
        <v>71401.911500000002</v>
      </c>
      <c r="J49" s="34">
        <v>68131.622000000003</v>
      </c>
      <c r="K49" s="34">
        <v>53546.0723</v>
      </c>
      <c r="L49" s="34">
        <v>47485.612999999998</v>
      </c>
      <c r="M49" s="34">
        <v>39748.875500000002</v>
      </c>
      <c r="N49" s="34">
        <v>41000.523000000001</v>
      </c>
      <c r="O49" s="34">
        <v>39592.834000000003</v>
      </c>
      <c r="P49" s="34">
        <v>34012.656499999997</v>
      </c>
      <c r="Q49" s="34">
        <v>31076.7565</v>
      </c>
      <c r="R49" s="34">
        <v>27667.5887</v>
      </c>
      <c r="S49" s="34">
        <v>29633.199000000001</v>
      </c>
      <c r="T49" s="34">
        <v>27353.410600000003</v>
      </c>
      <c r="U49" s="34">
        <v>26726.492100000003</v>
      </c>
      <c r="V49" s="34">
        <v>23943.913499999999</v>
      </c>
      <c r="W49" s="34">
        <v>24113.513999999999</v>
      </c>
      <c r="X49" s="34">
        <v>22663.560100000002</v>
      </c>
      <c r="Y49" s="34">
        <v>19592.607199999999</v>
      </c>
      <c r="Z49" s="34">
        <v>16472.222300000001</v>
      </c>
      <c r="AA49" s="34">
        <v>13577.111699999999</v>
      </c>
    </row>
    <row r="50" spans="1:27" x14ac:dyDescent="0.35">
      <c r="A50" s="31" t="s">
        <v>121</v>
      </c>
      <c r="B50" s="31" t="s">
        <v>18</v>
      </c>
      <c r="C50" s="34">
        <v>0</v>
      </c>
      <c r="D50" s="34">
        <v>8.1126175000000005E-3</v>
      </c>
      <c r="E50" s="34">
        <v>8.1704645000000003E-3</v>
      </c>
      <c r="F50" s="34">
        <v>8.0215700000000004E-3</v>
      </c>
      <c r="G50" s="34">
        <v>7.6229142999999994E-3</v>
      </c>
      <c r="H50" s="34">
        <v>7.3533399999999903E-3</v>
      </c>
      <c r="I50" s="34">
        <v>7.2955946999999997E-3</v>
      </c>
      <c r="J50" s="34">
        <v>7.2383889999999996E-3</v>
      </c>
      <c r="K50" s="34">
        <v>7.6476749999999996E-3</v>
      </c>
      <c r="L50" s="34">
        <v>8.2403589999999992E-3</v>
      </c>
      <c r="M50" s="34">
        <v>7.4991874999999998E-3</v>
      </c>
      <c r="N50" s="34">
        <v>7.9363937000000006E-3</v>
      </c>
      <c r="O50" s="34">
        <v>8.5814705000000005E-3</v>
      </c>
      <c r="P50" s="34">
        <v>8.0152330000000001E-3</v>
      </c>
      <c r="Q50" s="34">
        <v>7.6808475999999995E-3</v>
      </c>
      <c r="R50" s="34">
        <v>7.2650900000000001E-3</v>
      </c>
      <c r="S50" s="34">
        <v>8.925134999999999E-3</v>
      </c>
      <c r="T50" s="34">
        <v>8.7380220000000015E-3</v>
      </c>
      <c r="U50" s="34">
        <v>8.9989690000000008E-3</v>
      </c>
      <c r="V50" s="34">
        <v>8.4711669999999999E-3</v>
      </c>
      <c r="W50" s="34">
        <v>1.0983386999999898E-2</v>
      </c>
      <c r="X50" s="34">
        <v>1.0659145E-2</v>
      </c>
      <c r="Y50" s="34">
        <v>1.0149960499999899E-2</v>
      </c>
      <c r="Z50" s="34">
        <v>9.8782289999999988E-3</v>
      </c>
      <c r="AA50" s="34">
        <v>9.5524780000000014E-3</v>
      </c>
    </row>
    <row r="51" spans="1:27" x14ac:dyDescent="0.35">
      <c r="A51" s="31" t="s">
        <v>121</v>
      </c>
      <c r="B51" s="31" t="s">
        <v>30</v>
      </c>
      <c r="C51" s="34">
        <v>50.664470000000001</v>
      </c>
      <c r="D51" s="34">
        <v>39.11656</v>
      </c>
      <c r="E51" s="34">
        <v>46.177637000000004</v>
      </c>
      <c r="F51" s="34">
        <v>11.738999</v>
      </c>
      <c r="G51" s="34">
        <v>0.14957591000000001</v>
      </c>
      <c r="H51" s="34">
        <v>12.87759</v>
      </c>
      <c r="I51" s="34">
        <v>3.3508825999999998</v>
      </c>
      <c r="J51" s="34">
        <v>2.2563882</v>
      </c>
      <c r="K51" s="34">
        <v>8.1133509999999998</v>
      </c>
      <c r="L51" s="34">
        <v>33.078413999999995</v>
      </c>
      <c r="M51" s="34">
        <v>17.264140000000001</v>
      </c>
      <c r="N51" s="34">
        <v>17.155497999999998</v>
      </c>
      <c r="O51" s="34">
        <v>31.769307000000001</v>
      </c>
      <c r="P51" s="34">
        <v>13.364621999999999</v>
      </c>
      <c r="Q51" s="34">
        <v>32.359966999999997</v>
      </c>
      <c r="R51" s="34">
        <v>37.948476999999997</v>
      </c>
      <c r="S51" s="34">
        <v>84.173164</v>
      </c>
      <c r="T51" s="34">
        <v>38.999535000000002</v>
      </c>
      <c r="U51" s="34">
        <v>0</v>
      </c>
      <c r="V51" s="34">
        <v>0</v>
      </c>
      <c r="W51" s="34">
        <v>0</v>
      </c>
      <c r="X51" s="34">
        <v>0</v>
      </c>
      <c r="Y51" s="34">
        <v>0</v>
      </c>
      <c r="Z51" s="34">
        <v>0</v>
      </c>
      <c r="AA51" s="34">
        <v>0</v>
      </c>
    </row>
    <row r="52" spans="1:27" x14ac:dyDescent="0.35">
      <c r="A52" s="31" t="s">
        <v>121</v>
      </c>
      <c r="B52" s="31" t="s">
        <v>63</v>
      </c>
      <c r="C52" s="34">
        <v>111.98834589590001</v>
      </c>
      <c r="D52" s="34">
        <v>192.85468875070003</v>
      </c>
      <c r="E52" s="34">
        <v>154.48789025049999</v>
      </c>
      <c r="F52" s="34">
        <v>50.7170525242</v>
      </c>
      <c r="G52" s="34">
        <v>1.9850264799999996E-2</v>
      </c>
      <c r="H52" s="34">
        <v>50.2430592718</v>
      </c>
      <c r="I52" s="34">
        <v>9.4430513557999998</v>
      </c>
      <c r="J52" s="34">
        <v>4.2557926376999999</v>
      </c>
      <c r="K52" s="34">
        <v>4.4845530248999994</v>
      </c>
      <c r="L52" s="34">
        <v>63.881402530399995</v>
      </c>
      <c r="M52" s="34">
        <v>61.161502772900008</v>
      </c>
      <c r="N52" s="34">
        <v>45.144291062699999</v>
      </c>
      <c r="O52" s="34">
        <v>51.749177420400002</v>
      </c>
      <c r="P52" s="34">
        <v>1.0883952006999997</v>
      </c>
      <c r="Q52" s="34">
        <v>69.328047835199996</v>
      </c>
      <c r="R52" s="34">
        <v>74.401526137000005</v>
      </c>
      <c r="S52" s="34">
        <v>161.84532021809991</v>
      </c>
      <c r="T52" s="34">
        <v>28.04416272169999</v>
      </c>
      <c r="U52" s="34">
        <v>126.35109577549999</v>
      </c>
      <c r="V52" s="34">
        <v>140.33470740389998</v>
      </c>
      <c r="W52" s="34">
        <v>378.77256714480006</v>
      </c>
      <c r="X52" s="34">
        <v>318.31330749119996</v>
      </c>
      <c r="Y52" s="34">
        <v>1003.0955847758</v>
      </c>
      <c r="Z52" s="34">
        <v>853.75094327270006</v>
      </c>
      <c r="AA52" s="34">
        <v>822.05232819600008</v>
      </c>
    </row>
    <row r="53" spans="1:27" x14ac:dyDescent="0.35">
      <c r="A53" s="31" t="s">
        <v>121</v>
      </c>
      <c r="B53" s="31" t="s">
        <v>62</v>
      </c>
      <c r="C53" s="34">
        <v>19230.212440000003</v>
      </c>
      <c r="D53" s="34">
        <v>17911.290199999999</v>
      </c>
      <c r="E53" s="34">
        <v>15502.98566</v>
      </c>
      <c r="F53" s="34">
        <v>18022.80689</v>
      </c>
      <c r="G53" s="34">
        <v>17464.16473</v>
      </c>
      <c r="H53" s="34">
        <v>15579.837939999999</v>
      </c>
      <c r="I53" s="34">
        <v>14794.222680000001</v>
      </c>
      <c r="J53" s="34">
        <v>18081.437260000002</v>
      </c>
      <c r="K53" s="34">
        <v>13959.946389999999</v>
      </c>
      <c r="L53" s="34">
        <v>11301.907769999998</v>
      </c>
      <c r="M53" s="34">
        <v>10572.333520000002</v>
      </c>
      <c r="N53" s="34">
        <v>9069.6583599999994</v>
      </c>
      <c r="O53" s="34">
        <v>10574.933279999999</v>
      </c>
      <c r="P53" s="34">
        <v>10273.025909999998</v>
      </c>
      <c r="Q53" s="34">
        <v>9209.9785900000006</v>
      </c>
      <c r="R53" s="34">
        <v>8670.4071800000002</v>
      </c>
      <c r="S53" s="34">
        <v>10434.424429999997</v>
      </c>
      <c r="T53" s="34">
        <v>8180.5758399999995</v>
      </c>
      <c r="U53" s="34">
        <v>6626.8791700000002</v>
      </c>
      <c r="V53" s="34">
        <v>6212.7267299999994</v>
      </c>
      <c r="W53" s="34">
        <v>5351.8126900000007</v>
      </c>
      <c r="X53" s="34">
        <v>6205.1337000000003</v>
      </c>
      <c r="Y53" s="34">
        <v>6011.4440700000005</v>
      </c>
      <c r="Z53" s="34">
        <v>5368.8794100000005</v>
      </c>
      <c r="AA53" s="34">
        <v>5085.5007959999994</v>
      </c>
    </row>
    <row r="54" spans="1:27" x14ac:dyDescent="0.35">
      <c r="A54" s="31" t="s">
        <v>121</v>
      </c>
      <c r="B54" s="31" t="s">
        <v>66</v>
      </c>
      <c r="C54" s="34">
        <v>28794.33711</v>
      </c>
      <c r="D54" s="34">
        <v>33124.523759071031</v>
      </c>
      <c r="E54" s="34">
        <v>26977.108186511457</v>
      </c>
      <c r="F54" s="34">
        <v>25718.577122901439</v>
      </c>
      <c r="G54" s="34">
        <v>25408.010018122975</v>
      </c>
      <c r="H54" s="34">
        <v>25202.609998126842</v>
      </c>
      <c r="I54" s="34">
        <v>24069.173309480524</v>
      </c>
      <c r="J54" s="34">
        <v>21858.166485705755</v>
      </c>
      <c r="K54" s="34">
        <v>21178.031683936009</v>
      </c>
      <c r="L54" s="34">
        <v>20441.366524607118</v>
      </c>
      <c r="M54" s="34">
        <v>21997.264665201728</v>
      </c>
      <c r="N54" s="34">
        <v>18063.385059959503</v>
      </c>
      <c r="O54" s="34">
        <v>17243.455118933278</v>
      </c>
      <c r="P54" s="34">
        <v>17820.67347736044</v>
      </c>
      <c r="Q54" s="34">
        <v>20339.804170022035</v>
      </c>
      <c r="R54" s="34">
        <v>19654.473248695365</v>
      </c>
      <c r="S54" s="34">
        <v>17204.39693551607</v>
      </c>
      <c r="T54" s="34">
        <v>15757.431618471783</v>
      </c>
      <c r="U54" s="34">
        <v>14473.394641635348</v>
      </c>
      <c r="V54" s="34">
        <v>15457.536008678659</v>
      </c>
      <c r="W54" s="34">
        <v>14867.926950084311</v>
      </c>
      <c r="X54" s="34">
        <v>16800.555911996347</v>
      </c>
      <c r="Y54" s="34">
        <v>16225.922558530989</v>
      </c>
      <c r="Z54" s="34">
        <v>16187.357245927064</v>
      </c>
      <c r="AA54" s="34">
        <v>14730.474299258469</v>
      </c>
    </row>
    <row r="55" spans="1:27" x14ac:dyDescent="0.35">
      <c r="A55" s="31" t="s">
        <v>121</v>
      </c>
      <c r="B55" s="31" t="s">
        <v>65</v>
      </c>
      <c r="C55" s="34">
        <v>2.1916239358275398</v>
      </c>
      <c r="D55" s="34">
        <v>2.0619184866275679</v>
      </c>
      <c r="E55" s="34">
        <v>2.0220858930493177</v>
      </c>
      <c r="F55" s="34">
        <v>1.82032777729411</v>
      </c>
      <c r="G55" s="34">
        <v>1.6337014100264398</v>
      </c>
      <c r="H55" s="34">
        <v>1.6331543580724004</v>
      </c>
      <c r="I55" s="34">
        <v>1.5729806846147001</v>
      </c>
      <c r="J55" s="34">
        <v>1.9468811811239974</v>
      </c>
      <c r="K55" s="34">
        <v>1.9100706926959981</v>
      </c>
      <c r="L55" s="34">
        <v>2.3364294584254979</v>
      </c>
      <c r="M55" s="34">
        <v>2.1987543010856987</v>
      </c>
      <c r="N55" s="34">
        <v>2.1878448891352971</v>
      </c>
      <c r="O55" s="34">
        <v>1.9717976852809969</v>
      </c>
      <c r="P55" s="34">
        <v>1.7687560828899989</v>
      </c>
      <c r="Q55" s="34">
        <v>2.2216968696427988</v>
      </c>
      <c r="R55" s="34">
        <v>2.689218381047799</v>
      </c>
      <c r="S55" s="34">
        <v>2.3653871365579997</v>
      </c>
      <c r="T55" s="34">
        <v>3.1822362974583998</v>
      </c>
      <c r="U55" s="34">
        <v>3.0728285020569999</v>
      </c>
      <c r="V55" s="34">
        <v>2.8795158862694996</v>
      </c>
      <c r="W55" s="34">
        <v>2.8053284466549999</v>
      </c>
      <c r="X55" s="34">
        <v>2.6876019480000006</v>
      </c>
      <c r="Y55" s="34">
        <v>2.4720937939999996</v>
      </c>
      <c r="Z55" s="34">
        <v>2.3877327940000002</v>
      </c>
      <c r="AA55" s="34">
        <v>2.3008508569999999</v>
      </c>
    </row>
    <row r="56" spans="1:27" x14ac:dyDescent="0.35">
      <c r="A56" s="31" t="s">
        <v>121</v>
      </c>
      <c r="B56" s="31" t="s">
        <v>34</v>
      </c>
      <c r="C56" s="34">
        <v>2.9215487336999999E-2</v>
      </c>
      <c r="D56" s="34">
        <v>2.4211341214400002E-2</v>
      </c>
      <c r="E56" s="34">
        <v>2.6120702246500004E-2</v>
      </c>
      <c r="F56" s="34">
        <v>2.1755441946299994E-2</v>
      </c>
      <c r="G56" s="34">
        <v>2.0806438259499998E-2</v>
      </c>
      <c r="H56" s="34">
        <v>2.0181812602000006E-2</v>
      </c>
      <c r="I56" s="34">
        <v>1.8426515417999997E-2</v>
      </c>
      <c r="J56" s="34">
        <v>1.886408924E-2</v>
      </c>
      <c r="K56" s="34">
        <v>1.8226351833599993E-2</v>
      </c>
      <c r="L56" s="34">
        <v>2.1723167118E-2</v>
      </c>
      <c r="M56" s="34">
        <v>1.4331684244999999E-2</v>
      </c>
      <c r="N56" s="34">
        <v>1.7718084190999992E-2</v>
      </c>
      <c r="O56" s="34">
        <v>4.6711428250000003E-3</v>
      </c>
      <c r="P56" s="34">
        <v>4.1735590829999995E-3</v>
      </c>
      <c r="Q56" s="34">
        <v>4.6322075439999997E-3</v>
      </c>
      <c r="R56" s="34">
        <v>4.2770817630000003E-3</v>
      </c>
      <c r="S56" s="34">
        <v>3.9898854429999998E-3</v>
      </c>
      <c r="T56" s="34">
        <v>3.7169759819999999E-3</v>
      </c>
      <c r="U56" s="34">
        <v>3.6030696629999999E-3</v>
      </c>
      <c r="V56" s="34">
        <v>3.3610505969999998E-3</v>
      </c>
      <c r="W56" s="34">
        <v>3.4491669329999998E-3</v>
      </c>
      <c r="X56" s="34">
        <v>3.1643273499999997E-3</v>
      </c>
      <c r="Y56" s="34">
        <v>2.78021172E-3</v>
      </c>
      <c r="Z56" s="34">
        <v>2.5692199760000002E-3</v>
      </c>
      <c r="AA56" s="34">
        <v>2.6350713759999995E-3</v>
      </c>
    </row>
    <row r="57" spans="1:27" x14ac:dyDescent="0.35">
      <c r="A57" s="31" t="s">
        <v>121</v>
      </c>
      <c r="B57" s="31" t="s">
        <v>70</v>
      </c>
      <c r="C57" s="34">
        <v>0</v>
      </c>
      <c r="D57" s="34">
        <v>0</v>
      </c>
      <c r="E57" s="34">
        <v>0</v>
      </c>
      <c r="F57" s="34">
        <v>4.800953E-6</v>
      </c>
      <c r="G57" s="34">
        <v>4.7845500000000006E-6</v>
      </c>
      <c r="H57" s="34">
        <v>4.9579509999999898E-6</v>
      </c>
      <c r="I57" s="34">
        <v>4.9790484000000003E-6</v>
      </c>
      <c r="J57" s="34">
        <v>4.9346234000000003E-6</v>
      </c>
      <c r="K57" s="34">
        <v>5.2256919999999996E-6</v>
      </c>
      <c r="L57" s="34">
        <v>6.9355704000000003E-6</v>
      </c>
      <c r="M57" s="34">
        <v>6.2202667000000003E-6</v>
      </c>
      <c r="N57" s="34">
        <v>7.2307646999999997E-6</v>
      </c>
      <c r="O57" s="34">
        <v>6.9692340000000006E-6</v>
      </c>
      <c r="P57" s="34">
        <v>6.7460466999999999E-6</v>
      </c>
      <c r="Q57" s="34">
        <v>9.0651559999999988E-6</v>
      </c>
      <c r="R57" s="34">
        <v>9.7867359999999907E-6</v>
      </c>
      <c r="S57" s="34">
        <v>9.9399019999999898E-6</v>
      </c>
      <c r="T57" s="34">
        <v>9.5758110000000008E-6</v>
      </c>
      <c r="U57" s="34">
        <v>1.0408746999999999E-5</v>
      </c>
      <c r="V57" s="34">
        <v>1.10230995E-5</v>
      </c>
      <c r="W57" s="34">
        <v>8.0036714999999993E-5</v>
      </c>
      <c r="X57" s="34">
        <v>7.5803410000000007E-5</v>
      </c>
      <c r="Y57" s="34">
        <v>6.9492859999999997E-5</v>
      </c>
      <c r="Z57" s="34">
        <v>1.1159128</v>
      </c>
      <c r="AA57" s="34">
        <v>1.0767606000000001</v>
      </c>
    </row>
    <row r="58" spans="1:27" x14ac:dyDescent="0.35">
      <c r="A58" s="31" t="s">
        <v>121</v>
      </c>
      <c r="B58" s="31" t="s">
        <v>52</v>
      </c>
      <c r="C58" s="34">
        <v>0</v>
      </c>
      <c r="D58" s="34">
        <v>0</v>
      </c>
      <c r="E58" s="34">
        <v>0</v>
      </c>
      <c r="F58" s="34">
        <v>0</v>
      </c>
      <c r="G58" s="34">
        <v>0</v>
      </c>
      <c r="H58" s="34">
        <v>0</v>
      </c>
      <c r="I58" s="34">
        <v>0</v>
      </c>
      <c r="J58" s="34">
        <v>0</v>
      </c>
      <c r="K58" s="34">
        <v>0</v>
      </c>
      <c r="L58" s="34">
        <v>0</v>
      </c>
      <c r="M58" s="34">
        <v>0</v>
      </c>
      <c r="N58" s="34">
        <v>0</v>
      </c>
      <c r="O58" s="34">
        <v>0</v>
      </c>
      <c r="P58" s="34">
        <v>0</v>
      </c>
      <c r="Q58" s="34">
        <v>0</v>
      </c>
      <c r="R58" s="34">
        <v>0</v>
      </c>
      <c r="S58" s="34">
        <v>0</v>
      </c>
      <c r="T58" s="34">
        <v>0</v>
      </c>
      <c r="U58" s="34">
        <v>0</v>
      </c>
      <c r="V58" s="34">
        <v>0</v>
      </c>
      <c r="W58" s="34">
        <v>0</v>
      </c>
      <c r="X58" s="34">
        <v>0</v>
      </c>
      <c r="Y58" s="34">
        <v>0</v>
      </c>
      <c r="Z58" s="34">
        <v>0</v>
      </c>
      <c r="AA58" s="34">
        <v>0</v>
      </c>
    </row>
    <row r="59" spans="1:27" x14ac:dyDescent="0.35">
      <c r="A59" s="38" t="s">
        <v>127</v>
      </c>
      <c r="B59" s="38"/>
      <c r="C59" s="35">
        <v>167164.80298983172</v>
      </c>
      <c r="D59" s="35">
        <v>150389.49923892587</v>
      </c>
      <c r="E59" s="35">
        <v>143416.00613011952</v>
      </c>
      <c r="F59" s="35">
        <v>136399.82141377294</v>
      </c>
      <c r="G59" s="35">
        <v>128459.12249862212</v>
      </c>
      <c r="H59" s="35">
        <v>120006.05509509673</v>
      </c>
      <c r="I59" s="35">
        <v>110279.68169971566</v>
      </c>
      <c r="J59" s="35">
        <v>108079.69204611357</v>
      </c>
      <c r="K59" s="35">
        <v>88698.565996328616</v>
      </c>
      <c r="L59" s="35">
        <v>79328.191780954949</v>
      </c>
      <c r="M59" s="35">
        <v>72399.105581463227</v>
      </c>
      <c r="N59" s="35">
        <v>68198.061990305039</v>
      </c>
      <c r="O59" s="35">
        <v>67496.721262509469</v>
      </c>
      <c r="P59" s="35">
        <v>62122.585675877024</v>
      </c>
      <c r="Q59" s="35">
        <v>60730.456652574481</v>
      </c>
      <c r="R59" s="35">
        <v>56107.515615303419</v>
      </c>
      <c r="S59" s="35">
        <v>57520.413162005723</v>
      </c>
      <c r="T59" s="35">
        <v>51361.652730512942</v>
      </c>
      <c r="U59" s="35">
        <v>47956.198834881907</v>
      </c>
      <c r="V59" s="35">
        <v>45757.398933135824</v>
      </c>
      <c r="W59" s="35">
        <v>44714.842519062768</v>
      </c>
      <c r="X59" s="35">
        <v>45990.26128058054</v>
      </c>
      <c r="Y59" s="35">
        <v>42835.551657061289</v>
      </c>
      <c r="Z59" s="35">
        <v>38884.607510222762</v>
      </c>
      <c r="AA59" s="35">
        <v>34217.449526789467</v>
      </c>
    </row>
    <row r="61" spans="1:27"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x14ac:dyDescent="0.35">
      <c r="A64" s="31" t="s">
        <v>122</v>
      </c>
      <c r="B64" s="31" t="s">
        <v>18</v>
      </c>
      <c r="C64" s="34">
        <v>9518.0360000000001</v>
      </c>
      <c r="D64" s="34">
        <v>7153.8889289769995</v>
      </c>
      <c r="E64" s="34">
        <v>5481.9037681239997</v>
      </c>
      <c r="F64" s="34">
        <v>2630.0768262040001</v>
      </c>
      <c r="G64" s="34">
        <v>2467.0692560269999</v>
      </c>
      <c r="H64" s="34">
        <v>2329.7967131089999</v>
      </c>
      <c r="I64" s="34">
        <v>2196.3721026539997</v>
      </c>
      <c r="J64" s="34">
        <v>2087.4297302597001</v>
      </c>
      <c r="K64" s="34">
        <v>1969.5607505375001</v>
      </c>
      <c r="L64" s="34">
        <v>2914.9519039329998</v>
      </c>
      <c r="M64" s="34">
        <v>1752.5455909309999</v>
      </c>
      <c r="N64" s="34">
        <v>1646.1669157760002</v>
      </c>
      <c r="O64" s="34">
        <v>2499.4085522719997</v>
      </c>
      <c r="P64" s="34">
        <v>1802.588451352</v>
      </c>
      <c r="Q64" s="34">
        <v>1386.8044192875</v>
      </c>
      <c r="R64" s="34">
        <v>1309.9855740464998</v>
      </c>
      <c r="S64" s="34">
        <v>1.1701014499999999E-2</v>
      </c>
      <c r="T64" s="34">
        <v>1.1178778999999899E-2</v>
      </c>
      <c r="U64" s="34">
        <v>1.0793094E-2</v>
      </c>
      <c r="V64" s="34">
        <v>1.00559339999999E-2</v>
      </c>
      <c r="W64" s="34">
        <v>1.2303435999999999E-2</v>
      </c>
      <c r="X64" s="34">
        <v>1.1989285000000001E-2</v>
      </c>
      <c r="Y64" s="34">
        <v>1.2476250999999999E-2</v>
      </c>
      <c r="Z64" s="34">
        <v>1.1950499E-2</v>
      </c>
      <c r="AA64" s="34">
        <v>1.1447578999999999E-2</v>
      </c>
    </row>
    <row r="65" spans="1:27" x14ac:dyDescent="0.35">
      <c r="A65" s="31" t="s">
        <v>122</v>
      </c>
      <c r="B65" s="31" t="s">
        <v>30</v>
      </c>
      <c r="C65" s="34">
        <v>1550.8923769999999</v>
      </c>
      <c r="D65" s="34">
        <v>1425.1669999999999</v>
      </c>
      <c r="E65" s="34">
        <v>1430.0105000000001</v>
      </c>
      <c r="F65" s="34">
        <v>146.27928</v>
      </c>
      <c r="G65" s="34">
        <v>136.65783999999999</v>
      </c>
      <c r="H65" s="34">
        <v>128.69866400000001</v>
      </c>
      <c r="I65" s="34">
        <v>121.57791999999999</v>
      </c>
      <c r="J65" s="34">
        <v>116.146164</v>
      </c>
      <c r="K65" s="34">
        <v>108.45297000000001</v>
      </c>
      <c r="L65" s="34">
        <v>103.127336</v>
      </c>
      <c r="M65" s="34">
        <v>99.366050000000001</v>
      </c>
      <c r="N65" s="34">
        <v>90.754279999999994</v>
      </c>
      <c r="O65" s="34">
        <v>87.690960000000004</v>
      </c>
      <c r="P65" s="34">
        <v>82.28537</v>
      </c>
      <c r="Q65" s="34">
        <v>0</v>
      </c>
      <c r="R65" s="34">
        <v>0</v>
      </c>
      <c r="S65" s="34">
        <v>0</v>
      </c>
      <c r="T65" s="34">
        <v>0</v>
      </c>
      <c r="U65" s="34">
        <v>0</v>
      </c>
      <c r="V65" s="34">
        <v>0</v>
      </c>
      <c r="W65" s="34">
        <v>0</v>
      </c>
      <c r="X65" s="34">
        <v>0</v>
      </c>
      <c r="Y65" s="34">
        <v>0</v>
      </c>
      <c r="Z65" s="34">
        <v>0</v>
      </c>
      <c r="AA65" s="34">
        <v>0</v>
      </c>
    </row>
    <row r="66" spans="1:27" x14ac:dyDescent="0.35">
      <c r="A66" s="31" t="s">
        <v>122</v>
      </c>
      <c r="B66" s="31" t="s">
        <v>63</v>
      </c>
      <c r="C66" s="34">
        <v>850.59333652931991</v>
      </c>
      <c r="D66" s="34">
        <v>490.06288377973993</v>
      </c>
      <c r="E66" s="34">
        <v>1338.6212210103001</v>
      </c>
      <c r="F66" s="34">
        <v>49.013218667890001</v>
      </c>
      <c r="G66" s="34">
        <v>5.6592443717199998</v>
      </c>
      <c r="H66" s="34">
        <v>50.013622223319985</v>
      </c>
      <c r="I66" s="34">
        <v>14.570628025269999</v>
      </c>
      <c r="J66" s="34">
        <v>9.997378267440002</v>
      </c>
      <c r="K66" s="34">
        <v>31.862755739989996</v>
      </c>
      <c r="L66" s="34">
        <v>438.92249491056003</v>
      </c>
      <c r="M66" s="34">
        <v>60.011846448139998</v>
      </c>
      <c r="N66" s="34">
        <v>314.69286384014987</v>
      </c>
      <c r="O66" s="34">
        <v>624.37282802139987</v>
      </c>
      <c r="P66" s="34">
        <v>471.28883736164994</v>
      </c>
      <c r="Q66" s="34">
        <v>472.49485391420001</v>
      </c>
      <c r="R66" s="34">
        <v>362.25054766599993</v>
      </c>
      <c r="S66" s="34">
        <v>1002.2970118778002</v>
      </c>
      <c r="T66" s="34">
        <v>931.71356863764004</v>
      </c>
      <c r="U66" s="34">
        <v>1179.8755874024</v>
      </c>
      <c r="V66" s="34">
        <v>1415.7211102341003</v>
      </c>
      <c r="W66" s="34">
        <v>1815.0253817826001</v>
      </c>
      <c r="X66" s="34">
        <v>1995.0876474163599</v>
      </c>
      <c r="Y66" s="34">
        <v>2213.8932754824004</v>
      </c>
      <c r="Z66" s="34">
        <v>410.58380199999999</v>
      </c>
      <c r="AA66" s="34">
        <v>350.47328929999992</v>
      </c>
    </row>
    <row r="67" spans="1:27"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x14ac:dyDescent="0.35">
      <c r="A68" s="31" t="s">
        <v>122</v>
      </c>
      <c r="B68" s="31" t="s">
        <v>66</v>
      </c>
      <c r="C68" s="34">
        <v>15606.442134999999</v>
      </c>
      <c r="D68" s="34">
        <v>15721.636504488799</v>
      </c>
      <c r="E68" s="34">
        <v>13130.646297567098</v>
      </c>
      <c r="F68" s="34">
        <v>12629.9870976367</v>
      </c>
      <c r="G68" s="34">
        <v>11756.561916869805</v>
      </c>
      <c r="H68" s="34">
        <v>12338.003065086097</v>
      </c>
      <c r="I68" s="34">
        <v>11784.798135055606</v>
      </c>
      <c r="J68" s="34">
        <v>10255.648112926898</v>
      </c>
      <c r="K68" s="34">
        <v>13997.361779280798</v>
      </c>
      <c r="L68" s="34">
        <v>12937.080101537</v>
      </c>
      <c r="M68" s="34">
        <v>13439.072584384901</v>
      </c>
      <c r="N68" s="34">
        <v>11100.592234554002</v>
      </c>
      <c r="O68" s="34">
        <v>11785.218080252896</v>
      </c>
      <c r="P68" s="34">
        <v>10585.380247128698</v>
      </c>
      <c r="Q68" s="34">
        <v>11186.071348999902</v>
      </c>
      <c r="R68" s="34">
        <v>11102.7307391782</v>
      </c>
      <c r="S68" s="34">
        <v>9999.1679519049994</v>
      </c>
      <c r="T68" s="34">
        <v>10371.312659865902</v>
      </c>
      <c r="U68" s="34">
        <v>9282.2609298641983</v>
      </c>
      <c r="V68" s="34">
        <v>9479.0160137609982</v>
      </c>
      <c r="W68" s="34">
        <v>7884.9230284078976</v>
      </c>
      <c r="X68" s="34">
        <v>7461.3648373193009</v>
      </c>
      <c r="Y68" s="34">
        <v>6593.8772796746998</v>
      </c>
      <c r="Z68" s="34">
        <v>7478.4927036654999</v>
      </c>
      <c r="AA68" s="34">
        <v>7024.3576581173002</v>
      </c>
    </row>
    <row r="69" spans="1:27" x14ac:dyDescent="0.35">
      <c r="A69" s="31" t="s">
        <v>122</v>
      </c>
      <c r="B69" s="31" t="s">
        <v>65</v>
      </c>
      <c r="C69" s="34">
        <v>0.89106351970007003</v>
      </c>
      <c r="D69" s="34">
        <v>0.84617948006752985</v>
      </c>
      <c r="E69" s="34">
        <v>0.81152227803590904</v>
      </c>
      <c r="F69" s="34">
        <v>0.7296699193508589</v>
      </c>
      <c r="G69" s="34">
        <v>0.67043720747884006</v>
      </c>
      <c r="H69" s="34">
        <v>0.65020072963835007</v>
      </c>
      <c r="I69" s="34">
        <v>0.65552889676369985</v>
      </c>
      <c r="J69" s="34">
        <v>0.57305737082519992</v>
      </c>
      <c r="K69" s="34">
        <v>0.60689778709679987</v>
      </c>
      <c r="L69" s="34">
        <v>1.6007170677045</v>
      </c>
      <c r="M69" s="34">
        <v>1.7810040838336001</v>
      </c>
      <c r="N69" s="34">
        <v>1.7682740440997</v>
      </c>
      <c r="O69" s="34">
        <v>1.5937355727127498</v>
      </c>
      <c r="P69" s="34">
        <v>1.4553323841977399</v>
      </c>
      <c r="Q69" s="34">
        <v>1.4293990954610498</v>
      </c>
      <c r="R69" s="34">
        <v>1.3881583187525999</v>
      </c>
      <c r="S69" s="34">
        <v>1.2171559699201986</v>
      </c>
      <c r="T69" s="34">
        <v>1.1978590122216002</v>
      </c>
      <c r="U69" s="34">
        <v>1.1547813521809989</v>
      </c>
      <c r="V69" s="34">
        <v>1.0966791512276</v>
      </c>
      <c r="W69" s="34">
        <v>1.0412819180167392</v>
      </c>
      <c r="X69" s="34">
        <v>0.93469800255579905</v>
      </c>
      <c r="Y69" s="34">
        <v>0.77271534932836006</v>
      </c>
      <c r="Z69" s="34">
        <v>0.67804203849964984</v>
      </c>
      <c r="AA69" s="34">
        <v>0.66251367733310007</v>
      </c>
    </row>
    <row r="70" spans="1:27" x14ac:dyDescent="0.35">
      <c r="A70" s="31" t="s">
        <v>122</v>
      </c>
      <c r="B70" s="31" t="s">
        <v>34</v>
      </c>
      <c r="C70" s="34">
        <v>5.9006301207399997E-2</v>
      </c>
      <c r="D70" s="34">
        <v>5.3534195011500002E-2</v>
      </c>
      <c r="E70" s="34">
        <v>6.0146685295400001E-2</v>
      </c>
      <c r="F70" s="34">
        <v>4.7589273884299989E-2</v>
      </c>
      <c r="G70" s="34">
        <v>4.3698238257299994E-2</v>
      </c>
      <c r="H70" s="34">
        <v>4.3852621978000002E-2</v>
      </c>
      <c r="I70" s="34">
        <v>4.0681897170999994E-2</v>
      </c>
      <c r="J70" s="34">
        <v>3.4809629896000005E-2</v>
      </c>
      <c r="K70" s="34">
        <v>3.5135068076699999E-2</v>
      </c>
      <c r="L70" s="34">
        <v>6.4493444999999983E-2</v>
      </c>
      <c r="M70" s="34">
        <v>5.881599669999988E-2</v>
      </c>
      <c r="N70" s="34">
        <v>0.3359305091</v>
      </c>
      <c r="O70" s="34">
        <v>0.31217192119999992</v>
      </c>
      <c r="P70" s="34">
        <v>0.27674309669999991</v>
      </c>
      <c r="Q70" s="34">
        <v>0.27348421229999997</v>
      </c>
      <c r="R70" s="34">
        <v>0.26078545399999997</v>
      </c>
      <c r="S70" s="34">
        <v>0.45214545179999999</v>
      </c>
      <c r="T70" s="34">
        <v>0.42020962469999995</v>
      </c>
      <c r="U70" s="34">
        <v>0.40152821859999999</v>
      </c>
      <c r="V70" s="34">
        <v>0.36456381939999988</v>
      </c>
      <c r="W70" s="34">
        <v>0.39125366980000004</v>
      </c>
      <c r="X70" s="34">
        <v>0.36057729599999905</v>
      </c>
      <c r="Y70" s="34">
        <v>0.32933707620000002</v>
      </c>
      <c r="Z70" s="34">
        <v>0.57674562389999995</v>
      </c>
      <c r="AA70" s="34">
        <v>0.56053443699999994</v>
      </c>
    </row>
    <row r="71" spans="1:27" x14ac:dyDescent="0.35">
      <c r="A71" s="31" t="s">
        <v>122</v>
      </c>
      <c r="B71" s="31" t="s">
        <v>70</v>
      </c>
      <c r="C71" s="34">
        <v>0</v>
      </c>
      <c r="D71" s="34">
        <v>0</v>
      </c>
      <c r="E71" s="34">
        <v>0</v>
      </c>
      <c r="F71" s="34">
        <v>3.5021306999999999E-6</v>
      </c>
      <c r="G71" s="34">
        <v>3.4625693000000001E-6</v>
      </c>
      <c r="H71" s="34">
        <v>3.5779565000000001E-6</v>
      </c>
      <c r="I71" s="34">
        <v>3.61386799999999E-6</v>
      </c>
      <c r="J71" s="34">
        <v>3.5495459999999899E-6</v>
      </c>
      <c r="K71" s="34">
        <v>3.6970292999999897E-6</v>
      </c>
      <c r="L71" s="34">
        <v>4.4528160000000004E-6</v>
      </c>
      <c r="M71" s="34">
        <v>4.2638117000000002E-6</v>
      </c>
      <c r="N71" s="34">
        <v>4.7431820000000005E-6</v>
      </c>
      <c r="O71" s="34">
        <v>4.64046599999999E-6</v>
      </c>
      <c r="P71" s="34">
        <v>4.5152813999999992E-6</v>
      </c>
      <c r="Q71" s="34">
        <v>5.1953876000000002E-6</v>
      </c>
      <c r="R71" s="34">
        <v>5.5996664E-6</v>
      </c>
      <c r="S71" s="34">
        <v>1.0247581E-5</v>
      </c>
      <c r="T71" s="34">
        <v>9.7940169999999996E-6</v>
      </c>
      <c r="U71" s="34">
        <v>9.3998090000000007E-6</v>
      </c>
      <c r="V71" s="34">
        <v>9.0827709999999995E-6</v>
      </c>
      <c r="W71" s="34">
        <v>1.153705E-5</v>
      </c>
      <c r="X71" s="34">
        <v>1.0885703999999999E-5</v>
      </c>
      <c r="Y71" s="34">
        <v>1.0331293999999999E-5</v>
      </c>
      <c r="Z71" s="34">
        <v>1.3396436999999901E-5</v>
      </c>
      <c r="AA71" s="34">
        <v>1.2989188E-5</v>
      </c>
    </row>
    <row r="72" spans="1:27" x14ac:dyDescent="0.35">
      <c r="A72" s="31" t="s">
        <v>122</v>
      </c>
      <c r="B72" s="31" t="s">
        <v>52</v>
      </c>
      <c r="C72" s="34">
        <v>0</v>
      </c>
      <c r="D72" s="34">
        <v>0</v>
      </c>
      <c r="E72" s="34">
        <v>0</v>
      </c>
      <c r="F72" s="34">
        <v>0</v>
      </c>
      <c r="G72" s="34">
        <v>0</v>
      </c>
      <c r="H72" s="34">
        <v>0</v>
      </c>
      <c r="I72" s="34">
        <v>0</v>
      </c>
      <c r="J72" s="34">
        <v>0</v>
      </c>
      <c r="K72" s="34">
        <v>0</v>
      </c>
      <c r="L72" s="34">
        <v>0</v>
      </c>
      <c r="M72" s="34">
        <v>0</v>
      </c>
      <c r="N72" s="34">
        <v>0</v>
      </c>
      <c r="O72" s="34">
        <v>0</v>
      </c>
      <c r="P72" s="34">
        <v>0</v>
      </c>
      <c r="Q72" s="34">
        <v>0</v>
      </c>
      <c r="R72" s="34">
        <v>0</v>
      </c>
      <c r="S72" s="34">
        <v>0</v>
      </c>
      <c r="T72" s="34">
        <v>0</v>
      </c>
      <c r="U72" s="34">
        <v>0</v>
      </c>
      <c r="V72" s="34">
        <v>0</v>
      </c>
      <c r="W72" s="34">
        <v>0</v>
      </c>
      <c r="X72" s="34">
        <v>0</v>
      </c>
      <c r="Y72" s="34">
        <v>0</v>
      </c>
      <c r="Z72" s="34">
        <v>0</v>
      </c>
      <c r="AA72" s="34">
        <v>0</v>
      </c>
    </row>
    <row r="73" spans="1:27" x14ac:dyDescent="0.35">
      <c r="A73" s="38" t="s">
        <v>127</v>
      </c>
      <c r="B73" s="38"/>
      <c r="C73" s="35">
        <v>27526.854912049017</v>
      </c>
      <c r="D73" s="35">
        <v>24791.601496725605</v>
      </c>
      <c r="E73" s="35">
        <v>21381.993308979432</v>
      </c>
      <c r="F73" s="35">
        <v>15456.08609242794</v>
      </c>
      <c r="G73" s="35">
        <v>14366.618694476003</v>
      </c>
      <c r="H73" s="35">
        <v>14847.162265148056</v>
      </c>
      <c r="I73" s="35">
        <v>14117.974314631638</v>
      </c>
      <c r="J73" s="35">
        <v>12469.794442824865</v>
      </c>
      <c r="K73" s="35">
        <v>16107.845153345384</v>
      </c>
      <c r="L73" s="35">
        <v>16395.682553448263</v>
      </c>
      <c r="M73" s="35">
        <v>15352.777075847875</v>
      </c>
      <c r="N73" s="35">
        <v>13153.974568214251</v>
      </c>
      <c r="O73" s="35">
        <v>14998.284156119009</v>
      </c>
      <c r="P73" s="35">
        <v>12942.998238226544</v>
      </c>
      <c r="Q73" s="35">
        <v>13046.800021297062</v>
      </c>
      <c r="R73" s="35">
        <v>12776.355019209452</v>
      </c>
      <c r="S73" s="35">
        <v>11002.693820767219</v>
      </c>
      <c r="T73" s="35">
        <v>11304.235266294763</v>
      </c>
      <c r="U73" s="35">
        <v>10463.30209171278</v>
      </c>
      <c r="V73" s="35">
        <v>10895.843859080325</v>
      </c>
      <c r="W73" s="35">
        <v>9701.0019955445132</v>
      </c>
      <c r="X73" s="35">
        <v>9457.399172023217</v>
      </c>
      <c r="Y73" s="35">
        <v>8808.555746757429</v>
      </c>
      <c r="Z73" s="35">
        <v>7889.7664982029992</v>
      </c>
      <c r="AA73" s="35">
        <v>7375.5049086736326</v>
      </c>
    </row>
    <row r="75" spans="1:27"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x14ac:dyDescent="0.35">
      <c r="A78" s="31" t="s">
        <v>123</v>
      </c>
      <c r="B78" s="31" t="s">
        <v>18</v>
      </c>
      <c r="C78" s="34">
        <v>0</v>
      </c>
      <c r="D78" s="34">
        <v>6.9301604999999896E-3</v>
      </c>
      <c r="E78" s="34">
        <v>7.2858949999999997E-3</v>
      </c>
      <c r="F78" s="34">
        <v>7.0381063999999998E-3</v>
      </c>
      <c r="G78" s="34">
        <v>6.5250915999999996E-3</v>
      </c>
      <c r="H78" s="34">
        <v>6.4191374999999998E-3</v>
      </c>
      <c r="I78" s="34">
        <v>6.2667235999999994E-3</v>
      </c>
      <c r="J78" s="34">
        <v>5.9992285000000003E-3</v>
      </c>
      <c r="K78" s="34">
        <v>6.2422237000000005E-3</v>
      </c>
      <c r="L78" s="34">
        <v>6.7201714999999907E-3</v>
      </c>
      <c r="M78" s="34">
        <v>6.2639079999999995E-3</v>
      </c>
      <c r="N78" s="34">
        <v>6.6812069999999998E-3</v>
      </c>
      <c r="O78" s="34">
        <v>6.8989095999999897E-3</v>
      </c>
      <c r="P78" s="34">
        <v>6.4312010000000001E-3</v>
      </c>
      <c r="Q78" s="34">
        <v>6.2079696999999996E-3</v>
      </c>
      <c r="R78" s="34">
        <v>5.8923287000000003E-3</v>
      </c>
      <c r="S78" s="34">
        <v>6.4086226999999999E-3</v>
      </c>
      <c r="T78" s="34">
        <v>6.5474743999999994E-3</v>
      </c>
      <c r="U78" s="34">
        <v>6.5456003999999996E-3</v>
      </c>
      <c r="V78" s="34">
        <v>5.7871870000000001E-3</v>
      </c>
      <c r="W78" s="34">
        <v>6.9669365999999898E-3</v>
      </c>
      <c r="X78" s="34">
        <v>6.6630363000000003E-3</v>
      </c>
      <c r="Y78" s="34">
        <v>6.1107509999999993E-3</v>
      </c>
      <c r="Z78" s="34">
        <v>5.9169225999999896E-3</v>
      </c>
      <c r="AA78" s="34">
        <v>5.6771529999999999E-3</v>
      </c>
    </row>
    <row r="79" spans="1:27"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x14ac:dyDescent="0.35">
      <c r="A80" s="31" t="s">
        <v>123</v>
      </c>
      <c r="B80" s="31" t="s">
        <v>63</v>
      </c>
      <c r="C80" s="34">
        <v>9.1587375999999995E-3</v>
      </c>
      <c r="D80" s="34">
        <v>7.0807546999999997E-3</v>
      </c>
      <c r="E80" s="34">
        <v>7.3295720999999895E-3</v>
      </c>
      <c r="F80" s="34">
        <v>7.2436827000000002E-3</v>
      </c>
      <c r="G80" s="34">
        <v>6.4518174000000005E-3</v>
      </c>
      <c r="H80" s="34">
        <v>6.3375652999999995E-3</v>
      </c>
      <c r="I80" s="34">
        <v>6.1773201999999897E-3</v>
      </c>
      <c r="J80" s="34">
        <v>5.8953448000000006E-3</v>
      </c>
      <c r="K80" s="34">
        <v>5.9901707999999894E-3</v>
      </c>
      <c r="L80" s="34">
        <v>6.2988537000000008E-3</v>
      </c>
      <c r="M80" s="34">
        <v>5.7602501999999998E-3</v>
      </c>
      <c r="N80" s="34">
        <v>6.2300972999999897E-3</v>
      </c>
      <c r="O80" s="34">
        <v>6.3884456000000006E-3</v>
      </c>
      <c r="P80" s="34">
        <v>5.8874236000000003E-3</v>
      </c>
      <c r="Q80" s="34">
        <v>2.5943540157</v>
      </c>
      <c r="R80" s="34">
        <v>5.6642864000000003E-3</v>
      </c>
      <c r="S80" s="34">
        <v>4.6637183057999998</v>
      </c>
      <c r="T80" s="34">
        <v>6.0945058000000003E-3</v>
      </c>
      <c r="U80" s="34">
        <v>2.2048380707999993</v>
      </c>
      <c r="V80" s="34">
        <v>3.5358070999999998E-3</v>
      </c>
      <c r="W80" s="34">
        <v>3.586557134</v>
      </c>
      <c r="X80" s="34">
        <v>4.2402510000000004E-3</v>
      </c>
      <c r="Y80" s="34">
        <v>1.4719504228</v>
      </c>
      <c r="Z80" s="34">
        <v>11.636026943700001</v>
      </c>
      <c r="AA80" s="34">
        <v>6.8057042429000001</v>
      </c>
    </row>
    <row r="81" spans="1:27" x14ac:dyDescent="0.35">
      <c r="A81" s="31" t="s">
        <v>123</v>
      </c>
      <c r="B81" s="31" t="s">
        <v>62</v>
      </c>
      <c r="C81" s="34">
        <v>47082.411157000002</v>
      </c>
      <c r="D81" s="34">
        <v>67065.924329999994</v>
      </c>
      <c r="E81" s="34">
        <v>47166.422860000013</v>
      </c>
      <c r="F81" s="34">
        <v>45394.919393000004</v>
      </c>
      <c r="G81" s="34">
        <v>51339.409791999999</v>
      </c>
      <c r="H81" s="34">
        <v>44069.310977000016</v>
      </c>
      <c r="I81" s="34">
        <v>41902.948956999993</v>
      </c>
      <c r="J81" s="34">
        <v>43677.842923000004</v>
      </c>
      <c r="K81" s="34">
        <v>36761.784576999999</v>
      </c>
      <c r="L81" s="34">
        <v>27791.851791000001</v>
      </c>
      <c r="M81" s="34">
        <v>39882.609289999993</v>
      </c>
      <c r="N81" s="34">
        <v>27695.862410000005</v>
      </c>
      <c r="O81" s="34">
        <v>26798.732629999999</v>
      </c>
      <c r="P81" s="34">
        <v>30281.794790000007</v>
      </c>
      <c r="Q81" s="34">
        <v>26139.836390000004</v>
      </c>
      <c r="R81" s="34">
        <v>24580.89359</v>
      </c>
      <c r="S81" s="34">
        <v>25769.075299999997</v>
      </c>
      <c r="T81" s="34">
        <v>21680.13435</v>
      </c>
      <c r="U81" s="34">
        <v>16536.091639999999</v>
      </c>
      <c r="V81" s="34">
        <v>23378.079680000003</v>
      </c>
      <c r="W81" s="34">
        <v>16375.980999999998</v>
      </c>
      <c r="X81" s="34">
        <v>15830.441500000003</v>
      </c>
      <c r="Y81" s="34">
        <v>17985.558209999996</v>
      </c>
      <c r="Z81" s="34">
        <v>15363.327490000001</v>
      </c>
      <c r="AA81" s="34">
        <v>14523.452369999999</v>
      </c>
    </row>
    <row r="82" spans="1:27" x14ac:dyDescent="0.35">
      <c r="A82" s="31" t="s">
        <v>123</v>
      </c>
      <c r="B82" s="31" t="s">
        <v>66</v>
      </c>
      <c r="C82" s="34">
        <v>4470.6136999999999</v>
      </c>
      <c r="D82" s="34">
        <v>4804.9390742050009</v>
      </c>
      <c r="E82" s="34">
        <v>6916.1505967555004</v>
      </c>
      <c r="F82" s="34">
        <v>6944.7157068883998</v>
      </c>
      <c r="G82" s="34">
        <v>7030.7457299673997</v>
      </c>
      <c r="H82" s="34">
        <v>6693.0418962700996</v>
      </c>
      <c r="I82" s="34">
        <v>6503.2876204781987</v>
      </c>
      <c r="J82" s="34">
        <v>5811.5361888522011</v>
      </c>
      <c r="K82" s="34">
        <v>6804.2797662252997</v>
      </c>
      <c r="L82" s="34">
        <v>6453.2188630480014</v>
      </c>
      <c r="M82" s="34">
        <v>8500.4413464410009</v>
      </c>
      <c r="N82" s="34">
        <v>9764.7378909080016</v>
      </c>
      <c r="O82" s="34">
        <v>9346.1780213290003</v>
      </c>
      <c r="P82" s="34">
        <v>9278.8611504090004</v>
      </c>
      <c r="Q82" s="34">
        <v>8741.1454263129999</v>
      </c>
      <c r="R82" s="34">
        <v>8344.6810611569999</v>
      </c>
      <c r="S82" s="34">
        <v>7319.3082099050007</v>
      </c>
      <c r="T82" s="34">
        <v>6626.7798792160002</v>
      </c>
      <c r="U82" s="34">
        <v>6176.5381404230002</v>
      </c>
      <c r="V82" s="34">
        <v>6352.5275531099996</v>
      </c>
      <c r="W82" s="34">
        <v>5369.8645913209994</v>
      </c>
      <c r="X82" s="34">
        <v>4997.5145869080006</v>
      </c>
      <c r="Y82" s="34">
        <v>5011.3761961769997</v>
      </c>
      <c r="Z82" s="34">
        <v>4626.295776041</v>
      </c>
      <c r="AA82" s="34">
        <v>4379.8508335790002</v>
      </c>
    </row>
    <row r="83" spans="1:27" x14ac:dyDescent="0.35">
      <c r="A83" s="31" t="s">
        <v>123</v>
      </c>
      <c r="B83" s="31" t="s">
        <v>65</v>
      </c>
      <c r="C83" s="34">
        <v>2.7993548000000002E-7</v>
      </c>
      <c r="D83" s="34">
        <v>3.6183831999999996E-7</v>
      </c>
      <c r="E83" s="34">
        <v>3.5489027999999998E-7</v>
      </c>
      <c r="F83" s="34">
        <v>3.3773437999999899E-7</v>
      </c>
      <c r="G83" s="34">
        <v>4.6511712999999904E-7</v>
      </c>
      <c r="H83" s="34">
        <v>8.4973360000000001E-7</v>
      </c>
      <c r="I83" s="34">
        <v>8.1917463000000001E-7</v>
      </c>
      <c r="J83" s="34">
        <v>7.7896954999999995E-7</v>
      </c>
      <c r="K83" s="34">
        <v>1.2725873E-6</v>
      </c>
      <c r="L83" s="34">
        <v>2.2970137999999999E-6</v>
      </c>
      <c r="M83" s="34">
        <v>2.0443506000000002E-6</v>
      </c>
      <c r="N83" s="34">
        <v>1.9057756E-6</v>
      </c>
      <c r="O83" s="34">
        <v>1.82113209999999E-6</v>
      </c>
      <c r="P83" s="34">
        <v>1.5513219999999998E-6</v>
      </c>
      <c r="Q83" s="34">
        <v>1.4809298E-6</v>
      </c>
      <c r="R83" s="34">
        <v>1.3041470999999999E-6</v>
      </c>
      <c r="S83" s="34">
        <v>1.2921302999999999E-6</v>
      </c>
      <c r="T83" s="34">
        <v>1.3076952999999899E-6</v>
      </c>
      <c r="U83" s="34">
        <v>1.2149228000000001E-6</v>
      </c>
      <c r="V83" s="34">
        <v>1.0805977999999999E-6</v>
      </c>
      <c r="W83" s="34">
        <v>1.3643664999999901E-6</v>
      </c>
      <c r="X83" s="34">
        <v>1.3373217999999898E-6</v>
      </c>
      <c r="Y83" s="34">
        <v>1.122398E-6</v>
      </c>
      <c r="Z83" s="34">
        <v>1.1882807999999999E-6</v>
      </c>
      <c r="AA83" s="34">
        <v>1.0638664999999902E-6</v>
      </c>
    </row>
    <row r="84" spans="1:27" x14ac:dyDescent="0.35">
      <c r="A84" s="31" t="s">
        <v>123</v>
      </c>
      <c r="B84" s="31" t="s">
        <v>34</v>
      </c>
      <c r="C84" s="34">
        <v>3.8209152000000002E-6</v>
      </c>
      <c r="D84" s="34">
        <v>4.4720103000000002E-6</v>
      </c>
      <c r="E84" s="34">
        <v>4.0533855000000004E-6</v>
      </c>
      <c r="F84" s="34">
        <v>3.7901940000000004E-6</v>
      </c>
      <c r="G84" s="34">
        <v>3.7701682000000002E-6</v>
      </c>
      <c r="H84" s="34">
        <v>4.9656899999999999E-6</v>
      </c>
      <c r="I84" s="34">
        <v>5.9594367999999997E-6</v>
      </c>
      <c r="J84" s="34">
        <v>6.2947500000000002E-6</v>
      </c>
      <c r="K84" s="34">
        <v>5.7945089999999998E-6</v>
      </c>
      <c r="L84" s="34">
        <v>9.2622790000000003E-6</v>
      </c>
      <c r="M84" s="34">
        <v>1.2952936999999999E-5</v>
      </c>
      <c r="N84" s="34">
        <v>1.2353687000000001E-5</v>
      </c>
      <c r="O84" s="34">
        <v>1.1246915E-5</v>
      </c>
      <c r="P84" s="34">
        <v>1.1431933999999999E-5</v>
      </c>
      <c r="Q84" s="34">
        <v>1.184549E-5</v>
      </c>
      <c r="R84" s="34">
        <v>1.1677470000000001E-5</v>
      </c>
      <c r="S84" s="34">
        <v>1.1304835E-5</v>
      </c>
      <c r="T84" s="34">
        <v>1.0228796E-5</v>
      </c>
      <c r="U84" s="34">
        <v>1.0072213E-5</v>
      </c>
      <c r="V84" s="34">
        <v>1.1549591999999998E-5</v>
      </c>
      <c r="W84" s="34">
        <v>1.2140741999999999E-5</v>
      </c>
      <c r="X84" s="34">
        <v>1.15071125E-5</v>
      </c>
      <c r="Y84" s="34">
        <v>1.2159271999999899E-5</v>
      </c>
      <c r="Z84" s="34">
        <v>1.1892069999999999E-5</v>
      </c>
      <c r="AA84" s="34">
        <v>1.1260388E-5</v>
      </c>
    </row>
    <row r="85" spans="1:27" x14ac:dyDescent="0.35">
      <c r="A85" s="31" t="s">
        <v>123</v>
      </c>
      <c r="B85" s="31" t="s">
        <v>70</v>
      </c>
      <c r="C85" s="34">
        <v>0</v>
      </c>
      <c r="D85" s="34">
        <v>0</v>
      </c>
      <c r="E85" s="34">
        <v>0</v>
      </c>
      <c r="F85" s="34">
        <v>5.1172949999999998E-6</v>
      </c>
      <c r="G85" s="34">
        <v>5.5929969999999998E-6</v>
      </c>
      <c r="H85" s="34">
        <v>5.4366104000000002E-6</v>
      </c>
      <c r="I85" s="34">
        <v>5.4524214999999993E-6</v>
      </c>
      <c r="J85" s="34">
        <v>5.5473116E-6</v>
      </c>
      <c r="K85" s="34">
        <v>5.4121630000000001E-6</v>
      </c>
      <c r="L85" s="34">
        <v>5.25756E-6</v>
      </c>
      <c r="M85" s="34">
        <v>6.7699419999999899E-6</v>
      </c>
      <c r="N85" s="34">
        <v>7.7827642999999991E-6</v>
      </c>
      <c r="O85" s="34">
        <v>7.476796E-6</v>
      </c>
      <c r="P85" s="34">
        <v>7.5311739999999997E-6</v>
      </c>
      <c r="Q85" s="34">
        <v>9.8149469999999984E-6</v>
      </c>
      <c r="R85" s="34">
        <v>1.0294575E-5</v>
      </c>
      <c r="S85" s="34">
        <v>9.8118970000000002E-6</v>
      </c>
      <c r="T85" s="34">
        <v>9.2520129999999994E-6</v>
      </c>
      <c r="U85" s="34">
        <v>1.0568415E-5</v>
      </c>
      <c r="V85" s="34">
        <v>1.05727439999999E-5</v>
      </c>
      <c r="W85" s="34">
        <v>2.2491959999999998E-5</v>
      </c>
      <c r="X85" s="34">
        <v>2.1065489999999999E-5</v>
      </c>
      <c r="Y85" s="34">
        <v>1.9839196E-5</v>
      </c>
      <c r="Z85" s="34">
        <v>1.934594E-5</v>
      </c>
      <c r="AA85" s="34">
        <v>1.8127173000000001E-5</v>
      </c>
    </row>
    <row r="86" spans="1:27" x14ac:dyDescent="0.35">
      <c r="A86" s="31" t="s">
        <v>123</v>
      </c>
      <c r="B86" s="31" t="s">
        <v>52</v>
      </c>
      <c r="C86" s="34">
        <v>0</v>
      </c>
      <c r="D86" s="34">
        <v>0</v>
      </c>
      <c r="E86" s="34">
        <v>0</v>
      </c>
      <c r="F86" s="34">
        <v>0</v>
      </c>
      <c r="G86" s="34">
        <v>0</v>
      </c>
      <c r="H86" s="34">
        <v>0</v>
      </c>
      <c r="I86" s="34">
        <v>0</v>
      </c>
      <c r="J86" s="34">
        <v>0</v>
      </c>
      <c r="K86" s="34">
        <v>0</v>
      </c>
      <c r="L86" s="34">
        <v>0</v>
      </c>
      <c r="M86" s="34">
        <v>0</v>
      </c>
      <c r="N86" s="34">
        <v>0</v>
      </c>
      <c r="O86" s="34">
        <v>0</v>
      </c>
      <c r="P86" s="34">
        <v>0</v>
      </c>
      <c r="Q86" s="34">
        <v>0</v>
      </c>
      <c r="R86" s="34">
        <v>0</v>
      </c>
      <c r="S86" s="34">
        <v>0</v>
      </c>
      <c r="T86" s="34">
        <v>0</v>
      </c>
      <c r="U86" s="34">
        <v>0</v>
      </c>
      <c r="V86" s="34">
        <v>0</v>
      </c>
      <c r="W86" s="34">
        <v>0</v>
      </c>
      <c r="X86" s="34">
        <v>0</v>
      </c>
      <c r="Y86" s="34">
        <v>0</v>
      </c>
      <c r="Z86" s="34">
        <v>0</v>
      </c>
      <c r="AA86" s="34">
        <v>0</v>
      </c>
    </row>
    <row r="87" spans="1:27" x14ac:dyDescent="0.35">
      <c r="A87" s="38" t="s">
        <v>127</v>
      </c>
      <c r="B87" s="38"/>
      <c r="C87" s="35">
        <v>51553.03401601754</v>
      </c>
      <c r="D87" s="35">
        <v>71870.877415482028</v>
      </c>
      <c r="E87" s="35">
        <v>54082.588072577506</v>
      </c>
      <c r="F87" s="35">
        <v>52339.649382015239</v>
      </c>
      <c r="G87" s="35">
        <v>58370.168499341511</v>
      </c>
      <c r="H87" s="35">
        <v>50762.365630822649</v>
      </c>
      <c r="I87" s="35">
        <v>48406.249022341173</v>
      </c>
      <c r="J87" s="35">
        <v>49489.391007204475</v>
      </c>
      <c r="K87" s="35">
        <v>43566.076576892388</v>
      </c>
      <c r="L87" s="35">
        <v>34245.08367537021</v>
      </c>
      <c r="M87" s="35">
        <v>48383.062662643541</v>
      </c>
      <c r="N87" s="35">
        <v>37460.613214118086</v>
      </c>
      <c r="O87" s="35">
        <v>36144.923940505323</v>
      </c>
      <c r="P87" s="35">
        <v>39560.668260584927</v>
      </c>
      <c r="Q87" s="35">
        <v>34883.582379779335</v>
      </c>
      <c r="R87" s="35">
        <v>32925.586209076246</v>
      </c>
      <c r="S87" s="35">
        <v>33093.053638125632</v>
      </c>
      <c r="T87" s="35">
        <v>28306.926872503896</v>
      </c>
      <c r="U87" s="35">
        <v>22714.841165309121</v>
      </c>
      <c r="V87" s="35">
        <v>29730.616557184701</v>
      </c>
      <c r="W87" s="35">
        <v>21749.439116755962</v>
      </c>
      <c r="X87" s="35">
        <v>20827.966991532623</v>
      </c>
      <c r="Y87" s="35">
        <v>22998.412468473191</v>
      </c>
      <c r="Z87" s="35">
        <v>20001.265211095582</v>
      </c>
      <c r="AA87" s="35">
        <v>18910.114586038766</v>
      </c>
    </row>
    <row r="90" spans="1:27" collapsed="1" x14ac:dyDescent="0.35">
      <c r="A90" s="18" t="s">
        <v>124</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row>
    <row r="91" spans="1:27" x14ac:dyDescent="0.35">
      <c r="A91" s="19" t="s">
        <v>117</v>
      </c>
      <c r="B91" s="19" t="s">
        <v>118</v>
      </c>
      <c r="C91" s="19" t="s">
        <v>75</v>
      </c>
      <c r="D91" s="19" t="s">
        <v>82</v>
      </c>
      <c r="E91" s="19" t="s">
        <v>83</v>
      </c>
      <c r="F91" s="19" t="s">
        <v>84</v>
      </c>
      <c r="G91" s="19" t="s">
        <v>85</v>
      </c>
      <c r="H91" s="19" t="s">
        <v>86</v>
      </c>
      <c r="I91" s="19" t="s">
        <v>87</v>
      </c>
      <c r="J91" s="19" t="s">
        <v>88</v>
      </c>
      <c r="K91" s="19" t="s">
        <v>89</v>
      </c>
      <c r="L91" s="19" t="s">
        <v>90</v>
      </c>
      <c r="M91" s="19" t="s">
        <v>91</v>
      </c>
      <c r="N91" s="19" t="s">
        <v>92</v>
      </c>
      <c r="O91" s="19" t="s">
        <v>93</v>
      </c>
      <c r="P91" s="19" t="s">
        <v>94</v>
      </c>
      <c r="Q91" s="19" t="s">
        <v>95</v>
      </c>
      <c r="R91" s="19" t="s">
        <v>96</v>
      </c>
      <c r="S91" s="19" t="s">
        <v>97</v>
      </c>
      <c r="T91" s="19" t="s">
        <v>98</v>
      </c>
      <c r="U91" s="19" t="s">
        <v>99</v>
      </c>
      <c r="V91" s="19" t="s">
        <v>100</v>
      </c>
      <c r="W91" s="19" t="s">
        <v>101</v>
      </c>
      <c r="X91" s="19" t="s">
        <v>102</v>
      </c>
      <c r="Y91" s="19" t="s">
        <v>103</v>
      </c>
      <c r="Z91" s="19" t="s">
        <v>104</v>
      </c>
      <c r="AA91" s="19" t="s">
        <v>105</v>
      </c>
    </row>
    <row r="92" spans="1:27" x14ac:dyDescent="0.35">
      <c r="A92" s="31" t="s">
        <v>38</v>
      </c>
      <c r="B92" s="31" t="s">
        <v>67</v>
      </c>
      <c r="C92" s="37">
        <v>0.1360774911999999</v>
      </c>
      <c r="D92" s="37">
        <v>0.1377540646499999</v>
      </c>
      <c r="E92" s="37">
        <v>0.16488931249999988</v>
      </c>
      <c r="F92" s="37">
        <v>0.1435153549</v>
      </c>
      <c r="G92" s="37">
        <v>0.13420992879999999</v>
      </c>
      <c r="H92" s="37">
        <v>0.14144244280000001</v>
      </c>
      <c r="I92" s="37">
        <v>0.12933599899999987</v>
      </c>
      <c r="J92" s="37">
        <v>0.11190743753</v>
      </c>
      <c r="K92" s="37">
        <v>0.1130991193499999</v>
      </c>
      <c r="L92" s="37">
        <v>0.1215956759499999</v>
      </c>
      <c r="M92" s="37">
        <v>0.10034697433999989</v>
      </c>
      <c r="N92" s="37">
        <v>0.10644588559999987</v>
      </c>
      <c r="O92" s="37">
        <v>8.497310509999989E-2</v>
      </c>
      <c r="P92" s="37">
        <v>6.59170751E-2</v>
      </c>
      <c r="Q92" s="37">
        <v>7.0059645069999996E-2</v>
      </c>
      <c r="R92" s="37">
        <v>6.4687655099999991E-2</v>
      </c>
      <c r="S92" s="37">
        <v>5.6376296599999987E-2</v>
      </c>
      <c r="T92" s="37">
        <v>5.3377388800000002E-2</v>
      </c>
      <c r="U92" s="37">
        <v>5.1070452859999886E-2</v>
      </c>
      <c r="V92" s="37">
        <v>4.85445302699999E-2</v>
      </c>
      <c r="W92" s="37">
        <v>4.6614371500000001E-2</v>
      </c>
      <c r="X92" s="37">
        <v>4.2407343180000001E-2</v>
      </c>
      <c r="Y92" s="37">
        <v>3.63868253299999E-2</v>
      </c>
      <c r="Z92" s="37">
        <v>3.5185791299999998E-2</v>
      </c>
      <c r="AA92" s="37">
        <v>3.28650073699999E-2</v>
      </c>
    </row>
    <row r="93" spans="1:27" x14ac:dyDescent="0.35">
      <c r="A93" s="31" t="s">
        <v>38</v>
      </c>
      <c r="B93" s="31" t="s">
        <v>113</v>
      </c>
      <c r="C93" s="34">
        <v>369.75115899999997</v>
      </c>
      <c r="D93" s="34">
        <v>1965.0634129999999</v>
      </c>
      <c r="E93" s="34">
        <v>4190.6236600000002</v>
      </c>
      <c r="F93" s="34">
        <v>4580.1792299999997</v>
      </c>
      <c r="G93" s="34">
        <v>9112.5703479999993</v>
      </c>
      <c r="H93" s="34">
        <v>12739.281280000001</v>
      </c>
      <c r="I93" s="34">
        <v>14064.041510000001</v>
      </c>
      <c r="J93" s="34">
        <v>10505.12832</v>
      </c>
      <c r="K93" s="34">
        <v>12256.49576</v>
      </c>
      <c r="L93" s="34">
        <v>20477.210800000001</v>
      </c>
      <c r="M93" s="34">
        <v>16825.16388</v>
      </c>
      <c r="N93" s="34">
        <v>19503.135719999998</v>
      </c>
      <c r="O93" s="34">
        <v>19032.087329999998</v>
      </c>
      <c r="P93" s="34">
        <v>17992.578260000002</v>
      </c>
      <c r="Q93" s="34">
        <v>22279.489579999998</v>
      </c>
      <c r="R93" s="34">
        <v>21475.082579999995</v>
      </c>
      <c r="S93" s="34">
        <v>19210.951100000002</v>
      </c>
      <c r="T93" s="34">
        <v>17570.571640000002</v>
      </c>
      <c r="U93" s="34">
        <v>17932.337009999999</v>
      </c>
      <c r="V93" s="34">
        <v>19287.786599999999</v>
      </c>
      <c r="W93" s="34">
        <v>17437.793180000001</v>
      </c>
      <c r="X93" s="34">
        <v>15721.672559999999</v>
      </c>
      <c r="Y93" s="34">
        <v>14589.276739999999</v>
      </c>
      <c r="Z93" s="34">
        <v>15216.622509999999</v>
      </c>
      <c r="AA93" s="34">
        <v>14298.534779999998</v>
      </c>
    </row>
    <row r="94" spans="1:27" x14ac:dyDescent="0.35">
      <c r="A94" s="31" t="s">
        <v>38</v>
      </c>
      <c r="B94" s="31" t="s">
        <v>72</v>
      </c>
      <c r="C94" s="34">
        <v>0</v>
      </c>
      <c r="D94" s="34">
        <v>0</v>
      </c>
      <c r="E94" s="34">
        <v>0</v>
      </c>
      <c r="F94" s="34">
        <v>0</v>
      </c>
      <c r="G94" s="34">
        <v>0</v>
      </c>
      <c r="H94" s="34">
        <v>0</v>
      </c>
      <c r="I94" s="34">
        <v>0</v>
      </c>
      <c r="J94" s="34">
        <v>0</v>
      </c>
      <c r="K94" s="34">
        <v>0</v>
      </c>
      <c r="L94" s="34">
        <v>0</v>
      </c>
      <c r="M94" s="34">
        <v>0</v>
      </c>
      <c r="N94" s="34">
        <v>0</v>
      </c>
      <c r="O94" s="34">
        <v>0</v>
      </c>
      <c r="P94" s="34">
        <v>0</v>
      </c>
      <c r="Q94" s="34">
        <v>0</v>
      </c>
      <c r="R94" s="34">
        <v>0</v>
      </c>
      <c r="S94" s="34">
        <v>0</v>
      </c>
      <c r="T94" s="34">
        <v>0</v>
      </c>
      <c r="U94" s="34">
        <v>0</v>
      </c>
      <c r="V94" s="34">
        <v>0</v>
      </c>
      <c r="W94" s="34">
        <v>0</v>
      </c>
      <c r="X94" s="34">
        <v>0</v>
      </c>
      <c r="Y94" s="34">
        <v>0</v>
      </c>
      <c r="Z94" s="34">
        <v>0</v>
      </c>
      <c r="AA94" s="34">
        <v>0</v>
      </c>
    </row>
    <row r="95" spans="1:27" x14ac:dyDescent="0.3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row>
    <row r="96" spans="1:27" x14ac:dyDescent="0.35">
      <c r="A96" s="19" t="s">
        <v>117</v>
      </c>
      <c r="B96" s="19" t="s">
        <v>118</v>
      </c>
      <c r="C96" s="19" t="s">
        <v>75</v>
      </c>
      <c r="D96" s="19" t="s">
        <v>82</v>
      </c>
      <c r="E96" s="19" t="s">
        <v>83</v>
      </c>
      <c r="F96" s="19" t="s">
        <v>84</v>
      </c>
      <c r="G96" s="19" t="s">
        <v>85</v>
      </c>
      <c r="H96" s="19" t="s">
        <v>86</v>
      </c>
      <c r="I96" s="19" t="s">
        <v>87</v>
      </c>
      <c r="J96" s="19" t="s">
        <v>88</v>
      </c>
      <c r="K96" s="19" t="s">
        <v>89</v>
      </c>
      <c r="L96" s="19" t="s">
        <v>90</v>
      </c>
      <c r="M96" s="19" t="s">
        <v>91</v>
      </c>
      <c r="N96" s="19" t="s">
        <v>92</v>
      </c>
      <c r="O96" s="19" t="s">
        <v>93</v>
      </c>
      <c r="P96" s="19" t="s">
        <v>94</v>
      </c>
      <c r="Q96" s="19" t="s">
        <v>95</v>
      </c>
      <c r="R96" s="19" t="s">
        <v>96</v>
      </c>
      <c r="S96" s="19" t="s">
        <v>97</v>
      </c>
      <c r="T96" s="19" t="s">
        <v>98</v>
      </c>
      <c r="U96" s="19" t="s">
        <v>99</v>
      </c>
      <c r="V96" s="19" t="s">
        <v>100</v>
      </c>
      <c r="W96" s="19" t="s">
        <v>101</v>
      </c>
      <c r="X96" s="19" t="s">
        <v>102</v>
      </c>
      <c r="Y96" s="19" t="s">
        <v>103</v>
      </c>
      <c r="Z96" s="19" t="s">
        <v>104</v>
      </c>
      <c r="AA96" s="19" t="s">
        <v>105</v>
      </c>
    </row>
    <row r="97" spans="1:27" x14ac:dyDescent="0.35">
      <c r="A97" s="31" t="s">
        <v>119</v>
      </c>
      <c r="B97" s="31" t="s">
        <v>67</v>
      </c>
      <c r="C97" s="34">
        <v>0</v>
      </c>
      <c r="D97" s="34">
        <v>0</v>
      </c>
      <c r="E97" s="34">
        <v>0</v>
      </c>
      <c r="F97" s="34">
        <v>0</v>
      </c>
      <c r="G97" s="34">
        <v>0</v>
      </c>
      <c r="H97" s="34">
        <v>0</v>
      </c>
      <c r="I97" s="34">
        <v>0</v>
      </c>
      <c r="J97" s="34">
        <v>0</v>
      </c>
      <c r="K97" s="34">
        <v>0</v>
      </c>
      <c r="L97" s="34">
        <v>0</v>
      </c>
      <c r="M97" s="34">
        <v>0</v>
      </c>
      <c r="N97" s="34">
        <v>0</v>
      </c>
      <c r="O97" s="34">
        <v>0</v>
      </c>
      <c r="P97" s="34">
        <v>0</v>
      </c>
      <c r="Q97" s="34">
        <v>0</v>
      </c>
      <c r="R97" s="34">
        <v>0</v>
      </c>
      <c r="S97" s="34">
        <v>0</v>
      </c>
      <c r="T97" s="34">
        <v>0</v>
      </c>
      <c r="U97" s="34">
        <v>0</v>
      </c>
      <c r="V97" s="34">
        <v>0</v>
      </c>
      <c r="W97" s="34">
        <v>0</v>
      </c>
      <c r="X97" s="34">
        <v>0</v>
      </c>
      <c r="Y97" s="34">
        <v>0</v>
      </c>
      <c r="Z97" s="34">
        <v>0</v>
      </c>
      <c r="AA97" s="34">
        <v>0</v>
      </c>
    </row>
    <row r="98" spans="1:27" x14ac:dyDescent="0.35">
      <c r="A98" s="31" t="s">
        <v>119</v>
      </c>
      <c r="B98" s="31" t="s">
        <v>113</v>
      </c>
      <c r="C98" s="34">
        <v>79.409559000000002</v>
      </c>
      <c r="D98" s="34">
        <v>1195.7176629999999</v>
      </c>
      <c r="E98" s="34">
        <v>2248.1281600000002</v>
      </c>
      <c r="F98" s="34">
        <v>2765.73713</v>
      </c>
      <c r="G98" s="34">
        <v>7503.3915479999996</v>
      </c>
      <c r="H98" s="34">
        <v>10624.237280000001</v>
      </c>
      <c r="I98" s="34">
        <v>12030.12441</v>
      </c>
      <c r="J98" s="34">
        <v>8773.8831200000004</v>
      </c>
      <c r="K98" s="34">
        <v>10417.94586</v>
      </c>
      <c r="L98" s="34">
        <v>18026.6093</v>
      </c>
      <c r="M98" s="34">
        <v>14797.123680000001</v>
      </c>
      <c r="N98" s="34">
        <v>17234.217519999998</v>
      </c>
      <c r="O98" s="34">
        <v>17114.224329999997</v>
      </c>
      <c r="P98" s="34">
        <v>15997.985260000001</v>
      </c>
      <c r="Q98" s="34">
        <v>19807.658079999997</v>
      </c>
      <c r="R98" s="34">
        <v>19194.012079999997</v>
      </c>
      <c r="S98" s="34">
        <v>17473.314200000001</v>
      </c>
      <c r="T98" s="34">
        <v>15927.075140000001</v>
      </c>
      <c r="U98" s="34">
        <v>16261.49181</v>
      </c>
      <c r="V98" s="34">
        <v>17523.3197</v>
      </c>
      <c r="W98" s="34">
        <v>15853.49058</v>
      </c>
      <c r="X98" s="34">
        <v>14225.98266</v>
      </c>
      <c r="Y98" s="34">
        <v>13414.017239999999</v>
      </c>
      <c r="Z98" s="34">
        <v>13883.47841</v>
      </c>
      <c r="AA98" s="34">
        <v>13151.149379999999</v>
      </c>
    </row>
    <row r="99" spans="1:27" x14ac:dyDescent="0.35">
      <c r="A99" s="31" t="s">
        <v>119</v>
      </c>
      <c r="B99" s="31" t="s">
        <v>72</v>
      </c>
      <c r="C99" s="34">
        <v>0</v>
      </c>
      <c r="D99" s="34">
        <v>0</v>
      </c>
      <c r="E99" s="34">
        <v>0</v>
      </c>
      <c r="F99" s="34">
        <v>0</v>
      </c>
      <c r="G99" s="34">
        <v>0</v>
      </c>
      <c r="H99" s="34">
        <v>0</v>
      </c>
      <c r="I99" s="34">
        <v>0</v>
      </c>
      <c r="J99" s="34">
        <v>0</v>
      </c>
      <c r="K99" s="34">
        <v>0</v>
      </c>
      <c r="L99" s="34">
        <v>0</v>
      </c>
      <c r="M99" s="34">
        <v>0</v>
      </c>
      <c r="N99" s="34">
        <v>0</v>
      </c>
      <c r="O99" s="34">
        <v>0</v>
      </c>
      <c r="P99" s="34">
        <v>0</v>
      </c>
      <c r="Q99" s="34">
        <v>0</v>
      </c>
      <c r="R99" s="34">
        <v>0</v>
      </c>
      <c r="S99" s="34">
        <v>0</v>
      </c>
      <c r="T99" s="34">
        <v>0</v>
      </c>
      <c r="U99" s="34">
        <v>0</v>
      </c>
      <c r="V99" s="34">
        <v>0</v>
      </c>
      <c r="W99" s="34">
        <v>0</v>
      </c>
      <c r="X99" s="34">
        <v>0</v>
      </c>
      <c r="Y99" s="34">
        <v>0</v>
      </c>
      <c r="Z99" s="34">
        <v>0</v>
      </c>
      <c r="AA99" s="34">
        <v>0</v>
      </c>
    </row>
    <row r="100" spans="1:27" x14ac:dyDescent="0.3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row>
    <row r="101" spans="1:27" x14ac:dyDescent="0.35">
      <c r="A101" s="19" t="s">
        <v>117</v>
      </c>
      <c r="B101" s="19" t="s">
        <v>118</v>
      </c>
      <c r="C101" s="19" t="s">
        <v>75</v>
      </c>
      <c r="D101" s="19" t="s">
        <v>82</v>
      </c>
      <c r="E101" s="19" t="s">
        <v>83</v>
      </c>
      <c r="F101" s="19" t="s">
        <v>84</v>
      </c>
      <c r="G101" s="19" t="s">
        <v>85</v>
      </c>
      <c r="H101" s="19" t="s">
        <v>86</v>
      </c>
      <c r="I101" s="19" t="s">
        <v>87</v>
      </c>
      <c r="J101" s="19" t="s">
        <v>88</v>
      </c>
      <c r="K101" s="19" t="s">
        <v>89</v>
      </c>
      <c r="L101" s="19" t="s">
        <v>90</v>
      </c>
      <c r="M101" s="19" t="s">
        <v>91</v>
      </c>
      <c r="N101" s="19" t="s">
        <v>92</v>
      </c>
      <c r="O101" s="19" t="s">
        <v>93</v>
      </c>
      <c r="P101" s="19" t="s">
        <v>94</v>
      </c>
      <c r="Q101" s="19" t="s">
        <v>95</v>
      </c>
      <c r="R101" s="19" t="s">
        <v>96</v>
      </c>
      <c r="S101" s="19" t="s">
        <v>97</v>
      </c>
      <c r="T101" s="19" t="s">
        <v>98</v>
      </c>
      <c r="U101" s="19" t="s">
        <v>99</v>
      </c>
      <c r="V101" s="19" t="s">
        <v>100</v>
      </c>
      <c r="W101" s="19" t="s">
        <v>101</v>
      </c>
      <c r="X101" s="19" t="s">
        <v>102</v>
      </c>
      <c r="Y101" s="19" t="s">
        <v>103</v>
      </c>
      <c r="Z101" s="19" t="s">
        <v>104</v>
      </c>
      <c r="AA101" s="19" t="s">
        <v>105</v>
      </c>
    </row>
    <row r="102" spans="1:27" x14ac:dyDescent="0.35">
      <c r="A102" s="31" t="s">
        <v>120</v>
      </c>
      <c r="B102" s="31" t="s">
        <v>67</v>
      </c>
      <c r="C102" s="34">
        <v>2.75046215E-2</v>
      </c>
      <c r="D102" s="34">
        <v>4.1457787949999894E-2</v>
      </c>
      <c r="E102" s="34">
        <v>5.8708447799999904E-2</v>
      </c>
      <c r="F102" s="34">
        <v>5.7908656600000004E-2</v>
      </c>
      <c r="G102" s="34">
        <v>5.4486718900000002E-2</v>
      </c>
      <c r="H102" s="34">
        <v>6.2486650800000008E-2</v>
      </c>
      <c r="I102" s="34">
        <v>5.6134284800000003E-2</v>
      </c>
      <c r="J102" s="34">
        <v>4.5893410930000003E-2</v>
      </c>
      <c r="K102" s="34">
        <v>4.7024251449999895E-2</v>
      </c>
      <c r="L102" s="34">
        <v>5.1372380849999899E-2</v>
      </c>
      <c r="M102" s="34">
        <v>4.3192381039999901E-2</v>
      </c>
      <c r="N102" s="34">
        <v>4.64485228999999E-2</v>
      </c>
      <c r="O102" s="34">
        <v>4.4474970499999898E-2</v>
      </c>
      <c r="P102" s="34">
        <v>3.8053204799999997E-2</v>
      </c>
      <c r="Q102" s="34">
        <v>4.1076145969999998E-2</v>
      </c>
      <c r="R102" s="34">
        <v>3.7498185899999995E-2</v>
      </c>
      <c r="S102" s="34">
        <v>3.1816649399999994E-2</v>
      </c>
      <c r="T102" s="34">
        <v>3.06331426E-2</v>
      </c>
      <c r="U102" s="34">
        <v>2.9198621259999891E-2</v>
      </c>
      <c r="V102" s="34">
        <v>2.8617407669999997E-2</v>
      </c>
      <c r="W102" s="34">
        <v>2.6417384700000001E-2</v>
      </c>
      <c r="X102" s="34">
        <v>2.4107951379999999E-2</v>
      </c>
      <c r="Y102" s="34">
        <v>2.0249475329999898E-2</v>
      </c>
      <c r="Z102" s="34">
        <v>2.10361674E-2</v>
      </c>
      <c r="AA102" s="34">
        <v>1.93083393699999E-2</v>
      </c>
    </row>
    <row r="103" spans="1:27" x14ac:dyDescent="0.35">
      <c r="A103" s="31" t="s">
        <v>120</v>
      </c>
      <c r="B103" s="31" t="s">
        <v>113</v>
      </c>
      <c r="C103" s="34">
        <v>290.34159999999997</v>
      </c>
      <c r="D103" s="34">
        <v>769.34574999999995</v>
      </c>
      <c r="E103" s="34">
        <v>1942.4955</v>
      </c>
      <c r="F103" s="34">
        <v>1814.4421</v>
      </c>
      <c r="G103" s="34">
        <v>1609.1788000000001</v>
      </c>
      <c r="H103" s="34">
        <v>2115.0439999999999</v>
      </c>
      <c r="I103" s="34">
        <v>2033.9171000000001</v>
      </c>
      <c r="J103" s="34">
        <v>1731.2451999999998</v>
      </c>
      <c r="K103" s="34">
        <v>1838.5499</v>
      </c>
      <c r="L103" s="34">
        <v>2450.6015000000002</v>
      </c>
      <c r="M103" s="34">
        <v>2028.0401999999999</v>
      </c>
      <c r="N103" s="34">
        <v>2268.9182000000001</v>
      </c>
      <c r="O103" s="34">
        <v>1917.8630000000001</v>
      </c>
      <c r="P103" s="34">
        <v>1994.5930000000001</v>
      </c>
      <c r="Q103" s="34">
        <v>2471.8314999999998</v>
      </c>
      <c r="R103" s="34">
        <v>2281.0704999999998</v>
      </c>
      <c r="S103" s="34">
        <v>1737.6369</v>
      </c>
      <c r="T103" s="34">
        <v>1643.4965</v>
      </c>
      <c r="U103" s="34">
        <v>1670.8452</v>
      </c>
      <c r="V103" s="34">
        <v>1764.4668999999999</v>
      </c>
      <c r="W103" s="34">
        <v>1584.3026</v>
      </c>
      <c r="X103" s="34">
        <v>1495.6898999999999</v>
      </c>
      <c r="Y103" s="34">
        <v>1175.2594999999999</v>
      </c>
      <c r="Z103" s="34">
        <v>1333.1441</v>
      </c>
      <c r="AA103" s="34">
        <v>1147.3853999999999</v>
      </c>
    </row>
    <row r="104" spans="1:27" x14ac:dyDescent="0.35">
      <c r="A104" s="31" t="s">
        <v>120</v>
      </c>
      <c r="B104" s="31" t="s">
        <v>72</v>
      </c>
      <c r="C104" s="34">
        <v>0</v>
      </c>
      <c r="D104" s="34">
        <v>0</v>
      </c>
      <c r="E104" s="34">
        <v>0</v>
      </c>
      <c r="F104" s="34">
        <v>0</v>
      </c>
      <c r="G104" s="34">
        <v>0</v>
      </c>
      <c r="H104" s="34">
        <v>0</v>
      </c>
      <c r="I104" s="34">
        <v>0</v>
      </c>
      <c r="J104" s="34">
        <v>0</v>
      </c>
      <c r="K104" s="34">
        <v>0</v>
      </c>
      <c r="L104" s="34">
        <v>0</v>
      </c>
      <c r="M104" s="34">
        <v>0</v>
      </c>
      <c r="N104" s="34">
        <v>0</v>
      </c>
      <c r="O104" s="34">
        <v>0</v>
      </c>
      <c r="P104" s="34">
        <v>0</v>
      </c>
      <c r="Q104" s="34">
        <v>0</v>
      </c>
      <c r="R104" s="34">
        <v>0</v>
      </c>
      <c r="S104" s="34">
        <v>0</v>
      </c>
      <c r="T104" s="34">
        <v>0</v>
      </c>
      <c r="U104" s="34">
        <v>0</v>
      </c>
      <c r="V104" s="34">
        <v>0</v>
      </c>
      <c r="W104" s="34">
        <v>0</v>
      </c>
      <c r="X104" s="34">
        <v>0</v>
      </c>
      <c r="Y104" s="34">
        <v>0</v>
      </c>
      <c r="Z104" s="34">
        <v>0</v>
      </c>
      <c r="AA104" s="34">
        <v>0</v>
      </c>
    </row>
    <row r="105" spans="1:27" x14ac:dyDescent="0.3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row>
    <row r="106" spans="1:27" x14ac:dyDescent="0.35">
      <c r="A106" s="19" t="s">
        <v>117</v>
      </c>
      <c r="B106" s="19" t="s">
        <v>118</v>
      </c>
      <c r="C106" s="19" t="s">
        <v>75</v>
      </c>
      <c r="D106" s="19" t="s">
        <v>82</v>
      </c>
      <c r="E106" s="19" t="s">
        <v>83</v>
      </c>
      <c r="F106" s="19" t="s">
        <v>84</v>
      </c>
      <c r="G106" s="19" t="s">
        <v>85</v>
      </c>
      <c r="H106" s="19" t="s">
        <v>86</v>
      </c>
      <c r="I106" s="19" t="s">
        <v>87</v>
      </c>
      <c r="J106" s="19" t="s">
        <v>88</v>
      </c>
      <c r="K106" s="19" t="s">
        <v>89</v>
      </c>
      <c r="L106" s="19" t="s">
        <v>90</v>
      </c>
      <c r="M106" s="19" t="s">
        <v>91</v>
      </c>
      <c r="N106" s="19" t="s">
        <v>92</v>
      </c>
      <c r="O106" s="19" t="s">
        <v>93</v>
      </c>
      <c r="P106" s="19" t="s">
        <v>94</v>
      </c>
      <c r="Q106" s="19" t="s">
        <v>95</v>
      </c>
      <c r="R106" s="19" t="s">
        <v>96</v>
      </c>
      <c r="S106" s="19" t="s">
        <v>97</v>
      </c>
      <c r="T106" s="19" t="s">
        <v>98</v>
      </c>
      <c r="U106" s="19" t="s">
        <v>99</v>
      </c>
      <c r="V106" s="19" t="s">
        <v>100</v>
      </c>
      <c r="W106" s="19" t="s">
        <v>101</v>
      </c>
      <c r="X106" s="19" t="s">
        <v>102</v>
      </c>
      <c r="Y106" s="19" t="s">
        <v>103</v>
      </c>
      <c r="Z106" s="19" t="s">
        <v>104</v>
      </c>
      <c r="AA106" s="19" t="s">
        <v>105</v>
      </c>
    </row>
    <row r="107" spans="1:27" x14ac:dyDescent="0.35">
      <c r="A107" s="31" t="s">
        <v>121</v>
      </c>
      <c r="B107" s="31" t="s">
        <v>67</v>
      </c>
      <c r="C107" s="34">
        <v>3.5950086999999895E-2</v>
      </c>
      <c r="D107" s="34">
        <v>3.0006740999999996E-2</v>
      </c>
      <c r="E107" s="34">
        <v>3.2126998000000004E-2</v>
      </c>
      <c r="F107" s="34">
        <v>2.6856214599999987E-2</v>
      </c>
      <c r="G107" s="34">
        <v>2.57186654E-2</v>
      </c>
      <c r="H107" s="34">
        <v>2.4877909600000001E-2</v>
      </c>
      <c r="I107" s="34">
        <v>2.2832249899999987E-2</v>
      </c>
      <c r="J107" s="34">
        <v>2.31942113E-2</v>
      </c>
      <c r="K107" s="34">
        <v>2.2575330700000003E-2</v>
      </c>
      <c r="L107" s="34">
        <v>2.6712836799999997E-2</v>
      </c>
      <c r="M107" s="34">
        <v>1.7669746899999998E-2</v>
      </c>
      <c r="N107" s="34">
        <v>2.1859257999999979E-2</v>
      </c>
      <c r="O107" s="34">
        <v>5.7340730000000001E-3</v>
      </c>
      <c r="P107" s="34">
        <v>5.1298346999999996E-3</v>
      </c>
      <c r="Q107" s="34">
        <v>5.6956460000000004E-3</v>
      </c>
      <c r="R107" s="34">
        <v>5.2580194000000002E-3</v>
      </c>
      <c r="S107" s="34">
        <v>4.90521859999999E-3</v>
      </c>
      <c r="T107" s="34">
        <v>4.5834913E-3</v>
      </c>
      <c r="U107" s="34">
        <v>4.4150661999999997E-3</v>
      </c>
      <c r="V107" s="34">
        <v>4.1434035000000001E-3</v>
      </c>
      <c r="W107" s="34">
        <v>4.2187939999999997E-3</v>
      </c>
      <c r="X107" s="34">
        <v>3.8919272E-3</v>
      </c>
      <c r="Y107" s="34">
        <v>3.3958127E-3</v>
      </c>
      <c r="Z107" s="34">
        <v>3.1169194999999998E-3</v>
      </c>
      <c r="AA107" s="34">
        <v>3.2002660000000002E-3</v>
      </c>
    </row>
    <row r="108" spans="1:27" x14ac:dyDescent="0.35">
      <c r="A108" s="31" t="s">
        <v>121</v>
      </c>
      <c r="B108" s="31" t="s">
        <v>113</v>
      </c>
      <c r="C108" s="34">
        <v>0</v>
      </c>
      <c r="D108" s="34">
        <v>0</v>
      </c>
      <c r="E108" s="34">
        <v>0</v>
      </c>
      <c r="F108" s="34">
        <v>0</v>
      </c>
      <c r="G108" s="34">
        <v>0</v>
      </c>
      <c r="H108" s="34">
        <v>0</v>
      </c>
      <c r="I108" s="34">
        <v>0</v>
      </c>
      <c r="J108" s="34">
        <v>0</v>
      </c>
      <c r="K108" s="34">
        <v>0</v>
      </c>
      <c r="L108" s="34">
        <v>0</v>
      </c>
      <c r="M108" s="34">
        <v>0</v>
      </c>
      <c r="N108" s="34">
        <v>0</v>
      </c>
      <c r="O108" s="34">
        <v>0</v>
      </c>
      <c r="P108" s="34">
        <v>0</v>
      </c>
      <c r="Q108" s="34">
        <v>0</v>
      </c>
      <c r="R108" s="34">
        <v>0</v>
      </c>
      <c r="S108" s="34">
        <v>0</v>
      </c>
      <c r="T108" s="34">
        <v>0</v>
      </c>
      <c r="U108" s="34">
        <v>0</v>
      </c>
      <c r="V108" s="34">
        <v>0</v>
      </c>
      <c r="W108" s="34">
        <v>0</v>
      </c>
      <c r="X108" s="34">
        <v>0</v>
      </c>
      <c r="Y108" s="34">
        <v>0</v>
      </c>
      <c r="Z108" s="34">
        <v>0</v>
      </c>
      <c r="AA108" s="34">
        <v>0</v>
      </c>
    </row>
    <row r="109" spans="1:27" x14ac:dyDescent="0.35">
      <c r="A109" s="31" t="s">
        <v>121</v>
      </c>
      <c r="B109" s="31" t="s">
        <v>72</v>
      </c>
      <c r="C109" s="34">
        <v>0</v>
      </c>
      <c r="D109" s="34">
        <v>0</v>
      </c>
      <c r="E109" s="34">
        <v>0</v>
      </c>
      <c r="F109" s="34">
        <v>0</v>
      </c>
      <c r="G109" s="34">
        <v>0</v>
      </c>
      <c r="H109" s="34">
        <v>0</v>
      </c>
      <c r="I109" s="34">
        <v>0</v>
      </c>
      <c r="J109" s="34">
        <v>0</v>
      </c>
      <c r="K109" s="34">
        <v>0</v>
      </c>
      <c r="L109" s="34">
        <v>0</v>
      </c>
      <c r="M109" s="34">
        <v>0</v>
      </c>
      <c r="N109" s="34">
        <v>0</v>
      </c>
      <c r="O109" s="34">
        <v>0</v>
      </c>
      <c r="P109" s="34">
        <v>0</v>
      </c>
      <c r="Q109" s="34">
        <v>0</v>
      </c>
      <c r="R109" s="34">
        <v>0</v>
      </c>
      <c r="S109" s="34">
        <v>0</v>
      </c>
      <c r="T109" s="34">
        <v>0</v>
      </c>
      <c r="U109" s="34">
        <v>0</v>
      </c>
      <c r="V109" s="34">
        <v>0</v>
      </c>
      <c r="W109" s="34">
        <v>0</v>
      </c>
      <c r="X109" s="34">
        <v>0</v>
      </c>
      <c r="Y109" s="34">
        <v>0</v>
      </c>
      <c r="Z109" s="34">
        <v>0</v>
      </c>
      <c r="AA109" s="34">
        <v>0</v>
      </c>
    </row>
    <row r="110" spans="1:27" x14ac:dyDescent="0.3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row>
    <row r="111" spans="1:27" x14ac:dyDescent="0.35">
      <c r="A111" s="19" t="s">
        <v>117</v>
      </c>
      <c r="B111" s="19" t="s">
        <v>118</v>
      </c>
      <c r="C111" s="19" t="s">
        <v>75</v>
      </c>
      <c r="D111" s="19" t="s">
        <v>82</v>
      </c>
      <c r="E111" s="19" t="s">
        <v>83</v>
      </c>
      <c r="F111" s="19" t="s">
        <v>84</v>
      </c>
      <c r="G111" s="19" t="s">
        <v>85</v>
      </c>
      <c r="H111" s="19" t="s">
        <v>86</v>
      </c>
      <c r="I111" s="19" t="s">
        <v>87</v>
      </c>
      <c r="J111" s="19" t="s">
        <v>88</v>
      </c>
      <c r="K111" s="19" t="s">
        <v>89</v>
      </c>
      <c r="L111" s="19" t="s">
        <v>90</v>
      </c>
      <c r="M111" s="19" t="s">
        <v>91</v>
      </c>
      <c r="N111" s="19" t="s">
        <v>92</v>
      </c>
      <c r="O111" s="19" t="s">
        <v>93</v>
      </c>
      <c r="P111" s="19" t="s">
        <v>94</v>
      </c>
      <c r="Q111" s="19" t="s">
        <v>95</v>
      </c>
      <c r="R111" s="19" t="s">
        <v>96</v>
      </c>
      <c r="S111" s="19" t="s">
        <v>97</v>
      </c>
      <c r="T111" s="19" t="s">
        <v>98</v>
      </c>
      <c r="U111" s="19" t="s">
        <v>99</v>
      </c>
      <c r="V111" s="19" t="s">
        <v>100</v>
      </c>
      <c r="W111" s="19" t="s">
        <v>101</v>
      </c>
      <c r="X111" s="19" t="s">
        <v>102</v>
      </c>
      <c r="Y111" s="19" t="s">
        <v>103</v>
      </c>
      <c r="Z111" s="19" t="s">
        <v>104</v>
      </c>
      <c r="AA111" s="19" t="s">
        <v>105</v>
      </c>
    </row>
    <row r="112" spans="1:27" x14ac:dyDescent="0.35">
      <c r="A112" s="31" t="s">
        <v>122</v>
      </c>
      <c r="B112" s="31" t="s">
        <v>67</v>
      </c>
      <c r="C112" s="34">
        <v>7.2622782699999999E-2</v>
      </c>
      <c r="D112" s="34">
        <v>6.6289535699999999E-2</v>
      </c>
      <c r="E112" s="34">
        <v>7.4053866699999985E-2</v>
      </c>
      <c r="F112" s="34">
        <v>5.8750483700000002E-2</v>
      </c>
      <c r="G112" s="34">
        <v>5.4004544499999994E-2</v>
      </c>
      <c r="H112" s="34">
        <v>5.4077882399999985E-2</v>
      </c>
      <c r="I112" s="34">
        <v>5.0369464299999889E-2</v>
      </c>
      <c r="J112" s="34">
        <v>4.2819815299999994E-2</v>
      </c>
      <c r="K112" s="34">
        <v>4.3499537200000007E-2</v>
      </c>
      <c r="L112" s="34">
        <v>4.3510458299999999E-2</v>
      </c>
      <c r="M112" s="34">
        <v>3.9484846400000002E-2</v>
      </c>
      <c r="N112" s="34">
        <v>3.8138104699999995E-2</v>
      </c>
      <c r="O112" s="34">
        <v>3.47640616E-2</v>
      </c>
      <c r="P112" s="34">
        <v>2.2734035600000001E-2</v>
      </c>
      <c r="Q112" s="34">
        <v>2.3287853099999999E-2</v>
      </c>
      <c r="R112" s="34">
        <v>2.1931449799999999E-2</v>
      </c>
      <c r="S112" s="34">
        <v>1.9654428600000003E-2</v>
      </c>
      <c r="T112" s="34">
        <v>1.8160754899999999E-2</v>
      </c>
      <c r="U112" s="34">
        <v>1.7456765399999997E-2</v>
      </c>
      <c r="V112" s="34">
        <v>1.5783719099999899E-2</v>
      </c>
      <c r="W112" s="34">
        <v>1.5978192799999999E-2</v>
      </c>
      <c r="X112" s="34">
        <v>1.4407464599999999E-2</v>
      </c>
      <c r="Y112" s="34">
        <v>1.2741537299999999E-2</v>
      </c>
      <c r="Z112" s="34">
        <v>1.1032704399999999E-2</v>
      </c>
      <c r="AA112" s="34">
        <v>1.0356401999999999E-2</v>
      </c>
    </row>
    <row r="113" spans="1:27" x14ac:dyDescent="0.35">
      <c r="A113" s="31" t="s">
        <v>122</v>
      </c>
      <c r="B113" s="31" t="s">
        <v>113</v>
      </c>
      <c r="C113" s="34">
        <v>0</v>
      </c>
      <c r="D113" s="34">
        <v>0</v>
      </c>
      <c r="E113" s="34">
        <v>0</v>
      </c>
      <c r="F113" s="34">
        <v>0</v>
      </c>
      <c r="G113" s="34">
        <v>0</v>
      </c>
      <c r="H113" s="34">
        <v>0</v>
      </c>
      <c r="I113" s="34">
        <v>0</v>
      </c>
      <c r="J113" s="34">
        <v>0</v>
      </c>
      <c r="K113" s="34">
        <v>0</v>
      </c>
      <c r="L113" s="34">
        <v>0</v>
      </c>
      <c r="M113" s="34">
        <v>0</v>
      </c>
      <c r="N113" s="34">
        <v>0</v>
      </c>
      <c r="O113" s="34">
        <v>0</v>
      </c>
      <c r="P113" s="34">
        <v>0</v>
      </c>
      <c r="Q113" s="34">
        <v>0</v>
      </c>
      <c r="R113" s="34">
        <v>0</v>
      </c>
      <c r="S113" s="34">
        <v>0</v>
      </c>
      <c r="T113" s="34">
        <v>0</v>
      </c>
      <c r="U113" s="34">
        <v>0</v>
      </c>
      <c r="V113" s="34">
        <v>0</v>
      </c>
      <c r="W113" s="34">
        <v>0</v>
      </c>
      <c r="X113" s="34">
        <v>0</v>
      </c>
      <c r="Y113" s="34">
        <v>0</v>
      </c>
      <c r="Z113" s="34">
        <v>0</v>
      </c>
      <c r="AA113" s="34">
        <v>0</v>
      </c>
    </row>
    <row r="114" spans="1:27" x14ac:dyDescent="0.35">
      <c r="A114" s="31" t="s">
        <v>122</v>
      </c>
      <c r="B114" s="31" t="s">
        <v>72</v>
      </c>
      <c r="C114" s="34">
        <v>0</v>
      </c>
      <c r="D114" s="34">
        <v>0</v>
      </c>
      <c r="E114" s="34">
        <v>0</v>
      </c>
      <c r="F114" s="34">
        <v>0</v>
      </c>
      <c r="G114" s="34">
        <v>0</v>
      </c>
      <c r="H114" s="34">
        <v>0</v>
      </c>
      <c r="I114" s="34">
        <v>0</v>
      </c>
      <c r="J114" s="34">
        <v>0</v>
      </c>
      <c r="K114" s="34">
        <v>0</v>
      </c>
      <c r="L114" s="34">
        <v>0</v>
      </c>
      <c r="M114" s="34">
        <v>0</v>
      </c>
      <c r="N114" s="34">
        <v>0</v>
      </c>
      <c r="O114" s="34">
        <v>0</v>
      </c>
      <c r="P114" s="34">
        <v>0</v>
      </c>
      <c r="Q114" s="34">
        <v>0</v>
      </c>
      <c r="R114" s="34">
        <v>0</v>
      </c>
      <c r="S114" s="34">
        <v>0</v>
      </c>
      <c r="T114" s="34">
        <v>0</v>
      </c>
      <c r="U114" s="34">
        <v>0</v>
      </c>
      <c r="V114" s="34">
        <v>0</v>
      </c>
      <c r="W114" s="34">
        <v>0</v>
      </c>
      <c r="X114" s="34">
        <v>0</v>
      </c>
      <c r="Y114" s="34">
        <v>0</v>
      </c>
      <c r="Z114" s="34">
        <v>0</v>
      </c>
      <c r="AA114" s="34">
        <v>0</v>
      </c>
    </row>
    <row r="116" spans="1:27" x14ac:dyDescent="0.35">
      <c r="A116" s="19" t="s">
        <v>117</v>
      </c>
      <c r="B116" s="19" t="s">
        <v>118</v>
      </c>
      <c r="C116" s="19" t="s">
        <v>75</v>
      </c>
      <c r="D116" s="19" t="s">
        <v>82</v>
      </c>
      <c r="E116" s="19" t="s">
        <v>83</v>
      </c>
      <c r="F116" s="19" t="s">
        <v>84</v>
      </c>
      <c r="G116" s="19" t="s">
        <v>85</v>
      </c>
      <c r="H116" s="19" t="s">
        <v>86</v>
      </c>
      <c r="I116" s="19" t="s">
        <v>87</v>
      </c>
      <c r="J116" s="19" t="s">
        <v>88</v>
      </c>
      <c r="K116" s="19" t="s">
        <v>89</v>
      </c>
      <c r="L116" s="19" t="s">
        <v>90</v>
      </c>
      <c r="M116" s="19" t="s">
        <v>91</v>
      </c>
      <c r="N116" s="19" t="s">
        <v>92</v>
      </c>
      <c r="O116" s="19" t="s">
        <v>93</v>
      </c>
      <c r="P116" s="19" t="s">
        <v>94</v>
      </c>
      <c r="Q116" s="19" t="s">
        <v>95</v>
      </c>
      <c r="R116" s="19" t="s">
        <v>96</v>
      </c>
      <c r="S116" s="19" t="s">
        <v>97</v>
      </c>
      <c r="T116" s="19" t="s">
        <v>98</v>
      </c>
      <c r="U116" s="19" t="s">
        <v>99</v>
      </c>
      <c r="V116" s="19" t="s">
        <v>100</v>
      </c>
      <c r="W116" s="19" t="s">
        <v>101</v>
      </c>
      <c r="X116" s="19" t="s">
        <v>102</v>
      </c>
      <c r="Y116" s="19" t="s">
        <v>103</v>
      </c>
      <c r="Z116" s="19" t="s">
        <v>104</v>
      </c>
      <c r="AA116" s="19" t="s">
        <v>105</v>
      </c>
    </row>
    <row r="117" spans="1:27" x14ac:dyDescent="0.35">
      <c r="A117" s="31" t="s">
        <v>123</v>
      </c>
      <c r="B117" s="31" t="s">
        <v>67</v>
      </c>
      <c r="C117" s="34">
        <v>0</v>
      </c>
      <c r="D117" s="34">
        <v>0</v>
      </c>
      <c r="E117" s="34">
        <v>0</v>
      </c>
      <c r="F117" s="34">
        <v>0</v>
      </c>
      <c r="G117" s="34">
        <v>0</v>
      </c>
      <c r="H117" s="34">
        <v>0</v>
      </c>
      <c r="I117" s="34">
        <v>0</v>
      </c>
      <c r="J117" s="34">
        <v>0</v>
      </c>
      <c r="K117" s="34">
        <v>0</v>
      </c>
      <c r="L117" s="34">
        <v>0</v>
      </c>
      <c r="M117" s="34">
        <v>0</v>
      </c>
      <c r="N117" s="34">
        <v>0</v>
      </c>
      <c r="O117" s="34">
        <v>0</v>
      </c>
      <c r="P117" s="34">
        <v>0</v>
      </c>
      <c r="Q117" s="34">
        <v>0</v>
      </c>
      <c r="R117" s="34">
        <v>0</v>
      </c>
      <c r="S117" s="34">
        <v>0</v>
      </c>
      <c r="T117" s="34">
        <v>0</v>
      </c>
      <c r="U117" s="34">
        <v>0</v>
      </c>
      <c r="V117" s="34">
        <v>0</v>
      </c>
      <c r="W117" s="34">
        <v>0</v>
      </c>
      <c r="X117" s="34">
        <v>0</v>
      </c>
      <c r="Y117" s="34">
        <v>0</v>
      </c>
      <c r="Z117" s="34">
        <v>0</v>
      </c>
      <c r="AA117" s="34">
        <v>0</v>
      </c>
    </row>
    <row r="118" spans="1:27" x14ac:dyDescent="0.35">
      <c r="A118" s="31" t="s">
        <v>123</v>
      </c>
      <c r="B118" s="31" t="s">
        <v>113</v>
      </c>
      <c r="C118" s="34">
        <v>0</v>
      </c>
      <c r="D118" s="34">
        <v>0</v>
      </c>
      <c r="E118" s="34">
        <v>0</v>
      </c>
      <c r="F118" s="34">
        <v>0</v>
      </c>
      <c r="G118" s="34">
        <v>0</v>
      </c>
      <c r="H118" s="34">
        <v>0</v>
      </c>
      <c r="I118" s="34">
        <v>0</v>
      </c>
      <c r="J118" s="34">
        <v>0</v>
      </c>
      <c r="K118" s="34">
        <v>0</v>
      </c>
      <c r="L118" s="34">
        <v>0</v>
      </c>
      <c r="M118" s="34">
        <v>0</v>
      </c>
      <c r="N118" s="34">
        <v>0</v>
      </c>
      <c r="O118" s="34">
        <v>0</v>
      </c>
      <c r="P118" s="34">
        <v>0</v>
      </c>
      <c r="Q118" s="34">
        <v>0</v>
      </c>
      <c r="R118" s="34">
        <v>0</v>
      </c>
      <c r="S118" s="34">
        <v>0</v>
      </c>
      <c r="T118" s="34">
        <v>0</v>
      </c>
      <c r="U118" s="34">
        <v>0</v>
      </c>
      <c r="V118" s="34">
        <v>0</v>
      </c>
      <c r="W118" s="34">
        <v>0</v>
      </c>
      <c r="X118" s="34">
        <v>0</v>
      </c>
      <c r="Y118" s="34">
        <v>0</v>
      </c>
      <c r="Z118" s="34">
        <v>0</v>
      </c>
      <c r="AA118" s="34">
        <v>0</v>
      </c>
    </row>
    <row r="119" spans="1:27" x14ac:dyDescent="0.35">
      <c r="A119" s="31" t="s">
        <v>123</v>
      </c>
      <c r="B119" s="31" t="s">
        <v>72</v>
      </c>
      <c r="C119" s="34">
        <v>0</v>
      </c>
      <c r="D119" s="34">
        <v>0</v>
      </c>
      <c r="E119" s="34">
        <v>0</v>
      </c>
      <c r="F119" s="34">
        <v>0</v>
      </c>
      <c r="G119" s="34">
        <v>0</v>
      </c>
      <c r="H119" s="34">
        <v>0</v>
      </c>
      <c r="I119" s="34">
        <v>0</v>
      </c>
      <c r="J119" s="34">
        <v>0</v>
      </c>
      <c r="K119" s="34">
        <v>0</v>
      </c>
      <c r="L119" s="34">
        <v>0</v>
      </c>
      <c r="M119" s="34">
        <v>0</v>
      </c>
      <c r="N119" s="34">
        <v>0</v>
      </c>
      <c r="O119" s="34">
        <v>0</v>
      </c>
      <c r="P119" s="34">
        <v>0</v>
      </c>
      <c r="Q119" s="34">
        <v>0</v>
      </c>
      <c r="R119" s="34">
        <v>0</v>
      </c>
      <c r="S119" s="34">
        <v>0</v>
      </c>
      <c r="T119" s="34">
        <v>0</v>
      </c>
      <c r="U119" s="34">
        <v>0</v>
      </c>
      <c r="V119" s="34">
        <v>0</v>
      </c>
      <c r="W119" s="34">
        <v>0</v>
      </c>
      <c r="X119" s="34">
        <v>0</v>
      </c>
      <c r="Y119" s="34">
        <v>0</v>
      </c>
      <c r="Z119" s="34">
        <v>0</v>
      </c>
      <c r="AA119" s="34">
        <v>0</v>
      </c>
    </row>
    <row r="121" spans="1:27" collapsed="1" x14ac:dyDescent="0.35"/>
  </sheetData>
  <sheetProtection algorithmName="SHA-512" hashValue="Xang4uZZDyEIPEpnw0GL5dexwH3GbKQJj8QMDJw15taqBd46LtuXro9K8Chv/+9muejsYgbP3xTFdg8FEl35Pg==" saltValue="b5pkj4clauBIeR/Y6tpucw==" spinCount="100000" sheet="1" objects="1" scenarios="1"/>
  <mergeCells count="6">
    <mergeCell ref="A87:B87"/>
    <mergeCell ref="A17:B17"/>
    <mergeCell ref="A31:B31"/>
    <mergeCell ref="A45:B45"/>
    <mergeCell ref="A59:B59"/>
    <mergeCell ref="A73:B7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theme="7" tint="0.39997558519241921"/>
  </sheetPr>
  <dimension ref="A1:AA87"/>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147</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28</v>
      </c>
      <c r="B2" s="39" t="s">
        <v>133</v>
      </c>
      <c r="C2" s="39"/>
      <c r="D2" s="39"/>
      <c r="E2" s="39"/>
      <c r="F2" s="39"/>
      <c r="G2" s="39"/>
      <c r="H2" s="39"/>
      <c r="I2" s="39"/>
      <c r="J2" s="39"/>
      <c r="K2" s="39"/>
      <c r="L2" s="39"/>
      <c r="M2" s="39"/>
      <c r="N2" s="39"/>
      <c r="O2" s="39"/>
      <c r="P2" s="39"/>
      <c r="Q2" s="39"/>
      <c r="R2" s="39"/>
      <c r="S2" s="39"/>
      <c r="T2" s="39"/>
      <c r="U2" s="39"/>
      <c r="V2" s="39"/>
    </row>
    <row r="3" spans="1:27" x14ac:dyDescent="0.35">
      <c r="B3" s="39"/>
      <c r="C3" s="39"/>
      <c r="D3" s="39"/>
      <c r="E3" s="39"/>
      <c r="F3" s="39"/>
      <c r="G3" s="39"/>
      <c r="H3" s="39"/>
      <c r="I3" s="39"/>
      <c r="J3" s="39"/>
      <c r="K3" s="39"/>
      <c r="L3" s="39"/>
      <c r="M3" s="39"/>
      <c r="N3" s="39"/>
      <c r="O3" s="39"/>
      <c r="P3" s="39"/>
      <c r="Q3" s="39"/>
      <c r="R3" s="39"/>
      <c r="S3" s="39"/>
      <c r="T3" s="39"/>
      <c r="U3" s="39"/>
      <c r="V3" s="39"/>
    </row>
    <row r="4" spans="1:27" x14ac:dyDescent="0.35">
      <c r="A4" s="18" t="s">
        <v>116</v>
      </c>
      <c r="B4" s="18"/>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0</v>
      </c>
      <c r="D6" s="34">
        <v>0</v>
      </c>
      <c r="E6" s="34">
        <v>0</v>
      </c>
      <c r="F6" s="34">
        <v>0</v>
      </c>
      <c r="G6" s="34">
        <v>0</v>
      </c>
      <c r="H6" s="34">
        <v>0</v>
      </c>
      <c r="I6" s="34">
        <v>0</v>
      </c>
      <c r="J6" s="34">
        <v>0</v>
      </c>
      <c r="K6" s="34">
        <v>0</v>
      </c>
      <c r="L6" s="34">
        <v>0</v>
      </c>
      <c r="M6" s="34">
        <v>0</v>
      </c>
      <c r="N6" s="34">
        <v>0</v>
      </c>
      <c r="O6" s="34">
        <v>0</v>
      </c>
      <c r="P6" s="34">
        <v>0</v>
      </c>
      <c r="Q6" s="34">
        <v>0</v>
      </c>
      <c r="R6" s="34">
        <v>0</v>
      </c>
      <c r="S6" s="34">
        <v>0</v>
      </c>
      <c r="T6" s="34">
        <v>0</v>
      </c>
      <c r="U6" s="34">
        <v>0</v>
      </c>
      <c r="V6" s="34">
        <v>0</v>
      </c>
      <c r="W6" s="34">
        <v>0</v>
      </c>
      <c r="X6" s="34">
        <v>0</v>
      </c>
      <c r="Y6" s="34">
        <v>0</v>
      </c>
      <c r="Z6" s="34">
        <v>0</v>
      </c>
      <c r="AA6" s="34">
        <v>0</v>
      </c>
    </row>
    <row r="7" spans="1:27" x14ac:dyDescent="0.35">
      <c r="A7" s="31" t="s">
        <v>38</v>
      </c>
      <c r="B7" s="31" t="s">
        <v>68</v>
      </c>
      <c r="C7" s="34">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c r="W7" s="34">
        <v>0</v>
      </c>
      <c r="X7" s="34">
        <v>0</v>
      </c>
      <c r="Y7" s="34">
        <v>0</v>
      </c>
      <c r="Z7" s="34">
        <v>0</v>
      </c>
      <c r="AA7" s="34">
        <v>0</v>
      </c>
    </row>
    <row r="8" spans="1:27" x14ac:dyDescent="0.35">
      <c r="A8" s="31" t="s">
        <v>38</v>
      </c>
      <c r="B8" s="31" t="s">
        <v>18</v>
      </c>
      <c r="C8" s="34">
        <v>0</v>
      </c>
      <c r="D8" s="34">
        <v>0.15790966226033662</v>
      </c>
      <c r="E8" s="34">
        <v>2.6146486770480416E-2</v>
      </c>
      <c r="F8" s="34">
        <v>5.3151554030221289E-3</v>
      </c>
      <c r="G8" s="34">
        <v>4.0848585551441277E-4</v>
      </c>
      <c r="H8" s="34">
        <v>1.427143413604563E-3</v>
      </c>
      <c r="I8" s="34">
        <v>2.0436958208910521E-3</v>
      </c>
      <c r="J8" s="34">
        <v>3.0348294082836852E-3</v>
      </c>
      <c r="K8" s="34">
        <v>7.2152313797300598E-3</v>
      </c>
      <c r="L8" s="34">
        <v>1.44468374312441E-2</v>
      </c>
      <c r="M8" s="34">
        <v>6.0627552645627363E-4</v>
      </c>
      <c r="N8" s="34">
        <v>1.1799968218894639E-2</v>
      </c>
      <c r="O8" s="34">
        <v>1.7866964633404862E-2</v>
      </c>
      <c r="P8" s="34">
        <v>2.4006337810407143E-4</v>
      </c>
      <c r="Q8" s="34">
        <v>1.2481329450272522E-2</v>
      </c>
      <c r="R8" s="34">
        <v>1.5845845802485159E-3</v>
      </c>
      <c r="S8" s="34">
        <v>6.1408884147341906E-2</v>
      </c>
      <c r="T8" s="34">
        <v>1.2546965159116316E-3</v>
      </c>
      <c r="U8" s="34">
        <v>1.5102322778323817E-3</v>
      </c>
      <c r="V8" s="34">
        <v>4.4686656065416505E-4</v>
      </c>
      <c r="W8" s="34">
        <v>1.8370349889155965E-2</v>
      </c>
      <c r="X8" s="34">
        <v>6.1817773469198076E-2</v>
      </c>
      <c r="Y8" s="34">
        <v>1.0609709201267355E-3</v>
      </c>
      <c r="Z8" s="34">
        <v>1.0091634747943746E-3</v>
      </c>
      <c r="AA8" s="34">
        <v>2.9274049998557565E-5</v>
      </c>
    </row>
    <row r="9" spans="1:27" x14ac:dyDescent="0.35">
      <c r="A9" s="31" t="s">
        <v>38</v>
      </c>
      <c r="B9" s="31" t="s">
        <v>30</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row>
    <row r="10" spans="1:27" x14ac:dyDescent="0.35">
      <c r="A10" s="31" t="s">
        <v>38</v>
      </c>
      <c r="B10" s="31" t="s">
        <v>63</v>
      </c>
      <c r="C10" s="34">
        <v>0.11429901212141169</v>
      </c>
      <c r="D10" s="34">
        <v>2.3175606137567457E-3</v>
      </c>
      <c r="E10" s="34">
        <v>1.2140291865036351E-2</v>
      </c>
      <c r="F10" s="34">
        <v>2.8535782371323227E-3</v>
      </c>
      <c r="G10" s="34">
        <v>2.6221320780477246E-3</v>
      </c>
      <c r="H10" s="34">
        <v>3.0390512585494662E-3</v>
      </c>
      <c r="I10" s="34">
        <v>3.0584099127837841E-3</v>
      </c>
      <c r="J10" s="34">
        <v>2.9531974558513799E-3</v>
      </c>
      <c r="K10" s="34">
        <v>3.0595088363779442E-3</v>
      </c>
      <c r="L10" s="34">
        <v>3.1562504899259503E-3</v>
      </c>
      <c r="M10" s="34">
        <v>2.490130809387636E-3</v>
      </c>
      <c r="N10" s="34">
        <v>4.2710296018004974E-3</v>
      </c>
      <c r="O10" s="34">
        <v>5.1310243452570865E-3</v>
      </c>
      <c r="P10" s="34">
        <v>2.7138826683174811E-3</v>
      </c>
      <c r="Q10" s="34">
        <v>1568.4001734805993</v>
      </c>
      <c r="R10" s="34">
        <v>5.1958101159547375E-3</v>
      </c>
      <c r="S10" s="34">
        <v>7267.3104726733291</v>
      </c>
      <c r="T10" s="34">
        <v>3.6232899408949505E-4</v>
      </c>
      <c r="U10" s="34">
        <v>5.7671715176416691E-4</v>
      </c>
      <c r="V10" s="34">
        <v>8.8354345526326348E-4</v>
      </c>
      <c r="W10" s="34">
        <v>5.0452995102543341E-3</v>
      </c>
      <c r="X10" s="34">
        <v>243.80846782829633</v>
      </c>
      <c r="Y10" s="34">
        <v>4.3916240115106749E-4</v>
      </c>
      <c r="Z10" s="34">
        <v>1235.597672460689</v>
      </c>
      <c r="AA10" s="34">
        <v>6.3300844072363701E-5</v>
      </c>
    </row>
    <row r="11" spans="1:27" x14ac:dyDescent="0.35">
      <c r="A11" s="31" t="s">
        <v>38</v>
      </c>
      <c r="B11" s="31" t="s">
        <v>62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row>
    <row r="12" spans="1:27" x14ac:dyDescent="0.35">
      <c r="A12" s="31" t="s">
        <v>38</v>
      </c>
      <c r="B12" s="31" t="s">
        <v>66</v>
      </c>
      <c r="C12" s="34">
        <v>0</v>
      </c>
      <c r="D12" s="34">
        <v>265429.36890279758</v>
      </c>
      <c r="E12" s="34">
        <v>104546.86968016863</v>
      </c>
      <c r="F12" s="34">
        <v>19088.091109570483</v>
      </c>
      <c r="G12" s="34">
        <v>2.5466448181586974</v>
      </c>
      <c r="H12" s="34">
        <v>5.7067254784748078</v>
      </c>
      <c r="I12" s="34">
        <v>1.6383386332391288</v>
      </c>
      <c r="J12" s="34">
        <v>459636.86964219913</v>
      </c>
      <c r="K12" s="34">
        <v>258099.49648692319</v>
      </c>
      <c r="L12" s="34">
        <v>374325.43522023567</v>
      </c>
      <c r="M12" s="34">
        <v>67120.184082853273</v>
      </c>
      <c r="N12" s="34">
        <v>579538.75637030695</v>
      </c>
      <c r="O12" s="34">
        <v>215009.155373941</v>
      </c>
      <c r="P12" s="34">
        <v>497685.7956729398</v>
      </c>
      <c r="Q12" s="34">
        <v>324579.23977978079</v>
      </c>
      <c r="R12" s="34">
        <v>156441.72086566419</v>
      </c>
      <c r="S12" s="34">
        <v>132830.44030906944</v>
      </c>
      <c r="T12" s="34">
        <v>49585.659152377375</v>
      </c>
      <c r="U12" s="34">
        <v>8830.5355661299982</v>
      </c>
      <c r="V12" s="34">
        <v>35002.720201423741</v>
      </c>
      <c r="W12" s="34">
        <v>93522.878139292356</v>
      </c>
      <c r="X12" s="34">
        <v>96320.706913353672</v>
      </c>
      <c r="Y12" s="34">
        <v>12465.916597409328</v>
      </c>
      <c r="Z12" s="34">
        <v>14672.633480599998</v>
      </c>
      <c r="AA12" s="34">
        <v>14539.513045229607</v>
      </c>
    </row>
    <row r="13" spans="1:27" x14ac:dyDescent="0.35">
      <c r="A13" s="31" t="s">
        <v>38</v>
      </c>
      <c r="B13" s="31" t="s">
        <v>65</v>
      </c>
      <c r="C13" s="34">
        <v>75632.056571198962</v>
      </c>
      <c r="D13" s="34">
        <v>28366.906503122504</v>
      </c>
      <c r="E13" s="34">
        <v>102703.15673834752</v>
      </c>
      <c r="F13" s="34">
        <v>2.9226128159220519E-2</v>
      </c>
      <c r="G13" s="34">
        <v>1.2265236200749106</v>
      </c>
      <c r="H13" s="34">
        <v>128952.58867843759</v>
      </c>
      <c r="I13" s="34">
        <v>115912.51576976129</v>
      </c>
      <c r="J13" s="34">
        <v>39680.21781930446</v>
      </c>
      <c r="K13" s="34">
        <v>43606.260130111557</v>
      </c>
      <c r="L13" s="34">
        <v>282223.66103165352</v>
      </c>
      <c r="M13" s="34">
        <v>39821.598919992961</v>
      </c>
      <c r="N13" s="34">
        <v>57394.984434638311</v>
      </c>
      <c r="O13" s="34">
        <v>123310.99179061188</v>
      </c>
      <c r="P13" s="34">
        <v>2.9739394068923584E-3</v>
      </c>
      <c r="Q13" s="34">
        <v>22116.753401471542</v>
      </c>
      <c r="R13" s="34">
        <v>24915.345621765577</v>
      </c>
      <c r="S13" s="34">
        <v>73291.778085801358</v>
      </c>
      <c r="T13" s="34">
        <v>33757.307460063414</v>
      </c>
      <c r="U13" s="34">
        <v>6.8628673397577358E-3</v>
      </c>
      <c r="V13" s="34">
        <v>50388.287633765758</v>
      </c>
      <c r="W13" s="34">
        <v>58663.935322937185</v>
      </c>
      <c r="X13" s="34">
        <v>51960.393283172692</v>
      </c>
      <c r="Y13" s="34">
        <v>4226.2740592852679</v>
      </c>
      <c r="Z13" s="34">
        <v>3.5123277890597247E-3</v>
      </c>
      <c r="AA13" s="34">
        <v>5976.5070132291976</v>
      </c>
    </row>
    <row r="14" spans="1:27" x14ac:dyDescent="0.35">
      <c r="A14" s="31" t="s">
        <v>38</v>
      </c>
      <c r="B14" s="31" t="s">
        <v>34</v>
      </c>
      <c r="C14" s="34">
        <v>0.76947395934010776</v>
      </c>
      <c r="D14" s="34">
        <v>7.5735795471521296E-3</v>
      </c>
      <c r="E14" s="34">
        <v>8.658171829504119E-6</v>
      </c>
      <c r="F14" s="34">
        <v>0</v>
      </c>
      <c r="G14" s="34">
        <v>3.2552085531883289E-4</v>
      </c>
      <c r="H14" s="34">
        <v>0.21973094561869633</v>
      </c>
      <c r="I14" s="34">
        <v>0.28987252593770263</v>
      </c>
      <c r="J14" s="34">
        <v>0.10598636929895727</v>
      </c>
      <c r="K14" s="34">
        <v>1.7166991586178607E-4</v>
      </c>
      <c r="L14" s="34">
        <v>27933.989331275927</v>
      </c>
      <c r="M14" s="34">
        <v>5.9311988016637868E-2</v>
      </c>
      <c r="N14" s="34">
        <v>27004.021867533742</v>
      </c>
      <c r="O14" s="34">
        <v>56421.931103754083</v>
      </c>
      <c r="P14" s="34">
        <v>7.7078302904385354E-5</v>
      </c>
      <c r="Q14" s="34">
        <v>6.8384980122172118E-5</v>
      </c>
      <c r="R14" s="34">
        <v>7.4032176978630705E-6</v>
      </c>
      <c r="S14" s="34">
        <v>4901.3171225987189</v>
      </c>
      <c r="T14" s="34">
        <v>2.0259975492981108E-5</v>
      </c>
      <c r="U14" s="34">
        <v>5.915991555056324E-5</v>
      </c>
      <c r="V14" s="34">
        <v>8.7943599196979583E-4</v>
      </c>
      <c r="W14" s="34">
        <v>4969.4969072786389</v>
      </c>
      <c r="X14" s="34">
        <v>5461.8305676394375</v>
      </c>
      <c r="Y14" s="34">
        <v>1.2022111399113498E-3</v>
      </c>
      <c r="Z14" s="34">
        <v>1834.2247292639224</v>
      </c>
      <c r="AA14" s="34">
        <v>1.6533920598055349E-3</v>
      </c>
    </row>
    <row r="15" spans="1:27" x14ac:dyDescent="0.35">
      <c r="A15" s="31" t="s">
        <v>38</v>
      </c>
      <c r="B15" s="31" t="s">
        <v>70</v>
      </c>
      <c r="C15" s="34">
        <v>0</v>
      </c>
      <c r="D15" s="34">
        <v>0</v>
      </c>
      <c r="E15" s="34">
        <v>0</v>
      </c>
      <c r="F15" s="34">
        <v>1.3536598818609049</v>
      </c>
      <c r="G15" s="34">
        <v>5.0714650770650085E-2</v>
      </c>
      <c r="H15" s="34">
        <v>7.8819783377881703E-2</v>
      </c>
      <c r="I15" s="34">
        <v>5.9693469198171915E-2</v>
      </c>
      <c r="J15" s="34">
        <v>4.4960220689265779E-2</v>
      </c>
      <c r="K15" s="34">
        <v>8.398693874637958E-2</v>
      </c>
      <c r="L15" s="34">
        <v>0.29029461020932446</v>
      </c>
      <c r="M15" s="34">
        <v>6.2190736906850126E-2</v>
      </c>
      <c r="N15" s="34">
        <v>0.26514353417019204</v>
      </c>
      <c r="O15" s="34">
        <v>0.16808771235278525</v>
      </c>
      <c r="P15" s="34">
        <v>3.4210173809098458E-2</v>
      </c>
      <c r="Q15" s="34">
        <v>3.1481131554926249</v>
      </c>
      <c r="R15" s="34">
        <v>18258.849652186709</v>
      </c>
      <c r="S15" s="34">
        <v>61343.178783989802</v>
      </c>
      <c r="T15" s="34">
        <v>1.3729365491701553E-2</v>
      </c>
      <c r="U15" s="34">
        <v>5.5652462156761472E-2</v>
      </c>
      <c r="V15" s="34">
        <v>3.7897764869483097E-2</v>
      </c>
      <c r="W15" s="34">
        <v>27556.067954155609</v>
      </c>
      <c r="X15" s="34">
        <v>9837.8647864227714</v>
      </c>
      <c r="Y15" s="34">
        <v>1.4764638723461258E-3</v>
      </c>
      <c r="Z15" s="34">
        <v>6086.61294266814</v>
      </c>
      <c r="AA15" s="34">
        <v>1.387477023543502E-3</v>
      </c>
    </row>
    <row r="16" spans="1:27" x14ac:dyDescent="0.35">
      <c r="A16" s="31" t="s">
        <v>38</v>
      </c>
      <c r="B16" s="31" t="s">
        <v>52</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row>
    <row r="17" spans="1:27" x14ac:dyDescent="0.35">
      <c r="A17" s="38" t="s">
        <v>127</v>
      </c>
      <c r="B17" s="38"/>
      <c r="C17" s="35">
        <v>75632.170870211077</v>
      </c>
      <c r="D17" s="35">
        <v>293796.43563314294</v>
      </c>
      <c r="E17" s="35">
        <v>207250.06470529479</v>
      </c>
      <c r="F17" s="35">
        <v>19088.128504432279</v>
      </c>
      <c r="G17" s="35">
        <v>3.7761990561671697</v>
      </c>
      <c r="H17" s="35">
        <v>128958.29987011074</v>
      </c>
      <c r="I17" s="35">
        <v>115914.15921050026</v>
      </c>
      <c r="J17" s="35">
        <v>499317.09344953042</v>
      </c>
      <c r="K17" s="35">
        <v>301705.76689177495</v>
      </c>
      <c r="L17" s="35">
        <v>656549.11385497707</v>
      </c>
      <c r="M17" s="35">
        <v>106941.78609925257</v>
      </c>
      <c r="N17" s="35">
        <v>636933.75687594304</v>
      </c>
      <c r="O17" s="35">
        <v>338320.17016254185</v>
      </c>
      <c r="P17" s="35">
        <v>497685.80160082527</v>
      </c>
      <c r="Q17" s="35">
        <v>348264.40583606239</v>
      </c>
      <c r="R17" s="35">
        <v>181357.07326782448</v>
      </c>
      <c r="S17" s="35">
        <v>213389.59027642827</v>
      </c>
      <c r="T17" s="35">
        <v>83342.968229466293</v>
      </c>
      <c r="U17" s="35">
        <v>8830.5445159467672</v>
      </c>
      <c r="V17" s="35">
        <v>85391.009165599506</v>
      </c>
      <c r="W17" s="35">
        <v>152186.83687787893</v>
      </c>
      <c r="X17" s="35">
        <v>148524.97048212812</v>
      </c>
      <c r="Y17" s="35">
        <v>16692.192156827918</v>
      </c>
      <c r="Z17" s="35">
        <v>15908.23567455195</v>
      </c>
      <c r="AA17" s="35">
        <v>20516.020151033699</v>
      </c>
    </row>
    <row r="18" spans="1:27" x14ac:dyDescent="0.35">
      <c r="A18" s="13"/>
      <c r="B18" s="13"/>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row>
    <row r="21" spans="1:27"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x14ac:dyDescent="0.35">
      <c r="A22" s="31" t="s">
        <v>119</v>
      </c>
      <c r="B22" s="31" t="s">
        <v>18</v>
      </c>
      <c r="C22" s="34">
        <v>0</v>
      </c>
      <c r="D22" s="34">
        <v>3.4427198407874997E-2</v>
      </c>
      <c r="E22" s="34">
        <v>1.3398283711436299E-2</v>
      </c>
      <c r="F22" s="34">
        <v>3.2440537825920001E-3</v>
      </c>
      <c r="G22" s="34">
        <v>0</v>
      </c>
      <c r="H22" s="34">
        <v>2.4010759000311601E-5</v>
      </c>
      <c r="I22" s="34">
        <v>1.02161552774306E-4</v>
      </c>
      <c r="J22" s="34">
        <v>3.2191169686449799E-4</v>
      </c>
      <c r="K22" s="34">
        <v>1.85984393714988E-3</v>
      </c>
      <c r="L22" s="34">
        <v>6.5662589863214197E-3</v>
      </c>
      <c r="M22" s="34">
        <v>2.4150723688923601E-5</v>
      </c>
      <c r="N22" s="34">
        <v>2.98672465379019E-3</v>
      </c>
      <c r="O22" s="34">
        <v>8.3399881574210306E-3</v>
      </c>
      <c r="P22" s="34">
        <v>1.51476289833472E-5</v>
      </c>
      <c r="Q22" s="34">
        <v>8.4677105678256006E-3</v>
      </c>
      <c r="R22" s="34">
        <v>1.2997806568127599E-5</v>
      </c>
      <c r="S22" s="34">
        <v>3.3832172405510695E-2</v>
      </c>
      <c r="T22" s="34">
        <v>1.2144812017728299E-4</v>
      </c>
      <c r="U22" s="34">
        <v>2.7836738649437001E-5</v>
      </c>
      <c r="V22" s="34">
        <v>2.8014743203739101E-4</v>
      </c>
      <c r="W22" s="34">
        <v>9.3786399745415996E-3</v>
      </c>
      <c r="X22" s="34">
        <v>5.9289868214102003E-2</v>
      </c>
      <c r="Y22" s="34">
        <v>5.3389398788489901E-5</v>
      </c>
      <c r="Z22" s="34">
        <v>1.372717155132E-6</v>
      </c>
      <c r="AA22" s="34">
        <v>9.6254293877855902E-7</v>
      </c>
    </row>
    <row r="23" spans="1:27"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x14ac:dyDescent="0.35">
      <c r="A24" s="31" t="s">
        <v>119</v>
      </c>
      <c r="B24" s="31" t="s">
        <v>63</v>
      </c>
      <c r="C24" s="34">
        <v>5.3673768455346098E-2</v>
      </c>
      <c r="D24" s="34">
        <v>1.6644667482199871E-4</v>
      </c>
      <c r="E24" s="34">
        <v>1.2705271653905999E-3</v>
      </c>
      <c r="F24" s="34">
        <v>5.1452513929167059E-4</v>
      </c>
      <c r="G24" s="34">
        <v>7.5716344872967314E-4</v>
      </c>
      <c r="H24" s="34">
        <v>8.3611267862334639E-4</v>
      </c>
      <c r="I24" s="34">
        <v>8.3303981254759989E-4</v>
      </c>
      <c r="J24" s="34">
        <v>8.2425985899190098E-4</v>
      </c>
      <c r="K24" s="34">
        <v>8.5006916212455104E-4</v>
      </c>
      <c r="L24" s="34">
        <v>9.375429406210385E-4</v>
      </c>
      <c r="M24" s="34">
        <v>6.4685739245552579E-4</v>
      </c>
      <c r="N24" s="34">
        <v>1.4737426663467101E-3</v>
      </c>
      <c r="O24" s="34">
        <v>1.621685917473803E-3</v>
      </c>
      <c r="P24" s="34">
        <v>8.2026678549079496E-4</v>
      </c>
      <c r="Q24" s="34">
        <v>1568.3938543508527</v>
      </c>
      <c r="R24" s="34">
        <v>5.4892201710602067E-4</v>
      </c>
      <c r="S24" s="34">
        <v>7267.270922878889</v>
      </c>
      <c r="T24" s="34">
        <v>1.3680215565833509E-4</v>
      </c>
      <c r="U24" s="34">
        <v>2.2571220114975851E-4</v>
      </c>
      <c r="V24" s="34">
        <v>3.7637515611522489E-4</v>
      </c>
      <c r="W24" s="34">
        <v>2.225954434310849E-3</v>
      </c>
      <c r="X24" s="34">
        <v>243.8083250208264</v>
      </c>
      <c r="Y24" s="34">
        <v>2.9676799747961402E-4</v>
      </c>
      <c r="Z24" s="34">
        <v>496.44534240087506</v>
      </c>
      <c r="AA24" s="34">
        <v>2.3899529890176492E-5</v>
      </c>
    </row>
    <row r="25" spans="1:27" x14ac:dyDescent="0.35">
      <c r="A25" s="31" t="s">
        <v>119</v>
      </c>
      <c r="B25" s="31" t="s">
        <v>62</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row>
    <row r="26" spans="1:27" x14ac:dyDescent="0.35">
      <c r="A26" s="31" t="s">
        <v>119</v>
      </c>
      <c r="B26" s="31" t="s">
        <v>66</v>
      </c>
      <c r="C26" s="34">
        <v>0</v>
      </c>
      <c r="D26" s="34">
        <v>2.760389496124608</v>
      </c>
      <c r="E26" s="34">
        <v>1.2185275374551054</v>
      </c>
      <c r="F26" s="34">
        <v>0.9711450888086246</v>
      </c>
      <c r="G26" s="34">
        <v>0.82426642802209182</v>
      </c>
      <c r="H26" s="34">
        <v>2.1869574139340928</v>
      </c>
      <c r="I26" s="34">
        <v>2.8707067967274406E-2</v>
      </c>
      <c r="J26" s="34">
        <v>1.4708907037254917</v>
      </c>
      <c r="K26" s="34">
        <v>0.30162205427975791</v>
      </c>
      <c r="L26" s="34">
        <v>44381.486278992495</v>
      </c>
      <c r="M26" s="34">
        <v>1.6369254954567036E-2</v>
      </c>
      <c r="N26" s="34">
        <v>430659.09269088699</v>
      </c>
      <c r="O26" s="34">
        <v>106818.03881588703</v>
      </c>
      <c r="P26" s="34">
        <v>115690.71589670189</v>
      </c>
      <c r="Q26" s="34">
        <v>63624.733582462817</v>
      </c>
      <c r="R26" s="34">
        <v>75493.666487987575</v>
      </c>
      <c r="S26" s="34">
        <v>23723.896620899806</v>
      </c>
      <c r="T26" s="34">
        <v>9915.8594168687941</v>
      </c>
      <c r="U26" s="34">
        <v>0.22941237280717122</v>
      </c>
      <c r="V26" s="34">
        <v>0.18125423942234087</v>
      </c>
      <c r="W26" s="34">
        <v>1777.536375737862</v>
      </c>
      <c r="X26" s="34">
        <v>35325.643904912868</v>
      </c>
      <c r="Y26" s="34">
        <v>2.1689891735263201E-3</v>
      </c>
      <c r="Z26" s="34">
        <v>6.8764995637949217E-3</v>
      </c>
      <c r="AA26" s="34">
        <v>1232.1295007508177</v>
      </c>
    </row>
    <row r="27" spans="1:27" x14ac:dyDescent="0.35">
      <c r="A27" s="31" t="s">
        <v>119</v>
      </c>
      <c r="B27" s="31" t="s">
        <v>65</v>
      </c>
      <c r="C27" s="34">
        <v>75631.278839524079</v>
      </c>
      <c r="D27" s="34">
        <v>28366.246825839466</v>
      </c>
      <c r="E27" s="34">
        <v>102703.13553280225</v>
      </c>
      <c r="F27" s="34">
        <v>1.3682046555849035E-2</v>
      </c>
      <c r="G27" s="34">
        <v>0.24002441809095093</v>
      </c>
      <c r="H27" s="34">
        <v>128949.12015736429</v>
      </c>
      <c r="I27" s="34">
        <v>114426.77239272176</v>
      </c>
      <c r="J27" s="34">
        <v>6.158466466405247E-2</v>
      </c>
      <c r="K27" s="34">
        <v>41668.099761306883</v>
      </c>
      <c r="L27" s="34">
        <v>185910.50437923829</v>
      </c>
      <c r="M27" s="34">
        <v>0.27407754032890302</v>
      </c>
      <c r="N27" s="34">
        <v>19165.86216120447</v>
      </c>
      <c r="O27" s="34">
        <v>120051.88009276801</v>
      </c>
      <c r="P27" s="34">
        <v>1.198364925438532E-3</v>
      </c>
      <c r="Q27" s="34">
        <v>0.45334927585310369</v>
      </c>
      <c r="R27" s="34">
        <v>1.6860911761068343E-2</v>
      </c>
      <c r="S27" s="34">
        <v>73291.760077923173</v>
      </c>
      <c r="T27" s="34">
        <v>0.22247588601802787</v>
      </c>
      <c r="U27" s="34">
        <v>2.6158761068128494E-3</v>
      </c>
      <c r="V27" s="34">
        <v>50117.484721266752</v>
      </c>
      <c r="W27" s="34">
        <v>29670.024355991816</v>
      </c>
      <c r="X27" s="34">
        <v>6093.3653139886701</v>
      </c>
      <c r="Y27" s="34">
        <v>4226.2431630233305</v>
      </c>
      <c r="Z27" s="34">
        <v>4.8669692275470414E-4</v>
      </c>
      <c r="AA27" s="34">
        <v>5618.4766583637247</v>
      </c>
    </row>
    <row r="28" spans="1:27" x14ac:dyDescent="0.35">
      <c r="A28" s="31" t="s">
        <v>119</v>
      </c>
      <c r="B28" s="31" t="s">
        <v>34</v>
      </c>
      <c r="C28" s="34">
        <v>0.45719797791599193</v>
      </c>
      <c r="D28" s="34">
        <v>2.4560210196436673E-4</v>
      </c>
      <c r="E28" s="34">
        <v>0</v>
      </c>
      <c r="F28" s="34">
        <v>0</v>
      </c>
      <c r="G28" s="34">
        <v>1.6264120433036861E-4</v>
      </c>
      <c r="H28" s="34">
        <v>0.11148745858881741</v>
      </c>
      <c r="I28" s="34">
        <v>0.1627861649855071</v>
      </c>
      <c r="J28" s="34">
        <v>5.3436623397171978E-2</v>
      </c>
      <c r="K28" s="34">
        <v>8.7953687287800392E-5</v>
      </c>
      <c r="L28" s="34">
        <v>26968.096501037377</v>
      </c>
      <c r="M28" s="34">
        <v>6.0033193550546038E-3</v>
      </c>
      <c r="N28" s="34">
        <v>18437.180360384238</v>
      </c>
      <c r="O28" s="34">
        <v>46045.12149947937</v>
      </c>
      <c r="P28" s="34">
        <v>3.9851784007367987E-5</v>
      </c>
      <c r="Q28" s="34">
        <v>3.7127127814133266E-5</v>
      </c>
      <c r="R28" s="34">
        <v>0</v>
      </c>
      <c r="S28" s="34">
        <v>5.83157976174638E-6</v>
      </c>
      <c r="T28" s="34">
        <v>1.1330063328253848E-5</v>
      </c>
      <c r="U28" s="34">
        <v>3.4040667564527995E-5</v>
      </c>
      <c r="V28" s="34">
        <v>4.5958208919167997E-4</v>
      </c>
      <c r="W28" s="34">
        <v>4385.4388766189641</v>
      </c>
      <c r="X28" s="34">
        <v>5461.8083523754594</v>
      </c>
      <c r="Y28" s="34">
        <v>4.9659065538277571E-4</v>
      </c>
      <c r="Z28" s="34">
        <v>0.30787326216962979</v>
      </c>
      <c r="AA28" s="34">
        <v>7.7026220806136389E-4</v>
      </c>
    </row>
    <row r="29" spans="1:27" x14ac:dyDescent="0.35">
      <c r="A29" s="31" t="s">
        <v>119</v>
      </c>
      <c r="B29" s="31" t="s">
        <v>70</v>
      </c>
      <c r="C29" s="34">
        <v>0</v>
      </c>
      <c r="D29" s="34">
        <v>0</v>
      </c>
      <c r="E29" s="34">
        <v>0</v>
      </c>
      <c r="F29" s="34">
        <v>0.77098089829432004</v>
      </c>
      <c r="G29" s="34">
        <v>1.5320310934223461E-2</v>
      </c>
      <c r="H29" s="34">
        <v>3.0322318161679417E-2</v>
      </c>
      <c r="I29" s="34">
        <v>2.3030413235885686E-2</v>
      </c>
      <c r="J29" s="34">
        <v>1.30591933394161E-2</v>
      </c>
      <c r="K29" s="34">
        <v>3.0929427971741277E-2</v>
      </c>
      <c r="L29" s="34">
        <v>0.170507192032755</v>
      </c>
      <c r="M29" s="34">
        <v>1.8542100732781553E-2</v>
      </c>
      <c r="N29" s="34">
        <v>0.13286252680416219</v>
      </c>
      <c r="O29" s="34">
        <v>0.10115282659958955</v>
      </c>
      <c r="P29" s="34">
        <v>2.0314565191288082E-2</v>
      </c>
      <c r="Q29" s="34">
        <v>2.4641427793972044</v>
      </c>
      <c r="R29" s="34">
        <v>18253.386787184063</v>
      </c>
      <c r="S29" s="34">
        <v>40786.813492490946</v>
      </c>
      <c r="T29" s="34">
        <v>4.7219575975483603E-3</v>
      </c>
      <c r="U29" s="34">
        <v>1.9107886764092367E-2</v>
      </c>
      <c r="V29" s="34">
        <v>2.208518989925648E-2</v>
      </c>
      <c r="W29" s="34">
        <v>4182.3728013397485</v>
      </c>
      <c r="X29" s="34">
        <v>1.7759246747714697E-3</v>
      </c>
      <c r="Y29" s="34">
        <v>4.0035901533839443E-4</v>
      </c>
      <c r="Z29" s="34">
        <v>0.13071726480785226</v>
      </c>
      <c r="AA29" s="34">
        <v>3.3041501035475202E-4</v>
      </c>
    </row>
    <row r="30" spans="1:27" x14ac:dyDescent="0.35">
      <c r="A30" s="31" t="s">
        <v>119</v>
      </c>
      <c r="B30" s="31" t="s">
        <v>52</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row>
    <row r="31" spans="1:27" x14ac:dyDescent="0.35">
      <c r="A31" s="38" t="s">
        <v>127</v>
      </c>
      <c r="B31" s="38"/>
      <c r="C31" s="35">
        <v>75631.332513292538</v>
      </c>
      <c r="D31" s="35">
        <v>28369.041808980674</v>
      </c>
      <c r="E31" s="35">
        <v>102704.36872915058</v>
      </c>
      <c r="F31" s="35">
        <v>0.98858571428635733</v>
      </c>
      <c r="G31" s="35">
        <v>1.0650480095617725</v>
      </c>
      <c r="H31" s="35">
        <v>128951.30797490166</v>
      </c>
      <c r="I31" s="35">
        <v>114426.80203499109</v>
      </c>
      <c r="J31" s="35">
        <v>1.5336215399454007</v>
      </c>
      <c r="K31" s="35">
        <v>41668.404093274265</v>
      </c>
      <c r="L31" s="35">
        <v>230291.99816203272</v>
      </c>
      <c r="M31" s="35">
        <v>0.29111780339961452</v>
      </c>
      <c r="N31" s="35">
        <v>449824.95931255876</v>
      </c>
      <c r="O31" s="35">
        <v>226869.92887032911</v>
      </c>
      <c r="P31" s="35">
        <v>115690.71793048123</v>
      </c>
      <c r="Q31" s="35">
        <v>65193.589253800092</v>
      </c>
      <c r="R31" s="35">
        <v>75493.683910819163</v>
      </c>
      <c r="S31" s="35">
        <v>104282.96145387428</v>
      </c>
      <c r="T31" s="35">
        <v>9916.0821510050882</v>
      </c>
      <c r="U31" s="35">
        <v>0.23228179785378328</v>
      </c>
      <c r="V31" s="35">
        <v>50117.666632028762</v>
      </c>
      <c r="W31" s="35">
        <v>31447.572336324087</v>
      </c>
      <c r="X31" s="35">
        <v>41662.876833790579</v>
      </c>
      <c r="Y31" s="35">
        <v>4226.2456821699006</v>
      </c>
      <c r="Z31" s="35">
        <v>496.45270697007879</v>
      </c>
      <c r="AA31" s="35">
        <v>6850.6061839766153</v>
      </c>
    </row>
    <row r="33" spans="1:27"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x14ac:dyDescent="0.35">
      <c r="A34" s="31" t="s">
        <v>120</v>
      </c>
      <c r="B34" s="31" t="s">
        <v>60</v>
      </c>
      <c r="C34" s="34">
        <v>0</v>
      </c>
      <c r="D34" s="34">
        <v>0</v>
      </c>
      <c r="E34" s="34">
        <v>0</v>
      </c>
      <c r="F34" s="34">
        <v>0</v>
      </c>
      <c r="G34" s="34">
        <v>0</v>
      </c>
      <c r="H34" s="34">
        <v>0</v>
      </c>
      <c r="I34" s="34">
        <v>0</v>
      </c>
      <c r="J34" s="34">
        <v>0</v>
      </c>
      <c r="K34" s="34">
        <v>0</v>
      </c>
      <c r="L34" s="34">
        <v>0</v>
      </c>
      <c r="M34" s="34">
        <v>0</v>
      </c>
      <c r="N34" s="34">
        <v>0</v>
      </c>
      <c r="O34" s="34">
        <v>0</v>
      </c>
      <c r="P34" s="34">
        <v>0</v>
      </c>
      <c r="Q34" s="34">
        <v>0</v>
      </c>
      <c r="R34" s="34">
        <v>0</v>
      </c>
      <c r="S34" s="34">
        <v>0</v>
      </c>
      <c r="T34" s="34">
        <v>0</v>
      </c>
      <c r="U34" s="34">
        <v>0</v>
      </c>
      <c r="V34" s="34">
        <v>0</v>
      </c>
      <c r="W34" s="34">
        <v>0</v>
      </c>
      <c r="X34" s="34">
        <v>0</v>
      </c>
      <c r="Y34" s="34">
        <v>0</v>
      </c>
      <c r="Z34" s="34">
        <v>0</v>
      </c>
      <c r="AA34" s="34">
        <v>0</v>
      </c>
    </row>
    <row r="35" spans="1:27"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x14ac:dyDescent="0.35">
      <c r="A36" s="31" t="s">
        <v>120</v>
      </c>
      <c r="B36" s="31" t="s">
        <v>18</v>
      </c>
      <c r="C36" s="34">
        <v>0</v>
      </c>
      <c r="D36" s="34">
        <v>3.7570592927683201E-2</v>
      </c>
      <c r="E36" s="34">
        <v>7.4695006280263594E-4</v>
      </c>
      <c r="F36" s="34">
        <v>2.9498405938558297E-4</v>
      </c>
      <c r="G36" s="34">
        <v>2.5812200112895001E-5</v>
      </c>
      <c r="H36" s="34">
        <v>4.3826085212208895E-5</v>
      </c>
      <c r="I36" s="34">
        <v>1.6611573770362799E-4</v>
      </c>
      <c r="J36" s="34">
        <v>1.0373424104428901E-3</v>
      </c>
      <c r="K36" s="34">
        <v>1.0154816975997201E-3</v>
      </c>
      <c r="L36" s="34">
        <v>1.20899662774134E-3</v>
      </c>
      <c r="M36" s="34">
        <v>5.2035675395869997E-4</v>
      </c>
      <c r="N36" s="34">
        <v>2.3102970581317201E-3</v>
      </c>
      <c r="O36" s="34">
        <v>3.68042257306413E-3</v>
      </c>
      <c r="P36" s="34">
        <v>1.31490340055215E-5</v>
      </c>
      <c r="Q36" s="34">
        <v>3.4347548661456504E-3</v>
      </c>
      <c r="R36" s="34">
        <v>1.1374840419734801E-3</v>
      </c>
      <c r="S36" s="34">
        <v>1.1701211596646801E-2</v>
      </c>
      <c r="T36" s="34">
        <v>4.8853922004990002E-6</v>
      </c>
      <c r="U36" s="34">
        <v>1.4856284006022601E-5</v>
      </c>
      <c r="V36" s="34">
        <v>2.9930407440971098E-5</v>
      </c>
      <c r="W36" s="34">
        <v>5.5048609825177498E-4</v>
      </c>
      <c r="X36" s="34">
        <v>2.3454490277425603E-3</v>
      </c>
      <c r="Y36" s="34">
        <v>1.2173126949537899E-6</v>
      </c>
      <c r="Z36" s="34">
        <v>1.5174740382143899E-6</v>
      </c>
      <c r="AA36" s="34">
        <v>2.6700254168527196E-6</v>
      </c>
    </row>
    <row r="37" spans="1:27"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x14ac:dyDescent="0.35">
      <c r="A38" s="31" t="s">
        <v>120</v>
      </c>
      <c r="B38" s="31" t="s">
        <v>63</v>
      </c>
      <c r="C38" s="34">
        <v>1.59139919363941E-2</v>
      </c>
      <c r="D38" s="34">
        <v>5.8828692023519603E-4</v>
      </c>
      <c r="E38" s="34">
        <v>8.3130117824519996E-4</v>
      </c>
      <c r="F38" s="34">
        <v>8.1125938577781902E-4</v>
      </c>
      <c r="G38" s="34">
        <v>4.4252950493920004E-4</v>
      </c>
      <c r="H38" s="34">
        <v>7.0642548183555897E-4</v>
      </c>
      <c r="I38" s="34">
        <v>7.19461159996581E-4</v>
      </c>
      <c r="J38" s="34">
        <v>7.0411929379818501E-4</v>
      </c>
      <c r="K38" s="34">
        <v>6.8562158241687501E-4</v>
      </c>
      <c r="L38" s="34">
        <v>6.7235604317008397E-4</v>
      </c>
      <c r="M38" s="34">
        <v>6.31264567917684E-4</v>
      </c>
      <c r="N38" s="34">
        <v>7.5375098327382399E-4</v>
      </c>
      <c r="O38" s="34">
        <v>2.1766492804412996E-3</v>
      </c>
      <c r="P38" s="34">
        <v>9.0883700326375603E-5</v>
      </c>
      <c r="Q38" s="34">
        <v>5.0342285340832602E-3</v>
      </c>
      <c r="R38" s="34">
        <v>2.9739640920580001E-3</v>
      </c>
      <c r="S38" s="34">
        <v>2.3861910876113099E-2</v>
      </c>
      <c r="T38" s="34">
        <v>2.7923433668838599E-5</v>
      </c>
      <c r="U38" s="34">
        <v>3.58058614598524E-5</v>
      </c>
      <c r="V38" s="34">
        <v>3.3971599341139202E-5</v>
      </c>
      <c r="W38" s="34">
        <v>3.0684673553490204E-5</v>
      </c>
      <c r="X38" s="34">
        <v>2.8050912084795502E-5</v>
      </c>
      <c r="Y38" s="34">
        <v>1.5088474311972601E-5</v>
      </c>
      <c r="Z38" s="34">
        <v>1.4551742703592E-5</v>
      </c>
      <c r="AA38" s="34">
        <v>1.02272919832307E-5</v>
      </c>
    </row>
    <row r="39" spans="1:27" x14ac:dyDescent="0.35">
      <c r="A39" s="31" t="s">
        <v>120</v>
      </c>
      <c r="B39" s="31" t="s">
        <v>62</v>
      </c>
      <c r="C39" s="34">
        <v>0</v>
      </c>
      <c r="D39" s="34">
        <v>0</v>
      </c>
      <c r="E39" s="34">
        <v>0</v>
      </c>
      <c r="F39" s="34">
        <v>0</v>
      </c>
      <c r="G39" s="34">
        <v>0</v>
      </c>
      <c r="H39" s="34">
        <v>0</v>
      </c>
      <c r="I39" s="34">
        <v>0</v>
      </c>
      <c r="J39" s="34">
        <v>0</v>
      </c>
      <c r="K39" s="34">
        <v>0</v>
      </c>
      <c r="L39" s="34">
        <v>0</v>
      </c>
      <c r="M39" s="34">
        <v>0</v>
      </c>
      <c r="N39" s="34">
        <v>0</v>
      </c>
      <c r="O39" s="34">
        <v>0</v>
      </c>
      <c r="P39" s="34">
        <v>0</v>
      </c>
      <c r="Q39" s="34">
        <v>0</v>
      </c>
      <c r="R39" s="34">
        <v>0</v>
      </c>
      <c r="S39" s="34">
        <v>0</v>
      </c>
      <c r="T39" s="34">
        <v>0</v>
      </c>
      <c r="U39" s="34">
        <v>0</v>
      </c>
      <c r="V39" s="34">
        <v>0</v>
      </c>
      <c r="W39" s="34">
        <v>0</v>
      </c>
      <c r="X39" s="34">
        <v>0</v>
      </c>
      <c r="Y39" s="34">
        <v>0</v>
      </c>
      <c r="Z39" s="34">
        <v>0</v>
      </c>
      <c r="AA39" s="34">
        <v>0</v>
      </c>
    </row>
    <row r="40" spans="1:27" x14ac:dyDescent="0.35">
      <c r="A40" s="31" t="s">
        <v>120</v>
      </c>
      <c r="B40" s="31" t="s">
        <v>66</v>
      </c>
      <c r="C40" s="34">
        <v>0</v>
      </c>
      <c r="D40" s="34">
        <v>265418.19888883171</v>
      </c>
      <c r="E40" s="34">
        <v>0.1780573711555134</v>
      </c>
      <c r="F40" s="34">
        <v>0.11621075748197456</v>
      </c>
      <c r="G40" s="34">
        <v>1.5124121254621241</v>
      </c>
      <c r="H40" s="34">
        <v>1.1564144316062233</v>
      </c>
      <c r="I40" s="34">
        <v>1.5592370389424846</v>
      </c>
      <c r="J40" s="34">
        <v>405026.00284198113</v>
      </c>
      <c r="K40" s="34">
        <v>0.22012779789088768</v>
      </c>
      <c r="L40" s="34">
        <v>236263.74869012885</v>
      </c>
      <c r="M40" s="34">
        <v>6.0154610071581079E-2</v>
      </c>
      <c r="N40" s="34">
        <v>66834.382101556679</v>
      </c>
      <c r="O40" s="34">
        <v>32013.004282176316</v>
      </c>
      <c r="P40" s="34">
        <v>338999.86419013882</v>
      </c>
      <c r="Q40" s="34">
        <v>156500.37192228675</v>
      </c>
      <c r="R40" s="34">
        <v>21243.864455778108</v>
      </c>
      <c r="S40" s="34">
        <v>109102.7685773073</v>
      </c>
      <c r="T40" s="34">
        <v>8.4252704975106719E-3</v>
      </c>
      <c r="U40" s="34">
        <v>3.0929326380089261E-3</v>
      </c>
      <c r="V40" s="34">
        <v>5.6022166322609391E-3</v>
      </c>
      <c r="W40" s="34">
        <v>30578.253056469035</v>
      </c>
      <c r="X40" s="34">
        <v>4798.4688760956169</v>
      </c>
      <c r="Y40" s="34">
        <v>9601.5140528119082</v>
      </c>
      <c r="Z40" s="34">
        <v>12412.197083371999</v>
      </c>
      <c r="AA40" s="34">
        <v>1371.2519270428752</v>
      </c>
    </row>
    <row r="41" spans="1:27" x14ac:dyDescent="0.35">
      <c r="A41" s="31" t="s">
        <v>120</v>
      </c>
      <c r="B41" s="31" t="s">
        <v>65</v>
      </c>
      <c r="C41" s="34">
        <v>0.32718154426650875</v>
      </c>
      <c r="D41" s="34">
        <v>0.18520166140135438</v>
      </c>
      <c r="E41" s="34">
        <v>3.0002131578134376E-4</v>
      </c>
      <c r="F41" s="34">
        <v>3.2518894859397604E-5</v>
      </c>
      <c r="G41" s="34">
        <v>0.34772087506872362</v>
      </c>
      <c r="H41" s="34">
        <v>0.39473602339562647</v>
      </c>
      <c r="I41" s="34">
        <v>0.10586575385331269</v>
      </c>
      <c r="J41" s="34">
        <v>3.8458920187065637E-3</v>
      </c>
      <c r="K41" s="34">
        <v>0.17458663022293838</v>
      </c>
      <c r="L41" s="34">
        <v>0.1469274881054124</v>
      </c>
      <c r="M41" s="34">
        <v>25200.308960838989</v>
      </c>
      <c r="N41" s="34">
        <v>33248.393921969713</v>
      </c>
      <c r="O41" s="34">
        <v>3259.1038611157842</v>
      </c>
      <c r="P41" s="34">
        <v>5.7463909827557176E-4</v>
      </c>
      <c r="Q41" s="34">
        <v>1.1359250902255041E-2</v>
      </c>
      <c r="R41" s="34">
        <v>3.6763093259284075E-3</v>
      </c>
      <c r="S41" s="34">
        <v>4.1366545021713757E-3</v>
      </c>
      <c r="T41" s="34">
        <v>2.620187145739028E-3</v>
      </c>
      <c r="U41" s="34">
        <v>8.2582217799670693E-4</v>
      </c>
      <c r="V41" s="34">
        <v>270.79137029186774</v>
      </c>
      <c r="W41" s="34">
        <v>28993.626732840396</v>
      </c>
      <c r="X41" s="34">
        <v>41309.62827267401</v>
      </c>
      <c r="Y41" s="34">
        <v>5.6758012018469199E-4</v>
      </c>
      <c r="Z41" s="34">
        <v>3.6769726022442935E-4</v>
      </c>
      <c r="AA41" s="34">
        <v>1.0414939412914988E-3</v>
      </c>
    </row>
    <row r="42" spans="1:27" x14ac:dyDescent="0.35">
      <c r="A42" s="31" t="s">
        <v>120</v>
      </c>
      <c r="B42" s="31" t="s">
        <v>34</v>
      </c>
      <c r="C42" s="34">
        <v>7.6505326471422511E-2</v>
      </c>
      <c r="D42" s="34">
        <v>1.9468304102268599E-5</v>
      </c>
      <c r="E42" s="34">
        <v>0</v>
      </c>
      <c r="F42" s="34">
        <v>0</v>
      </c>
      <c r="G42" s="34">
        <v>7.5717334334687492E-5</v>
      </c>
      <c r="H42" s="34">
        <v>3.3494574633444005E-2</v>
      </c>
      <c r="I42" s="34">
        <v>3.4348356219744601E-2</v>
      </c>
      <c r="J42" s="34">
        <v>1.3549419115309399E-2</v>
      </c>
      <c r="K42" s="34">
        <v>2.8975685841500999E-5</v>
      </c>
      <c r="L42" s="34">
        <v>0.57542172018465598</v>
      </c>
      <c r="M42" s="34">
        <v>2.77932497547445E-3</v>
      </c>
      <c r="N42" s="34">
        <v>1.21619774928675</v>
      </c>
      <c r="O42" s="34">
        <v>10376.809532762401</v>
      </c>
      <c r="P42" s="34">
        <v>1.35284508853942E-5</v>
      </c>
      <c r="Q42" s="34">
        <v>1.5865446549810199E-5</v>
      </c>
      <c r="R42" s="34">
        <v>2.8731473994696401E-6</v>
      </c>
      <c r="S42" s="34">
        <v>3.4391959331523499E-6</v>
      </c>
      <c r="T42" s="34">
        <v>2.3292317661696E-6</v>
      </c>
      <c r="U42" s="34">
        <v>6.3204330013865903E-6</v>
      </c>
      <c r="V42" s="34">
        <v>3.32410681120962E-5</v>
      </c>
      <c r="W42" s="34">
        <v>1.4759106013277999E-2</v>
      </c>
      <c r="X42" s="34">
        <v>2.0185571934018001E-2</v>
      </c>
      <c r="Y42" s="34">
        <v>4.9966023960265198E-5</v>
      </c>
      <c r="Z42" s="34">
        <v>1.8845185560772501E-4</v>
      </c>
      <c r="AA42" s="34">
        <v>1.2276868718472E-4</v>
      </c>
    </row>
    <row r="43" spans="1:27" x14ac:dyDescent="0.35">
      <c r="A43" s="31" t="s">
        <v>120</v>
      </c>
      <c r="B43" s="31" t="s">
        <v>70</v>
      </c>
      <c r="C43" s="34">
        <v>0</v>
      </c>
      <c r="D43" s="34">
        <v>0</v>
      </c>
      <c r="E43" s="34">
        <v>0</v>
      </c>
      <c r="F43" s="34">
        <v>0.15020720316402902</v>
      </c>
      <c r="G43" s="34">
        <v>9.0849398874055208E-3</v>
      </c>
      <c r="H43" s="34">
        <v>1.6782623469467999E-2</v>
      </c>
      <c r="I43" s="34">
        <v>9.5673608788058011E-3</v>
      </c>
      <c r="J43" s="34">
        <v>6.9588959357857905E-3</v>
      </c>
      <c r="K43" s="34">
        <v>1.3895049096036701E-2</v>
      </c>
      <c r="L43" s="34">
        <v>2.9134976534144E-2</v>
      </c>
      <c r="M43" s="34">
        <v>5.6880777679753497E-3</v>
      </c>
      <c r="N43" s="34">
        <v>3.0592882703210002E-2</v>
      </c>
      <c r="O43" s="34">
        <v>4.2308743040466501E-2</v>
      </c>
      <c r="P43" s="34">
        <v>2.4828538260299399E-3</v>
      </c>
      <c r="Q43" s="34">
        <v>0.55482365688788404</v>
      </c>
      <c r="R43" s="34">
        <v>5.4081362519417997</v>
      </c>
      <c r="S43" s="34">
        <v>20556.261126439502</v>
      </c>
      <c r="T43" s="34">
        <v>1.1252878015343101E-3</v>
      </c>
      <c r="U43" s="34">
        <v>1.1146309806532799E-3</v>
      </c>
      <c r="V43" s="34">
        <v>1.1799964622506202E-3</v>
      </c>
      <c r="W43" s="34">
        <v>23372.665787334401</v>
      </c>
      <c r="X43" s="34">
        <v>9837.8581225443413</v>
      </c>
      <c r="Y43" s="34">
        <v>7.8043326962467204E-5</v>
      </c>
      <c r="Z43" s="34">
        <v>2.2835782773106299E-4</v>
      </c>
      <c r="AA43" s="34">
        <v>2.6927805595288E-5</v>
      </c>
    </row>
    <row r="44" spans="1:27" x14ac:dyDescent="0.35">
      <c r="A44" s="31" t="s">
        <v>120</v>
      </c>
      <c r="B44" s="31" t="s">
        <v>52</v>
      </c>
      <c r="C44" s="34">
        <v>0</v>
      </c>
      <c r="D44" s="34">
        <v>0</v>
      </c>
      <c r="E44" s="34">
        <v>0</v>
      </c>
      <c r="F44" s="34">
        <v>0</v>
      </c>
      <c r="G44" s="34">
        <v>0</v>
      </c>
      <c r="H44" s="34">
        <v>0</v>
      </c>
      <c r="I44" s="34">
        <v>0</v>
      </c>
      <c r="J44" s="34">
        <v>0</v>
      </c>
      <c r="K44" s="34">
        <v>0</v>
      </c>
      <c r="L44" s="34">
        <v>0</v>
      </c>
      <c r="M44" s="34">
        <v>0</v>
      </c>
      <c r="N44" s="34">
        <v>0</v>
      </c>
      <c r="O44" s="34">
        <v>0</v>
      </c>
      <c r="P44" s="34">
        <v>0</v>
      </c>
      <c r="Q44" s="34">
        <v>0</v>
      </c>
      <c r="R44" s="34">
        <v>0</v>
      </c>
      <c r="S44" s="34">
        <v>0</v>
      </c>
      <c r="T44" s="34">
        <v>0</v>
      </c>
      <c r="U44" s="34">
        <v>0</v>
      </c>
      <c r="V44" s="34">
        <v>0</v>
      </c>
      <c r="W44" s="34">
        <v>0</v>
      </c>
      <c r="X44" s="34">
        <v>0</v>
      </c>
      <c r="Y44" s="34">
        <v>0</v>
      </c>
      <c r="Z44" s="34">
        <v>0</v>
      </c>
      <c r="AA44" s="34">
        <v>0</v>
      </c>
    </row>
    <row r="45" spans="1:27" x14ac:dyDescent="0.35">
      <c r="A45" s="38" t="s">
        <v>127</v>
      </c>
      <c r="B45" s="38"/>
      <c r="C45" s="35">
        <v>0.34309553620290284</v>
      </c>
      <c r="D45" s="35">
        <v>265418.42224937299</v>
      </c>
      <c r="E45" s="35">
        <v>0.17993564371234258</v>
      </c>
      <c r="F45" s="35">
        <v>0.11734951982199736</v>
      </c>
      <c r="G45" s="35">
        <v>1.8606013422359</v>
      </c>
      <c r="H45" s="35">
        <v>1.5519007065688974</v>
      </c>
      <c r="I45" s="35">
        <v>1.6659883696934976</v>
      </c>
      <c r="J45" s="35">
        <v>405026.00842933485</v>
      </c>
      <c r="K45" s="35">
        <v>0.39641553139384267</v>
      </c>
      <c r="L45" s="35">
        <v>236263.89749896963</v>
      </c>
      <c r="M45" s="35">
        <v>25200.370267070382</v>
      </c>
      <c r="N45" s="35">
        <v>100082.77908757442</v>
      </c>
      <c r="O45" s="35">
        <v>35272.114000363952</v>
      </c>
      <c r="P45" s="35">
        <v>338999.86486881069</v>
      </c>
      <c r="Q45" s="35">
        <v>156500.39175052106</v>
      </c>
      <c r="R45" s="35">
        <v>21243.87224353557</v>
      </c>
      <c r="S45" s="35">
        <v>109102.80827708427</v>
      </c>
      <c r="T45" s="35">
        <v>1.1078266469119037E-2</v>
      </c>
      <c r="U45" s="35">
        <v>3.9694169614715082E-3</v>
      </c>
      <c r="V45" s="35">
        <v>270.79703641050679</v>
      </c>
      <c r="W45" s="35">
        <v>59571.880370480198</v>
      </c>
      <c r="X45" s="35">
        <v>46108.099522269564</v>
      </c>
      <c r="Y45" s="35">
        <v>9601.5146366978151</v>
      </c>
      <c r="Z45" s="35">
        <v>12412.197467138476</v>
      </c>
      <c r="AA45" s="35">
        <v>1371.252981434134</v>
      </c>
    </row>
    <row r="47" spans="1:27"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x14ac:dyDescent="0.35">
      <c r="A49" s="31" t="s">
        <v>121</v>
      </c>
      <c r="B49" s="31" t="s">
        <v>68</v>
      </c>
      <c r="C49" s="34">
        <v>0</v>
      </c>
      <c r="D49" s="34">
        <v>0</v>
      </c>
      <c r="E49" s="34">
        <v>0</v>
      </c>
      <c r="F49" s="34">
        <v>0</v>
      </c>
      <c r="G49" s="34">
        <v>0</v>
      </c>
      <c r="H49" s="34">
        <v>0</v>
      </c>
      <c r="I49" s="34">
        <v>0</v>
      </c>
      <c r="J49" s="34">
        <v>0</v>
      </c>
      <c r="K49" s="34">
        <v>0</v>
      </c>
      <c r="L49" s="34">
        <v>0</v>
      </c>
      <c r="M49" s="34">
        <v>0</v>
      </c>
      <c r="N49" s="34">
        <v>0</v>
      </c>
      <c r="O49" s="34">
        <v>0</v>
      </c>
      <c r="P49" s="34">
        <v>0</v>
      </c>
      <c r="Q49" s="34">
        <v>0</v>
      </c>
      <c r="R49" s="34">
        <v>0</v>
      </c>
      <c r="S49" s="34">
        <v>0</v>
      </c>
      <c r="T49" s="34">
        <v>0</v>
      </c>
      <c r="U49" s="34">
        <v>0</v>
      </c>
      <c r="V49" s="34">
        <v>0</v>
      </c>
      <c r="W49" s="34">
        <v>0</v>
      </c>
      <c r="X49" s="34">
        <v>0</v>
      </c>
      <c r="Y49" s="34">
        <v>0</v>
      </c>
      <c r="Z49" s="34">
        <v>0</v>
      </c>
      <c r="AA49" s="34">
        <v>0</v>
      </c>
    </row>
    <row r="50" spans="1:27" x14ac:dyDescent="0.35">
      <c r="A50" s="31" t="s">
        <v>121</v>
      </c>
      <c r="B50" s="31" t="s">
        <v>18</v>
      </c>
      <c r="C50" s="34">
        <v>0</v>
      </c>
      <c r="D50" s="34">
        <v>2.9028472713768402E-2</v>
      </c>
      <c r="E50" s="34">
        <v>1.6908996200149201E-3</v>
      </c>
      <c r="F50" s="34">
        <v>1.13483676161404E-3</v>
      </c>
      <c r="G50" s="34">
        <v>3.3679299572814602E-4</v>
      </c>
      <c r="H50" s="34">
        <v>5.9061428700938896E-4</v>
      </c>
      <c r="I50" s="34">
        <v>1.0761103291474E-3</v>
      </c>
      <c r="J50" s="34">
        <v>1.15184222434771E-3</v>
      </c>
      <c r="K50" s="34">
        <v>2.3263150931594999E-3</v>
      </c>
      <c r="L50" s="34">
        <v>2.4176908220689504E-3</v>
      </c>
      <c r="M50" s="34">
        <v>1.32416303630683E-5</v>
      </c>
      <c r="N50" s="34">
        <v>1.8978153536405998E-3</v>
      </c>
      <c r="O50" s="34">
        <v>2.47871351523262E-3</v>
      </c>
      <c r="P50" s="34">
        <v>5.07496704107007E-5</v>
      </c>
      <c r="Q50" s="34">
        <v>2.3551007578453701E-4</v>
      </c>
      <c r="R50" s="34">
        <v>1.54369372897021E-4</v>
      </c>
      <c r="S50" s="34">
        <v>3.9547042532830602E-3</v>
      </c>
      <c r="T50" s="34">
        <v>3.4531195847577E-4</v>
      </c>
      <c r="U50" s="34">
        <v>1.0936988187439901E-3</v>
      </c>
      <c r="V50" s="34">
        <v>1.223586749154E-4</v>
      </c>
      <c r="W50" s="34">
        <v>3.5733328240645E-3</v>
      </c>
      <c r="X50" s="34">
        <v>8.3838032330531203E-5</v>
      </c>
      <c r="Y50" s="34">
        <v>9.59044797265959E-5</v>
      </c>
      <c r="Z50" s="34">
        <v>4.21450219537615E-4</v>
      </c>
      <c r="AA50" s="34">
        <v>1.2749456160949799E-5</v>
      </c>
    </row>
    <row r="51" spans="1:27" x14ac:dyDescent="0.35">
      <c r="A51" s="31" t="s">
        <v>121</v>
      </c>
      <c r="B51" s="31" t="s">
        <v>30</v>
      </c>
      <c r="C51" s="34">
        <v>0</v>
      </c>
      <c r="D51" s="34">
        <v>0</v>
      </c>
      <c r="E51" s="34">
        <v>0</v>
      </c>
      <c r="F51" s="34">
        <v>0</v>
      </c>
      <c r="G51" s="34">
        <v>0</v>
      </c>
      <c r="H51" s="34">
        <v>0</v>
      </c>
      <c r="I51" s="34">
        <v>0</v>
      </c>
      <c r="J51" s="34">
        <v>0</v>
      </c>
      <c r="K51" s="34">
        <v>0</v>
      </c>
      <c r="L51" s="34">
        <v>0</v>
      </c>
      <c r="M51" s="34">
        <v>0</v>
      </c>
      <c r="N51" s="34">
        <v>0</v>
      </c>
      <c r="O51" s="34">
        <v>0</v>
      </c>
      <c r="P51" s="34">
        <v>0</v>
      </c>
      <c r="Q51" s="34">
        <v>0</v>
      </c>
      <c r="R51" s="34">
        <v>0</v>
      </c>
      <c r="S51" s="34">
        <v>0</v>
      </c>
      <c r="T51" s="34">
        <v>0</v>
      </c>
      <c r="U51" s="34">
        <v>0</v>
      </c>
      <c r="V51" s="34">
        <v>0</v>
      </c>
      <c r="W51" s="34">
        <v>0</v>
      </c>
      <c r="X51" s="34">
        <v>0</v>
      </c>
      <c r="Y51" s="34">
        <v>0</v>
      </c>
      <c r="Z51" s="34">
        <v>0</v>
      </c>
      <c r="AA51" s="34">
        <v>0</v>
      </c>
    </row>
    <row r="52" spans="1:27" x14ac:dyDescent="0.35">
      <c r="A52" s="31" t="s">
        <v>121</v>
      </c>
      <c r="B52" s="31" t="s">
        <v>63</v>
      </c>
      <c r="C52" s="34">
        <v>1.4696511445779799E-2</v>
      </c>
      <c r="D52" s="34">
        <v>5.4670479064101996E-4</v>
      </c>
      <c r="E52" s="34">
        <v>7.1676969704806306E-4</v>
      </c>
      <c r="F52" s="34">
        <v>7.0534153562054603E-4</v>
      </c>
      <c r="G52" s="34">
        <v>6.5623506955629E-4</v>
      </c>
      <c r="H52" s="34">
        <v>6.8889584124269998E-4</v>
      </c>
      <c r="I52" s="34">
        <v>6.8330167120279905E-4</v>
      </c>
      <c r="J52" s="34">
        <v>6.6921170724056501E-4</v>
      </c>
      <c r="K52" s="34">
        <v>6.9930682750847994E-4</v>
      </c>
      <c r="L52" s="34">
        <v>7.4157181140460508E-4</v>
      </c>
      <c r="M52" s="34">
        <v>5.0888927917485001E-4</v>
      </c>
      <c r="N52" s="34">
        <v>6.7665908044753202E-4</v>
      </c>
      <c r="O52" s="34">
        <v>5.9278340668567195E-4</v>
      </c>
      <c r="P52" s="34">
        <v>5.0506878890591001E-4</v>
      </c>
      <c r="Q52" s="34">
        <v>4.9555022282555996E-4</v>
      </c>
      <c r="R52" s="34">
        <v>4.5814899365097402E-4</v>
      </c>
      <c r="S52" s="34">
        <v>1.4497918927148801E-3</v>
      </c>
      <c r="T52" s="34">
        <v>7.8933359260625899E-5</v>
      </c>
      <c r="U52" s="34">
        <v>1.2310130898090699E-4</v>
      </c>
      <c r="V52" s="34">
        <v>2.4242184070216399E-4</v>
      </c>
      <c r="W52" s="34">
        <v>1.40393520354078E-3</v>
      </c>
      <c r="X52" s="34">
        <v>4.03087392071277E-5</v>
      </c>
      <c r="Y52" s="34">
        <v>4.1644754548624499E-5</v>
      </c>
      <c r="Z52" s="34">
        <v>2.2627346989091998E-3</v>
      </c>
      <c r="AA52" s="34">
        <v>9.1785234576041896E-6</v>
      </c>
    </row>
    <row r="53" spans="1:27" x14ac:dyDescent="0.35">
      <c r="A53" s="31" t="s">
        <v>121</v>
      </c>
      <c r="B53" s="31" t="s">
        <v>62</v>
      </c>
      <c r="C53" s="34">
        <v>0</v>
      </c>
      <c r="D53" s="34">
        <v>0</v>
      </c>
      <c r="E53" s="34">
        <v>0</v>
      </c>
      <c r="F53" s="34">
        <v>0</v>
      </c>
      <c r="G53" s="34">
        <v>0</v>
      </c>
      <c r="H53" s="34">
        <v>0</v>
      </c>
      <c r="I53" s="34">
        <v>0</v>
      </c>
      <c r="J53" s="34">
        <v>0</v>
      </c>
      <c r="K53" s="34">
        <v>0</v>
      </c>
      <c r="L53" s="34">
        <v>0</v>
      </c>
      <c r="M53" s="34">
        <v>0</v>
      </c>
      <c r="N53" s="34">
        <v>0</v>
      </c>
      <c r="O53" s="34">
        <v>0</v>
      </c>
      <c r="P53" s="34">
        <v>0</v>
      </c>
      <c r="Q53" s="34">
        <v>0</v>
      </c>
      <c r="R53" s="34">
        <v>0</v>
      </c>
      <c r="S53" s="34">
        <v>0</v>
      </c>
      <c r="T53" s="34">
        <v>0</v>
      </c>
      <c r="U53" s="34">
        <v>0</v>
      </c>
      <c r="V53" s="34">
        <v>0</v>
      </c>
      <c r="W53" s="34">
        <v>0</v>
      </c>
      <c r="X53" s="34">
        <v>0</v>
      </c>
      <c r="Y53" s="34">
        <v>0</v>
      </c>
      <c r="Z53" s="34">
        <v>0</v>
      </c>
      <c r="AA53" s="34">
        <v>0</v>
      </c>
    </row>
    <row r="54" spans="1:27" x14ac:dyDescent="0.35">
      <c r="A54" s="31" t="s">
        <v>121</v>
      </c>
      <c r="B54" s="31" t="s">
        <v>66</v>
      </c>
      <c r="C54" s="34">
        <v>0</v>
      </c>
      <c r="D54" s="34">
        <v>2.0225750702407157</v>
      </c>
      <c r="E54" s="34">
        <v>0.1638915049787707</v>
      </c>
      <c r="F54" s="34">
        <v>0.34985375770072102</v>
      </c>
      <c r="G54" s="34">
        <v>0.18048931390916703</v>
      </c>
      <c r="H54" s="34">
        <v>0.37543700309599609</v>
      </c>
      <c r="I54" s="34">
        <v>1.8602933666890427E-2</v>
      </c>
      <c r="J54" s="34">
        <v>35611.117820460364</v>
      </c>
      <c r="K54" s="34">
        <v>0.13200095623512198</v>
      </c>
      <c r="L54" s="34">
        <v>67669.32033482418</v>
      </c>
      <c r="M54" s="34">
        <v>3.0634057598054883E-2</v>
      </c>
      <c r="N54" s="34">
        <v>1.2607390561552387</v>
      </c>
      <c r="O54" s="34">
        <v>0.93731739679667314</v>
      </c>
      <c r="P54" s="34">
        <v>42995.130541021477</v>
      </c>
      <c r="Q54" s="34">
        <v>88269.821702197383</v>
      </c>
      <c r="R54" s="34">
        <v>16028.474231166132</v>
      </c>
      <c r="S54" s="34">
        <v>2.2930961057015296</v>
      </c>
      <c r="T54" s="34">
        <v>6.3062852288627225</v>
      </c>
      <c r="U54" s="34">
        <v>0.30305255600099862</v>
      </c>
      <c r="V54" s="34">
        <v>35002.482146587587</v>
      </c>
      <c r="W54" s="34">
        <v>55166.204777026309</v>
      </c>
      <c r="X54" s="34">
        <v>56196.572810115322</v>
      </c>
      <c r="Y54" s="34">
        <v>2864.2519310717817</v>
      </c>
      <c r="Z54" s="34">
        <v>3.958560826757964E-3</v>
      </c>
      <c r="AA54" s="34">
        <v>9484.2596339146457</v>
      </c>
    </row>
    <row r="55" spans="1:27" x14ac:dyDescent="0.35">
      <c r="A55" s="31" t="s">
        <v>121</v>
      </c>
      <c r="B55" s="31" t="s">
        <v>65</v>
      </c>
      <c r="C55" s="34">
        <v>9.3526119220264797E-2</v>
      </c>
      <c r="D55" s="34">
        <v>4.7808792272093885E-2</v>
      </c>
      <c r="E55" s="34">
        <v>2.6856292779852797E-4</v>
      </c>
      <c r="F55" s="34">
        <v>1.5109775291937379E-2</v>
      </c>
      <c r="G55" s="34">
        <v>0.1782594158531646</v>
      </c>
      <c r="H55" s="34">
        <v>0.21811430081916597</v>
      </c>
      <c r="I55" s="34">
        <v>0.29960277896123277</v>
      </c>
      <c r="J55" s="34">
        <v>39680.14373807011</v>
      </c>
      <c r="K55" s="34">
        <v>2.0109269960865359E-2</v>
      </c>
      <c r="L55" s="34">
        <v>33372.905639973338</v>
      </c>
      <c r="M55" s="34">
        <v>7.6180558526206888E-3</v>
      </c>
      <c r="N55" s="34">
        <v>1559.9240926209977</v>
      </c>
      <c r="O55" s="34">
        <v>4.7697508008242922E-4</v>
      </c>
      <c r="P55" s="34">
        <v>1.132419836615739E-4</v>
      </c>
      <c r="Q55" s="34">
        <v>22116.287781676718</v>
      </c>
      <c r="R55" s="34">
        <v>24915.32343227325</v>
      </c>
      <c r="S55" s="34">
        <v>1.1326098088686929E-2</v>
      </c>
      <c r="T55" s="34">
        <v>33757.071061802708</v>
      </c>
      <c r="U55" s="34">
        <v>1.175213595407222E-3</v>
      </c>
      <c r="V55" s="34">
        <v>2.5237423319863588E-3</v>
      </c>
      <c r="W55" s="34">
        <v>0.23492028365050038</v>
      </c>
      <c r="X55" s="34">
        <v>4557.386739321837</v>
      </c>
      <c r="Y55" s="34">
        <v>6.30969601382639E-4</v>
      </c>
      <c r="Z55" s="34">
        <v>2.2088914766278103E-4</v>
      </c>
      <c r="AA55" s="34">
        <v>317.66164425480338</v>
      </c>
    </row>
    <row r="56" spans="1:27" x14ac:dyDescent="0.35">
      <c r="A56" s="31" t="s">
        <v>121</v>
      </c>
      <c r="B56" s="31" t="s">
        <v>34</v>
      </c>
      <c r="C56" s="34">
        <v>7.4275054288364201E-2</v>
      </c>
      <c r="D56" s="34">
        <v>1.6599437214541901E-4</v>
      </c>
      <c r="E56" s="34">
        <v>0</v>
      </c>
      <c r="F56" s="34">
        <v>0</v>
      </c>
      <c r="G56" s="34">
        <v>3.5800312407551999E-5</v>
      </c>
      <c r="H56" s="34">
        <v>2.8528157141241899E-2</v>
      </c>
      <c r="I56" s="34">
        <v>3.1294735073203198E-2</v>
      </c>
      <c r="J56" s="34">
        <v>1.34993402318874E-2</v>
      </c>
      <c r="K56" s="34">
        <v>1.7265197279836E-5</v>
      </c>
      <c r="L56" s="34">
        <v>0.44368401625304899</v>
      </c>
      <c r="M56" s="34">
        <v>3.4112437237665598E-4</v>
      </c>
      <c r="N56" s="34">
        <v>6.4324749669807002E-5</v>
      </c>
      <c r="O56" s="34">
        <v>1.3708227768817401E-5</v>
      </c>
      <c r="P56" s="34">
        <v>5.0979567202905E-6</v>
      </c>
      <c r="Q56" s="34">
        <v>3.09690301576336E-6</v>
      </c>
      <c r="R56" s="34">
        <v>0</v>
      </c>
      <c r="S56" s="34">
        <v>2.2516799470619899E-6</v>
      </c>
      <c r="T56" s="34">
        <v>2.90323257496506E-6</v>
      </c>
      <c r="U56" s="34">
        <v>6.2865341175460396E-6</v>
      </c>
      <c r="V56" s="34">
        <v>4.1175627212110196E-5</v>
      </c>
      <c r="W56" s="34">
        <v>8.3158002161486902E-2</v>
      </c>
      <c r="X56" s="34">
        <v>8.5707716428727902E-4</v>
      </c>
      <c r="Y56" s="34">
        <v>1.01842815651086E-4</v>
      </c>
      <c r="Z56" s="34">
        <v>0.115825355931944</v>
      </c>
      <c r="AA56" s="34">
        <v>3.0625165134177598E-4</v>
      </c>
    </row>
    <row r="57" spans="1:27" x14ac:dyDescent="0.35">
      <c r="A57" s="31" t="s">
        <v>121</v>
      </c>
      <c r="B57" s="31" t="s">
        <v>70</v>
      </c>
      <c r="C57" s="34">
        <v>0</v>
      </c>
      <c r="D57" s="34">
        <v>0</v>
      </c>
      <c r="E57" s="34">
        <v>0</v>
      </c>
      <c r="F57" s="34">
        <v>0.148452169209211</v>
      </c>
      <c r="G57" s="34">
        <v>6.5615959615830007E-3</v>
      </c>
      <c r="H57" s="34">
        <v>1.2769684690215501E-2</v>
      </c>
      <c r="I57" s="34">
        <v>9.749753925885599E-3</v>
      </c>
      <c r="J57" s="34">
        <v>8.87218869215055E-3</v>
      </c>
      <c r="K57" s="34">
        <v>1.6373691961955997E-2</v>
      </c>
      <c r="L57" s="34">
        <v>4.6032969351331998E-2</v>
      </c>
      <c r="M57" s="34">
        <v>8.5166329001274495E-4</v>
      </c>
      <c r="N57" s="34">
        <v>3.1821157733864E-2</v>
      </c>
      <c r="O57" s="34">
        <v>6.2636641764179197E-3</v>
      </c>
      <c r="P57" s="34">
        <v>4.2786968743994897E-3</v>
      </c>
      <c r="Q57" s="34">
        <v>4.9176760903321702E-2</v>
      </c>
      <c r="R57" s="34">
        <v>2.3716394776622303E-2</v>
      </c>
      <c r="S57" s="34">
        <v>1.09769576075375E-2</v>
      </c>
      <c r="T57" s="34">
        <v>3.7634617126749903E-3</v>
      </c>
      <c r="U57" s="34">
        <v>1.75713016918865E-2</v>
      </c>
      <c r="V57" s="34">
        <v>1.2485973516465E-2</v>
      </c>
      <c r="W57" s="34">
        <v>0.80478376304255905</v>
      </c>
      <c r="X57" s="34">
        <v>3.0352405042663099E-3</v>
      </c>
      <c r="Y57" s="34">
        <v>2.8062502426316396E-4</v>
      </c>
      <c r="Z57" s="34">
        <v>6086.4636121428202</v>
      </c>
      <c r="AA57" s="34">
        <v>6.6522522022019904E-4</v>
      </c>
    </row>
    <row r="58" spans="1:27" x14ac:dyDescent="0.35">
      <c r="A58" s="31" t="s">
        <v>121</v>
      </c>
      <c r="B58" s="31" t="s">
        <v>52</v>
      </c>
      <c r="C58" s="34">
        <v>0</v>
      </c>
      <c r="D58" s="34">
        <v>0</v>
      </c>
      <c r="E58" s="34">
        <v>0</v>
      </c>
      <c r="F58" s="34">
        <v>0</v>
      </c>
      <c r="G58" s="34">
        <v>0</v>
      </c>
      <c r="H58" s="34">
        <v>0</v>
      </c>
      <c r="I58" s="34">
        <v>0</v>
      </c>
      <c r="J58" s="34">
        <v>0</v>
      </c>
      <c r="K58" s="34">
        <v>0</v>
      </c>
      <c r="L58" s="34">
        <v>0</v>
      </c>
      <c r="M58" s="34">
        <v>0</v>
      </c>
      <c r="N58" s="34">
        <v>0</v>
      </c>
      <c r="O58" s="34">
        <v>0</v>
      </c>
      <c r="P58" s="34">
        <v>0</v>
      </c>
      <c r="Q58" s="34">
        <v>0</v>
      </c>
      <c r="R58" s="34">
        <v>0</v>
      </c>
      <c r="S58" s="34">
        <v>0</v>
      </c>
      <c r="T58" s="34">
        <v>0</v>
      </c>
      <c r="U58" s="34">
        <v>0</v>
      </c>
      <c r="V58" s="34">
        <v>0</v>
      </c>
      <c r="W58" s="34">
        <v>0</v>
      </c>
      <c r="X58" s="34">
        <v>0</v>
      </c>
      <c r="Y58" s="34">
        <v>0</v>
      </c>
      <c r="Z58" s="34">
        <v>0</v>
      </c>
      <c r="AA58" s="34">
        <v>0</v>
      </c>
    </row>
    <row r="59" spans="1:27" x14ac:dyDescent="0.35">
      <c r="A59" s="38" t="s">
        <v>127</v>
      </c>
      <c r="B59" s="38"/>
      <c r="C59" s="35">
        <v>0.10822263066604459</v>
      </c>
      <c r="D59" s="35">
        <v>2.099959040017219</v>
      </c>
      <c r="E59" s="35">
        <v>0.16656773722363222</v>
      </c>
      <c r="F59" s="35">
        <v>0.36680371128989298</v>
      </c>
      <c r="G59" s="35">
        <v>0.35974175782761608</v>
      </c>
      <c r="H59" s="35">
        <v>0.5948308140434142</v>
      </c>
      <c r="I59" s="35">
        <v>0.31996512462847337</v>
      </c>
      <c r="J59" s="35">
        <v>75291.263379584416</v>
      </c>
      <c r="K59" s="35">
        <v>0.15513584811665532</v>
      </c>
      <c r="L59" s="35">
        <v>101042.22913406015</v>
      </c>
      <c r="M59" s="35">
        <v>3.877424436021349E-2</v>
      </c>
      <c r="N59" s="35">
        <v>1561.1874061515871</v>
      </c>
      <c r="O59" s="35">
        <v>0.94086586879867384</v>
      </c>
      <c r="P59" s="35">
        <v>42995.13121008192</v>
      </c>
      <c r="Q59" s="35">
        <v>110386.11021493439</v>
      </c>
      <c r="R59" s="35">
        <v>40943.79827595775</v>
      </c>
      <c r="S59" s="35">
        <v>2.3098266999362145</v>
      </c>
      <c r="T59" s="35">
        <v>33763.377771276886</v>
      </c>
      <c r="U59" s="35">
        <v>0.30544456972413075</v>
      </c>
      <c r="V59" s="35">
        <v>35002.485035110432</v>
      </c>
      <c r="W59" s="35">
        <v>55166.444674577986</v>
      </c>
      <c r="X59" s="35">
        <v>60753.95967358393</v>
      </c>
      <c r="Y59" s="35">
        <v>2864.2526995906173</v>
      </c>
      <c r="Z59" s="35">
        <v>6.8636348928675598E-3</v>
      </c>
      <c r="AA59" s="35">
        <v>9801.9213000974287</v>
      </c>
    </row>
    <row r="61" spans="1:27"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x14ac:dyDescent="0.35">
      <c r="A64" s="31" t="s">
        <v>122</v>
      </c>
      <c r="B64" s="31" t="s">
        <v>18</v>
      </c>
      <c r="C64" s="34">
        <v>0</v>
      </c>
      <c r="D64" s="34">
        <v>3.1646826068843496E-2</v>
      </c>
      <c r="E64" s="34">
        <v>7.8486026806080002E-3</v>
      </c>
      <c r="F64" s="34">
        <v>8.7644966520399999E-5</v>
      </c>
      <c r="G64" s="34">
        <v>1.30801926017317E-5</v>
      </c>
      <c r="H64" s="34">
        <v>1.4954607017383501E-5</v>
      </c>
      <c r="I64" s="34">
        <v>4.3531182473127998E-5</v>
      </c>
      <c r="J64" s="34">
        <v>1.4184135751170701E-4</v>
      </c>
      <c r="K64" s="34">
        <v>3.0657314440499998E-4</v>
      </c>
      <c r="L64" s="34">
        <v>2.05856948652932E-3</v>
      </c>
      <c r="M64" s="34">
        <v>1.76111785220936E-5</v>
      </c>
      <c r="N64" s="34">
        <v>2.6905024399639598E-3</v>
      </c>
      <c r="O64" s="34">
        <v>1.9868427417208999E-3</v>
      </c>
      <c r="P64" s="34">
        <v>1.2491315371333201E-4</v>
      </c>
      <c r="Q64" s="34">
        <v>8.8165453588955005E-5</v>
      </c>
      <c r="R64" s="34">
        <v>1.18057736460857E-4</v>
      </c>
      <c r="S64" s="34">
        <v>1.01808693707264E-2</v>
      </c>
      <c r="T64" s="34">
        <v>3.9602942571759601E-5</v>
      </c>
      <c r="U64" s="34">
        <v>7.7318355693431991E-5</v>
      </c>
      <c r="V64" s="34">
        <v>1.07983752867814E-5</v>
      </c>
      <c r="W64" s="34">
        <v>3.2598136116513002E-3</v>
      </c>
      <c r="X64" s="34">
        <v>8.2508197935802003E-5</v>
      </c>
      <c r="Y64" s="34">
        <v>9.0580529986700002E-4</v>
      </c>
      <c r="Z64" s="34">
        <v>4.9996791383786999E-4</v>
      </c>
      <c r="AA64" s="34">
        <v>1.76090153599799E-6</v>
      </c>
    </row>
    <row r="65" spans="1:27" x14ac:dyDescent="0.35">
      <c r="A65" s="31" t="s">
        <v>122</v>
      </c>
      <c r="B65" s="31" t="s">
        <v>30</v>
      </c>
      <c r="C65" s="34">
        <v>0</v>
      </c>
      <c r="D65" s="34">
        <v>0</v>
      </c>
      <c r="E65" s="34">
        <v>0</v>
      </c>
      <c r="F65" s="34">
        <v>0</v>
      </c>
      <c r="G65" s="34">
        <v>0</v>
      </c>
      <c r="H65" s="34">
        <v>0</v>
      </c>
      <c r="I65" s="34">
        <v>0</v>
      </c>
      <c r="J65" s="34">
        <v>0</v>
      </c>
      <c r="K65" s="34">
        <v>0</v>
      </c>
      <c r="L65" s="34">
        <v>0</v>
      </c>
      <c r="M65" s="34">
        <v>0</v>
      </c>
      <c r="N65" s="34">
        <v>0</v>
      </c>
      <c r="O65" s="34">
        <v>0</v>
      </c>
      <c r="P65" s="34">
        <v>0</v>
      </c>
      <c r="Q65" s="34">
        <v>0</v>
      </c>
      <c r="R65" s="34">
        <v>0</v>
      </c>
      <c r="S65" s="34">
        <v>0</v>
      </c>
      <c r="T65" s="34">
        <v>0</v>
      </c>
      <c r="U65" s="34">
        <v>0</v>
      </c>
      <c r="V65" s="34">
        <v>0</v>
      </c>
      <c r="W65" s="34">
        <v>0</v>
      </c>
      <c r="X65" s="34">
        <v>0</v>
      </c>
      <c r="Y65" s="34">
        <v>0</v>
      </c>
      <c r="Z65" s="34">
        <v>0</v>
      </c>
      <c r="AA65" s="34">
        <v>0</v>
      </c>
    </row>
    <row r="66" spans="1:27" x14ac:dyDescent="0.35">
      <c r="A66" s="31" t="s">
        <v>122</v>
      </c>
      <c r="B66" s="31" t="s">
        <v>63</v>
      </c>
      <c r="C66" s="34">
        <v>1.4852256192587699E-2</v>
      </c>
      <c r="D66" s="34">
        <v>5.8353835702537105E-4</v>
      </c>
      <c r="E66" s="34">
        <v>8.5416321892416002E-3</v>
      </c>
      <c r="F66" s="34">
        <v>6.3988285301225988E-5</v>
      </c>
      <c r="G66" s="34">
        <v>9.0539104833631205E-5</v>
      </c>
      <c r="H66" s="34">
        <v>6.9969675850111004E-5</v>
      </c>
      <c r="I66" s="34">
        <v>1.2317362594988499E-4</v>
      </c>
      <c r="J66" s="34">
        <v>8.4510309483229004E-5</v>
      </c>
      <c r="K66" s="34">
        <v>1.2197815857336E-4</v>
      </c>
      <c r="L66" s="34">
        <v>9.6089965046270998E-5</v>
      </c>
      <c r="M66" s="34">
        <v>1.1652956943499999E-4</v>
      </c>
      <c r="N66" s="34">
        <v>7.0611243909659909E-4</v>
      </c>
      <c r="O66" s="34">
        <v>1.28473920795274E-4</v>
      </c>
      <c r="P66" s="34">
        <v>7.8628583782539593E-4</v>
      </c>
      <c r="Q66" s="34">
        <v>2.7517913414584999E-4</v>
      </c>
      <c r="R66" s="34">
        <v>7.4717752365474198E-4</v>
      </c>
      <c r="S66" s="34">
        <v>1.2852206904870701E-2</v>
      </c>
      <c r="T66" s="34">
        <v>2.9571993780340499E-5</v>
      </c>
      <c r="U66" s="34">
        <v>4.5930259983775999E-5</v>
      </c>
      <c r="V66" s="34">
        <v>4.1150002391520396E-5</v>
      </c>
      <c r="W66" s="34">
        <v>4.2113921896174899E-5</v>
      </c>
      <c r="X66" s="34">
        <v>3.3416936469862403E-5</v>
      </c>
      <c r="Y66" s="34">
        <v>5.0985739426532401E-5</v>
      </c>
      <c r="Z66" s="34">
        <v>739.14964399137602</v>
      </c>
      <c r="AA66" s="34">
        <v>7.00794412630082E-6</v>
      </c>
    </row>
    <row r="67" spans="1:27"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x14ac:dyDescent="0.35">
      <c r="A68" s="31" t="s">
        <v>122</v>
      </c>
      <c r="B68" s="31" t="s">
        <v>66</v>
      </c>
      <c r="C68" s="34">
        <v>0</v>
      </c>
      <c r="D68" s="34">
        <v>4.1149239164260329</v>
      </c>
      <c r="E68" s="34">
        <v>4.032375911353089</v>
      </c>
      <c r="F68" s="34">
        <v>0.1283424361531533</v>
      </c>
      <c r="G68" s="34">
        <v>2.4835870731369426E-2</v>
      </c>
      <c r="H68" s="34">
        <v>1.7020610401770582</v>
      </c>
      <c r="I68" s="34">
        <v>2.7242333199273654E-2</v>
      </c>
      <c r="J68" s="34">
        <v>8384.2844002901656</v>
      </c>
      <c r="K68" s="34">
        <v>213781.27680594052</v>
      </c>
      <c r="L68" s="34">
        <v>19495.125820316342</v>
      </c>
      <c r="M68" s="34">
        <v>8.2135162456062442E-3</v>
      </c>
      <c r="N68" s="34">
        <v>0.73638952336336239</v>
      </c>
      <c r="O68" s="34">
        <v>76177.108540845074</v>
      </c>
      <c r="P68" s="34">
        <v>8.1821517944340186E-2</v>
      </c>
      <c r="Q68" s="34">
        <v>16184.310220558687</v>
      </c>
      <c r="R68" s="34">
        <v>43675.711289795945</v>
      </c>
      <c r="S68" s="34">
        <v>1.4747139578387845</v>
      </c>
      <c r="T68" s="34">
        <v>39663.4775820578</v>
      </c>
      <c r="U68" s="34">
        <v>8829.9965141565135</v>
      </c>
      <c r="V68" s="34">
        <v>5.0022656424736453E-2</v>
      </c>
      <c r="W68" s="34">
        <v>6000.853607556408</v>
      </c>
      <c r="X68" s="34">
        <v>1.9011419975309193E-2</v>
      </c>
      <c r="Y68" s="34">
        <v>0.14752459151726963</v>
      </c>
      <c r="Z68" s="34">
        <v>2260.4244144552699</v>
      </c>
      <c r="AA68" s="34">
        <v>2451.8706517568939</v>
      </c>
    </row>
    <row r="69" spans="1:27" x14ac:dyDescent="0.35">
      <c r="A69" s="31" t="s">
        <v>122</v>
      </c>
      <c r="B69" s="31" t="s">
        <v>65</v>
      </c>
      <c r="C69" s="34">
        <v>0.31522762767790907</v>
      </c>
      <c r="D69" s="34">
        <v>0.4090224027398085</v>
      </c>
      <c r="E69" s="34">
        <v>2.0189263627839946E-2</v>
      </c>
      <c r="F69" s="34">
        <v>3.8062763616817643E-4</v>
      </c>
      <c r="G69" s="34">
        <v>0.43480027917730091</v>
      </c>
      <c r="H69" s="34">
        <v>2.8139501779181249</v>
      </c>
      <c r="I69" s="34">
        <v>1485.3319450408651</v>
      </c>
      <c r="J69" s="34">
        <v>7.6397673191859533E-3</v>
      </c>
      <c r="K69" s="34">
        <v>1937.9187289521876</v>
      </c>
      <c r="L69" s="34">
        <v>62940.00066113018</v>
      </c>
      <c r="M69" s="34">
        <v>14621.006201695913</v>
      </c>
      <c r="N69" s="34">
        <v>3420.8025585818177</v>
      </c>
      <c r="O69" s="34">
        <v>7.1118498075254787E-3</v>
      </c>
      <c r="P69" s="34">
        <v>1.0593164333902239E-3</v>
      </c>
      <c r="Q69" s="34">
        <v>8.7809138128793905E-4</v>
      </c>
      <c r="R69" s="34">
        <v>1.604550937204019E-3</v>
      </c>
      <c r="S69" s="34">
        <v>2.4153343898653109E-3</v>
      </c>
      <c r="T69" s="34">
        <v>9.0839620146628535E-3</v>
      </c>
      <c r="U69" s="34">
        <v>2.0767259388804588E-3</v>
      </c>
      <c r="V69" s="34">
        <v>8.9646189928052622E-3</v>
      </c>
      <c r="W69" s="34">
        <v>3.3379364853595439E-2</v>
      </c>
      <c r="X69" s="34">
        <v>1.092453985762951E-2</v>
      </c>
      <c r="Y69" s="34">
        <v>2.9669113923815722E-2</v>
      </c>
      <c r="Z69" s="34">
        <v>1.5235872594729974E-3</v>
      </c>
      <c r="AA69" s="34">
        <v>40.36752792649245</v>
      </c>
    </row>
    <row r="70" spans="1:27" x14ac:dyDescent="0.35">
      <c r="A70" s="31" t="s">
        <v>122</v>
      </c>
      <c r="B70" s="31" t="s">
        <v>34</v>
      </c>
      <c r="C70" s="34">
        <v>8.8733528828774194E-2</v>
      </c>
      <c r="D70" s="34">
        <v>6.4959904046955003E-3</v>
      </c>
      <c r="E70" s="34">
        <v>8.658171829504119E-6</v>
      </c>
      <c r="F70" s="34">
        <v>0</v>
      </c>
      <c r="G70" s="34">
        <v>1.14276532564312E-5</v>
      </c>
      <c r="H70" s="34">
        <v>1.9005564778669E-2</v>
      </c>
      <c r="I70" s="34">
        <v>3.5225739462894305E-2</v>
      </c>
      <c r="J70" s="34">
        <v>1.3792094080664199E-2</v>
      </c>
      <c r="K70" s="34">
        <v>2.4125653952784001E-5</v>
      </c>
      <c r="L70" s="34">
        <v>964.688469983088</v>
      </c>
      <c r="M70" s="34">
        <v>5.1957282103215995E-4</v>
      </c>
      <c r="N70" s="34">
        <v>8565.6244491111011</v>
      </c>
      <c r="O70" s="34">
        <v>2.6704386239777998E-5</v>
      </c>
      <c r="P70" s="34">
        <v>1.04740435361943E-5</v>
      </c>
      <c r="Q70" s="34">
        <v>8.1322543775359601E-6</v>
      </c>
      <c r="R70" s="34">
        <v>4.5300702983934304E-6</v>
      </c>
      <c r="S70" s="34">
        <v>4901.3171082648996</v>
      </c>
      <c r="T70" s="34">
        <v>0</v>
      </c>
      <c r="U70" s="34">
        <v>3.70719102473917E-6</v>
      </c>
      <c r="V70" s="34">
        <v>3.0725197868064001E-6</v>
      </c>
      <c r="W70" s="34">
        <v>583.92605369007299</v>
      </c>
      <c r="X70" s="34">
        <v>8.3475116819180998E-4</v>
      </c>
      <c r="Y70" s="34">
        <v>6.7622756624422889E-5</v>
      </c>
      <c r="Z70" s="34">
        <v>1833.80024545523</v>
      </c>
      <c r="AA70" s="34">
        <v>2.1768724693960501E-4</v>
      </c>
    </row>
    <row r="71" spans="1:27" x14ac:dyDescent="0.35">
      <c r="A71" s="31" t="s">
        <v>122</v>
      </c>
      <c r="B71" s="31" t="s">
        <v>70</v>
      </c>
      <c r="C71" s="34">
        <v>0</v>
      </c>
      <c r="D71" s="34">
        <v>0</v>
      </c>
      <c r="E71" s="34">
        <v>0</v>
      </c>
      <c r="F71" s="34">
        <v>0.10253067018557999</v>
      </c>
      <c r="G71" s="34">
        <v>4.8071405679546994E-3</v>
      </c>
      <c r="H71" s="34">
        <v>8.1089195396459989E-3</v>
      </c>
      <c r="I71" s="34">
        <v>6.6952670749090308E-3</v>
      </c>
      <c r="J71" s="34">
        <v>4.9924117336159401E-3</v>
      </c>
      <c r="K71" s="34">
        <v>8.5440785584320004E-3</v>
      </c>
      <c r="L71" s="34">
        <v>2.1866405922653497E-2</v>
      </c>
      <c r="M71" s="34">
        <v>1.35646533020248E-3</v>
      </c>
      <c r="N71" s="34">
        <v>1.704666747061E-2</v>
      </c>
      <c r="O71" s="34">
        <v>5.0185861090987901E-3</v>
      </c>
      <c r="P71" s="34">
        <v>2.9294192945932499E-3</v>
      </c>
      <c r="Q71" s="34">
        <v>1.5538329586098101E-2</v>
      </c>
      <c r="R71" s="34">
        <v>1.1997970610275801E-2</v>
      </c>
      <c r="S71" s="34">
        <v>8.9157346471095911E-2</v>
      </c>
      <c r="T71" s="34">
        <v>8.6561817153625001E-4</v>
      </c>
      <c r="U71" s="34">
        <v>7.1828255709702009E-4</v>
      </c>
      <c r="V71" s="34">
        <v>9.03235313889279E-4</v>
      </c>
      <c r="W71" s="34">
        <v>3.2678294285130298E-2</v>
      </c>
      <c r="X71" s="34">
        <v>1.0869079443653401E-3</v>
      </c>
      <c r="Y71" s="34">
        <v>2.2950529140485301E-4</v>
      </c>
      <c r="Z71" s="34">
        <v>1.8030884672925598E-2</v>
      </c>
      <c r="AA71" s="34">
        <v>1.5570550326663902E-4</v>
      </c>
    </row>
    <row r="72" spans="1:27" x14ac:dyDescent="0.35">
      <c r="A72" s="31" t="s">
        <v>122</v>
      </c>
      <c r="B72" s="31" t="s">
        <v>52</v>
      </c>
      <c r="C72" s="34">
        <v>0</v>
      </c>
      <c r="D72" s="34">
        <v>0</v>
      </c>
      <c r="E72" s="34">
        <v>0</v>
      </c>
      <c r="F72" s="34">
        <v>0</v>
      </c>
      <c r="G72" s="34">
        <v>0</v>
      </c>
      <c r="H72" s="34">
        <v>0</v>
      </c>
      <c r="I72" s="34">
        <v>0</v>
      </c>
      <c r="J72" s="34">
        <v>0</v>
      </c>
      <c r="K72" s="34">
        <v>0</v>
      </c>
      <c r="L72" s="34">
        <v>0</v>
      </c>
      <c r="M72" s="34">
        <v>0</v>
      </c>
      <c r="N72" s="34">
        <v>0</v>
      </c>
      <c r="O72" s="34">
        <v>0</v>
      </c>
      <c r="P72" s="34">
        <v>0</v>
      </c>
      <c r="Q72" s="34">
        <v>0</v>
      </c>
      <c r="R72" s="34">
        <v>0</v>
      </c>
      <c r="S72" s="34">
        <v>0</v>
      </c>
      <c r="T72" s="34">
        <v>0</v>
      </c>
      <c r="U72" s="34">
        <v>0</v>
      </c>
      <c r="V72" s="34">
        <v>0</v>
      </c>
      <c r="W72" s="34">
        <v>0</v>
      </c>
      <c r="X72" s="34">
        <v>0</v>
      </c>
      <c r="Y72" s="34">
        <v>0</v>
      </c>
      <c r="Z72" s="34">
        <v>0</v>
      </c>
      <c r="AA72" s="34">
        <v>0</v>
      </c>
    </row>
    <row r="73" spans="1:27" x14ac:dyDescent="0.35">
      <c r="A73" s="38" t="s">
        <v>127</v>
      </c>
      <c r="B73" s="38"/>
      <c r="C73" s="35">
        <v>0.33007988387049675</v>
      </c>
      <c r="D73" s="35">
        <v>4.556176683591711</v>
      </c>
      <c r="E73" s="35">
        <v>4.0689554098507781</v>
      </c>
      <c r="F73" s="35">
        <v>0.1288746970411431</v>
      </c>
      <c r="G73" s="35">
        <v>0.45973976920610571</v>
      </c>
      <c r="H73" s="35">
        <v>4.5160961423780508</v>
      </c>
      <c r="I73" s="35">
        <v>1485.3593540788727</v>
      </c>
      <c r="J73" s="35">
        <v>8384.2922664091511</v>
      </c>
      <c r="K73" s="35">
        <v>215719.19596344401</v>
      </c>
      <c r="L73" s="35">
        <v>82435.128636105976</v>
      </c>
      <c r="M73" s="35">
        <v>14621.014549352907</v>
      </c>
      <c r="N73" s="35">
        <v>3421.5423447200601</v>
      </c>
      <c r="O73" s="35">
        <v>76177.117768011536</v>
      </c>
      <c r="P73" s="35">
        <v>8.3792033369269131E-2</v>
      </c>
      <c r="Q73" s="35">
        <v>16184.311461994657</v>
      </c>
      <c r="R73" s="35">
        <v>43675.713759582148</v>
      </c>
      <c r="S73" s="35">
        <v>1.5001623685042469</v>
      </c>
      <c r="T73" s="35">
        <v>39663.486735194754</v>
      </c>
      <c r="U73" s="35">
        <v>8829.9987141310685</v>
      </c>
      <c r="V73" s="35">
        <v>5.9039223795220017E-2</v>
      </c>
      <c r="W73" s="35">
        <v>6000.8902888487946</v>
      </c>
      <c r="X73" s="35">
        <v>3.0051884967344365E-2</v>
      </c>
      <c r="Y73" s="35">
        <v>0.17815049648037887</v>
      </c>
      <c r="Z73" s="35">
        <v>2999.576082001819</v>
      </c>
      <c r="AA73" s="35">
        <v>2492.2381884522324</v>
      </c>
    </row>
    <row r="75" spans="1:27"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collapsed="1"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x14ac:dyDescent="0.35">
      <c r="A78" s="31" t="s">
        <v>123</v>
      </c>
      <c r="B78" s="31" t="s">
        <v>18</v>
      </c>
      <c r="C78" s="34">
        <v>0</v>
      </c>
      <c r="D78" s="34">
        <v>2.5236572142166503E-2</v>
      </c>
      <c r="E78" s="34">
        <v>2.4617506956185601E-3</v>
      </c>
      <c r="F78" s="34">
        <v>5.5363583291010603E-4</v>
      </c>
      <c r="G78" s="34">
        <v>3.2800467071640002E-5</v>
      </c>
      <c r="H78" s="34">
        <v>7.5373767536526999E-4</v>
      </c>
      <c r="I78" s="34">
        <v>6.5577701879258995E-4</v>
      </c>
      <c r="J78" s="34">
        <v>3.8189171911688001E-4</v>
      </c>
      <c r="K78" s="34">
        <v>1.7070175074159599E-3</v>
      </c>
      <c r="L78" s="34">
        <v>2.1953215085830703E-3</v>
      </c>
      <c r="M78" s="34">
        <v>3.0915239923488098E-5</v>
      </c>
      <c r="N78" s="34">
        <v>1.9146287133681701E-3</v>
      </c>
      <c r="O78" s="34">
        <v>1.38099764596618E-3</v>
      </c>
      <c r="P78" s="34">
        <v>3.610389099117E-5</v>
      </c>
      <c r="Q78" s="34">
        <v>2.5518848692777999E-4</v>
      </c>
      <c r="R78" s="34">
        <v>1.6167562234902999E-4</v>
      </c>
      <c r="S78" s="34">
        <v>1.7399265211749599E-3</v>
      </c>
      <c r="T78" s="34">
        <v>7.4344810248631996E-4</v>
      </c>
      <c r="U78" s="34">
        <v>2.9652208073949996E-4</v>
      </c>
      <c r="V78" s="34">
        <v>3.6316709736215603E-6</v>
      </c>
      <c r="W78" s="34">
        <v>1.60807738064679E-3</v>
      </c>
      <c r="X78" s="34">
        <v>1.6109997087184002E-5</v>
      </c>
      <c r="Y78" s="34">
        <v>4.6544290496959999E-6</v>
      </c>
      <c r="Z78" s="34">
        <v>8.4855150225543105E-5</v>
      </c>
      <c r="AA78" s="34">
        <v>1.11311239459785E-5</v>
      </c>
    </row>
    <row r="79" spans="1:27"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x14ac:dyDescent="0.35">
      <c r="A80" s="31" t="s">
        <v>123</v>
      </c>
      <c r="B80" s="31" t="s">
        <v>63</v>
      </c>
      <c r="C80" s="34">
        <v>1.5162484091303999E-2</v>
      </c>
      <c r="D80" s="34">
        <v>4.3258387103315999E-4</v>
      </c>
      <c r="E80" s="34">
        <v>7.8006163511088801E-4</v>
      </c>
      <c r="F80" s="34">
        <v>7.5846389114106103E-4</v>
      </c>
      <c r="G80" s="34">
        <v>6.7566494998893005E-4</v>
      </c>
      <c r="H80" s="34">
        <v>7.3764758099774993E-4</v>
      </c>
      <c r="I80" s="34">
        <v>6.9943364308691907E-4</v>
      </c>
      <c r="J80" s="34">
        <v>6.7109628633749998E-4</v>
      </c>
      <c r="K80" s="34">
        <v>7.02533105754678E-4</v>
      </c>
      <c r="L80" s="34">
        <v>7.0868972968395202E-4</v>
      </c>
      <c r="M80" s="34">
        <v>5.8659000040457601E-4</v>
      </c>
      <c r="N80" s="34">
        <v>6.6076443263583199E-4</v>
      </c>
      <c r="O80" s="34">
        <v>6.1143181986103795E-4</v>
      </c>
      <c r="P80" s="34">
        <v>5.1137755576900496E-4</v>
      </c>
      <c r="Q80" s="34">
        <v>5.1417185544773403E-4</v>
      </c>
      <c r="R80" s="34">
        <v>4.6759748948499999E-4</v>
      </c>
      <c r="S80" s="34">
        <v>1.38588476716172E-3</v>
      </c>
      <c r="T80" s="34">
        <v>8.9098051721355002E-5</v>
      </c>
      <c r="U80" s="34">
        <v>1.46167520189873E-4</v>
      </c>
      <c r="V80" s="34">
        <v>1.8962485671321499E-4</v>
      </c>
      <c r="W80" s="34">
        <v>1.34261127695304E-3</v>
      </c>
      <c r="X80" s="34">
        <v>4.1030882144879895E-5</v>
      </c>
      <c r="Y80" s="34">
        <v>3.4675435384324001E-5</v>
      </c>
      <c r="Z80" s="34">
        <v>4.0878199622219603E-4</v>
      </c>
      <c r="AA80" s="34">
        <v>1.2987554615051499E-5</v>
      </c>
    </row>
    <row r="81" spans="1:27" x14ac:dyDescent="0.35">
      <c r="A81" s="31" t="s">
        <v>123</v>
      </c>
      <c r="B81" s="31" t="s">
        <v>62</v>
      </c>
      <c r="C81" s="34">
        <v>0</v>
      </c>
      <c r="D81" s="34">
        <v>0</v>
      </c>
      <c r="E81" s="34">
        <v>0</v>
      </c>
      <c r="F81" s="34">
        <v>0</v>
      </c>
      <c r="G81" s="34">
        <v>0</v>
      </c>
      <c r="H81" s="34">
        <v>0</v>
      </c>
      <c r="I81" s="34">
        <v>0</v>
      </c>
      <c r="J81" s="34">
        <v>0</v>
      </c>
      <c r="K81" s="34">
        <v>0</v>
      </c>
      <c r="L81" s="34">
        <v>0</v>
      </c>
      <c r="M81" s="34">
        <v>0</v>
      </c>
      <c r="N81" s="34">
        <v>0</v>
      </c>
      <c r="O81" s="34">
        <v>0</v>
      </c>
      <c r="P81" s="34">
        <v>0</v>
      </c>
      <c r="Q81" s="34">
        <v>0</v>
      </c>
      <c r="R81" s="34">
        <v>0</v>
      </c>
      <c r="S81" s="34">
        <v>0</v>
      </c>
      <c r="T81" s="34">
        <v>0</v>
      </c>
      <c r="U81" s="34">
        <v>0</v>
      </c>
      <c r="V81" s="34">
        <v>0</v>
      </c>
      <c r="W81" s="34">
        <v>0</v>
      </c>
      <c r="X81" s="34">
        <v>0</v>
      </c>
      <c r="Y81" s="34">
        <v>0</v>
      </c>
      <c r="Z81" s="34">
        <v>0</v>
      </c>
      <c r="AA81" s="34">
        <v>0</v>
      </c>
    </row>
    <row r="82" spans="1:27" x14ac:dyDescent="0.35">
      <c r="A82" s="31" t="s">
        <v>123</v>
      </c>
      <c r="B82" s="31" t="s">
        <v>66</v>
      </c>
      <c r="C82" s="34">
        <v>0</v>
      </c>
      <c r="D82" s="34">
        <v>2.2721254831005138</v>
      </c>
      <c r="E82" s="34">
        <v>104541.27682784369</v>
      </c>
      <c r="F82" s="34">
        <v>19086.525557530338</v>
      </c>
      <c r="G82" s="34">
        <v>4.6410800339447885E-3</v>
      </c>
      <c r="H82" s="34">
        <v>0.28585558966143665</v>
      </c>
      <c r="I82" s="34">
        <v>4.5492594632054652E-3</v>
      </c>
      <c r="J82" s="34">
        <v>10613.993688763752</v>
      </c>
      <c r="K82" s="34">
        <v>44317.565930174256</v>
      </c>
      <c r="L82" s="34">
        <v>6515.7540959738008</v>
      </c>
      <c r="M82" s="34">
        <v>67120.068711414409</v>
      </c>
      <c r="N82" s="34">
        <v>82043.284449283747</v>
      </c>
      <c r="O82" s="34">
        <v>6.6417635773918821E-2</v>
      </c>
      <c r="P82" s="34">
        <v>3.2235596292333338E-3</v>
      </c>
      <c r="Q82" s="34">
        <v>2.3522751747395592E-3</v>
      </c>
      <c r="R82" s="34">
        <v>4.400936410619157E-3</v>
      </c>
      <c r="S82" s="34">
        <v>7.3007987945822072E-3</v>
      </c>
      <c r="T82" s="34">
        <v>7.4429514170472498E-3</v>
      </c>
      <c r="U82" s="34">
        <v>3.4941120385450974E-3</v>
      </c>
      <c r="V82" s="34">
        <v>1.1757236723996291E-3</v>
      </c>
      <c r="W82" s="34">
        <v>3.0322502745564538E-2</v>
      </c>
      <c r="X82" s="34">
        <v>2.3108098761612408E-3</v>
      </c>
      <c r="Y82" s="34">
        <v>9.1994494943707444E-4</v>
      </c>
      <c r="Z82" s="34">
        <v>1.1477123389565999E-3</v>
      </c>
      <c r="AA82" s="34">
        <v>1.3317643749344739E-3</v>
      </c>
    </row>
    <row r="83" spans="1:27" x14ac:dyDescent="0.35">
      <c r="A83" s="31" t="s">
        <v>123</v>
      </c>
      <c r="B83" s="31" t="s">
        <v>65</v>
      </c>
      <c r="C83" s="34">
        <v>4.1796383709544797E-2</v>
      </c>
      <c r="D83" s="34">
        <v>1.76444266243003E-2</v>
      </c>
      <c r="E83" s="34">
        <v>4.4769740526227198E-4</v>
      </c>
      <c r="F83" s="34">
        <v>2.1159780406533299E-5</v>
      </c>
      <c r="G83" s="34">
        <v>2.5718631884770499E-2</v>
      </c>
      <c r="H83" s="34">
        <v>4.1720571160883999E-2</v>
      </c>
      <c r="I83" s="34">
        <v>5.96346585509236E-3</v>
      </c>
      <c r="J83" s="34">
        <v>1.0109103474470001E-3</v>
      </c>
      <c r="K83" s="34">
        <v>4.6943952301919001E-2</v>
      </c>
      <c r="L83" s="34">
        <v>0.103423823592512</v>
      </c>
      <c r="M83" s="34">
        <v>2.0618618740243198E-3</v>
      </c>
      <c r="N83" s="34">
        <v>1.70026130910203E-3</v>
      </c>
      <c r="O83" s="34">
        <v>2.4790319523947899E-4</v>
      </c>
      <c r="P83" s="34">
        <v>2.8376966126456899E-5</v>
      </c>
      <c r="Q83" s="34">
        <v>3.3176685196464003E-5</v>
      </c>
      <c r="R83" s="34">
        <v>4.7720302867660297E-5</v>
      </c>
      <c r="S83" s="34">
        <v>1.2979120626371098E-4</v>
      </c>
      <c r="T83" s="34">
        <v>2.21822552991733E-3</v>
      </c>
      <c r="U83" s="34">
        <v>1.6922952066049902E-4</v>
      </c>
      <c r="V83" s="34">
        <v>5.3845808820665402E-5</v>
      </c>
      <c r="W83" s="34">
        <v>1.59344564772506E-2</v>
      </c>
      <c r="X83" s="34">
        <v>2.0326483232065199E-3</v>
      </c>
      <c r="Y83" s="34">
        <v>2.8598292760845598E-5</v>
      </c>
      <c r="Z83" s="34">
        <v>9.1345719894481299E-4</v>
      </c>
      <c r="AA83" s="34">
        <v>1.4119023546444801E-4</v>
      </c>
    </row>
    <row r="84" spans="1:27" x14ac:dyDescent="0.35">
      <c r="A84" s="31" t="s">
        <v>123</v>
      </c>
      <c r="B84" s="31" t="s">
        <v>34</v>
      </c>
      <c r="C84" s="34">
        <v>7.2762071835554901E-2</v>
      </c>
      <c r="D84" s="34">
        <v>6.4652436424457406E-4</v>
      </c>
      <c r="E84" s="34">
        <v>0</v>
      </c>
      <c r="F84" s="34">
        <v>0</v>
      </c>
      <c r="G84" s="34">
        <v>3.99343509897936E-5</v>
      </c>
      <c r="H84" s="34">
        <v>2.7215190476524001E-2</v>
      </c>
      <c r="I84" s="34">
        <v>2.6217530196353402E-2</v>
      </c>
      <c r="J84" s="34">
        <v>1.1708892473924299E-2</v>
      </c>
      <c r="K84" s="34">
        <v>1.33496914998647E-5</v>
      </c>
      <c r="L84" s="34">
        <v>0.18525451902548901</v>
      </c>
      <c r="M84" s="34">
        <v>4.9668646492699996E-2</v>
      </c>
      <c r="N84" s="34">
        <v>7.9596436807631999E-4</v>
      </c>
      <c r="O84" s="34">
        <v>3.1099695783277498E-5</v>
      </c>
      <c r="P84" s="34">
        <v>8.1260677551383696E-6</v>
      </c>
      <c r="Q84" s="34">
        <v>4.1632483649293399E-6</v>
      </c>
      <c r="R84" s="34">
        <v>0</v>
      </c>
      <c r="S84" s="34">
        <v>2.8113637202595902E-6</v>
      </c>
      <c r="T84" s="34">
        <v>3.6974478235925998E-6</v>
      </c>
      <c r="U84" s="34">
        <v>8.805089842363439E-6</v>
      </c>
      <c r="V84" s="34">
        <v>3.4236468766710301E-4</v>
      </c>
      <c r="W84" s="34">
        <v>3.4059861427314E-2</v>
      </c>
      <c r="X84" s="34">
        <v>3.3786371153232496E-4</v>
      </c>
      <c r="Y84" s="34">
        <v>4.8618888829279997E-4</v>
      </c>
      <c r="Z84" s="34">
        <v>5.9673873523642597E-4</v>
      </c>
      <c r="AA84" s="34">
        <v>2.3642226627807001E-4</v>
      </c>
    </row>
    <row r="85" spans="1:27" x14ac:dyDescent="0.35">
      <c r="A85" s="31" t="s">
        <v>123</v>
      </c>
      <c r="B85" s="31" t="s">
        <v>70</v>
      </c>
      <c r="C85" s="34">
        <v>0</v>
      </c>
      <c r="D85" s="34">
        <v>0</v>
      </c>
      <c r="E85" s="34">
        <v>0</v>
      </c>
      <c r="F85" s="34">
        <v>0.181488941007765</v>
      </c>
      <c r="G85" s="34">
        <v>1.4940663419483399E-2</v>
      </c>
      <c r="H85" s="34">
        <v>1.08362375168728E-2</v>
      </c>
      <c r="I85" s="34">
        <v>1.06506740826858E-2</v>
      </c>
      <c r="J85" s="34">
        <v>1.1077530988297401E-2</v>
      </c>
      <c r="K85" s="34">
        <v>1.4244691158213601E-2</v>
      </c>
      <c r="L85" s="34">
        <v>2.275306636844E-2</v>
      </c>
      <c r="M85" s="34">
        <v>3.5752429785877997E-2</v>
      </c>
      <c r="N85" s="34">
        <v>5.28202994583458E-2</v>
      </c>
      <c r="O85" s="34">
        <v>1.3343892427212501E-2</v>
      </c>
      <c r="P85" s="34">
        <v>4.2046386227877E-3</v>
      </c>
      <c r="Q85" s="34">
        <v>6.4431628718116793E-2</v>
      </c>
      <c r="R85" s="34">
        <v>1.90143853171203E-2</v>
      </c>
      <c r="S85" s="34">
        <v>4.0307552759560501E-3</v>
      </c>
      <c r="T85" s="34">
        <v>3.2530402084076401E-3</v>
      </c>
      <c r="U85" s="34">
        <v>1.7140360163032303E-2</v>
      </c>
      <c r="V85" s="34">
        <v>1.24336967762172E-3</v>
      </c>
      <c r="W85" s="34">
        <v>0.19190342412882402</v>
      </c>
      <c r="X85" s="34">
        <v>7.6580530493997197E-4</v>
      </c>
      <c r="Y85" s="34">
        <v>4.8793121437724701E-4</v>
      </c>
      <c r="Z85" s="34">
        <v>3.5401801176885401E-4</v>
      </c>
      <c r="AA85" s="34">
        <v>2.0920348410662402E-4</v>
      </c>
    </row>
    <row r="86" spans="1:27" x14ac:dyDescent="0.35">
      <c r="A86" s="31" t="s">
        <v>123</v>
      </c>
      <c r="B86" s="31" t="s">
        <v>52</v>
      </c>
      <c r="C86" s="34">
        <v>0</v>
      </c>
      <c r="D86" s="34">
        <v>0</v>
      </c>
      <c r="E86" s="34">
        <v>0</v>
      </c>
      <c r="F86" s="34">
        <v>0</v>
      </c>
      <c r="G86" s="34">
        <v>0</v>
      </c>
      <c r="H86" s="34">
        <v>0</v>
      </c>
      <c r="I86" s="34">
        <v>0</v>
      </c>
      <c r="J86" s="34">
        <v>0</v>
      </c>
      <c r="K86" s="34">
        <v>0</v>
      </c>
      <c r="L86" s="34">
        <v>0</v>
      </c>
      <c r="M86" s="34">
        <v>0</v>
      </c>
      <c r="N86" s="34">
        <v>0</v>
      </c>
      <c r="O86" s="34">
        <v>0</v>
      </c>
      <c r="P86" s="34">
        <v>0</v>
      </c>
      <c r="Q86" s="34">
        <v>0</v>
      </c>
      <c r="R86" s="34">
        <v>0</v>
      </c>
      <c r="S86" s="34">
        <v>0</v>
      </c>
      <c r="T86" s="34">
        <v>0</v>
      </c>
      <c r="U86" s="34">
        <v>0</v>
      </c>
      <c r="V86" s="34">
        <v>0</v>
      </c>
      <c r="W86" s="34">
        <v>0</v>
      </c>
      <c r="X86" s="34">
        <v>0</v>
      </c>
      <c r="Y86" s="34">
        <v>0</v>
      </c>
      <c r="Z86" s="34">
        <v>0</v>
      </c>
      <c r="AA86" s="34">
        <v>0</v>
      </c>
    </row>
    <row r="87" spans="1:27" x14ac:dyDescent="0.35">
      <c r="A87" s="38" t="s">
        <v>127</v>
      </c>
      <c r="B87" s="38"/>
      <c r="C87" s="35">
        <v>5.69588678008488E-2</v>
      </c>
      <c r="D87" s="35">
        <v>2.3154390657380137</v>
      </c>
      <c r="E87" s="35">
        <v>104541.28051735341</v>
      </c>
      <c r="F87" s="35">
        <v>19086.526890789843</v>
      </c>
      <c r="G87" s="35">
        <v>3.1068177335775857E-2</v>
      </c>
      <c r="H87" s="35">
        <v>0.32906754607868366</v>
      </c>
      <c r="I87" s="35">
        <v>1.1867935980177335E-2</v>
      </c>
      <c r="J87" s="35">
        <v>10613.995752662106</v>
      </c>
      <c r="K87" s="35">
        <v>44317.615283677173</v>
      </c>
      <c r="L87" s="35">
        <v>6515.8604238086318</v>
      </c>
      <c r="M87" s="35">
        <v>67120.071390781522</v>
      </c>
      <c r="N87" s="35">
        <v>82043.288724938189</v>
      </c>
      <c r="O87" s="35">
        <v>6.865796843498552E-2</v>
      </c>
      <c r="P87" s="35">
        <v>3.7994180421199652E-3</v>
      </c>
      <c r="Q87" s="35">
        <v>3.1548122023115372E-3</v>
      </c>
      <c r="R87" s="35">
        <v>5.0779298253208474E-3</v>
      </c>
      <c r="S87" s="35">
        <v>1.0556401289182598E-2</v>
      </c>
      <c r="T87" s="35">
        <v>1.0493723101172255E-2</v>
      </c>
      <c r="U87" s="35">
        <v>4.1060311601349691E-3</v>
      </c>
      <c r="V87" s="35">
        <v>1.4228260089071312E-3</v>
      </c>
      <c r="W87" s="35">
        <v>4.920764788041497E-2</v>
      </c>
      <c r="X87" s="35">
        <v>4.4005990785998244E-3</v>
      </c>
      <c r="Y87" s="35">
        <v>9.8787310663194005E-4</v>
      </c>
      <c r="Z87" s="35">
        <v>2.5548066843491517E-3</v>
      </c>
      <c r="AA87" s="35">
        <v>1.4970732889599519E-3</v>
      </c>
    </row>
  </sheetData>
  <sheetProtection algorithmName="SHA-512" hashValue="mFbv2Nfn/vzAETOBFULMa8Az7jRfJM2NqKA4rd9jczjHhwd833Nx3fTZiG7Y0/NtafsmeuwFaMeHrLurDHKh8w==" saltValue="/O+Fx63TidMXQ+2/+uBVLQ==" spinCount="100000" sheet="1" objects="1" scenarios="1"/>
  <mergeCells count="7">
    <mergeCell ref="A87:B87"/>
    <mergeCell ref="B2:V3"/>
    <mergeCell ref="A17:B17"/>
    <mergeCell ref="A31:B31"/>
    <mergeCell ref="A45:B45"/>
    <mergeCell ref="A59:B59"/>
    <mergeCell ref="A73:B7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E600"/>
  </sheetPr>
  <dimension ref="A1:E24"/>
  <sheetViews>
    <sheetView showGridLines="0" zoomScaleNormal="100" workbookViewId="0"/>
  </sheetViews>
  <sheetFormatPr defaultColWidth="9.1796875" defaultRowHeight="14.5" x14ac:dyDescent="0.35"/>
  <cols>
    <col min="1" max="1" width="9.1796875" customWidth="1"/>
    <col min="2" max="2" width="100.7265625" customWidth="1"/>
    <col min="3" max="3" width="9.1796875" customWidth="1"/>
  </cols>
  <sheetData>
    <row r="1" spans="1:5" x14ac:dyDescent="0.35">
      <c r="A1" s="2" t="s">
        <v>1</v>
      </c>
    </row>
    <row r="3" spans="1:5" ht="72.5" x14ac:dyDescent="0.35">
      <c r="A3" s="3"/>
      <c r="B3" s="4" t="s">
        <v>2</v>
      </c>
      <c r="D3" s="5"/>
      <c r="E3" s="5"/>
    </row>
    <row r="4" spans="1:5" ht="87" x14ac:dyDescent="0.35">
      <c r="A4" s="3"/>
      <c r="B4" s="4" t="s">
        <v>155</v>
      </c>
    </row>
    <row r="5" spans="1:5" ht="58" x14ac:dyDescent="0.35">
      <c r="A5" s="3"/>
      <c r="B5" s="4" t="s">
        <v>3</v>
      </c>
    </row>
    <row r="6" spans="1:5" ht="72.5" x14ac:dyDescent="0.35">
      <c r="A6" s="3"/>
      <c r="B6" s="4" t="s">
        <v>4</v>
      </c>
    </row>
    <row r="7" spans="1:5" ht="58" x14ac:dyDescent="0.35">
      <c r="A7" s="3"/>
      <c r="B7" s="4" t="s">
        <v>5</v>
      </c>
    </row>
    <row r="8" spans="1:5" ht="58" x14ac:dyDescent="0.35">
      <c r="A8" s="3"/>
      <c r="B8" s="4" t="s">
        <v>6</v>
      </c>
    </row>
    <row r="9" spans="1:5" ht="58" x14ac:dyDescent="0.35">
      <c r="A9" s="3"/>
      <c r="B9" s="4" t="s">
        <v>7</v>
      </c>
    </row>
    <row r="10" spans="1:5" ht="72.5" x14ac:dyDescent="0.35">
      <c r="A10" s="3"/>
      <c r="B10" s="4" t="s">
        <v>8</v>
      </c>
    </row>
    <row r="11" spans="1:5" ht="116" x14ac:dyDescent="0.35">
      <c r="A11" s="3"/>
      <c r="B11" s="4" t="s">
        <v>9</v>
      </c>
    </row>
    <row r="12" spans="1:5" ht="58" x14ac:dyDescent="0.35">
      <c r="A12" s="3"/>
      <c r="B12" s="4" t="s">
        <v>10</v>
      </c>
    </row>
    <row r="13" spans="1:5" ht="119.25" customHeight="1" x14ac:dyDescent="0.35">
      <c r="A13" s="3"/>
      <c r="B13" s="4" t="s">
        <v>11</v>
      </c>
    </row>
    <row r="14" spans="1:5" ht="87" x14ac:dyDescent="0.35">
      <c r="A14" s="3"/>
      <c r="B14" s="4" t="s">
        <v>12</v>
      </c>
    </row>
    <row r="15" spans="1:5" x14ac:dyDescent="0.35">
      <c r="A15" s="3"/>
      <c r="B15" s="4" t="s">
        <v>13</v>
      </c>
    </row>
    <row r="16" spans="1:5" x14ac:dyDescent="0.35">
      <c r="A16" s="3"/>
      <c r="B16" s="4"/>
    </row>
    <row r="17" spans="1:2" x14ac:dyDescent="0.35">
      <c r="A17" s="3"/>
      <c r="B17" s="4"/>
    </row>
    <row r="18" spans="1:2" x14ac:dyDescent="0.35">
      <c r="A18" s="3"/>
      <c r="B18" s="4"/>
    </row>
    <row r="19" spans="1:2" x14ac:dyDescent="0.35">
      <c r="A19" s="3"/>
      <c r="B19" s="4"/>
    </row>
    <row r="20" spans="1:2" x14ac:dyDescent="0.35">
      <c r="A20" s="3"/>
      <c r="B20" s="4"/>
    </row>
    <row r="21" spans="1:2" x14ac:dyDescent="0.35">
      <c r="A21" s="3"/>
      <c r="B21" s="6"/>
    </row>
    <row r="22" spans="1:2" x14ac:dyDescent="0.35">
      <c r="A22" s="3"/>
      <c r="B22" s="6"/>
    </row>
    <row r="23" spans="1:2" x14ac:dyDescent="0.35">
      <c r="A23" s="3"/>
      <c r="B23" s="6"/>
    </row>
    <row r="24" spans="1:2" x14ac:dyDescent="0.35">
      <c r="A24" s="3"/>
      <c r="B24" s="6"/>
    </row>
  </sheetData>
  <sheetProtection algorithmName="SHA-512" hashValue="HA/wdp8b7nkHrkR+1FF/R4GrEiSy8QWtCePfTQD58bh8u1lUOc79ciWFzCYJmaVgPjT+Rwp/wOkfRYFxJ9axKQ==" saltValue="Lcan7ED7tIBTmQvJ/uu+aw==" spinCount="100000" sheet="1" objects="1" scenarios="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tabColor theme="7" tint="0.39997558519241921"/>
  </sheetPr>
  <dimension ref="A1:AA87"/>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148</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76</v>
      </c>
      <c r="B2" s="18" t="s">
        <v>131</v>
      </c>
    </row>
    <row r="3" spans="1:27" x14ac:dyDescent="0.35">
      <c r="B3" s="18"/>
    </row>
    <row r="4" spans="1:27" x14ac:dyDescent="0.35">
      <c r="A4" s="18" t="s">
        <v>116</v>
      </c>
      <c r="B4" s="18"/>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1727823.8160000001</v>
      </c>
      <c r="D6" s="34">
        <v>1368521.7239999999</v>
      </c>
      <c r="E6" s="34">
        <v>1358213.5125</v>
      </c>
      <c r="F6" s="34">
        <v>1292895.3999999999</v>
      </c>
      <c r="G6" s="34">
        <v>1193339.1290000002</v>
      </c>
      <c r="H6" s="34">
        <v>1097624.9950000001</v>
      </c>
      <c r="I6" s="34">
        <v>1056761.78</v>
      </c>
      <c r="J6" s="34">
        <v>1030514.855</v>
      </c>
      <c r="K6" s="34">
        <v>988302.29700000002</v>
      </c>
      <c r="L6" s="34">
        <v>804161.71</v>
      </c>
      <c r="M6" s="34">
        <v>721924.39950000006</v>
      </c>
      <c r="N6" s="34">
        <v>631520.679</v>
      </c>
      <c r="O6" s="34">
        <v>534604.67000000004</v>
      </c>
      <c r="P6" s="34">
        <v>426472.8995</v>
      </c>
      <c r="Q6" s="34">
        <v>262847.94500000001</v>
      </c>
      <c r="R6" s="34">
        <v>225215.666</v>
      </c>
      <c r="S6" s="34">
        <v>238778.88500000001</v>
      </c>
      <c r="T6" s="34">
        <v>230522.842</v>
      </c>
      <c r="U6" s="34">
        <v>214040.465</v>
      </c>
      <c r="V6" s="34">
        <v>146208.91399999999</v>
      </c>
      <c r="W6" s="34">
        <v>125427.8235</v>
      </c>
      <c r="X6" s="34">
        <v>66753.930999999997</v>
      </c>
      <c r="Y6" s="34">
        <v>56156.200499999999</v>
      </c>
      <c r="Z6" s="34">
        <v>47443.639000000003</v>
      </c>
      <c r="AA6" s="34">
        <v>35658.123</v>
      </c>
    </row>
    <row r="7" spans="1:27" x14ac:dyDescent="0.35">
      <c r="A7" s="31" t="s">
        <v>38</v>
      </c>
      <c r="B7" s="31" t="s">
        <v>68</v>
      </c>
      <c r="C7" s="34">
        <v>226853.95</v>
      </c>
      <c r="D7" s="34">
        <v>188686.18700000001</v>
      </c>
      <c r="E7" s="34">
        <v>191934.84700000001</v>
      </c>
      <c r="F7" s="34">
        <v>176092.106</v>
      </c>
      <c r="G7" s="34">
        <v>162987.78899999999</v>
      </c>
      <c r="H7" s="34">
        <v>150670.777</v>
      </c>
      <c r="I7" s="34">
        <v>135850.196</v>
      </c>
      <c r="J7" s="34">
        <v>129897.05100000001</v>
      </c>
      <c r="K7" s="34">
        <v>100224.4005</v>
      </c>
      <c r="L7" s="34">
        <v>87301.206000000006</v>
      </c>
      <c r="M7" s="34">
        <v>73061.452000000005</v>
      </c>
      <c r="N7" s="34">
        <v>75341.937999999995</v>
      </c>
      <c r="O7" s="34">
        <v>72776.558999999994</v>
      </c>
      <c r="P7" s="34">
        <v>62528.61</v>
      </c>
      <c r="Q7" s="34">
        <v>57114.055</v>
      </c>
      <c r="R7" s="34">
        <v>50846.610999999997</v>
      </c>
      <c r="S7" s="34">
        <v>54409.199000000001</v>
      </c>
      <c r="T7" s="34">
        <v>50312.749000000003</v>
      </c>
      <c r="U7" s="34">
        <v>49144.28</v>
      </c>
      <c r="V7" s="34">
        <v>44014.840499999998</v>
      </c>
      <c r="W7" s="34">
        <v>44320.603499999997</v>
      </c>
      <c r="X7" s="34">
        <v>41650.982499999998</v>
      </c>
      <c r="Y7" s="34">
        <v>35999.485999999997</v>
      </c>
      <c r="Z7" s="34">
        <v>30271.406500000001</v>
      </c>
      <c r="AA7" s="34">
        <v>24846.482499999998</v>
      </c>
    </row>
    <row r="8" spans="1:27" x14ac:dyDescent="0.35">
      <c r="A8" s="31" t="s">
        <v>38</v>
      </c>
      <c r="B8" s="31" t="s">
        <v>18</v>
      </c>
      <c r="C8" s="34">
        <v>171549.63093300001</v>
      </c>
      <c r="D8" s="34">
        <v>129810.632704191</v>
      </c>
      <c r="E8" s="34">
        <v>113722.17242227</v>
      </c>
      <c r="F8" s="34">
        <v>102779.508683358</v>
      </c>
      <c r="G8" s="34">
        <v>111850.59037736499</v>
      </c>
      <c r="H8" s="34">
        <v>109306.62308498402</v>
      </c>
      <c r="I8" s="34">
        <v>105675.03328087799</v>
      </c>
      <c r="J8" s="34">
        <v>102219.29885229799</v>
      </c>
      <c r="K8" s="34">
        <v>100898.61377184599</v>
      </c>
      <c r="L8" s="34">
        <v>150731.77471964201</v>
      </c>
      <c r="M8" s="34">
        <v>92779.692686099996</v>
      </c>
      <c r="N8" s="34">
        <v>103289.381476804</v>
      </c>
      <c r="O8" s="34">
        <v>169531.59723309503</v>
      </c>
      <c r="P8" s="34">
        <v>111043.6700957</v>
      </c>
      <c r="Q8" s="34">
        <v>127557.17408035499</v>
      </c>
      <c r="R8" s="34">
        <v>97147.165134939016</v>
      </c>
      <c r="S8" s="34">
        <v>107401.41622336001</v>
      </c>
      <c r="T8" s="34">
        <v>109830.37212065999</v>
      </c>
      <c r="U8" s="34">
        <v>100572.28063181997</v>
      </c>
      <c r="V8" s="34">
        <v>108610.10442478601</v>
      </c>
      <c r="W8" s="34">
        <v>108120.80897168998</v>
      </c>
      <c r="X8" s="34">
        <v>133307.90797631996</v>
      </c>
      <c r="Y8" s="34">
        <v>78969.082983026005</v>
      </c>
      <c r="Z8" s="34">
        <v>56939.415207925995</v>
      </c>
      <c r="AA8" s="34">
        <v>33578.047577060002</v>
      </c>
    </row>
    <row r="9" spans="1:27" x14ac:dyDescent="0.35">
      <c r="A9" s="31" t="s">
        <v>38</v>
      </c>
      <c r="B9" s="31" t="s">
        <v>30</v>
      </c>
      <c r="C9" s="34">
        <v>62125.387800000004</v>
      </c>
      <c r="D9" s="34">
        <v>60472.5118</v>
      </c>
      <c r="E9" s="34">
        <v>65188.545999999995</v>
      </c>
      <c r="F9" s="34">
        <v>7174.0675999999994</v>
      </c>
      <c r="G9" s="34">
        <v>6469.6582763999995</v>
      </c>
      <c r="H9" s="34">
        <v>6913.4452000000001</v>
      </c>
      <c r="I9" s="34">
        <v>6267.0598300000001</v>
      </c>
      <c r="J9" s="34">
        <v>6077.1923749999996</v>
      </c>
      <c r="K9" s="34">
        <v>6074.5798400000003</v>
      </c>
      <c r="L9" s="34">
        <v>7185.3667000000005</v>
      </c>
      <c r="M9" s="34">
        <v>6174.7614400000002</v>
      </c>
      <c r="N9" s="34">
        <v>5711.5452500000001</v>
      </c>
      <c r="O9" s="34">
        <v>6299.3921000000009</v>
      </c>
      <c r="P9" s="34">
        <v>5066.5642500000004</v>
      </c>
      <c r="Q9" s="34">
        <v>1662.0921000000001</v>
      </c>
      <c r="R9" s="34">
        <v>1949.1491000000001</v>
      </c>
      <c r="S9" s="34">
        <v>4323.4260000000004</v>
      </c>
      <c r="T9" s="34">
        <v>2003.1516000000001</v>
      </c>
      <c r="U9" s="34">
        <v>0</v>
      </c>
      <c r="V9" s="34">
        <v>0</v>
      </c>
      <c r="W9" s="34">
        <v>0</v>
      </c>
      <c r="X9" s="34">
        <v>0</v>
      </c>
      <c r="Y9" s="34">
        <v>0</v>
      </c>
      <c r="Z9" s="34">
        <v>0</v>
      </c>
      <c r="AA9" s="34">
        <v>0</v>
      </c>
    </row>
    <row r="10" spans="1:27" x14ac:dyDescent="0.35">
      <c r="A10" s="31" t="s">
        <v>38</v>
      </c>
      <c r="B10" s="31" t="s">
        <v>63</v>
      </c>
      <c r="C10" s="34">
        <v>6997.2120924055007</v>
      </c>
      <c r="D10" s="34">
        <v>5434.3467353629994</v>
      </c>
      <c r="E10" s="34">
        <v>12029.496049431003</v>
      </c>
      <c r="F10" s="34">
        <v>1200.7775722419999</v>
      </c>
      <c r="G10" s="34">
        <v>43.685164790999991</v>
      </c>
      <c r="H10" s="34">
        <v>1015.7056126580001</v>
      </c>
      <c r="I10" s="34">
        <v>236.276288249</v>
      </c>
      <c r="J10" s="34">
        <v>153.86325544000002</v>
      </c>
      <c r="K10" s="34">
        <v>313.38529335000004</v>
      </c>
      <c r="L10" s="34">
        <v>4656.1970331060002</v>
      </c>
      <c r="M10" s="34">
        <v>1292.7562445030003</v>
      </c>
      <c r="N10" s="34">
        <v>4950.1558140589996</v>
      </c>
      <c r="O10" s="34">
        <v>7991.5849273389995</v>
      </c>
      <c r="P10" s="34">
        <v>3993.9641944319992</v>
      </c>
      <c r="Q10" s="34">
        <v>11677.835461911</v>
      </c>
      <c r="R10" s="34">
        <v>14150.586349164001</v>
      </c>
      <c r="S10" s="34">
        <v>24167.061452692</v>
      </c>
      <c r="T10" s="34">
        <v>11355.525683992</v>
      </c>
      <c r="U10" s="34">
        <v>29375.225555927998</v>
      </c>
      <c r="V10" s="34">
        <v>44112.274968824997</v>
      </c>
      <c r="W10" s="34">
        <v>59990.833818572995</v>
      </c>
      <c r="X10" s="34">
        <v>98961.083073364003</v>
      </c>
      <c r="Y10" s="34">
        <v>135818.25304785499</v>
      </c>
      <c r="Z10" s="34">
        <v>71374.973959319992</v>
      </c>
      <c r="AA10" s="34">
        <v>82559.162481441992</v>
      </c>
    </row>
    <row r="11" spans="1:27" x14ac:dyDescent="0.35">
      <c r="A11" s="31" t="s">
        <v>38</v>
      </c>
      <c r="B11" s="31" t="s">
        <v>62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row>
    <row r="12" spans="1:27" x14ac:dyDescent="0.35">
      <c r="A12" s="31" t="s">
        <v>38</v>
      </c>
      <c r="B12" s="31" t="s">
        <v>66</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row>
    <row r="13" spans="1:27" x14ac:dyDescent="0.35">
      <c r="A13" s="31" t="s">
        <v>38</v>
      </c>
      <c r="B13" s="31" t="s">
        <v>65</v>
      </c>
      <c r="C13" s="34">
        <v>0</v>
      </c>
      <c r="D13" s="34">
        <v>0</v>
      </c>
      <c r="E13" s="34">
        <v>0</v>
      </c>
      <c r="F13" s="34">
        <v>0</v>
      </c>
      <c r="G13" s="34">
        <v>0</v>
      </c>
      <c r="H13" s="34">
        <v>0</v>
      </c>
      <c r="I13" s="34">
        <v>0</v>
      </c>
      <c r="J13" s="34">
        <v>0</v>
      </c>
      <c r="K13" s="34">
        <v>0</v>
      </c>
      <c r="L13" s="34">
        <v>0</v>
      </c>
      <c r="M13" s="34">
        <v>0</v>
      </c>
      <c r="N13" s="34">
        <v>0</v>
      </c>
      <c r="O13" s="34">
        <v>0</v>
      </c>
      <c r="P13" s="34">
        <v>0</v>
      </c>
      <c r="Q13" s="34">
        <v>0</v>
      </c>
      <c r="R13" s="34">
        <v>0</v>
      </c>
      <c r="S13" s="34">
        <v>0</v>
      </c>
      <c r="T13" s="34">
        <v>0</v>
      </c>
      <c r="U13" s="34">
        <v>0</v>
      </c>
      <c r="V13" s="34">
        <v>0</v>
      </c>
      <c r="W13" s="34">
        <v>0</v>
      </c>
      <c r="X13" s="34">
        <v>0</v>
      </c>
      <c r="Y13" s="34">
        <v>0</v>
      </c>
      <c r="Z13" s="34">
        <v>0</v>
      </c>
      <c r="AA13" s="34">
        <v>0</v>
      </c>
    </row>
    <row r="14" spans="1:27" x14ac:dyDescent="0.35">
      <c r="A14" s="31" t="s">
        <v>38</v>
      </c>
      <c r="B14" s="31" t="s">
        <v>34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row>
    <row r="15" spans="1:27" x14ac:dyDescent="0.35">
      <c r="A15" s="31" t="s">
        <v>38</v>
      </c>
      <c r="B15" s="31" t="s">
        <v>70</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row>
    <row r="16" spans="1:27" x14ac:dyDescent="0.35">
      <c r="A16" s="31" t="s">
        <v>38</v>
      </c>
      <c r="B16" s="31" t="s">
        <v>52</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row>
    <row r="17" spans="1:27" x14ac:dyDescent="0.35">
      <c r="A17" s="38" t="s">
        <v>127</v>
      </c>
      <c r="B17" s="38"/>
      <c r="C17" s="35">
        <v>2195349.9968254059</v>
      </c>
      <c r="D17" s="35">
        <v>1752925.4022395536</v>
      </c>
      <c r="E17" s="35">
        <v>1741088.5739717011</v>
      </c>
      <c r="F17" s="35">
        <v>1580141.8598555999</v>
      </c>
      <c r="G17" s="35">
        <v>1474690.8518185562</v>
      </c>
      <c r="H17" s="35">
        <v>1365531.5458976422</v>
      </c>
      <c r="I17" s="35">
        <v>1304790.3453991271</v>
      </c>
      <c r="J17" s="35">
        <v>1268862.260482738</v>
      </c>
      <c r="K17" s="35">
        <v>1195813.2764051962</v>
      </c>
      <c r="L17" s="35">
        <v>1054036.2544527478</v>
      </c>
      <c r="M17" s="35">
        <v>895233.06187060312</v>
      </c>
      <c r="N17" s="35">
        <v>820813.69954086293</v>
      </c>
      <c r="O17" s="35">
        <v>791203.80326043407</v>
      </c>
      <c r="P17" s="35">
        <v>609105.70804013207</v>
      </c>
      <c r="Q17" s="35">
        <v>460859.10164226597</v>
      </c>
      <c r="R17" s="35">
        <v>389309.17758410302</v>
      </c>
      <c r="S17" s="35">
        <v>429079.98767605203</v>
      </c>
      <c r="T17" s="35">
        <v>404024.64040465199</v>
      </c>
      <c r="U17" s="35">
        <v>393132.25118774798</v>
      </c>
      <c r="V17" s="35">
        <v>342946.13389361097</v>
      </c>
      <c r="W17" s="35">
        <v>337860.06979026296</v>
      </c>
      <c r="X17" s="35">
        <v>340673.90454968397</v>
      </c>
      <c r="Y17" s="35">
        <v>306943.02253088099</v>
      </c>
      <c r="Z17" s="35">
        <v>206029.43466724601</v>
      </c>
      <c r="AA17" s="35">
        <v>176641.81555850198</v>
      </c>
    </row>
    <row r="18" spans="1:27" x14ac:dyDescent="0.35">
      <c r="A18" s="13"/>
      <c r="B18" s="13"/>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934119.804</v>
      </c>
      <c r="D20" s="34">
        <v>743866.97199999995</v>
      </c>
      <c r="E20" s="34">
        <v>766524.66799999995</v>
      </c>
      <c r="F20" s="34">
        <v>711327.12399999995</v>
      </c>
      <c r="G20" s="34">
        <v>650747.92000000004</v>
      </c>
      <c r="H20" s="34">
        <v>599346.70200000005</v>
      </c>
      <c r="I20" s="34">
        <v>588225.62</v>
      </c>
      <c r="J20" s="34">
        <v>617811.89199999999</v>
      </c>
      <c r="K20" s="34">
        <v>596787.92799999996</v>
      </c>
      <c r="L20" s="34">
        <v>440861.94799999997</v>
      </c>
      <c r="M20" s="34">
        <v>402997.93199999997</v>
      </c>
      <c r="N20" s="34">
        <v>296173.21999999997</v>
      </c>
      <c r="O20" s="34">
        <v>219432.084</v>
      </c>
      <c r="P20" s="34">
        <v>186969.11199999999</v>
      </c>
      <c r="Q20" s="34">
        <v>75298.572</v>
      </c>
      <c r="R20" s="34">
        <v>84194.880000000005</v>
      </c>
      <c r="S20" s="34">
        <v>105199.652</v>
      </c>
      <c r="T20" s="34">
        <v>95047.712</v>
      </c>
      <c r="U20" s="34">
        <v>91574.771999999997</v>
      </c>
      <c r="V20" s="34">
        <v>35286.031999999999</v>
      </c>
      <c r="W20" s="34">
        <v>37187.588000000003</v>
      </c>
      <c r="X20" s="34">
        <v>0</v>
      </c>
      <c r="Y20" s="34">
        <v>0</v>
      </c>
      <c r="Z20" s="34">
        <v>0</v>
      </c>
      <c r="AA20" s="34">
        <v>0</v>
      </c>
    </row>
    <row r="21" spans="1:27"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x14ac:dyDescent="0.35">
      <c r="A22" s="31" t="s">
        <v>119</v>
      </c>
      <c r="B22" s="31" t="s">
        <v>18</v>
      </c>
      <c r="C22" s="34">
        <v>1333.0713730000002</v>
      </c>
      <c r="D22" s="34">
        <v>1911.2280871400003</v>
      </c>
      <c r="E22" s="34">
        <v>2050.8821005999998</v>
      </c>
      <c r="F22" s="34">
        <v>3660.78352967</v>
      </c>
      <c r="G22" s="34">
        <v>3473.523019405</v>
      </c>
      <c r="H22" s="34">
        <v>3243.0353701450003</v>
      </c>
      <c r="I22" s="34">
        <v>3084.6488480899998</v>
      </c>
      <c r="J22" s="34">
        <v>2904.0461768579999</v>
      </c>
      <c r="K22" s="34">
        <v>2726.0008856060003</v>
      </c>
      <c r="L22" s="34">
        <v>43766.188186840009</v>
      </c>
      <c r="M22" s="34">
        <v>3457.012837406</v>
      </c>
      <c r="N22" s="34">
        <v>13194.36568812</v>
      </c>
      <c r="O22" s="34">
        <v>48472.913520920003</v>
      </c>
      <c r="P22" s="34">
        <v>25594.496511789999</v>
      </c>
      <c r="Q22" s="34">
        <v>29506.969694839998</v>
      </c>
      <c r="R22" s="34">
        <v>16967.449422600002</v>
      </c>
      <c r="S22" s="34">
        <v>34159.69689978</v>
      </c>
      <c r="T22" s="34">
        <v>37832.719435179999</v>
      </c>
      <c r="U22" s="34">
        <v>36200.183285829997</v>
      </c>
      <c r="V22" s="34">
        <v>38689.38794945</v>
      </c>
      <c r="W22" s="34">
        <v>39288.474257140006</v>
      </c>
      <c r="X22" s="34">
        <v>52970.882730040001</v>
      </c>
      <c r="Y22" s="34">
        <v>9226.5926851999993</v>
      </c>
      <c r="Z22" s="34">
        <v>0.69589245999999905</v>
      </c>
      <c r="AA22" s="34">
        <v>0.67011847000000002</v>
      </c>
    </row>
    <row r="23" spans="1:27"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x14ac:dyDescent="0.35">
      <c r="A24" s="31" t="s">
        <v>119</v>
      </c>
      <c r="B24" s="31" t="s">
        <v>63</v>
      </c>
      <c r="C24" s="34">
        <v>272.49449892599989</v>
      </c>
      <c r="D24" s="34">
        <v>120.925038031</v>
      </c>
      <c r="E24" s="34">
        <v>185.66598804099999</v>
      </c>
      <c r="F24" s="34">
        <v>159.474420229</v>
      </c>
      <c r="G24" s="34">
        <v>0.159315136</v>
      </c>
      <c r="H24" s="34">
        <v>6.4307415880000001</v>
      </c>
      <c r="I24" s="34">
        <v>0.16012048700000001</v>
      </c>
      <c r="J24" s="34">
        <v>0.16034949000000001</v>
      </c>
      <c r="K24" s="34">
        <v>0.16462303500000003</v>
      </c>
      <c r="L24" s="34">
        <v>221.551094885</v>
      </c>
      <c r="M24" s="34">
        <v>11.498864488999999</v>
      </c>
      <c r="N24" s="34">
        <v>561.00653982300003</v>
      </c>
      <c r="O24" s="34">
        <v>722.27905315499993</v>
      </c>
      <c r="P24" s="34">
        <v>57.780275458000006</v>
      </c>
      <c r="Q24" s="34">
        <v>4304.6358251419997</v>
      </c>
      <c r="R24" s="34">
        <v>4063.0352641520003</v>
      </c>
      <c r="S24" s="34">
        <v>8468.5180589049996</v>
      </c>
      <c r="T24" s="34">
        <v>1762.388188417</v>
      </c>
      <c r="U24" s="34">
        <v>11025.367560164999</v>
      </c>
      <c r="V24" s="34">
        <v>25022.769155927996</v>
      </c>
      <c r="W24" s="34">
        <v>33074.750910280003</v>
      </c>
      <c r="X24" s="34">
        <v>60722.691645813</v>
      </c>
      <c r="Y24" s="34">
        <v>88397.543441100002</v>
      </c>
      <c r="Z24" s="34">
        <v>38953.958423789998</v>
      </c>
      <c r="AA24" s="34">
        <v>43947.278259056002</v>
      </c>
    </row>
    <row r="25" spans="1:27" x14ac:dyDescent="0.35">
      <c r="A25" s="31" t="s">
        <v>119</v>
      </c>
      <c r="B25" s="31" t="s">
        <v>62</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row>
    <row r="26" spans="1:27" x14ac:dyDescent="0.35">
      <c r="A26" s="31" t="s">
        <v>119</v>
      </c>
      <c r="B26" s="31" t="s">
        <v>66</v>
      </c>
      <c r="C26" s="34">
        <v>0</v>
      </c>
      <c r="D26" s="34">
        <v>0</v>
      </c>
      <c r="E26" s="34">
        <v>0</v>
      </c>
      <c r="F26" s="34">
        <v>0</v>
      </c>
      <c r="G26" s="34">
        <v>0</v>
      </c>
      <c r="H26" s="34">
        <v>0</v>
      </c>
      <c r="I26" s="34">
        <v>0</v>
      </c>
      <c r="J26" s="34">
        <v>0</v>
      </c>
      <c r="K26" s="34">
        <v>0</v>
      </c>
      <c r="L26" s="34">
        <v>0</v>
      </c>
      <c r="M26" s="34">
        <v>0</v>
      </c>
      <c r="N26" s="34">
        <v>0</v>
      </c>
      <c r="O26" s="34">
        <v>0</v>
      </c>
      <c r="P26" s="34">
        <v>0</v>
      </c>
      <c r="Q26" s="34">
        <v>0</v>
      </c>
      <c r="R26" s="34">
        <v>0</v>
      </c>
      <c r="S26" s="34">
        <v>0</v>
      </c>
      <c r="T26" s="34">
        <v>0</v>
      </c>
      <c r="U26" s="34">
        <v>0</v>
      </c>
      <c r="V26" s="34">
        <v>0</v>
      </c>
      <c r="W26" s="34">
        <v>0</v>
      </c>
      <c r="X26" s="34">
        <v>0</v>
      </c>
      <c r="Y26" s="34">
        <v>0</v>
      </c>
      <c r="Z26" s="34">
        <v>0</v>
      </c>
      <c r="AA26" s="34">
        <v>0</v>
      </c>
    </row>
    <row r="27" spans="1:27" x14ac:dyDescent="0.35">
      <c r="A27" s="31" t="s">
        <v>119</v>
      </c>
      <c r="B27" s="31" t="s">
        <v>65</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row>
    <row r="28" spans="1:27" x14ac:dyDescent="0.35">
      <c r="A28" s="31" t="s">
        <v>119</v>
      </c>
      <c r="B28" s="31" t="s">
        <v>34</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row>
    <row r="29" spans="1:27" x14ac:dyDescent="0.35">
      <c r="A29" s="31" t="s">
        <v>119</v>
      </c>
      <c r="B29" s="31" t="s">
        <v>70</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row>
    <row r="30" spans="1:27" x14ac:dyDescent="0.35">
      <c r="A30" s="31" t="s">
        <v>119</v>
      </c>
      <c r="B30" s="31" t="s">
        <v>52</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row>
    <row r="31" spans="1:27" x14ac:dyDescent="0.35">
      <c r="A31" s="38" t="s">
        <v>127</v>
      </c>
      <c r="B31" s="38"/>
      <c r="C31" s="35">
        <v>935725.36987192603</v>
      </c>
      <c r="D31" s="35">
        <v>745899.12512517092</v>
      </c>
      <c r="E31" s="35">
        <v>768761.21608864097</v>
      </c>
      <c r="F31" s="35">
        <v>715147.3819498989</v>
      </c>
      <c r="G31" s="35">
        <v>654221.60233454104</v>
      </c>
      <c r="H31" s="35">
        <v>602596.16811173304</v>
      </c>
      <c r="I31" s="35">
        <v>591310.42896857695</v>
      </c>
      <c r="J31" s="35">
        <v>620716.09852634801</v>
      </c>
      <c r="K31" s="35">
        <v>599514.093508641</v>
      </c>
      <c r="L31" s="35">
        <v>484849.687281725</v>
      </c>
      <c r="M31" s="35">
        <v>406466.44370189501</v>
      </c>
      <c r="N31" s="35">
        <v>309928.59222794301</v>
      </c>
      <c r="O31" s="35">
        <v>268627.27657407499</v>
      </c>
      <c r="P31" s="35">
        <v>212621.388787248</v>
      </c>
      <c r="Q31" s="35">
        <v>109110.177519982</v>
      </c>
      <c r="R31" s="35">
        <v>105225.36468675201</v>
      </c>
      <c r="S31" s="35">
        <v>147827.86695868502</v>
      </c>
      <c r="T31" s="35">
        <v>134642.81962359702</v>
      </c>
      <c r="U31" s="35">
        <v>138800.32284599499</v>
      </c>
      <c r="V31" s="35">
        <v>98998.189105377998</v>
      </c>
      <c r="W31" s="35">
        <v>109550.81316742001</v>
      </c>
      <c r="X31" s="35">
        <v>113693.574375853</v>
      </c>
      <c r="Y31" s="35">
        <v>97624.1361263</v>
      </c>
      <c r="Z31" s="35">
        <v>38954.654316249995</v>
      </c>
      <c r="AA31" s="35">
        <v>43947.948377526001</v>
      </c>
    </row>
    <row r="33" spans="1:27"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x14ac:dyDescent="0.35">
      <c r="A34" s="31" t="s">
        <v>120</v>
      </c>
      <c r="B34" s="31" t="s">
        <v>60</v>
      </c>
      <c r="C34" s="34">
        <v>793704.01199999999</v>
      </c>
      <c r="D34" s="34">
        <v>624654.75199999998</v>
      </c>
      <c r="E34" s="34">
        <v>591688.84450000001</v>
      </c>
      <c r="F34" s="34">
        <v>581568.27599999995</v>
      </c>
      <c r="G34" s="34">
        <v>542591.20900000003</v>
      </c>
      <c r="H34" s="34">
        <v>498278.29300000001</v>
      </c>
      <c r="I34" s="34">
        <v>468536.16</v>
      </c>
      <c r="J34" s="34">
        <v>412702.96299999999</v>
      </c>
      <c r="K34" s="34">
        <v>391514.36900000001</v>
      </c>
      <c r="L34" s="34">
        <v>363299.76199999999</v>
      </c>
      <c r="M34" s="34">
        <v>318926.46750000003</v>
      </c>
      <c r="N34" s="34">
        <v>335347.45899999997</v>
      </c>
      <c r="O34" s="34">
        <v>315172.58600000001</v>
      </c>
      <c r="P34" s="34">
        <v>239503.78750000001</v>
      </c>
      <c r="Q34" s="34">
        <v>187549.37299999999</v>
      </c>
      <c r="R34" s="34">
        <v>141020.78599999999</v>
      </c>
      <c r="S34" s="34">
        <v>133579.23300000001</v>
      </c>
      <c r="T34" s="34">
        <v>135475.13</v>
      </c>
      <c r="U34" s="34">
        <v>122465.693</v>
      </c>
      <c r="V34" s="34">
        <v>110922.882</v>
      </c>
      <c r="W34" s="34">
        <v>88240.235499999995</v>
      </c>
      <c r="X34" s="34">
        <v>66753.930999999997</v>
      </c>
      <c r="Y34" s="34">
        <v>56156.200499999999</v>
      </c>
      <c r="Z34" s="34">
        <v>47443.639000000003</v>
      </c>
      <c r="AA34" s="34">
        <v>35658.123</v>
      </c>
    </row>
    <row r="35" spans="1:27"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x14ac:dyDescent="0.35">
      <c r="A36" s="31" t="s">
        <v>120</v>
      </c>
      <c r="B36" s="31" t="s">
        <v>18</v>
      </c>
      <c r="C36" s="34">
        <v>84247.499559999997</v>
      </c>
      <c r="D36" s="34">
        <v>58967.061234830006</v>
      </c>
      <c r="E36" s="34">
        <v>58030.344004229999</v>
      </c>
      <c r="F36" s="34">
        <v>72635.965822119993</v>
      </c>
      <c r="G36" s="34">
        <v>82585.343092630006</v>
      </c>
      <c r="H36" s="34">
        <v>80850.197364114007</v>
      </c>
      <c r="I36" s="34">
        <v>78237.07742364399</v>
      </c>
      <c r="J36" s="34">
        <v>75649.598672270004</v>
      </c>
      <c r="K36" s="34">
        <v>75467.484119369998</v>
      </c>
      <c r="L36" s="34">
        <v>72750.159967190004</v>
      </c>
      <c r="M36" s="34">
        <v>68746.761249429983</v>
      </c>
      <c r="N36" s="34">
        <v>70765.763273859993</v>
      </c>
      <c r="O36" s="34">
        <v>91709.060879690005</v>
      </c>
      <c r="P36" s="34">
        <v>64281.300094699996</v>
      </c>
      <c r="Q36" s="34">
        <v>81764.592337009992</v>
      </c>
      <c r="R36" s="34">
        <v>64796.078479625001</v>
      </c>
      <c r="S36" s="34">
        <v>73241.379220229996</v>
      </c>
      <c r="T36" s="34">
        <v>71997.319638799992</v>
      </c>
      <c r="U36" s="34">
        <v>64371.765884049993</v>
      </c>
      <c r="V36" s="34">
        <v>69920.410591340013</v>
      </c>
      <c r="W36" s="34">
        <v>68831.954217539998</v>
      </c>
      <c r="X36" s="34">
        <v>80336.656638439992</v>
      </c>
      <c r="Y36" s="34">
        <v>69742.129094300006</v>
      </c>
      <c r="Z36" s="34">
        <v>56938.370565730002</v>
      </c>
      <c r="AA36" s="34">
        <v>33577.042144569998</v>
      </c>
    </row>
    <row r="37" spans="1:27"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x14ac:dyDescent="0.35">
      <c r="A38" s="31" t="s">
        <v>120</v>
      </c>
      <c r="B38" s="31" t="s">
        <v>63</v>
      </c>
      <c r="C38" s="34">
        <v>441.13972007500001</v>
      </c>
      <c r="D38" s="34">
        <v>0.19220154699999978</v>
      </c>
      <c r="E38" s="34">
        <v>41.879374574000003</v>
      </c>
      <c r="F38" s="34">
        <v>79.044845007999996</v>
      </c>
      <c r="G38" s="34">
        <v>0.20751873799999998</v>
      </c>
      <c r="H38" s="34">
        <v>40.350790102000005</v>
      </c>
      <c r="I38" s="34">
        <v>0.20817273299999989</v>
      </c>
      <c r="J38" s="34">
        <v>23.971590185999997</v>
      </c>
      <c r="K38" s="34">
        <v>0.20762007599999993</v>
      </c>
      <c r="L38" s="34">
        <v>14.656226736000001</v>
      </c>
      <c r="M38" s="34">
        <v>0.17721272099999999</v>
      </c>
      <c r="N38" s="34">
        <v>1181.710814623</v>
      </c>
      <c r="O38" s="34">
        <v>1463.3741073020001</v>
      </c>
      <c r="P38" s="34">
        <v>0.121393998</v>
      </c>
      <c r="Q38" s="34">
        <v>2415.5054244900002</v>
      </c>
      <c r="R38" s="34">
        <v>6013.0123037900003</v>
      </c>
      <c r="S38" s="34">
        <v>4338.1363071200012</v>
      </c>
      <c r="T38" s="34">
        <v>1324.8192071640001</v>
      </c>
      <c r="U38" s="34">
        <v>6442.0755486099988</v>
      </c>
      <c r="V38" s="34">
        <v>5056.0907306749996</v>
      </c>
      <c r="W38" s="34">
        <v>5818.8330380159996</v>
      </c>
      <c r="X38" s="34">
        <v>16771.335994237001</v>
      </c>
      <c r="Y38" s="34">
        <v>14620.298015561999</v>
      </c>
      <c r="Z38" s="34">
        <v>15621.215796146</v>
      </c>
      <c r="AA38" s="34">
        <v>23104.959718540002</v>
      </c>
    </row>
    <row r="39" spans="1:27" x14ac:dyDescent="0.35">
      <c r="A39" s="31" t="s">
        <v>120</v>
      </c>
      <c r="B39" s="31" t="s">
        <v>62</v>
      </c>
      <c r="C39" s="34">
        <v>0</v>
      </c>
      <c r="D39" s="34">
        <v>0</v>
      </c>
      <c r="E39" s="34">
        <v>0</v>
      </c>
      <c r="F39" s="34">
        <v>0</v>
      </c>
      <c r="G39" s="34">
        <v>0</v>
      </c>
      <c r="H39" s="34">
        <v>0</v>
      </c>
      <c r="I39" s="34">
        <v>0</v>
      </c>
      <c r="J39" s="34">
        <v>0</v>
      </c>
      <c r="K39" s="34">
        <v>0</v>
      </c>
      <c r="L39" s="34">
        <v>0</v>
      </c>
      <c r="M39" s="34">
        <v>0</v>
      </c>
      <c r="N39" s="34">
        <v>0</v>
      </c>
      <c r="O39" s="34">
        <v>0</v>
      </c>
      <c r="P39" s="34">
        <v>0</v>
      </c>
      <c r="Q39" s="34">
        <v>0</v>
      </c>
      <c r="R39" s="34">
        <v>0</v>
      </c>
      <c r="S39" s="34">
        <v>0</v>
      </c>
      <c r="T39" s="34">
        <v>0</v>
      </c>
      <c r="U39" s="34">
        <v>0</v>
      </c>
      <c r="V39" s="34">
        <v>0</v>
      </c>
      <c r="W39" s="34">
        <v>0</v>
      </c>
      <c r="X39" s="34">
        <v>0</v>
      </c>
      <c r="Y39" s="34">
        <v>0</v>
      </c>
      <c r="Z39" s="34">
        <v>0</v>
      </c>
      <c r="AA39" s="34">
        <v>0</v>
      </c>
    </row>
    <row r="40" spans="1:27" x14ac:dyDescent="0.35">
      <c r="A40" s="31" t="s">
        <v>120</v>
      </c>
      <c r="B40" s="31" t="s">
        <v>66</v>
      </c>
      <c r="C40" s="34">
        <v>0</v>
      </c>
      <c r="D40" s="34">
        <v>0</v>
      </c>
      <c r="E40" s="34">
        <v>0</v>
      </c>
      <c r="F40" s="34">
        <v>0</v>
      </c>
      <c r="G40" s="34">
        <v>0</v>
      </c>
      <c r="H40" s="34">
        <v>0</v>
      </c>
      <c r="I40" s="34">
        <v>0</v>
      </c>
      <c r="J40" s="34">
        <v>0</v>
      </c>
      <c r="K40" s="34">
        <v>0</v>
      </c>
      <c r="L40" s="34">
        <v>0</v>
      </c>
      <c r="M40" s="34">
        <v>0</v>
      </c>
      <c r="N40" s="34">
        <v>0</v>
      </c>
      <c r="O40" s="34">
        <v>0</v>
      </c>
      <c r="P40" s="34">
        <v>0</v>
      </c>
      <c r="Q40" s="34">
        <v>0</v>
      </c>
      <c r="R40" s="34">
        <v>0</v>
      </c>
      <c r="S40" s="34">
        <v>0</v>
      </c>
      <c r="T40" s="34">
        <v>0</v>
      </c>
      <c r="U40" s="34">
        <v>0</v>
      </c>
      <c r="V40" s="34">
        <v>0</v>
      </c>
      <c r="W40" s="34">
        <v>0</v>
      </c>
      <c r="X40" s="34">
        <v>0</v>
      </c>
      <c r="Y40" s="34">
        <v>0</v>
      </c>
      <c r="Z40" s="34">
        <v>0</v>
      </c>
      <c r="AA40" s="34">
        <v>0</v>
      </c>
    </row>
    <row r="41" spans="1:27" x14ac:dyDescent="0.35">
      <c r="A41" s="31" t="s">
        <v>120</v>
      </c>
      <c r="B41" s="31" t="s">
        <v>65</v>
      </c>
      <c r="C41" s="34">
        <v>0</v>
      </c>
      <c r="D41" s="34">
        <v>0</v>
      </c>
      <c r="E41" s="34">
        <v>0</v>
      </c>
      <c r="F41" s="34">
        <v>0</v>
      </c>
      <c r="G41" s="34">
        <v>0</v>
      </c>
      <c r="H41" s="34">
        <v>0</v>
      </c>
      <c r="I41" s="34">
        <v>0</v>
      </c>
      <c r="J41" s="34">
        <v>0</v>
      </c>
      <c r="K41" s="34">
        <v>0</v>
      </c>
      <c r="L41" s="34">
        <v>0</v>
      </c>
      <c r="M41" s="34">
        <v>0</v>
      </c>
      <c r="N41" s="34">
        <v>0</v>
      </c>
      <c r="O41" s="34">
        <v>0</v>
      </c>
      <c r="P41" s="34">
        <v>0</v>
      </c>
      <c r="Q41" s="34">
        <v>0</v>
      </c>
      <c r="R41" s="34">
        <v>0</v>
      </c>
      <c r="S41" s="34">
        <v>0</v>
      </c>
      <c r="T41" s="34">
        <v>0</v>
      </c>
      <c r="U41" s="34">
        <v>0</v>
      </c>
      <c r="V41" s="34">
        <v>0</v>
      </c>
      <c r="W41" s="34">
        <v>0</v>
      </c>
      <c r="X41" s="34">
        <v>0</v>
      </c>
      <c r="Y41" s="34">
        <v>0</v>
      </c>
      <c r="Z41" s="34">
        <v>0</v>
      </c>
      <c r="AA41" s="34">
        <v>0</v>
      </c>
    </row>
    <row r="42" spans="1:27" x14ac:dyDescent="0.35">
      <c r="A42" s="31" t="s">
        <v>120</v>
      </c>
      <c r="B42" s="31" t="s">
        <v>34</v>
      </c>
      <c r="C42" s="34">
        <v>0</v>
      </c>
      <c r="D42" s="34">
        <v>0</v>
      </c>
      <c r="E42" s="34">
        <v>0</v>
      </c>
      <c r="F42" s="34">
        <v>0</v>
      </c>
      <c r="G42" s="34">
        <v>0</v>
      </c>
      <c r="H42" s="34">
        <v>0</v>
      </c>
      <c r="I42" s="34">
        <v>0</v>
      </c>
      <c r="J42" s="34">
        <v>0</v>
      </c>
      <c r="K42" s="34">
        <v>0</v>
      </c>
      <c r="L42" s="34">
        <v>0</v>
      </c>
      <c r="M42" s="34">
        <v>0</v>
      </c>
      <c r="N42" s="34">
        <v>0</v>
      </c>
      <c r="O42" s="34">
        <v>0</v>
      </c>
      <c r="P42" s="34">
        <v>0</v>
      </c>
      <c r="Q42" s="34">
        <v>0</v>
      </c>
      <c r="R42" s="34">
        <v>0</v>
      </c>
      <c r="S42" s="34">
        <v>0</v>
      </c>
      <c r="T42" s="34">
        <v>0</v>
      </c>
      <c r="U42" s="34">
        <v>0</v>
      </c>
      <c r="V42" s="34">
        <v>0</v>
      </c>
      <c r="W42" s="34">
        <v>0</v>
      </c>
      <c r="X42" s="34">
        <v>0</v>
      </c>
      <c r="Y42" s="34">
        <v>0</v>
      </c>
      <c r="Z42" s="34">
        <v>0</v>
      </c>
      <c r="AA42" s="34">
        <v>0</v>
      </c>
    </row>
    <row r="43" spans="1:27" x14ac:dyDescent="0.35">
      <c r="A43" s="31" t="s">
        <v>120</v>
      </c>
      <c r="B43" s="31" t="s">
        <v>70</v>
      </c>
      <c r="C43" s="34">
        <v>0</v>
      </c>
      <c r="D43" s="34">
        <v>0</v>
      </c>
      <c r="E43" s="34">
        <v>0</v>
      </c>
      <c r="F43" s="34">
        <v>0</v>
      </c>
      <c r="G43" s="34">
        <v>0</v>
      </c>
      <c r="H43" s="34">
        <v>0</v>
      </c>
      <c r="I43" s="34">
        <v>0</v>
      </c>
      <c r="J43" s="34">
        <v>0</v>
      </c>
      <c r="K43" s="34">
        <v>0</v>
      </c>
      <c r="L43" s="34">
        <v>0</v>
      </c>
      <c r="M43" s="34">
        <v>0</v>
      </c>
      <c r="N43" s="34">
        <v>0</v>
      </c>
      <c r="O43" s="34">
        <v>0</v>
      </c>
      <c r="P43" s="34">
        <v>0</v>
      </c>
      <c r="Q43" s="34">
        <v>0</v>
      </c>
      <c r="R43" s="34">
        <v>0</v>
      </c>
      <c r="S43" s="34">
        <v>0</v>
      </c>
      <c r="T43" s="34">
        <v>0</v>
      </c>
      <c r="U43" s="34">
        <v>0</v>
      </c>
      <c r="V43" s="34">
        <v>0</v>
      </c>
      <c r="W43" s="34">
        <v>0</v>
      </c>
      <c r="X43" s="34">
        <v>0</v>
      </c>
      <c r="Y43" s="34">
        <v>0</v>
      </c>
      <c r="Z43" s="34">
        <v>0</v>
      </c>
      <c r="AA43" s="34">
        <v>0</v>
      </c>
    </row>
    <row r="44" spans="1:27" x14ac:dyDescent="0.35">
      <c r="A44" s="31" t="s">
        <v>120</v>
      </c>
      <c r="B44" s="31" t="s">
        <v>52</v>
      </c>
      <c r="C44" s="34">
        <v>0</v>
      </c>
      <c r="D44" s="34">
        <v>0</v>
      </c>
      <c r="E44" s="34">
        <v>0</v>
      </c>
      <c r="F44" s="34">
        <v>0</v>
      </c>
      <c r="G44" s="34">
        <v>0</v>
      </c>
      <c r="H44" s="34">
        <v>0</v>
      </c>
      <c r="I44" s="34">
        <v>0</v>
      </c>
      <c r="J44" s="34">
        <v>0</v>
      </c>
      <c r="K44" s="34">
        <v>0</v>
      </c>
      <c r="L44" s="34">
        <v>0</v>
      </c>
      <c r="M44" s="34">
        <v>0</v>
      </c>
      <c r="N44" s="34">
        <v>0</v>
      </c>
      <c r="O44" s="34">
        <v>0</v>
      </c>
      <c r="P44" s="34">
        <v>0</v>
      </c>
      <c r="Q44" s="34">
        <v>0</v>
      </c>
      <c r="R44" s="34">
        <v>0</v>
      </c>
      <c r="S44" s="34">
        <v>0</v>
      </c>
      <c r="T44" s="34">
        <v>0</v>
      </c>
      <c r="U44" s="34">
        <v>0</v>
      </c>
      <c r="V44" s="34">
        <v>0</v>
      </c>
      <c r="W44" s="34">
        <v>0</v>
      </c>
      <c r="X44" s="34">
        <v>0</v>
      </c>
      <c r="Y44" s="34">
        <v>0</v>
      </c>
      <c r="Z44" s="34">
        <v>0</v>
      </c>
      <c r="AA44" s="34">
        <v>0</v>
      </c>
    </row>
    <row r="45" spans="1:27" x14ac:dyDescent="0.35">
      <c r="A45" s="38" t="s">
        <v>127</v>
      </c>
      <c r="B45" s="38"/>
      <c r="C45" s="35">
        <v>878392.65128007496</v>
      </c>
      <c r="D45" s="35">
        <v>683622.00543637702</v>
      </c>
      <c r="E45" s="35">
        <v>649761.06787880405</v>
      </c>
      <c r="F45" s="35">
        <v>654283.28666712786</v>
      </c>
      <c r="G45" s="35">
        <v>625176.75961136806</v>
      </c>
      <c r="H45" s="35">
        <v>579168.84115421609</v>
      </c>
      <c r="I45" s="35">
        <v>546773.4455963769</v>
      </c>
      <c r="J45" s="35">
        <v>488376.53326245601</v>
      </c>
      <c r="K45" s="35">
        <v>466982.06073944602</v>
      </c>
      <c r="L45" s="35">
        <v>436064.57819392602</v>
      </c>
      <c r="M45" s="35">
        <v>387673.40596215107</v>
      </c>
      <c r="N45" s="35">
        <v>407294.93308848294</v>
      </c>
      <c r="O45" s="35">
        <v>408345.02098699199</v>
      </c>
      <c r="P45" s="35">
        <v>303785.20898869797</v>
      </c>
      <c r="Q45" s="35">
        <v>271729.47076150001</v>
      </c>
      <c r="R45" s="35">
        <v>211829.87678341498</v>
      </c>
      <c r="S45" s="35">
        <v>211158.74852734999</v>
      </c>
      <c r="T45" s="35">
        <v>208797.26884596399</v>
      </c>
      <c r="U45" s="35">
        <v>193279.53443266</v>
      </c>
      <c r="V45" s="35">
        <v>185899.38332201503</v>
      </c>
      <c r="W45" s="35">
        <v>162891.02275555598</v>
      </c>
      <c r="X45" s="35">
        <v>163861.923632677</v>
      </c>
      <c r="Y45" s="35">
        <v>140518.62760986201</v>
      </c>
      <c r="Z45" s="35">
        <v>120003.225361876</v>
      </c>
      <c r="AA45" s="35">
        <v>92340.124863110002</v>
      </c>
    </row>
    <row r="47" spans="1:27"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x14ac:dyDescent="0.35">
      <c r="A49" s="31" t="s">
        <v>121</v>
      </c>
      <c r="B49" s="31" t="s">
        <v>68</v>
      </c>
      <c r="C49" s="34">
        <v>226853.95</v>
      </c>
      <c r="D49" s="34">
        <v>188686.18700000001</v>
      </c>
      <c r="E49" s="34">
        <v>191934.84700000001</v>
      </c>
      <c r="F49" s="34">
        <v>176092.106</v>
      </c>
      <c r="G49" s="34">
        <v>162987.78899999999</v>
      </c>
      <c r="H49" s="34">
        <v>150670.777</v>
      </c>
      <c r="I49" s="34">
        <v>135850.196</v>
      </c>
      <c r="J49" s="34">
        <v>129897.05100000001</v>
      </c>
      <c r="K49" s="34">
        <v>100224.4005</v>
      </c>
      <c r="L49" s="34">
        <v>87301.206000000006</v>
      </c>
      <c r="M49" s="34">
        <v>73061.452000000005</v>
      </c>
      <c r="N49" s="34">
        <v>75341.937999999995</v>
      </c>
      <c r="O49" s="34">
        <v>72776.558999999994</v>
      </c>
      <c r="P49" s="34">
        <v>62528.61</v>
      </c>
      <c r="Q49" s="34">
        <v>57114.055</v>
      </c>
      <c r="R49" s="34">
        <v>50846.610999999997</v>
      </c>
      <c r="S49" s="34">
        <v>54409.199000000001</v>
      </c>
      <c r="T49" s="34">
        <v>50312.749000000003</v>
      </c>
      <c r="U49" s="34">
        <v>49144.28</v>
      </c>
      <c r="V49" s="34">
        <v>44014.840499999998</v>
      </c>
      <c r="W49" s="34">
        <v>44320.603499999997</v>
      </c>
      <c r="X49" s="34">
        <v>41650.982499999998</v>
      </c>
      <c r="Y49" s="34">
        <v>35999.485999999997</v>
      </c>
      <c r="Z49" s="34">
        <v>30271.406500000001</v>
      </c>
      <c r="AA49" s="34">
        <v>24846.482499999998</v>
      </c>
    </row>
    <row r="50" spans="1:27" x14ac:dyDescent="0.35">
      <c r="A50" s="31" t="s">
        <v>121</v>
      </c>
      <c r="B50" s="31" t="s">
        <v>18</v>
      </c>
      <c r="C50" s="34">
        <v>0</v>
      </c>
      <c r="D50" s="34">
        <v>7.9531456E-2</v>
      </c>
      <c r="E50" s="34">
        <v>8.5353354999999992E-2</v>
      </c>
      <c r="F50" s="34">
        <v>8.6149863999999993E-2</v>
      </c>
      <c r="G50" s="34">
        <v>8.4898319999999999E-2</v>
      </c>
      <c r="H50" s="34">
        <v>8.4687899999999997E-2</v>
      </c>
      <c r="I50" s="34">
        <v>8.6023959999999997E-2</v>
      </c>
      <c r="J50" s="34">
        <v>8.7211849999999994E-2</v>
      </c>
      <c r="K50" s="34">
        <v>9.364834000000001E-2</v>
      </c>
      <c r="L50" s="34">
        <v>0.102691986</v>
      </c>
      <c r="M50" s="34">
        <v>9.3475920000000004E-2</v>
      </c>
      <c r="N50" s="34">
        <v>9.8936843999999996E-2</v>
      </c>
      <c r="O50" s="34">
        <v>0.10698458999999999</v>
      </c>
      <c r="P50" s="34">
        <v>9.9928600000000006E-2</v>
      </c>
      <c r="Q50" s="34">
        <v>9.5761250000000006E-2</v>
      </c>
      <c r="R50" s="34">
        <v>9.0578513999999999E-2</v>
      </c>
      <c r="S50" s="34">
        <v>0.11127535000000001</v>
      </c>
      <c r="T50" s="34">
        <v>0.10894338000000001</v>
      </c>
      <c r="U50" s="34">
        <v>0.1121968</v>
      </c>
      <c r="V50" s="34">
        <v>0.1056163</v>
      </c>
      <c r="W50" s="34">
        <v>0.13693799999999998</v>
      </c>
      <c r="X50" s="34">
        <v>0.13289545</v>
      </c>
      <c r="Y50" s="34">
        <v>0.12654706599999901</v>
      </c>
      <c r="Z50" s="34">
        <v>0.12315919</v>
      </c>
      <c r="AA50" s="34">
        <v>0.1190978</v>
      </c>
    </row>
    <row r="51" spans="1:27" x14ac:dyDescent="0.35">
      <c r="A51" s="31" t="s">
        <v>121</v>
      </c>
      <c r="B51" s="31" t="s">
        <v>30</v>
      </c>
      <c r="C51" s="34">
        <v>1899.8241</v>
      </c>
      <c r="D51" s="34">
        <v>1561.9518</v>
      </c>
      <c r="E51" s="34">
        <v>1971.346</v>
      </c>
      <c r="F51" s="34">
        <v>515.91309999999999</v>
      </c>
      <c r="G51" s="34">
        <v>6.8287763999999997</v>
      </c>
      <c r="H51" s="34">
        <v>608.8972</v>
      </c>
      <c r="I51" s="34">
        <v>162.38532999999998</v>
      </c>
      <c r="J51" s="34">
        <v>111.83687500000001</v>
      </c>
      <c r="K51" s="34">
        <v>408.99034</v>
      </c>
      <c r="L51" s="34">
        <v>1698.2182</v>
      </c>
      <c r="M51" s="34">
        <v>886.52893999999992</v>
      </c>
      <c r="N51" s="34">
        <v>881.05425000000002</v>
      </c>
      <c r="O51" s="34">
        <v>1631.6716000000001</v>
      </c>
      <c r="P51" s="34">
        <v>686.43025</v>
      </c>
      <c r="Q51" s="34">
        <v>1662.0921000000001</v>
      </c>
      <c r="R51" s="34">
        <v>1949.1491000000001</v>
      </c>
      <c r="S51" s="34">
        <v>4323.4260000000004</v>
      </c>
      <c r="T51" s="34">
        <v>2003.1516000000001</v>
      </c>
      <c r="U51" s="34">
        <v>0</v>
      </c>
      <c r="V51" s="34">
        <v>0</v>
      </c>
      <c r="W51" s="34">
        <v>0</v>
      </c>
      <c r="X51" s="34">
        <v>0</v>
      </c>
      <c r="Y51" s="34">
        <v>0</v>
      </c>
      <c r="Z51" s="34">
        <v>0</v>
      </c>
      <c r="AA51" s="34">
        <v>0</v>
      </c>
    </row>
    <row r="52" spans="1:27" x14ac:dyDescent="0.35">
      <c r="A52" s="31" t="s">
        <v>121</v>
      </c>
      <c r="B52" s="31" t="s">
        <v>63</v>
      </c>
      <c r="C52" s="34">
        <v>984.44762459999993</v>
      </c>
      <c r="D52" s="34">
        <v>1879.0142081189999</v>
      </c>
      <c r="E52" s="34">
        <v>1587.14220907</v>
      </c>
      <c r="F52" s="34">
        <v>534.64502750199995</v>
      </c>
      <c r="G52" s="34">
        <v>0.25087548599999981</v>
      </c>
      <c r="H52" s="34">
        <v>558.65494883399992</v>
      </c>
      <c r="I52" s="34">
        <v>107.04896517900002</v>
      </c>
      <c r="J52" s="34">
        <v>49.356169436000002</v>
      </c>
      <c r="K52" s="34">
        <v>53.089920956999997</v>
      </c>
      <c r="L52" s="34">
        <v>773.85536698100009</v>
      </c>
      <c r="M52" s="34">
        <v>753.14174529900015</v>
      </c>
      <c r="N52" s="34">
        <v>549.11229596300018</v>
      </c>
      <c r="O52" s="34">
        <v>622.024372976</v>
      </c>
      <c r="P52" s="34">
        <v>13.113727183000002</v>
      </c>
      <c r="Q52" s="34">
        <v>864.180256439</v>
      </c>
      <c r="R52" s="34">
        <v>953.86896460299999</v>
      </c>
      <c r="S52" s="34">
        <v>2131.4869371300001</v>
      </c>
      <c r="T52" s="34">
        <v>340.49262887499998</v>
      </c>
      <c r="U52" s="34">
        <v>1545.7713556399999</v>
      </c>
      <c r="V52" s="34">
        <v>1691.7819278210002</v>
      </c>
      <c r="W52" s="34">
        <v>4670.399850140001</v>
      </c>
      <c r="X52" s="34">
        <v>3847.1615117700003</v>
      </c>
      <c r="Y52" s="34">
        <v>12244.421999655</v>
      </c>
      <c r="Z52" s="34">
        <v>10632.977719344999</v>
      </c>
      <c r="AA52" s="34">
        <v>10301.727784790002</v>
      </c>
    </row>
    <row r="53" spans="1:27" x14ac:dyDescent="0.35">
      <c r="A53" s="31" t="s">
        <v>121</v>
      </c>
      <c r="B53" s="31" t="s">
        <v>62</v>
      </c>
      <c r="C53" s="34">
        <v>0</v>
      </c>
      <c r="D53" s="34">
        <v>0</v>
      </c>
      <c r="E53" s="34">
        <v>0</v>
      </c>
      <c r="F53" s="34">
        <v>0</v>
      </c>
      <c r="G53" s="34">
        <v>0</v>
      </c>
      <c r="H53" s="34">
        <v>0</v>
      </c>
      <c r="I53" s="34">
        <v>0</v>
      </c>
      <c r="J53" s="34">
        <v>0</v>
      </c>
      <c r="K53" s="34">
        <v>0</v>
      </c>
      <c r="L53" s="34">
        <v>0</v>
      </c>
      <c r="M53" s="34">
        <v>0</v>
      </c>
      <c r="N53" s="34">
        <v>0</v>
      </c>
      <c r="O53" s="34">
        <v>0</v>
      </c>
      <c r="P53" s="34">
        <v>0</v>
      </c>
      <c r="Q53" s="34">
        <v>0</v>
      </c>
      <c r="R53" s="34">
        <v>0</v>
      </c>
      <c r="S53" s="34">
        <v>0</v>
      </c>
      <c r="T53" s="34">
        <v>0</v>
      </c>
      <c r="U53" s="34">
        <v>0</v>
      </c>
      <c r="V53" s="34">
        <v>0</v>
      </c>
      <c r="W53" s="34">
        <v>0</v>
      </c>
      <c r="X53" s="34">
        <v>0</v>
      </c>
      <c r="Y53" s="34">
        <v>0</v>
      </c>
      <c r="Z53" s="34">
        <v>0</v>
      </c>
      <c r="AA53" s="34">
        <v>0</v>
      </c>
    </row>
    <row r="54" spans="1:27" x14ac:dyDescent="0.35">
      <c r="A54" s="31" t="s">
        <v>121</v>
      </c>
      <c r="B54" s="31" t="s">
        <v>66</v>
      </c>
      <c r="C54" s="34">
        <v>0</v>
      </c>
      <c r="D54" s="34">
        <v>0</v>
      </c>
      <c r="E54" s="34">
        <v>0</v>
      </c>
      <c r="F54" s="34">
        <v>0</v>
      </c>
      <c r="G54" s="34">
        <v>0</v>
      </c>
      <c r="H54" s="34">
        <v>0</v>
      </c>
      <c r="I54" s="34">
        <v>0</v>
      </c>
      <c r="J54" s="34">
        <v>0</v>
      </c>
      <c r="K54" s="34">
        <v>0</v>
      </c>
      <c r="L54" s="34">
        <v>0</v>
      </c>
      <c r="M54" s="34">
        <v>0</v>
      </c>
      <c r="N54" s="34">
        <v>0</v>
      </c>
      <c r="O54" s="34">
        <v>0</v>
      </c>
      <c r="P54" s="34">
        <v>0</v>
      </c>
      <c r="Q54" s="34">
        <v>0</v>
      </c>
      <c r="R54" s="34">
        <v>0</v>
      </c>
      <c r="S54" s="34">
        <v>0</v>
      </c>
      <c r="T54" s="34">
        <v>0</v>
      </c>
      <c r="U54" s="34">
        <v>0</v>
      </c>
      <c r="V54" s="34">
        <v>0</v>
      </c>
      <c r="W54" s="34">
        <v>0</v>
      </c>
      <c r="X54" s="34">
        <v>0</v>
      </c>
      <c r="Y54" s="34">
        <v>0</v>
      </c>
      <c r="Z54" s="34">
        <v>0</v>
      </c>
      <c r="AA54" s="34">
        <v>0</v>
      </c>
    </row>
    <row r="55" spans="1:27" x14ac:dyDescent="0.35">
      <c r="A55" s="31" t="s">
        <v>121</v>
      </c>
      <c r="B55" s="31" t="s">
        <v>65</v>
      </c>
      <c r="C55" s="34">
        <v>0</v>
      </c>
      <c r="D55" s="34">
        <v>0</v>
      </c>
      <c r="E55" s="34">
        <v>0</v>
      </c>
      <c r="F55" s="34">
        <v>0</v>
      </c>
      <c r="G55" s="34">
        <v>0</v>
      </c>
      <c r="H55" s="34">
        <v>0</v>
      </c>
      <c r="I55" s="34">
        <v>0</v>
      </c>
      <c r="J55" s="34">
        <v>0</v>
      </c>
      <c r="K55" s="34">
        <v>0</v>
      </c>
      <c r="L55" s="34">
        <v>0</v>
      </c>
      <c r="M55" s="34">
        <v>0</v>
      </c>
      <c r="N55" s="34">
        <v>0</v>
      </c>
      <c r="O55" s="34">
        <v>0</v>
      </c>
      <c r="P55" s="34">
        <v>0</v>
      </c>
      <c r="Q55" s="34">
        <v>0</v>
      </c>
      <c r="R55" s="34">
        <v>0</v>
      </c>
      <c r="S55" s="34">
        <v>0</v>
      </c>
      <c r="T55" s="34">
        <v>0</v>
      </c>
      <c r="U55" s="34">
        <v>0</v>
      </c>
      <c r="V55" s="34">
        <v>0</v>
      </c>
      <c r="W55" s="34">
        <v>0</v>
      </c>
      <c r="X55" s="34">
        <v>0</v>
      </c>
      <c r="Y55" s="34">
        <v>0</v>
      </c>
      <c r="Z55" s="34">
        <v>0</v>
      </c>
      <c r="AA55" s="34">
        <v>0</v>
      </c>
    </row>
    <row r="56" spans="1:27" x14ac:dyDescent="0.35">
      <c r="A56" s="31" t="s">
        <v>121</v>
      </c>
      <c r="B56" s="31" t="s">
        <v>34</v>
      </c>
      <c r="C56" s="34">
        <v>0</v>
      </c>
      <c r="D56" s="34">
        <v>0</v>
      </c>
      <c r="E56" s="34">
        <v>0</v>
      </c>
      <c r="F56" s="34">
        <v>0</v>
      </c>
      <c r="G56" s="34">
        <v>0</v>
      </c>
      <c r="H56" s="34">
        <v>0</v>
      </c>
      <c r="I56" s="34">
        <v>0</v>
      </c>
      <c r="J56" s="34">
        <v>0</v>
      </c>
      <c r="K56" s="34">
        <v>0</v>
      </c>
      <c r="L56" s="34">
        <v>0</v>
      </c>
      <c r="M56" s="34">
        <v>0</v>
      </c>
      <c r="N56" s="34">
        <v>0</v>
      </c>
      <c r="O56" s="34">
        <v>0</v>
      </c>
      <c r="P56" s="34">
        <v>0</v>
      </c>
      <c r="Q56" s="34">
        <v>0</v>
      </c>
      <c r="R56" s="34">
        <v>0</v>
      </c>
      <c r="S56" s="34">
        <v>0</v>
      </c>
      <c r="T56" s="34">
        <v>0</v>
      </c>
      <c r="U56" s="34">
        <v>0</v>
      </c>
      <c r="V56" s="34">
        <v>0</v>
      </c>
      <c r="W56" s="34">
        <v>0</v>
      </c>
      <c r="X56" s="34">
        <v>0</v>
      </c>
      <c r="Y56" s="34">
        <v>0</v>
      </c>
      <c r="Z56" s="34">
        <v>0</v>
      </c>
      <c r="AA56" s="34">
        <v>0</v>
      </c>
    </row>
    <row r="57" spans="1:27" x14ac:dyDescent="0.35">
      <c r="A57" s="31" t="s">
        <v>121</v>
      </c>
      <c r="B57" s="31" t="s">
        <v>70</v>
      </c>
      <c r="C57" s="34">
        <v>0</v>
      </c>
      <c r="D57" s="34">
        <v>0</v>
      </c>
      <c r="E57" s="34">
        <v>0</v>
      </c>
      <c r="F57" s="34">
        <v>0</v>
      </c>
      <c r="G57" s="34">
        <v>0</v>
      </c>
      <c r="H57" s="34">
        <v>0</v>
      </c>
      <c r="I57" s="34">
        <v>0</v>
      </c>
      <c r="J57" s="34">
        <v>0</v>
      </c>
      <c r="K57" s="34">
        <v>0</v>
      </c>
      <c r="L57" s="34">
        <v>0</v>
      </c>
      <c r="M57" s="34">
        <v>0</v>
      </c>
      <c r="N57" s="34">
        <v>0</v>
      </c>
      <c r="O57" s="34">
        <v>0</v>
      </c>
      <c r="P57" s="34">
        <v>0</v>
      </c>
      <c r="Q57" s="34">
        <v>0</v>
      </c>
      <c r="R57" s="34">
        <v>0</v>
      </c>
      <c r="S57" s="34">
        <v>0</v>
      </c>
      <c r="T57" s="34">
        <v>0</v>
      </c>
      <c r="U57" s="34">
        <v>0</v>
      </c>
      <c r="V57" s="34">
        <v>0</v>
      </c>
      <c r="W57" s="34">
        <v>0</v>
      </c>
      <c r="X57" s="34">
        <v>0</v>
      </c>
      <c r="Y57" s="34">
        <v>0</v>
      </c>
      <c r="Z57" s="34">
        <v>0</v>
      </c>
      <c r="AA57" s="34">
        <v>0</v>
      </c>
    </row>
    <row r="58" spans="1:27" x14ac:dyDescent="0.35">
      <c r="A58" s="31" t="s">
        <v>121</v>
      </c>
      <c r="B58" s="31" t="s">
        <v>52</v>
      </c>
      <c r="C58" s="34">
        <v>0</v>
      </c>
      <c r="D58" s="34">
        <v>0</v>
      </c>
      <c r="E58" s="34">
        <v>0</v>
      </c>
      <c r="F58" s="34">
        <v>0</v>
      </c>
      <c r="G58" s="34">
        <v>0</v>
      </c>
      <c r="H58" s="34">
        <v>0</v>
      </c>
      <c r="I58" s="34">
        <v>0</v>
      </c>
      <c r="J58" s="34">
        <v>0</v>
      </c>
      <c r="K58" s="34">
        <v>0</v>
      </c>
      <c r="L58" s="34">
        <v>0</v>
      </c>
      <c r="M58" s="34">
        <v>0</v>
      </c>
      <c r="N58" s="34">
        <v>0</v>
      </c>
      <c r="O58" s="34">
        <v>0</v>
      </c>
      <c r="P58" s="34">
        <v>0</v>
      </c>
      <c r="Q58" s="34">
        <v>0</v>
      </c>
      <c r="R58" s="34">
        <v>0</v>
      </c>
      <c r="S58" s="34">
        <v>0</v>
      </c>
      <c r="T58" s="34">
        <v>0</v>
      </c>
      <c r="U58" s="34">
        <v>0</v>
      </c>
      <c r="V58" s="34">
        <v>0</v>
      </c>
      <c r="W58" s="34">
        <v>0</v>
      </c>
      <c r="X58" s="34">
        <v>0</v>
      </c>
      <c r="Y58" s="34">
        <v>0</v>
      </c>
      <c r="Z58" s="34">
        <v>0</v>
      </c>
      <c r="AA58" s="34">
        <v>0</v>
      </c>
    </row>
    <row r="59" spans="1:27" x14ac:dyDescent="0.35">
      <c r="A59" s="38" t="s">
        <v>127</v>
      </c>
      <c r="B59" s="38"/>
      <c r="C59" s="35">
        <v>229738.22172460001</v>
      </c>
      <c r="D59" s="35">
        <v>192127.23253957502</v>
      </c>
      <c r="E59" s="35">
        <v>195493.42056242502</v>
      </c>
      <c r="F59" s="35">
        <v>177142.75027736599</v>
      </c>
      <c r="G59" s="35">
        <v>162994.953550206</v>
      </c>
      <c r="H59" s="35">
        <v>151838.41383673402</v>
      </c>
      <c r="I59" s="35">
        <v>136119.716319139</v>
      </c>
      <c r="J59" s="35">
        <v>130058.33125628599</v>
      </c>
      <c r="K59" s="35">
        <v>100686.57440929701</v>
      </c>
      <c r="L59" s="35">
        <v>89773.382258967016</v>
      </c>
      <c r="M59" s="35">
        <v>74701.21616121901</v>
      </c>
      <c r="N59" s="35">
        <v>76772.203482807003</v>
      </c>
      <c r="O59" s="35">
        <v>75030.361957565998</v>
      </c>
      <c r="P59" s="35">
        <v>63228.253905783</v>
      </c>
      <c r="Q59" s="35">
        <v>59640.423117689003</v>
      </c>
      <c r="R59" s="35">
        <v>53749.719643117001</v>
      </c>
      <c r="S59" s="35">
        <v>60864.223212479999</v>
      </c>
      <c r="T59" s="35">
        <v>52656.502172255001</v>
      </c>
      <c r="U59" s="35">
        <v>50690.163552439997</v>
      </c>
      <c r="V59" s="35">
        <v>45706.728044121002</v>
      </c>
      <c r="W59" s="35">
        <v>48991.140288139999</v>
      </c>
      <c r="X59" s="35">
        <v>45498.276907219995</v>
      </c>
      <c r="Y59" s="35">
        <v>48244.034546720999</v>
      </c>
      <c r="Z59" s="35">
        <v>40904.507378534996</v>
      </c>
      <c r="AA59" s="35">
        <v>35148.329382590004</v>
      </c>
    </row>
    <row r="61" spans="1:27"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x14ac:dyDescent="0.35">
      <c r="A64" s="31" t="s">
        <v>122</v>
      </c>
      <c r="B64" s="31" t="s">
        <v>18</v>
      </c>
      <c r="C64" s="34">
        <v>85969.06</v>
      </c>
      <c r="D64" s="34">
        <v>68932.191917239994</v>
      </c>
      <c r="E64" s="34">
        <v>53640.780875370001</v>
      </c>
      <c r="F64" s="34">
        <v>26482.593851419999</v>
      </c>
      <c r="G64" s="34">
        <v>25791.56334913</v>
      </c>
      <c r="H64" s="34">
        <v>25213.228558180002</v>
      </c>
      <c r="I64" s="34">
        <v>24353.144074234002</v>
      </c>
      <c r="J64" s="34">
        <v>23665.491693240001</v>
      </c>
      <c r="K64" s="34">
        <v>22704.955807959999</v>
      </c>
      <c r="L64" s="34">
        <v>34215.237103965999</v>
      </c>
      <c r="M64" s="34">
        <v>20575.744228584001</v>
      </c>
      <c r="N64" s="34">
        <v>19329.067285034002</v>
      </c>
      <c r="O64" s="34">
        <v>29349.426738495</v>
      </c>
      <c r="P64" s="34">
        <v>21167.690489870001</v>
      </c>
      <c r="Q64" s="34">
        <v>16285.436098755001</v>
      </c>
      <c r="R64" s="34">
        <v>15383.47054228</v>
      </c>
      <c r="S64" s="34">
        <v>0.14604642999999998</v>
      </c>
      <c r="T64" s="34">
        <v>0.13952815000000002</v>
      </c>
      <c r="U64" s="34">
        <v>0.13471420000000001</v>
      </c>
      <c r="V64" s="34">
        <v>0.125513336</v>
      </c>
      <c r="W64" s="34">
        <v>0.15356558000000001</v>
      </c>
      <c r="X64" s="34">
        <v>0.14964449999999999</v>
      </c>
      <c r="Y64" s="34">
        <v>0.15572255999999998</v>
      </c>
      <c r="Z64" s="34">
        <v>0.14916036999999999</v>
      </c>
      <c r="AA64" s="34">
        <v>0.14288319999999999</v>
      </c>
    </row>
    <row r="65" spans="1:27" x14ac:dyDescent="0.35">
      <c r="A65" s="31" t="s">
        <v>122</v>
      </c>
      <c r="B65" s="31" t="s">
        <v>30</v>
      </c>
      <c r="C65" s="34">
        <v>60225.563700000006</v>
      </c>
      <c r="D65" s="34">
        <v>58910.559999999998</v>
      </c>
      <c r="E65" s="34">
        <v>63217.2</v>
      </c>
      <c r="F65" s="34">
        <v>6658.1544999999996</v>
      </c>
      <c r="G65" s="34">
        <v>6462.8294999999998</v>
      </c>
      <c r="H65" s="34">
        <v>6304.5479999999998</v>
      </c>
      <c r="I65" s="34">
        <v>6104.6745000000001</v>
      </c>
      <c r="J65" s="34">
        <v>5965.3554999999997</v>
      </c>
      <c r="K65" s="34">
        <v>5665.5895</v>
      </c>
      <c r="L65" s="34">
        <v>5487.1485000000002</v>
      </c>
      <c r="M65" s="34">
        <v>5288.2325000000001</v>
      </c>
      <c r="N65" s="34">
        <v>4830.491</v>
      </c>
      <c r="O65" s="34">
        <v>4667.7205000000004</v>
      </c>
      <c r="P65" s="34">
        <v>4380.134</v>
      </c>
      <c r="Q65" s="34">
        <v>0</v>
      </c>
      <c r="R65" s="34">
        <v>0</v>
      </c>
      <c r="S65" s="34">
        <v>0</v>
      </c>
      <c r="T65" s="34">
        <v>0</v>
      </c>
      <c r="U65" s="34">
        <v>0</v>
      </c>
      <c r="V65" s="34">
        <v>0</v>
      </c>
      <c r="W65" s="34">
        <v>0</v>
      </c>
      <c r="X65" s="34">
        <v>0</v>
      </c>
      <c r="Y65" s="34">
        <v>0</v>
      </c>
      <c r="Z65" s="34">
        <v>0</v>
      </c>
      <c r="AA65" s="34">
        <v>0</v>
      </c>
    </row>
    <row r="66" spans="1:27" x14ac:dyDescent="0.35">
      <c r="A66" s="31" t="s">
        <v>122</v>
      </c>
      <c r="B66" s="31" t="s">
        <v>63</v>
      </c>
      <c r="C66" s="34">
        <v>5299.0248116555013</v>
      </c>
      <c r="D66" s="34">
        <v>3434.1292346319997</v>
      </c>
      <c r="E66" s="34">
        <v>10214.715646020002</v>
      </c>
      <c r="F66" s="34">
        <v>427.52053225499998</v>
      </c>
      <c r="G66" s="34">
        <v>42.981576180999994</v>
      </c>
      <c r="H66" s="34">
        <v>410.18170537600002</v>
      </c>
      <c r="I66" s="34">
        <v>128.77206342899999</v>
      </c>
      <c r="J66" s="34">
        <v>80.290081652000012</v>
      </c>
      <c r="K66" s="34">
        <v>259.83512311200002</v>
      </c>
      <c r="L66" s="34">
        <v>3646.0396758499996</v>
      </c>
      <c r="M66" s="34">
        <v>527.85094306199994</v>
      </c>
      <c r="N66" s="34">
        <v>2658.2317457189997</v>
      </c>
      <c r="O66" s="34">
        <v>5183.8107994439997</v>
      </c>
      <c r="P66" s="34">
        <v>3922.8600153749994</v>
      </c>
      <c r="Q66" s="34">
        <v>4054.15133272</v>
      </c>
      <c r="R66" s="34">
        <v>3120.5845458050003</v>
      </c>
      <c r="S66" s="34">
        <v>9157.9080077239996</v>
      </c>
      <c r="T66" s="34">
        <v>7927.7338700620003</v>
      </c>
      <c r="U66" s="34">
        <v>10328.392707725998</v>
      </c>
      <c r="V66" s="34">
        <v>12341.579635927001</v>
      </c>
      <c r="W66" s="34">
        <v>16370.511499025</v>
      </c>
      <c r="X66" s="34">
        <v>17619.829742145997</v>
      </c>
      <c r="Y66" s="34">
        <v>20532.869013670002</v>
      </c>
      <c r="Z66" s="34">
        <v>5984.0347199999997</v>
      </c>
      <c r="AA66" s="34">
        <v>5098.2885500000002</v>
      </c>
    </row>
    <row r="67" spans="1:27"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x14ac:dyDescent="0.35">
      <c r="A68" s="31" t="s">
        <v>122</v>
      </c>
      <c r="B68" s="31" t="s">
        <v>66</v>
      </c>
      <c r="C68" s="34">
        <v>0</v>
      </c>
      <c r="D68" s="34">
        <v>0</v>
      </c>
      <c r="E68" s="34">
        <v>0</v>
      </c>
      <c r="F68" s="34">
        <v>0</v>
      </c>
      <c r="G68" s="34">
        <v>0</v>
      </c>
      <c r="H68" s="34">
        <v>0</v>
      </c>
      <c r="I68" s="34">
        <v>0</v>
      </c>
      <c r="J68" s="34">
        <v>0</v>
      </c>
      <c r="K68" s="34">
        <v>0</v>
      </c>
      <c r="L68" s="34">
        <v>0</v>
      </c>
      <c r="M68" s="34">
        <v>0</v>
      </c>
      <c r="N68" s="34">
        <v>0</v>
      </c>
      <c r="O68" s="34">
        <v>0</v>
      </c>
      <c r="P68" s="34">
        <v>0</v>
      </c>
      <c r="Q68" s="34">
        <v>0</v>
      </c>
      <c r="R68" s="34">
        <v>0</v>
      </c>
      <c r="S68" s="34">
        <v>0</v>
      </c>
      <c r="T68" s="34">
        <v>0</v>
      </c>
      <c r="U68" s="34">
        <v>0</v>
      </c>
      <c r="V68" s="34">
        <v>0</v>
      </c>
      <c r="W68" s="34">
        <v>0</v>
      </c>
      <c r="X68" s="34">
        <v>0</v>
      </c>
      <c r="Y68" s="34">
        <v>0</v>
      </c>
      <c r="Z68" s="34">
        <v>0</v>
      </c>
      <c r="AA68" s="34">
        <v>0</v>
      </c>
    </row>
    <row r="69" spans="1:27" x14ac:dyDescent="0.35">
      <c r="A69" s="31" t="s">
        <v>122</v>
      </c>
      <c r="B69" s="31" t="s">
        <v>65</v>
      </c>
      <c r="C69" s="34">
        <v>0</v>
      </c>
      <c r="D69" s="34">
        <v>0</v>
      </c>
      <c r="E69" s="34">
        <v>0</v>
      </c>
      <c r="F69" s="34">
        <v>0</v>
      </c>
      <c r="G69" s="34">
        <v>0</v>
      </c>
      <c r="H69" s="34">
        <v>0</v>
      </c>
      <c r="I69" s="34">
        <v>0</v>
      </c>
      <c r="J69" s="34">
        <v>0</v>
      </c>
      <c r="K69" s="34">
        <v>0</v>
      </c>
      <c r="L69" s="34">
        <v>0</v>
      </c>
      <c r="M69" s="34">
        <v>0</v>
      </c>
      <c r="N69" s="34">
        <v>0</v>
      </c>
      <c r="O69" s="34">
        <v>0</v>
      </c>
      <c r="P69" s="34">
        <v>0</v>
      </c>
      <c r="Q69" s="34">
        <v>0</v>
      </c>
      <c r="R69" s="34">
        <v>0</v>
      </c>
      <c r="S69" s="34">
        <v>0</v>
      </c>
      <c r="T69" s="34">
        <v>0</v>
      </c>
      <c r="U69" s="34">
        <v>0</v>
      </c>
      <c r="V69" s="34">
        <v>0</v>
      </c>
      <c r="W69" s="34">
        <v>0</v>
      </c>
      <c r="X69" s="34">
        <v>0</v>
      </c>
      <c r="Y69" s="34">
        <v>0</v>
      </c>
      <c r="Z69" s="34">
        <v>0</v>
      </c>
      <c r="AA69" s="34">
        <v>0</v>
      </c>
    </row>
    <row r="70" spans="1:27" x14ac:dyDescent="0.35">
      <c r="A70" s="31" t="s">
        <v>122</v>
      </c>
      <c r="B70" s="31" t="s">
        <v>34</v>
      </c>
      <c r="C70" s="34">
        <v>0</v>
      </c>
      <c r="D70" s="34">
        <v>0</v>
      </c>
      <c r="E70" s="34">
        <v>0</v>
      </c>
      <c r="F70" s="34">
        <v>0</v>
      </c>
      <c r="G70" s="34">
        <v>0</v>
      </c>
      <c r="H70" s="34">
        <v>0</v>
      </c>
      <c r="I70" s="34">
        <v>0</v>
      </c>
      <c r="J70" s="34">
        <v>0</v>
      </c>
      <c r="K70" s="34">
        <v>0</v>
      </c>
      <c r="L70" s="34">
        <v>0</v>
      </c>
      <c r="M70" s="34">
        <v>0</v>
      </c>
      <c r="N70" s="34">
        <v>0</v>
      </c>
      <c r="O70" s="34">
        <v>0</v>
      </c>
      <c r="P70" s="34">
        <v>0</v>
      </c>
      <c r="Q70" s="34">
        <v>0</v>
      </c>
      <c r="R70" s="34">
        <v>0</v>
      </c>
      <c r="S70" s="34">
        <v>0</v>
      </c>
      <c r="T70" s="34">
        <v>0</v>
      </c>
      <c r="U70" s="34">
        <v>0</v>
      </c>
      <c r="V70" s="34">
        <v>0</v>
      </c>
      <c r="W70" s="34">
        <v>0</v>
      </c>
      <c r="X70" s="34">
        <v>0</v>
      </c>
      <c r="Y70" s="34">
        <v>0</v>
      </c>
      <c r="Z70" s="34">
        <v>0</v>
      </c>
      <c r="AA70" s="34">
        <v>0</v>
      </c>
    </row>
    <row r="71" spans="1:27" x14ac:dyDescent="0.35">
      <c r="A71" s="31" t="s">
        <v>122</v>
      </c>
      <c r="B71" s="31" t="s">
        <v>70</v>
      </c>
      <c r="C71" s="34">
        <v>0</v>
      </c>
      <c r="D71" s="34">
        <v>0</v>
      </c>
      <c r="E71" s="34">
        <v>0</v>
      </c>
      <c r="F71" s="34">
        <v>0</v>
      </c>
      <c r="G71" s="34">
        <v>0</v>
      </c>
      <c r="H71" s="34">
        <v>0</v>
      </c>
      <c r="I71" s="34">
        <v>0</v>
      </c>
      <c r="J71" s="34">
        <v>0</v>
      </c>
      <c r="K71" s="34">
        <v>0</v>
      </c>
      <c r="L71" s="34">
        <v>0</v>
      </c>
      <c r="M71" s="34">
        <v>0</v>
      </c>
      <c r="N71" s="34">
        <v>0</v>
      </c>
      <c r="O71" s="34">
        <v>0</v>
      </c>
      <c r="P71" s="34">
        <v>0</v>
      </c>
      <c r="Q71" s="34">
        <v>0</v>
      </c>
      <c r="R71" s="34">
        <v>0</v>
      </c>
      <c r="S71" s="34">
        <v>0</v>
      </c>
      <c r="T71" s="34">
        <v>0</v>
      </c>
      <c r="U71" s="34">
        <v>0</v>
      </c>
      <c r="V71" s="34">
        <v>0</v>
      </c>
      <c r="W71" s="34">
        <v>0</v>
      </c>
      <c r="X71" s="34">
        <v>0</v>
      </c>
      <c r="Y71" s="34">
        <v>0</v>
      </c>
      <c r="Z71" s="34">
        <v>0</v>
      </c>
      <c r="AA71" s="34">
        <v>0</v>
      </c>
    </row>
    <row r="72" spans="1:27" x14ac:dyDescent="0.35">
      <c r="A72" s="31" t="s">
        <v>122</v>
      </c>
      <c r="B72" s="31" t="s">
        <v>52</v>
      </c>
      <c r="C72" s="34">
        <v>0</v>
      </c>
      <c r="D72" s="34">
        <v>0</v>
      </c>
      <c r="E72" s="34">
        <v>0</v>
      </c>
      <c r="F72" s="34">
        <v>0</v>
      </c>
      <c r="G72" s="34">
        <v>0</v>
      </c>
      <c r="H72" s="34">
        <v>0</v>
      </c>
      <c r="I72" s="34">
        <v>0</v>
      </c>
      <c r="J72" s="34">
        <v>0</v>
      </c>
      <c r="K72" s="34">
        <v>0</v>
      </c>
      <c r="L72" s="34">
        <v>0</v>
      </c>
      <c r="M72" s="34">
        <v>0</v>
      </c>
      <c r="N72" s="34">
        <v>0</v>
      </c>
      <c r="O72" s="34">
        <v>0</v>
      </c>
      <c r="P72" s="34">
        <v>0</v>
      </c>
      <c r="Q72" s="34">
        <v>0</v>
      </c>
      <c r="R72" s="34">
        <v>0</v>
      </c>
      <c r="S72" s="34">
        <v>0</v>
      </c>
      <c r="T72" s="34">
        <v>0</v>
      </c>
      <c r="U72" s="34">
        <v>0</v>
      </c>
      <c r="V72" s="34">
        <v>0</v>
      </c>
      <c r="W72" s="34">
        <v>0</v>
      </c>
      <c r="X72" s="34">
        <v>0</v>
      </c>
      <c r="Y72" s="34">
        <v>0</v>
      </c>
      <c r="Z72" s="34">
        <v>0</v>
      </c>
      <c r="AA72" s="34">
        <v>0</v>
      </c>
    </row>
    <row r="73" spans="1:27" x14ac:dyDescent="0.35">
      <c r="A73" s="38" t="s">
        <v>127</v>
      </c>
      <c r="B73" s="38"/>
      <c r="C73" s="35">
        <v>151493.64851165551</v>
      </c>
      <c r="D73" s="35">
        <v>131276.88115187199</v>
      </c>
      <c r="E73" s="35">
        <v>127072.69652139001</v>
      </c>
      <c r="F73" s="35">
        <v>33568.268883675002</v>
      </c>
      <c r="G73" s="35">
        <v>32297.374425310998</v>
      </c>
      <c r="H73" s="35">
        <v>31927.958263556</v>
      </c>
      <c r="I73" s="35">
        <v>30586.590637663005</v>
      </c>
      <c r="J73" s="35">
        <v>29711.137274892</v>
      </c>
      <c r="K73" s="35">
        <v>28630.380431071997</v>
      </c>
      <c r="L73" s="35">
        <v>43348.425279816001</v>
      </c>
      <c r="M73" s="35">
        <v>26391.827671645999</v>
      </c>
      <c r="N73" s="35">
        <v>26817.790030753</v>
      </c>
      <c r="O73" s="35">
        <v>39200.958037939003</v>
      </c>
      <c r="P73" s="35">
        <v>29470.684505245001</v>
      </c>
      <c r="Q73" s="35">
        <v>20339.587431475</v>
      </c>
      <c r="R73" s="35">
        <v>18504.055088084999</v>
      </c>
      <c r="S73" s="35">
        <v>9158.0540541539995</v>
      </c>
      <c r="T73" s="35">
        <v>7927.8733982120002</v>
      </c>
      <c r="U73" s="35">
        <v>10328.527421925997</v>
      </c>
      <c r="V73" s="35">
        <v>12341.705149263</v>
      </c>
      <c r="W73" s="35">
        <v>16370.665064605</v>
      </c>
      <c r="X73" s="35">
        <v>17619.979386645999</v>
      </c>
      <c r="Y73" s="35">
        <v>20533.024736230003</v>
      </c>
      <c r="Z73" s="35">
        <v>5984.1838803699993</v>
      </c>
      <c r="AA73" s="35">
        <v>5098.4314332000004</v>
      </c>
    </row>
    <row r="75" spans="1:27"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x14ac:dyDescent="0.35">
      <c r="A78" s="31" t="s">
        <v>123</v>
      </c>
      <c r="B78" s="31" t="s">
        <v>18</v>
      </c>
      <c r="C78" s="34">
        <v>0</v>
      </c>
      <c r="D78" s="34">
        <v>7.1933524999999998E-2</v>
      </c>
      <c r="E78" s="34">
        <v>8.0088714999999991E-2</v>
      </c>
      <c r="F78" s="34">
        <v>7.9330283999999904E-2</v>
      </c>
      <c r="G78" s="34">
        <v>7.601788000000001E-2</v>
      </c>
      <c r="H78" s="34">
        <v>7.7104644999999902E-2</v>
      </c>
      <c r="I78" s="34">
        <v>7.6910950000000006E-2</v>
      </c>
      <c r="J78" s="34">
        <v>7.5098079999999998E-2</v>
      </c>
      <c r="K78" s="34">
        <v>7.9310569999999997E-2</v>
      </c>
      <c r="L78" s="34">
        <v>8.6769659999999998E-2</v>
      </c>
      <c r="M78" s="34">
        <v>8.0894759999999899E-2</v>
      </c>
      <c r="N78" s="34">
        <v>8.6292945999999995E-2</v>
      </c>
      <c r="O78" s="34">
        <v>8.9109399999999991E-2</v>
      </c>
      <c r="P78" s="34">
        <v>8.3070740000000004E-2</v>
      </c>
      <c r="Q78" s="34">
        <v>8.018850000000001E-2</v>
      </c>
      <c r="R78" s="34">
        <v>7.611192E-2</v>
      </c>
      <c r="S78" s="34">
        <v>8.2781569999999999E-2</v>
      </c>
      <c r="T78" s="34">
        <v>8.4575149999999988E-2</v>
      </c>
      <c r="U78" s="34">
        <v>8.4550939999999991E-2</v>
      </c>
      <c r="V78" s="34">
        <v>7.4754359999999909E-2</v>
      </c>
      <c r="W78" s="34">
        <v>8.9993429999999999E-2</v>
      </c>
      <c r="X78" s="34">
        <v>8.6067890000000008E-2</v>
      </c>
      <c r="Y78" s="34">
        <v>7.8933899999999987E-2</v>
      </c>
      <c r="Z78" s="34">
        <v>7.6430176000000002E-2</v>
      </c>
      <c r="AA78" s="34">
        <v>7.3333019999999902E-2</v>
      </c>
    </row>
    <row r="79" spans="1:27"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x14ac:dyDescent="0.35">
      <c r="A80" s="31" t="s">
        <v>123</v>
      </c>
      <c r="B80" s="31" t="s">
        <v>63</v>
      </c>
      <c r="C80" s="34">
        <v>0.10543714899999999</v>
      </c>
      <c r="D80" s="34">
        <v>8.6053034E-2</v>
      </c>
      <c r="E80" s="34">
        <v>9.2831726000000003E-2</v>
      </c>
      <c r="F80" s="34">
        <v>9.2747248000000004E-2</v>
      </c>
      <c r="G80" s="34">
        <v>8.5879250000000004E-2</v>
      </c>
      <c r="H80" s="34">
        <v>8.7426758000000007E-2</v>
      </c>
      <c r="I80" s="34">
        <v>8.6966421000000002E-2</v>
      </c>
      <c r="J80" s="34">
        <v>8.5064675999999798E-2</v>
      </c>
      <c r="K80" s="34">
        <v>8.8006169999999995E-2</v>
      </c>
      <c r="L80" s="34">
        <v>9.4668654000000005E-2</v>
      </c>
      <c r="M80" s="34">
        <v>8.7478931999999995E-2</v>
      </c>
      <c r="N80" s="34">
        <v>9.4417930999999899E-2</v>
      </c>
      <c r="O80" s="34">
        <v>9.6594461999999992E-2</v>
      </c>
      <c r="P80" s="34">
        <v>8.8782418000000002E-2</v>
      </c>
      <c r="Q80" s="34">
        <v>39.362623119999895</v>
      </c>
      <c r="R80" s="34">
        <v>8.5270813999999903E-2</v>
      </c>
      <c r="S80" s="34">
        <v>71.012141813</v>
      </c>
      <c r="T80" s="34">
        <v>9.1789473999999996E-2</v>
      </c>
      <c r="U80" s="34">
        <v>33.618383787000006</v>
      </c>
      <c r="V80" s="34">
        <v>5.3518473999999996E-2</v>
      </c>
      <c r="W80" s="34">
        <v>56.338521112000002</v>
      </c>
      <c r="X80" s="34">
        <v>6.4179397999999999E-2</v>
      </c>
      <c r="Y80" s="34">
        <v>23.120577868000002</v>
      </c>
      <c r="Z80" s="34">
        <v>182.787300039</v>
      </c>
      <c r="AA80" s="34">
        <v>106.90816905600001</v>
      </c>
    </row>
    <row r="81" spans="1:27" x14ac:dyDescent="0.35">
      <c r="A81" s="31" t="s">
        <v>123</v>
      </c>
      <c r="B81" s="31" t="s">
        <v>62</v>
      </c>
      <c r="C81" s="34">
        <v>0</v>
      </c>
      <c r="D81" s="34">
        <v>0</v>
      </c>
      <c r="E81" s="34">
        <v>0</v>
      </c>
      <c r="F81" s="34">
        <v>0</v>
      </c>
      <c r="G81" s="34">
        <v>0</v>
      </c>
      <c r="H81" s="34">
        <v>0</v>
      </c>
      <c r="I81" s="34">
        <v>0</v>
      </c>
      <c r="J81" s="34">
        <v>0</v>
      </c>
      <c r="K81" s="34">
        <v>0</v>
      </c>
      <c r="L81" s="34">
        <v>0</v>
      </c>
      <c r="M81" s="34">
        <v>0</v>
      </c>
      <c r="N81" s="34">
        <v>0</v>
      </c>
      <c r="O81" s="34">
        <v>0</v>
      </c>
      <c r="P81" s="34">
        <v>0</v>
      </c>
      <c r="Q81" s="34">
        <v>0</v>
      </c>
      <c r="R81" s="34">
        <v>0</v>
      </c>
      <c r="S81" s="34">
        <v>0</v>
      </c>
      <c r="T81" s="34">
        <v>0</v>
      </c>
      <c r="U81" s="34">
        <v>0</v>
      </c>
      <c r="V81" s="34">
        <v>0</v>
      </c>
      <c r="W81" s="34">
        <v>0</v>
      </c>
      <c r="X81" s="34">
        <v>0</v>
      </c>
      <c r="Y81" s="34">
        <v>0</v>
      </c>
      <c r="Z81" s="34">
        <v>0</v>
      </c>
      <c r="AA81" s="34">
        <v>0</v>
      </c>
    </row>
    <row r="82" spans="1:27" x14ac:dyDescent="0.35">
      <c r="A82" s="31" t="s">
        <v>123</v>
      </c>
      <c r="B82" s="31" t="s">
        <v>66</v>
      </c>
      <c r="C82" s="34">
        <v>0</v>
      </c>
      <c r="D82" s="34">
        <v>0</v>
      </c>
      <c r="E82" s="34">
        <v>0</v>
      </c>
      <c r="F82" s="34">
        <v>0</v>
      </c>
      <c r="G82" s="34">
        <v>0</v>
      </c>
      <c r="H82" s="34">
        <v>0</v>
      </c>
      <c r="I82" s="34">
        <v>0</v>
      </c>
      <c r="J82" s="34">
        <v>0</v>
      </c>
      <c r="K82" s="34">
        <v>0</v>
      </c>
      <c r="L82" s="34">
        <v>0</v>
      </c>
      <c r="M82" s="34">
        <v>0</v>
      </c>
      <c r="N82" s="34">
        <v>0</v>
      </c>
      <c r="O82" s="34">
        <v>0</v>
      </c>
      <c r="P82" s="34">
        <v>0</v>
      </c>
      <c r="Q82" s="34">
        <v>0</v>
      </c>
      <c r="R82" s="34">
        <v>0</v>
      </c>
      <c r="S82" s="34">
        <v>0</v>
      </c>
      <c r="T82" s="34">
        <v>0</v>
      </c>
      <c r="U82" s="34">
        <v>0</v>
      </c>
      <c r="V82" s="34">
        <v>0</v>
      </c>
      <c r="W82" s="34">
        <v>0</v>
      </c>
      <c r="X82" s="34">
        <v>0</v>
      </c>
      <c r="Y82" s="34">
        <v>0</v>
      </c>
      <c r="Z82" s="34">
        <v>0</v>
      </c>
      <c r="AA82" s="34">
        <v>0</v>
      </c>
    </row>
    <row r="83" spans="1:27" x14ac:dyDescent="0.35">
      <c r="A83" s="31" t="s">
        <v>123</v>
      </c>
      <c r="B83" s="31" t="s">
        <v>65</v>
      </c>
      <c r="C83" s="34">
        <v>0</v>
      </c>
      <c r="D83" s="34">
        <v>0</v>
      </c>
      <c r="E83" s="34">
        <v>0</v>
      </c>
      <c r="F83" s="34">
        <v>0</v>
      </c>
      <c r="G83" s="34">
        <v>0</v>
      </c>
      <c r="H83" s="34">
        <v>0</v>
      </c>
      <c r="I83" s="34">
        <v>0</v>
      </c>
      <c r="J83" s="34">
        <v>0</v>
      </c>
      <c r="K83" s="34">
        <v>0</v>
      </c>
      <c r="L83" s="34">
        <v>0</v>
      </c>
      <c r="M83" s="34">
        <v>0</v>
      </c>
      <c r="N83" s="34">
        <v>0</v>
      </c>
      <c r="O83" s="34">
        <v>0</v>
      </c>
      <c r="P83" s="34">
        <v>0</v>
      </c>
      <c r="Q83" s="34">
        <v>0</v>
      </c>
      <c r="R83" s="34">
        <v>0</v>
      </c>
      <c r="S83" s="34">
        <v>0</v>
      </c>
      <c r="T83" s="34">
        <v>0</v>
      </c>
      <c r="U83" s="34">
        <v>0</v>
      </c>
      <c r="V83" s="34">
        <v>0</v>
      </c>
      <c r="W83" s="34">
        <v>0</v>
      </c>
      <c r="X83" s="34">
        <v>0</v>
      </c>
      <c r="Y83" s="34">
        <v>0</v>
      </c>
      <c r="Z83" s="34">
        <v>0</v>
      </c>
      <c r="AA83" s="34">
        <v>0</v>
      </c>
    </row>
    <row r="84" spans="1:27" x14ac:dyDescent="0.35">
      <c r="A84" s="31" t="s">
        <v>123</v>
      </c>
      <c r="B84" s="31" t="s">
        <v>34</v>
      </c>
      <c r="C84" s="34">
        <v>0</v>
      </c>
      <c r="D84" s="34">
        <v>0</v>
      </c>
      <c r="E84" s="34">
        <v>0</v>
      </c>
      <c r="F84" s="34">
        <v>0</v>
      </c>
      <c r="G84" s="34">
        <v>0</v>
      </c>
      <c r="H84" s="34">
        <v>0</v>
      </c>
      <c r="I84" s="34">
        <v>0</v>
      </c>
      <c r="J84" s="34">
        <v>0</v>
      </c>
      <c r="K84" s="34">
        <v>0</v>
      </c>
      <c r="L84" s="34">
        <v>0</v>
      </c>
      <c r="M84" s="34">
        <v>0</v>
      </c>
      <c r="N84" s="34">
        <v>0</v>
      </c>
      <c r="O84" s="34">
        <v>0</v>
      </c>
      <c r="P84" s="34">
        <v>0</v>
      </c>
      <c r="Q84" s="34">
        <v>0</v>
      </c>
      <c r="R84" s="34">
        <v>0</v>
      </c>
      <c r="S84" s="34">
        <v>0</v>
      </c>
      <c r="T84" s="34">
        <v>0</v>
      </c>
      <c r="U84" s="34">
        <v>0</v>
      </c>
      <c r="V84" s="34">
        <v>0</v>
      </c>
      <c r="W84" s="34">
        <v>0</v>
      </c>
      <c r="X84" s="34">
        <v>0</v>
      </c>
      <c r="Y84" s="34">
        <v>0</v>
      </c>
      <c r="Z84" s="34">
        <v>0</v>
      </c>
      <c r="AA84" s="34">
        <v>0</v>
      </c>
    </row>
    <row r="85" spans="1:27" x14ac:dyDescent="0.35">
      <c r="A85" s="31" t="s">
        <v>123</v>
      </c>
      <c r="B85" s="31" t="s">
        <v>70</v>
      </c>
      <c r="C85" s="34">
        <v>0</v>
      </c>
      <c r="D85" s="34">
        <v>0</v>
      </c>
      <c r="E85" s="34">
        <v>0</v>
      </c>
      <c r="F85" s="34">
        <v>0</v>
      </c>
      <c r="G85" s="34">
        <v>0</v>
      </c>
      <c r="H85" s="34">
        <v>0</v>
      </c>
      <c r="I85" s="34">
        <v>0</v>
      </c>
      <c r="J85" s="34">
        <v>0</v>
      </c>
      <c r="K85" s="34">
        <v>0</v>
      </c>
      <c r="L85" s="34">
        <v>0</v>
      </c>
      <c r="M85" s="34">
        <v>0</v>
      </c>
      <c r="N85" s="34">
        <v>0</v>
      </c>
      <c r="O85" s="34">
        <v>0</v>
      </c>
      <c r="P85" s="34">
        <v>0</v>
      </c>
      <c r="Q85" s="34">
        <v>0</v>
      </c>
      <c r="R85" s="34">
        <v>0</v>
      </c>
      <c r="S85" s="34">
        <v>0</v>
      </c>
      <c r="T85" s="34">
        <v>0</v>
      </c>
      <c r="U85" s="34">
        <v>0</v>
      </c>
      <c r="V85" s="34">
        <v>0</v>
      </c>
      <c r="W85" s="34">
        <v>0</v>
      </c>
      <c r="X85" s="34">
        <v>0</v>
      </c>
      <c r="Y85" s="34">
        <v>0</v>
      </c>
      <c r="Z85" s="34">
        <v>0</v>
      </c>
      <c r="AA85" s="34">
        <v>0</v>
      </c>
    </row>
    <row r="86" spans="1:27" x14ac:dyDescent="0.35">
      <c r="A86" s="31" t="s">
        <v>123</v>
      </c>
      <c r="B86" s="31" t="s">
        <v>52</v>
      </c>
      <c r="C86" s="34">
        <v>0</v>
      </c>
      <c r="D86" s="34">
        <v>0</v>
      </c>
      <c r="E86" s="34">
        <v>0</v>
      </c>
      <c r="F86" s="34">
        <v>0</v>
      </c>
      <c r="G86" s="34">
        <v>0</v>
      </c>
      <c r="H86" s="34">
        <v>0</v>
      </c>
      <c r="I86" s="34">
        <v>0</v>
      </c>
      <c r="J86" s="34">
        <v>0</v>
      </c>
      <c r="K86" s="34">
        <v>0</v>
      </c>
      <c r="L86" s="34">
        <v>0</v>
      </c>
      <c r="M86" s="34">
        <v>0</v>
      </c>
      <c r="N86" s="34">
        <v>0</v>
      </c>
      <c r="O86" s="34">
        <v>0</v>
      </c>
      <c r="P86" s="34">
        <v>0</v>
      </c>
      <c r="Q86" s="34">
        <v>0</v>
      </c>
      <c r="R86" s="34">
        <v>0</v>
      </c>
      <c r="S86" s="34">
        <v>0</v>
      </c>
      <c r="T86" s="34">
        <v>0</v>
      </c>
      <c r="U86" s="34">
        <v>0</v>
      </c>
      <c r="V86" s="34">
        <v>0</v>
      </c>
      <c r="W86" s="34">
        <v>0</v>
      </c>
      <c r="X86" s="34">
        <v>0</v>
      </c>
      <c r="Y86" s="34">
        <v>0</v>
      </c>
      <c r="Z86" s="34">
        <v>0</v>
      </c>
      <c r="AA86" s="34">
        <v>0</v>
      </c>
    </row>
    <row r="87" spans="1:27" x14ac:dyDescent="0.35">
      <c r="A87" s="38" t="s">
        <v>127</v>
      </c>
      <c r="B87" s="38"/>
      <c r="C87" s="35">
        <v>0.10543714899999999</v>
      </c>
      <c r="D87" s="35">
        <v>0.157986559</v>
      </c>
      <c r="E87" s="35">
        <v>0.17292044099999998</v>
      </c>
      <c r="F87" s="35">
        <v>0.17207753199999992</v>
      </c>
      <c r="G87" s="35">
        <v>0.16189713</v>
      </c>
      <c r="H87" s="35">
        <v>0.16453140299999991</v>
      </c>
      <c r="I87" s="35">
        <v>0.16387737099999999</v>
      </c>
      <c r="J87" s="35">
        <v>0.1601627559999998</v>
      </c>
      <c r="K87" s="35">
        <v>0.16731673999999999</v>
      </c>
      <c r="L87" s="35">
        <v>0.18143831399999999</v>
      </c>
      <c r="M87" s="35">
        <v>0.16837369199999991</v>
      </c>
      <c r="N87" s="35">
        <v>0.18071087699999988</v>
      </c>
      <c r="O87" s="35">
        <v>0.185703862</v>
      </c>
      <c r="P87" s="35">
        <v>0.17185315800000001</v>
      </c>
      <c r="Q87" s="35">
        <v>39.442811619999894</v>
      </c>
      <c r="R87" s="35">
        <v>0.16138273399999992</v>
      </c>
      <c r="S87" s="35">
        <v>71.094923382999994</v>
      </c>
      <c r="T87" s="35">
        <v>0.17636462399999997</v>
      </c>
      <c r="U87" s="35">
        <v>33.702934727000006</v>
      </c>
      <c r="V87" s="35">
        <v>0.12827283399999989</v>
      </c>
      <c r="W87" s="35">
        <v>56.428514542000002</v>
      </c>
      <c r="X87" s="35">
        <v>0.15024728800000001</v>
      </c>
      <c r="Y87" s="35">
        <v>23.199511768000001</v>
      </c>
      <c r="Z87" s="35">
        <v>182.863730215</v>
      </c>
      <c r="AA87" s="35">
        <v>106.98150207600001</v>
      </c>
    </row>
  </sheetData>
  <sheetProtection algorithmName="SHA-512" hashValue="TLNN2bLuxXu1F7l8jA+krY/aVkKiyJwEZwQglt8+3riliAPgMrJCFbuEaGfxeisjJTMCM01gDMSWid4iOzVEJw==" saltValue="Vype7i7uTXigQQHtZvzVgg==" spinCount="100000" sheet="1" objects="1" scenarios="1"/>
  <mergeCells count="6">
    <mergeCell ref="A87:B87"/>
    <mergeCell ref="A17:B17"/>
    <mergeCell ref="A31:B31"/>
    <mergeCell ref="A45:B45"/>
    <mergeCell ref="A59:B59"/>
    <mergeCell ref="A73:B7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tabColor theme="7" tint="0.39997558519241921"/>
  </sheetPr>
  <dimension ref="A1:AA87"/>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149</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136</v>
      </c>
      <c r="B2" s="18" t="s">
        <v>137</v>
      </c>
    </row>
    <row r="3" spans="1:27" x14ac:dyDescent="0.35">
      <c r="B3" s="18"/>
    </row>
    <row r="4" spans="1:27" x14ac:dyDescent="0.35">
      <c r="A4" s="18" t="s">
        <v>116</v>
      </c>
      <c r="B4" s="18"/>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0</v>
      </c>
      <c r="D6" s="34">
        <v>0</v>
      </c>
      <c r="E6" s="34">
        <v>0</v>
      </c>
      <c r="F6" s="34">
        <v>0</v>
      </c>
      <c r="G6" s="34">
        <v>0</v>
      </c>
      <c r="H6" s="34">
        <v>0</v>
      </c>
      <c r="I6" s="34">
        <v>0</v>
      </c>
      <c r="J6" s="34">
        <v>0</v>
      </c>
      <c r="K6" s="34">
        <v>0</v>
      </c>
      <c r="L6" s="34">
        <v>0</v>
      </c>
      <c r="M6" s="34">
        <v>0</v>
      </c>
      <c r="N6" s="34">
        <v>0</v>
      </c>
      <c r="O6" s="34">
        <v>0</v>
      </c>
      <c r="P6" s="34">
        <v>0</v>
      </c>
      <c r="Q6" s="34">
        <v>0</v>
      </c>
      <c r="R6" s="34">
        <v>0</v>
      </c>
      <c r="S6" s="34">
        <v>0</v>
      </c>
      <c r="T6" s="34">
        <v>0</v>
      </c>
      <c r="U6" s="34">
        <v>0</v>
      </c>
      <c r="V6" s="34">
        <v>0</v>
      </c>
      <c r="W6" s="34">
        <v>0</v>
      </c>
      <c r="X6" s="34">
        <v>0</v>
      </c>
      <c r="Y6" s="34">
        <v>0</v>
      </c>
      <c r="Z6" s="34">
        <v>0</v>
      </c>
      <c r="AA6" s="34">
        <v>0</v>
      </c>
    </row>
    <row r="7" spans="1:27" x14ac:dyDescent="0.35">
      <c r="A7" s="31" t="s">
        <v>38</v>
      </c>
      <c r="B7" s="31" t="s">
        <v>68</v>
      </c>
      <c r="C7" s="34">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c r="W7" s="34">
        <v>0</v>
      </c>
      <c r="X7" s="34">
        <v>0</v>
      </c>
      <c r="Y7" s="34">
        <v>0</v>
      </c>
      <c r="Z7" s="34">
        <v>0</v>
      </c>
      <c r="AA7" s="34">
        <v>0</v>
      </c>
    </row>
    <row r="8" spans="1:27" x14ac:dyDescent="0.35">
      <c r="A8" s="31" t="s">
        <v>38</v>
      </c>
      <c r="B8" s="31" t="s">
        <v>18</v>
      </c>
      <c r="C8" s="34">
        <v>0</v>
      </c>
      <c r="D8" s="34">
        <v>2.1110899797803242</v>
      </c>
      <c r="E8" s="34">
        <v>0.34355062685279991</v>
      </c>
      <c r="F8" s="34">
        <v>6.8957485992406684E-2</v>
      </c>
      <c r="G8" s="34">
        <v>5.6352849606521802E-3</v>
      </c>
      <c r="H8" s="34">
        <v>1.9277762672327437E-2</v>
      </c>
      <c r="I8" s="34">
        <v>2.7646178584961295E-2</v>
      </c>
      <c r="J8" s="34">
        <v>4.0510701114661173E-2</v>
      </c>
      <c r="K8" s="34">
        <v>9.5301756789131886E-2</v>
      </c>
      <c r="L8" s="34">
        <v>0.18795524606174799</v>
      </c>
      <c r="M8" s="34">
        <v>7.9015145665063905E-3</v>
      </c>
      <c r="N8" s="34">
        <v>0.15514013423957959</v>
      </c>
      <c r="O8" s="34">
        <v>0.23027133439393285</v>
      </c>
      <c r="P8" s="34">
        <v>3.2315602925805514E-3</v>
      </c>
      <c r="Q8" s="34">
        <v>0.15665845517965149</v>
      </c>
      <c r="R8" s="34">
        <v>2.067684618746227E-2</v>
      </c>
      <c r="S8" s="34">
        <v>0.78201905109427006</v>
      </c>
      <c r="T8" s="34">
        <v>1.6481055296994975E-2</v>
      </c>
      <c r="U8" s="34">
        <v>2.0309927241814796E-2</v>
      </c>
      <c r="V8" s="34">
        <v>5.6689425322903548E-3</v>
      </c>
      <c r="W8" s="34">
        <v>0.23504403991873082</v>
      </c>
      <c r="X8" s="34">
        <v>0.75622344638876082</v>
      </c>
      <c r="Y8" s="34">
        <v>1.422029957719978E-2</v>
      </c>
      <c r="Z8" s="34">
        <v>1.3541155000037792E-2</v>
      </c>
      <c r="AA8" s="34">
        <v>3.8460603115144298E-4</v>
      </c>
    </row>
    <row r="9" spans="1:27" x14ac:dyDescent="0.35">
      <c r="A9" s="31" t="s">
        <v>38</v>
      </c>
      <c r="B9" s="31" t="s">
        <v>30</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row>
    <row r="10" spans="1:27" x14ac:dyDescent="0.35">
      <c r="A10" s="31" t="s">
        <v>38</v>
      </c>
      <c r="B10" s="31" t="s">
        <v>63</v>
      </c>
      <c r="C10" s="34">
        <v>3.0671436356516208</v>
      </c>
      <c r="D10" s="34">
        <v>6.4103076897052871E-2</v>
      </c>
      <c r="E10" s="34">
        <v>0.33905800473125708</v>
      </c>
      <c r="F10" s="34">
        <v>7.7464760612209749E-2</v>
      </c>
      <c r="G10" s="34">
        <v>7.077453395494028E-2</v>
      </c>
      <c r="H10" s="34">
        <v>8.1778319582373943E-2</v>
      </c>
      <c r="I10" s="34">
        <v>8.2233392634361802E-2</v>
      </c>
      <c r="J10" s="34">
        <v>7.9222621031309642E-2</v>
      </c>
      <c r="K10" s="34">
        <v>8.2016533215259424E-2</v>
      </c>
      <c r="L10" s="34">
        <v>8.4390128154342894E-2</v>
      </c>
      <c r="M10" s="34">
        <v>6.6543119000170015E-2</v>
      </c>
      <c r="N10" s="34">
        <v>0.1138441282613793</v>
      </c>
      <c r="O10" s="34">
        <v>0.13530711457562777</v>
      </c>
      <c r="P10" s="34">
        <v>7.2892060379334489E-2</v>
      </c>
      <c r="Q10" s="34">
        <v>39538.675317285655</v>
      </c>
      <c r="R10" s="34">
        <v>0.13835176634009885</v>
      </c>
      <c r="S10" s="34">
        <v>182653.67363614088</v>
      </c>
      <c r="T10" s="34">
        <v>9.5551737273173558E-3</v>
      </c>
      <c r="U10" s="34">
        <v>1.5172071119210396E-2</v>
      </c>
      <c r="V10" s="34">
        <v>2.3201199879755569E-2</v>
      </c>
      <c r="W10" s="34">
        <v>0.1320233412470749</v>
      </c>
      <c r="X10" s="34">
        <v>6081.7418000080825</v>
      </c>
      <c r="Y10" s="34">
        <v>1.12551804910705E-2</v>
      </c>
      <c r="Z10" s="34">
        <v>32669.340875854956</v>
      </c>
      <c r="AA10" s="34">
        <v>1.6466761883337242E-3</v>
      </c>
    </row>
    <row r="11" spans="1:27" x14ac:dyDescent="0.35">
      <c r="A11" s="31" t="s">
        <v>38</v>
      </c>
      <c r="B11" s="31" t="s">
        <v>62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row>
    <row r="12" spans="1:27" x14ac:dyDescent="0.35">
      <c r="A12" s="31" t="s">
        <v>38</v>
      </c>
      <c r="B12" s="31" t="s">
        <v>66</v>
      </c>
      <c r="C12" s="34">
        <v>0</v>
      </c>
      <c r="D12" s="34">
        <v>1058171.5055836244</v>
      </c>
      <c r="E12" s="34">
        <v>421161.29065760475</v>
      </c>
      <c r="F12" s="34">
        <v>76479.913390342379</v>
      </c>
      <c r="G12" s="34">
        <v>9.7984012516300538</v>
      </c>
      <c r="H12" s="34">
        <v>21.922465035080478</v>
      </c>
      <c r="I12" s="34">
        <v>6.3326334805719338</v>
      </c>
      <c r="J12" s="34">
        <v>1750669.7197394422</v>
      </c>
      <c r="K12" s="34">
        <v>1014178.6790137319</v>
      </c>
      <c r="L12" s="34">
        <v>1403787.3957346291</v>
      </c>
      <c r="M12" s="34">
        <v>253548.24681527994</v>
      </c>
      <c r="N12" s="34">
        <v>2013978.4523256468</v>
      </c>
      <c r="O12" s="34">
        <v>769864.24123673304</v>
      </c>
      <c r="P12" s="34">
        <v>1756187.6342271008</v>
      </c>
      <c r="Q12" s="34">
        <v>1160382.3923156906</v>
      </c>
      <c r="R12" s="34">
        <v>544020.55882248178</v>
      </c>
      <c r="S12" s="34">
        <v>458650.49346075871</v>
      </c>
      <c r="T12" s="34">
        <v>175059.44841632093</v>
      </c>
      <c r="U12" s="34">
        <v>32050.216995513525</v>
      </c>
      <c r="V12" s="34">
        <v>123177.14150960764</v>
      </c>
      <c r="W12" s="34">
        <v>323681.91319234861</v>
      </c>
      <c r="X12" s="34">
        <v>321955.66753699398</v>
      </c>
      <c r="Y12" s="34">
        <v>42181.395798791586</v>
      </c>
      <c r="Z12" s="34">
        <v>49416.531216607742</v>
      </c>
      <c r="AA12" s="34">
        <v>49994.402107417285</v>
      </c>
    </row>
    <row r="13" spans="1:27" x14ac:dyDescent="0.35">
      <c r="A13" s="31" t="s">
        <v>38</v>
      </c>
      <c r="B13" s="31" t="s">
        <v>65</v>
      </c>
      <c r="C13" s="34">
        <v>481642.28845170961</v>
      </c>
      <c r="D13" s="34">
        <v>166613.24086225996</v>
      </c>
      <c r="E13" s="34">
        <v>588811.71325756935</v>
      </c>
      <c r="F13" s="34">
        <v>0.17538721600611862</v>
      </c>
      <c r="G13" s="34">
        <v>6.6786105178925643</v>
      </c>
      <c r="H13" s="34">
        <v>621150.02538518573</v>
      </c>
      <c r="I13" s="34">
        <v>545549.03684744006</v>
      </c>
      <c r="J13" s="34">
        <v>212604.5916511</v>
      </c>
      <c r="K13" s="34">
        <v>196372.68842475163</v>
      </c>
      <c r="L13" s="34">
        <v>1295399.4131064385</v>
      </c>
      <c r="M13" s="34">
        <v>189471.50851652707</v>
      </c>
      <c r="N13" s="34">
        <v>256090.203885547</v>
      </c>
      <c r="O13" s="34">
        <v>506395.06349078455</v>
      </c>
      <c r="P13" s="34">
        <v>1.2798642652402997E-2</v>
      </c>
      <c r="Q13" s="34">
        <v>101004.22454745804</v>
      </c>
      <c r="R13" s="34">
        <v>111728.12321453221</v>
      </c>
      <c r="S13" s="34">
        <v>279434.34243483713</v>
      </c>
      <c r="T13" s="34">
        <v>147585.26099916731</v>
      </c>
      <c r="U13" s="34">
        <v>2.7541571190640962E-2</v>
      </c>
      <c r="V13" s="34">
        <v>180390.66917337582</v>
      </c>
      <c r="W13" s="34">
        <v>215880.87466883581</v>
      </c>
      <c r="X13" s="34">
        <v>198720.25329151124</v>
      </c>
      <c r="Y13" s="34">
        <v>13913.794740442696</v>
      </c>
      <c r="Z13" s="34">
        <v>1.2854442900957563E-2</v>
      </c>
      <c r="AA13" s="34">
        <v>18978.271731296052</v>
      </c>
    </row>
    <row r="14" spans="1:27" x14ac:dyDescent="0.35">
      <c r="A14" s="31" t="s">
        <v>38</v>
      </c>
      <c r="B14" s="31" t="s">
        <v>34</v>
      </c>
      <c r="C14" s="34">
        <v>12.927592557782901</v>
      </c>
      <c r="D14" s="34">
        <v>0.13306990252125192</v>
      </c>
      <c r="E14" s="34">
        <v>1.5380472969539998E-4</v>
      </c>
      <c r="F14" s="34">
        <v>0</v>
      </c>
      <c r="G14" s="34">
        <v>4.5934972320547862E-3</v>
      </c>
      <c r="H14" s="34">
        <v>2.7546791206356738</v>
      </c>
      <c r="I14" s="34">
        <v>3.3594161757585179</v>
      </c>
      <c r="J14" s="34">
        <v>1.1775217932522428</v>
      </c>
      <c r="K14" s="34">
        <v>1.8733516972001801E-3</v>
      </c>
      <c r="L14" s="34">
        <v>270792.26763862785</v>
      </c>
      <c r="M14" s="34">
        <v>0.6202645157754757</v>
      </c>
      <c r="N14" s="34">
        <v>288113.00121935073</v>
      </c>
      <c r="O14" s="34">
        <v>617701.76460941113</v>
      </c>
      <c r="P14" s="34">
        <v>9.0776507273853779E-4</v>
      </c>
      <c r="Q14" s="34">
        <v>8.4913330423895853E-4</v>
      </c>
      <c r="R14" s="34">
        <v>1.0165624576763142E-4</v>
      </c>
      <c r="S14" s="34">
        <v>68171.893751381183</v>
      </c>
      <c r="T14" s="34">
        <v>2.670748178228586E-4</v>
      </c>
      <c r="U14" s="34">
        <v>7.7549508180634811E-4</v>
      </c>
      <c r="V14" s="34">
        <v>1.1461646923230148E-2</v>
      </c>
      <c r="W14" s="34">
        <v>63767.653949366977</v>
      </c>
      <c r="X14" s="34">
        <v>69247.922586556117</v>
      </c>
      <c r="Y14" s="34">
        <v>1.5708221912629359E-2</v>
      </c>
      <c r="Z14" s="34">
        <v>24958.061767982854</v>
      </c>
      <c r="AA14" s="34">
        <v>2.1539344741037011E-2</v>
      </c>
    </row>
    <row r="15" spans="1:27" x14ac:dyDescent="0.35">
      <c r="A15" s="31" t="s">
        <v>38</v>
      </c>
      <c r="B15" s="31" t="s">
        <v>70</v>
      </c>
      <c r="C15" s="34">
        <v>0</v>
      </c>
      <c r="D15" s="34">
        <v>0</v>
      </c>
      <c r="E15" s="34">
        <v>0</v>
      </c>
      <c r="F15" s="34">
        <v>17.283010605055619</v>
      </c>
      <c r="G15" s="34">
        <v>0.63459744541135577</v>
      </c>
      <c r="H15" s="34">
        <v>1.0313612664865703</v>
      </c>
      <c r="I15" s="34">
        <v>0.77460533322330039</v>
      </c>
      <c r="J15" s="34">
        <v>0.57491931772808291</v>
      </c>
      <c r="K15" s="34">
        <v>1.0856655689436334</v>
      </c>
      <c r="L15" s="34">
        <v>3.7358702763749752</v>
      </c>
      <c r="M15" s="34">
        <v>0.67297614675403516</v>
      </c>
      <c r="N15" s="34">
        <v>3.2790220087503643</v>
      </c>
      <c r="O15" s="34">
        <v>2.0927113066536966</v>
      </c>
      <c r="P15" s="34">
        <v>0.43404401341657473</v>
      </c>
      <c r="Q15" s="34">
        <v>38.732206309054312</v>
      </c>
      <c r="R15" s="34">
        <v>221635.73187352129</v>
      </c>
      <c r="S15" s="34">
        <v>761157.56946798007</v>
      </c>
      <c r="T15" s="34">
        <v>0.16883670210876769</v>
      </c>
      <c r="U15" s="34">
        <v>0.65039805762065839</v>
      </c>
      <c r="V15" s="34">
        <v>0.47626718805208318</v>
      </c>
      <c r="W15" s="34">
        <v>352078.08836538548</v>
      </c>
      <c r="X15" s="34">
        <v>126792.64948380805</v>
      </c>
      <c r="Y15" s="34">
        <v>1.8504281003998247E-2</v>
      </c>
      <c r="Z15" s="34">
        <v>80048.519572444377</v>
      </c>
      <c r="AA15" s="34">
        <v>1.8012539446504414E-2</v>
      </c>
    </row>
    <row r="16" spans="1:27" x14ac:dyDescent="0.35">
      <c r="A16" s="31" t="s">
        <v>38</v>
      </c>
      <c r="B16" s="31" t="s">
        <v>52</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row>
    <row r="17" spans="1:27" x14ac:dyDescent="0.35">
      <c r="A17" s="38" t="s">
        <v>127</v>
      </c>
      <c r="B17" s="38"/>
      <c r="C17" s="35">
        <v>481645.35559534526</v>
      </c>
      <c r="D17" s="35">
        <v>1224786.9216389409</v>
      </c>
      <c r="E17" s="35">
        <v>1009973.6865238056</v>
      </c>
      <c r="F17" s="35">
        <v>76480.235199804985</v>
      </c>
      <c r="G17" s="35">
        <v>16.553421588438212</v>
      </c>
      <c r="H17" s="35">
        <v>621172.04890630301</v>
      </c>
      <c r="I17" s="35">
        <v>545555.47936049185</v>
      </c>
      <c r="J17" s="35">
        <v>1963274.4311238644</v>
      </c>
      <c r="K17" s="35">
        <v>1210551.5447567734</v>
      </c>
      <c r="L17" s="35">
        <v>2699187.0811864417</v>
      </c>
      <c r="M17" s="35">
        <v>443019.82977644057</v>
      </c>
      <c r="N17" s="35">
        <v>2270068.9251954565</v>
      </c>
      <c r="O17" s="35">
        <v>1276259.6703059666</v>
      </c>
      <c r="P17" s="35">
        <v>1756187.7231493641</v>
      </c>
      <c r="Q17" s="35">
        <v>1300925.4488388896</v>
      </c>
      <c r="R17" s="35">
        <v>655748.84106562659</v>
      </c>
      <c r="S17" s="35">
        <v>920739.29155078775</v>
      </c>
      <c r="T17" s="35">
        <v>322644.73545171728</v>
      </c>
      <c r="U17" s="35">
        <v>32050.280019083079</v>
      </c>
      <c r="V17" s="35">
        <v>303567.8395531259</v>
      </c>
      <c r="W17" s="35">
        <v>539563.15492856561</v>
      </c>
      <c r="X17" s="35">
        <v>526758.41885195964</v>
      </c>
      <c r="Y17" s="35">
        <v>56095.216014714351</v>
      </c>
      <c r="Z17" s="35">
        <v>82085.8984880606</v>
      </c>
      <c r="AA17" s="35">
        <v>68972.675869995554</v>
      </c>
    </row>
    <row r="18" spans="1:27" x14ac:dyDescent="0.35">
      <c r="A18" s="13"/>
      <c r="B18" s="13"/>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row>
    <row r="21" spans="1:27"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x14ac:dyDescent="0.35">
      <c r="A22" s="31" t="s">
        <v>119</v>
      </c>
      <c r="B22" s="31" t="s">
        <v>18</v>
      </c>
      <c r="C22" s="34">
        <v>0</v>
      </c>
      <c r="D22" s="34">
        <v>0.4332622943103</v>
      </c>
      <c r="E22" s="34">
        <v>0.16835889735100698</v>
      </c>
      <c r="F22" s="34">
        <v>4.0701709980959996E-2</v>
      </c>
      <c r="G22" s="34">
        <v>0</v>
      </c>
      <c r="H22" s="34">
        <v>3.0033508309857597E-4</v>
      </c>
      <c r="I22" s="34">
        <v>1.2759261371795101E-3</v>
      </c>
      <c r="J22" s="34">
        <v>4.0143270189428497E-3</v>
      </c>
      <c r="K22" s="34">
        <v>2.3157438208399998E-2</v>
      </c>
      <c r="L22" s="34">
        <v>8.1633791327564389E-2</v>
      </c>
      <c r="M22" s="34">
        <v>2.9979213888177604E-4</v>
      </c>
      <c r="N22" s="34">
        <v>3.7018893214099499E-2</v>
      </c>
      <c r="O22" s="34">
        <v>0.103212384641684</v>
      </c>
      <c r="P22" s="34">
        <v>1.87175624866304E-4</v>
      </c>
      <c r="Q22" s="34">
        <v>0.10447417656736301</v>
      </c>
      <c r="R22" s="34">
        <v>1.6012211733245198E-4</v>
      </c>
      <c r="S22" s="34">
        <v>0.41614966908357703</v>
      </c>
      <c r="T22" s="34">
        <v>1.49158787186912E-3</v>
      </c>
      <c r="U22" s="34">
        <v>3.4136181010684005E-4</v>
      </c>
      <c r="V22" s="34">
        <v>3.4302183790117101E-3</v>
      </c>
      <c r="W22" s="34">
        <v>0.11466042928417601</v>
      </c>
      <c r="X22" s="34">
        <v>0.723757095670576</v>
      </c>
      <c r="Y22" s="34">
        <v>6.5073783900231595E-4</v>
      </c>
      <c r="Z22" s="34">
        <v>1.6705936894824E-5</v>
      </c>
      <c r="AA22" s="34">
        <v>1.16963057538053E-5</v>
      </c>
    </row>
    <row r="23" spans="1:27"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x14ac:dyDescent="0.35">
      <c r="A24" s="31" t="s">
        <v>119</v>
      </c>
      <c r="B24" s="31" t="s">
        <v>63</v>
      </c>
      <c r="C24" s="34">
        <v>1.3815922423830429</v>
      </c>
      <c r="D24" s="34">
        <v>4.2792225878227723E-3</v>
      </c>
      <c r="E24" s="34">
        <v>3.2615019548618396E-2</v>
      </c>
      <c r="F24" s="34">
        <v>1.3188159963230386E-2</v>
      </c>
      <c r="G24" s="34">
        <v>1.9378104000691808E-2</v>
      </c>
      <c r="H24" s="34">
        <v>2.1366359477060653E-2</v>
      </c>
      <c r="I24" s="34">
        <v>2.1255712498602201E-2</v>
      </c>
      <c r="J24" s="34">
        <v>2.099994960362685E-2</v>
      </c>
      <c r="K24" s="34">
        <v>2.1624825580928608E-2</v>
      </c>
      <c r="L24" s="34">
        <v>2.3814080394995302E-2</v>
      </c>
      <c r="M24" s="34">
        <v>1.640572964862411E-2</v>
      </c>
      <c r="N24" s="34">
        <v>3.73209891587995E-2</v>
      </c>
      <c r="O24" s="34">
        <v>4.1005555435894132E-2</v>
      </c>
      <c r="P24" s="34">
        <v>2.070978758471129E-2</v>
      </c>
      <c r="Q24" s="34">
        <v>39538.507011886417</v>
      </c>
      <c r="R24" s="34">
        <v>1.3817214240983238E-2</v>
      </c>
      <c r="S24" s="34">
        <v>182652.61047439469</v>
      </c>
      <c r="T24" s="34">
        <v>3.4331461680259913E-3</v>
      </c>
      <c r="U24" s="34">
        <v>5.6558680803375002E-3</v>
      </c>
      <c r="V24" s="34">
        <v>9.4169456247556807E-3</v>
      </c>
      <c r="W24" s="34">
        <v>5.5609678098420601E-2</v>
      </c>
      <c r="X24" s="34">
        <v>6081.7379450566714</v>
      </c>
      <c r="Y24" s="34">
        <v>7.3916484569332809E-3</v>
      </c>
      <c r="Z24" s="34">
        <v>12346.415389024869</v>
      </c>
      <c r="AA24" s="34">
        <v>5.9347715062473092E-4</v>
      </c>
    </row>
    <row r="25" spans="1:27" x14ac:dyDescent="0.35">
      <c r="A25" s="31" t="s">
        <v>119</v>
      </c>
      <c r="B25" s="31" t="s">
        <v>62</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row>
    <row r="26" spans="1:27" x14ac:dyDescent="0.35">
      <c r="A26" s="31" t="s">
        <v>119</v>
      </c>
      <c r="B26" s="31" t="s">
        <v>66</v>
      </c>
      <c r="C26" s="34">
        <v>0</v>
      </c>
      <c r="D26" s="34">
        <v>10.219457303652948</v>
      </c>
      <c r="E26" s="34">
        <v>4.5109176834775075</v>
      </c>
      <c r="F26" s="34">
        <v>3.5542911059076365</v>
      </c>
      <c r="G26" s="34">
        <v>2.9987975119855013</v>
      </c>
      <c r="H26" s="34">
        <v>7.8942276351290248</v>
      </c>
      <c r="I26" s="34">
        <v>0.10253066005218198</v>
      </c>
      <c r="J26" s="34">
        <v>5.1686846431437932</v>
      </c>
      <c r="K26" s="34">
        <v>1.0422456624491641</v>
      </c>
      <c r="L26" s="34">
        <v>153058.88704261006</v>
      </c>
      <c r="M26" s="34">
        <v>5.6310303696050418E-2</v>
      </c>
      <c r="N26" s="34">
        <v>1464994.4081070609</v>
      </c>
      <c r="O26" s="34">
        <v>360161.33004648896</v>
      </c>
      <c r="P26" s="34">
        <v>383919.71340816707</v>
      </c>
      <c r="Q26" s="34">
        <v>215095.30156115087</v>
      </c>
      <c r="R26" s="34">
        <v>251149.25033828823</v>
      </c>
      <c r="S26" s="34">
        <v>78510.633885718722</v>
      </c>
      <c r="T26" s="34">
        <v>31550.170436396835</v>
      </c>
      <c r="U26" s="34">
        <v>0.71327350687762581</v>
      </c>
      <c r="V26" s="34">
        <v>0.56704368158707896</v>
      </c>
      <c r="W26" s="34">
        <v>5690.3850245687227</v>
      </c>
      <c r="X26" s="34">
        <v>110971.99902696158</v>
      </c>
      <c r="Y26" s="34">
        <v>6.6100352795398524E-3</v>
      </c>
      <c r="Z26" s="34">
        <v>2.0815061158692055E-2</v>
      </c>
      <c r="AA26" s="34">
        <v>3665.3856146986641</v>
      </c>
    </row>
    <row r="27" spans="1:27" x14ac:dyDescent="0.35">
      <c r="A27" s="31" t="s">
        <v>119</v>
      </c>
      <c r="B27" s="31" t="s">
        <v>65</v>
      </c>
      <c r="C27" s="34">
        <v>481636.80614521733</v>
      </c>
      <c r="D27" s="34">
        <v>166608.93677044549</v>
      </c>
      <c r="E27" s="34">
        <v>588811.57973902579</v>
      </c>
      <c r="F27" s="34">
        <v>7.4131448998913774E-2</v>
      </c>
      <c r="G27" s="34">
        <v>1.1837673957736528</v>
      </c>
      <c r="H27" s="34">
        <v>621131.54048467067</v>
      </c>
      <c r="I27" s="34">
        <v>537876.90231784247</v>
      </c>
      <c r="J27" s="34">
        <v>0.28288424436442328</v>
      </c>
      <c r="K27" s="34">
        <v>186196.06792709348</v>
      </c>
      <c r="L27" s="34">
        <v>806096.46752789151</v>
      </c>
      <c r="M27" s="34">
        <v>1.1443115237252766</v>
      </c>
      <c r="N27" s="34">
        <v>79681.680179371397</v>
      </c>
      <c r="O27" s="34">
        <v>491702.091440082</v>
      </c>
      <c r="P27" s="34">
        <v>4.8119621008719197E-3</v>
      </c>
      <c r="Q27" s="34">
        <v>1.7705531204254137</v>
      </c>
      <c r="R27" s="34">
        <v>6.432103293653707E-2</v>
      </c>
      <c r="S27" s="34">
        <v>279434.26350159437</v>
      </c>
      <c r="T27" s="34">
        <v>0.80756258208136056</v>
      </c>
      <c r="U27" s="34">
        <v>9.6104079046435611E-3</v>
      </c>
      <c r="V27" s="34">
        <v>179321.12219048344</v>
      </c>
      <c r="W27" s="34">
        <v>102135.42311267169</v>
      </c>
      <c r="X27" s="34">
        <v>20539.735187982973</v>
      </c>
      <c r="Y27" s="34">
        <v>13913.676879818313</v>
      </c>
      <c r="Z27" s="34">
        <v>1.6059987432712067E-3</v>
      </c>
      <c r="AA27" s="34">
        <v>17619.06763952121</v>
      </c>
    </row>
    <row r="28" spans="1:27" x14ac:dyDescent="0.35">
      <c r="A28" s="31" t="s">
        <v>119</v>
      </c>
      <c r="B28" s="31" t="s">
        <v>34</v>
      </c>
      <c r="C28" s="34">
        <v>7.4888299469873312</v>
      </c>
      <c r="D28" s="34">
        <v>4.0183702570096638E-3</v>
      </c>
      <c r="E28" s="34">
        <v>0</v>
      </c>
      <c r="F28" s="34">
        <v>0</v>
      </c>
      <c r="G28" s="34">
        <v>2.2349950867535497E-3</v>
      </c>
      <c r="H28" s="34">
        <v>1.3573517270251749</v>
      </c>
      <c r="I28" s="34">
        <v>1.8357253386737471</v>
      </c>
      <c r="J28" s="34">
        <v>0.57562023731349188</v>
      </c>
      <c r="K28" s="34">
        <v>9.3198651928022103E-4</v>
      </c>
      <c r="L28" s="34">
        <v>260715.48579175683</v>
      </c>
      <c r="M28" s="34">
        <v>6.0089788566137239E-2</v>
      </c>
      <c r="N28" s="34">
        <v>191891.9408755402</v>
      </c>
      <c r="O28" s="34">
        <v>500656.87026137754</v>
      </c>
      <c r="P28" s="34">
        <v>4.5646683681902373E-4</v>
      </c>
      <c r="Q28" s="34">
        <v>4.497727187707226E-4</v>
      </c>
      <c r="R28" s="34">
        <v>0</v>
      </c>
      <c r="S28" s="34">
        <v>7.5159694365236007E-5</v>
      </c>
      <c r="T28" s="34">
        <v>1.4562998352616791E-4</v>
      </c>
      <c r="U28" s="34">
        <v>4.351573680230146E-4</v>
      </c>
      <c r="V28" s="34">
        <v>5.8428948602149847E-3</v>
      </c>
      <c r="W28" s="34">
        <v>55754.25703225028</v>
      </c>
      <c r="X28" s="34">
        <v>69247.629389578404</v>
      </c>
      <c r="Y28" s="34">
        <v>6.2786622552521562E-3</v>
      </c>
      <c r="Z28" s="34">
        <v>3.8818377009894802</v>
      </c>
      <c r="AA28" s="34">
        <v>9.6849522311497505E-3</v>
      </c>
    </row>
    <row r="29" spans="1:27" x14ac:dyDescent="0.35">
      <c r="A29" s="31" t="s">
        <v>119</v>
      </c>
      <c r="B29" s="31" t="s">
        <v>70</v>
      </c>
      <c r="C29" s="34">
        <v>0</v>
      </c>
      <c r="D29" s="34">
        <v>0</v>
      </c>
      <c r="E29" s="34">
        <v>0</v>
      </c>
      <c r="F29" s="34">
        <v>9.5134775330100485</v>
      </c>
      <c r="G29" s="34">
        <v>0.18878507547865675</v>
      </c>
      <c r="H29" s="34">
        <v>0.37313582598208239</v>
      </c>
      <c r="I29" s="34">
        <v>0.28301594808012331</v>
      </c>
      <c r="J29" s="34">
        <v>0.16026191151864391</v>
      </c>
      <c r="K29" s="34">
        <v>0.37904500407456643</v>
      </c>
      <c r="L29" s="34">
        <v>2.0867318501629919</v>
      </c>
      <c r="M29" s="34">
        <v>0.22661470590469421</v>
      </c>
      <c r="N29" s="34">
        <v>1.6215749537520938</v>
      </c>
      <c r="O29" s="34">
        <v>1.2328720292778421</v>
      </c>
      <c r="P29" s="34">
        <v>0.247259585042125</v>
      </c>
      <c r="Q29" s="34">
        <v>29.951405334750962</v>
      </c>
      <c r="R29" s="34">
        <v>221564.72686507867</v>
      </c>
      <c r="S29" s="34">
        <v>494405.16151801572</v>
      </c>
      <c r="T29" s="34">
        <v>5.7159902598237895E-2</v>
      </c>
      <c r="U29" s="34">
        <v>0.23098742815087239</v>
      </c>
      <c r="V29" s="34">
        <v>0.26661419990794444</v>
      </c>
      <c r="W29" s="34">
        <v>50421.002563357775</v>
      </c>
      <c r="X29" s="34">
        <v>2.138060566908228E-2</v>
      </c>
      <c r="Y29" s="34">
        <v>4.8133996659133656E-3</v>
      </c>
      <c r="Z29" s="34">
        <v>1.569431167035735</v>
      </c>
      <c r="AA29" s="34">
        <v>3.961651140898647E-3</v>
      </c>
    </row>
    <row r="30" spans="1:27" x14ac:dyDescent="0.35">
      <c r="A30" s="31" t="s">
        <v>119</v>
      </c>
      <c r="B30" s="31" t="s">
        <v>52</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row>
    <row r="31" spans="1:27" x14ac:dyDescent="0.35">
      <c r="A31" s="38" t="s">
        <v>127</v>
      </c>
      <c r="B31" s="38"/>
      <c r="C31" s="35">
        <v>481638.18773745972</v>
      </c>
      <c r="D31" s="35">
        <v>166619.59376926604</v>
      </c>
      <c r="E31" s="35">
        <v>588816.29163062619</v>
      </c>
      <c r="F31" s="35">
        <v>3.6823124248507408</v>
      </c>
      <c r="G31" s="35">
        <v>4.2019430117598455</v>
      </c>
      <c r="H31" s="35">
        <v>621139.45637900033</v>
      </c>
      <c r="I31" s="35">
        <v>537877.0273801412</v>
      </c>
      <c r="J31" s="35">
        <v>5.4765831641307861</v>
      </c>
      <c r="K31" s="35">
        <v>186197.15495501971</v>
      </c>
      <c r="L31" s="35">
        <v>959155.46001837333</v>
      </c>
      <c r="M31" s="35">
        <v>1.2173273492088328</v>
      </c>
      <c r="N31" s="35">
        <v>1544676.1626263149</v>
      </c>
      <c r="O31" s="35">
        <v>851863.56570451101</v>
      </c>
      <c r="P31" s="35">
        <v>383919.73911709234</v>
      </c>
      <c r="Q31" s="35">
        <v>254635.68360033428</v>
      </c>
      <c r="R31" s="35">
        <v>251149.3286366575</v>
      </c>
      <c r="S31" s="35">
        <v>540597.92401137692</v>
      </c>
      <c r="T31" s="35">
        <v>31550.982923712956</v>
      </c>
      <c r="U31" s="35">
        <v>0.7288811446727137</v>
      </c>
      <c r="V31" s="35">
        <v>179321.70208132901</v>
      </c>
      <c r="W31" s="35">
        <v>107825.97840734779</v>
      </c>
      <c r="X31" s="35">
        <v>137594.19591709689</v>
      </c>
      <c r="Y31" s="35">
        <v>13913.691532239889</v>
      </c>
      <c r="Z31" s="35">
        <v>12346.437826790707</v>
      </c>
      <c r="AA31" s="35">
        <v>21284.453859393332</v>
      </c>
    </row>
    <row r="33" spans="1:27"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x14ac:dyDescent="0.35">
      <c r="A34" s="31" t="s">
        <v>120</v>
      </c>
      <c r="B34" s="31" t="s">
        <v>60</v>
      </c>
      <c r="C34" s="34">
        <v>0</v>
      </c>
      <c r="D34" s="34">
        <v>0</v>
      </c>
      <c r="E34" s="34">
        <v>0</v>
      </c>
      <c r="F34" s="34">
        <v>0</v>
      </c>
      <c r="G34" s="34">
        <v>0</v>
      </c>
      <c r="H34" s="34">
        <v>0</v>
      </c>
      <c r="I34" s="34">
        <v>0</v>
      </c>
      <c r="J34" s="34">
        <v>0</v>
      </c>
      <c r="K34" s="34">
        <v>0</v>
      </c>
      <c r="L34" s="34">
        <v>0</v>
      </c>
      <c r="M34" s="34">
        <v>0</v>
      </c>
      <c r="N34" s="34">
        <v>0</v>
      </c>
      <c r="O34" s="34">
        <v>0</v>
      </c>
      <c r="P34" s="34">
        <v>0</v>
      </c>
      <c r="Q34" s="34">
        <v>0</v>
      </c>
      <c r="R34" s="34">
        <v>0</v>
      </c>
      <c r="S34" s="34">
        <v>0</v>
      </c>
      <c r="T34" s="34">
        <v>0</v>
      </c>
      <c r="U34" s="34">
        <v>0</v>
      </c>
      <c r="V34" s="34">
        <v>0</v>
      </c>
      <c r="W34" s="34">
        <v>0</v>
      </c>
      <c r="X34" s="34">
        <v>0</v>
      </c>
      <c r="Y34" s="34">
        <v>0</v>
      </c>
      <c r="Z34" s="34">
        <v>0</v>
      </c>
      <c r="AA34" s="34">
        <v>0</v>
      </c>
    </row>
    <row r="35" spans="1:27"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x14ac:dyDescent="0.35">
      <c r="A36" s="31" t="s">
        <v>120</v>
      </c>
      <c r="B36" s="31" t="s">
        <v>18</v>
      </c>
      <c r="C36" s="34">
        <v>0</v>
      </c>
      <c r="D36" s="34">
        <v>0.49562831409484803</v>
      </c>
      <c r="E36" s="34">
        <v>9.8386577332153485E-3</v>
      </c>
      <c r="F36" s="34">
        <v>3.8795303153138397E-3</v>
      </c>
      <c r="G36" s="34">
        <v>3.3895493644180001E-4</v>
      </c>
      <c r="H36" s="34">
        <v>5.7462696458154805E-4</v>
      </c>
      <c r="I36" s="34">
        <v>2.1747059576784E-3</v>
      </c>
      <c r="J36" s="34">
        <v>1.3559646010535E-2</v>
      </c>
      <c r="K36" s="34">
        <v>1.32536291249139E-2</v>
      </c>
      <c r="L36" s="34">
        <v>1.5755218037922E-2</v>
      </c>
      <c r="M36" s="34">
        <v>6.7707558083780007E-3</v>
      </c>
      <c r="N36" s="34">
        <v>3.00151460099333E-2</v>
      </c>
      <c r="O36" s="34">
        <v>4.7742709781253605E-2</v>
      </c>
      <c r="P36" s="34">
        <v>1.7030993166092102E-4</v>
      </c>
      <c r="Q36" s="34">
        <v>4.4420013216078996E-2</v>
      </c>
      <c r="R36" s="34">
        <v>1.4688084735420799E-2</v>
      </c>
      <c r="S36" s="34">
        <v>0.150864683095084</v>
      </c>
      <c r="T36" s="34">
        <v>6.2891672512373906E-5</v>
      </c>
      <c r="U36" s="34">
        <v>1.9095935198434698E-4</v>
      </c>
      <c r="V36" s="34">
        <v>3.8413198076198699E-4</v>
      </c>
      <c r="W36" s="34">
        <v>7.0542571454095303E-3</v>
      </c>
      <c r="X36" s="34">
        <v>3.0010144418979E-2</v>
      </c>
      <c r="Y36" s="34">
        <v>1.5551828686848601E-5</v>
      </c>
      <c r="Z36" s="34">
        <v>1.93569908273999E-5</v>
      </c>
      <c r="AA36" s="34">
        <v>3.4007073790432804E-5</v>
      </c>
    </row>
    <row r="37" spans="1:27"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x14ac:dyDescent="0.35">
      <c r="A38" s="31" t="s">
        <v>120</v>
      </c>
      <c r="B38" s="31" t="s">
        <v>63</v>
      </c>
      <c r="C38" s="34">
        <v>0.429445364326909</v>
      </c>
      <c r="D38" s="34">
        <v>1.5855804498433199E-2</v>
      </c>
      <c r="E38" s="34">
        <v>2.2371732025897501E-2</v>
      </c>
      <c r="F38" s="34">
        <v>2.1799334640198498E-2</v>
      </c>
      <c r="G38" s="34">
        <v>1.1873205171637601E-2</v>
      </c>
      <c r="H38" s="34">
        <v>1.89249397140408E-2</v>
      </c>
      <c r="I38" s="34">
        <v>1.92450011613748E-2</v>
      </c>
      <c r="J38" s="34">
        <v>1.88061234691826E-2</v>
      </c>
      <c r="K38" s="34">
        <v>1.8284371553749998E-2</v>
      </c>
      <c r="L38" s="34">
        <v>1.7903479865099901E-2</v>
      </c>
      <c r="M38" s="34">
        <v>1.6783875918194302E-2</v>
      </c>
      <c r="N38" s="34">
        <v>2.0010197127732499E-2</v>
      </c>
      <c r="O38" s="34">
        <v>5.7697196838720599E-2</v>
      </c>
      <c r="P38" s="34">
        <v>2.4054429874447E-3</v>
      </c>
      <c r="Q38" s="34">
        <v>0.13304081712264801</v>
      </c>
      <c r="R38" s="34">
        <v>7.8474875467420005E-2</v>
      </c>
      <c r="S38" s="34">
        <v>0.62869959150037591</v>
      </c>
      <c r="T38" s="34">
        <v>7.3459809045427508E-4</v>
      </c>
      <c r="U38" s="34">
        <v>9.4054208242174493E-4</v>
      </c>
      <c r="V38" s="34">
        <v>8.9101134732528099E-4</v>
      </c>
      <c r="W38" s="34">
        <v>8.0358531322419506E-4</v>
      </c>
      <c r="X38" s="34">
        <v>7.3350107704347502E-4</v>
      </c>
      <c r="Y38" s="34">
        <v>3.9395125043827003E-4</v>
      </c>
      <c r="Z38" s="34">
        <v>3.7936350722404599E-4</v>
      </c>
      <c r="AA38" s="34">
        <v>2.66222440470655E-4</v>
      </c>
    </row>
    <row r="39" spans="1:27" x14ac:dyDescent="0.35">
      <c r="A39" s="31" t="s">
        <v>120</v>
      </c>
      <c r="B39" s="31" t="s">
        <v>62</v>
      </c>
      <c r="C39" s="34">
        <v>0</v>
      </c>
      <c r="D39" s="34">
        <v>0</v>
      </c>
      <c r="E39" s="34">
        <v>0</v>
      </c>
      <c r="F39" s="34">
        <v>0</v>
      </c>
      <c r="G39" s="34">
        <v>0</v>
      </c>
      <c r="H39" s="34">
        <v>0</v>
      </c>
      <c r="I39" s="34">
        <v>0</v>
      </c>
      <c r="J39" s="34">
        <v>0</v>
      </c>
      <c r="K39" s="34">
        <v>0</v>
      </c>
      <c r="L39" s="34">
        <v>0</v>
      </c>
      <c r="M39" s="34">
        <v>0</v>
      </c>
      <c r="N39" s="34">
        <v>0</v>
      </c>
      <c r="O39" s="34">
        <v>0</v>
      </c>
      <c r="P39" s="34">
        <v>0</v>
      </c>
      <c r="Q39" s="34">
        <v>0</v>
      </c>
      <c r="R39" s="34">
        <v>0</v>
      </c>
      <c r="S39" s="34">
        <v>0</v>
      </c>
      <c r="T39" s="34">
        <v>0</v>
      </c>
      <c r="U39" s="34">
        <v>0</v>
      </c>
      <c r="V39" s="34">
        <v>0</v>
      </c>
      <c r="W39" s="34">
        <v>0</v>
      </c>
      <c r="X39" s="34">
        <v>0</v>
      </c>
      <c r="Y39" s="34">
        <v>0</v>
      </c>
      <c r="Z39" s="34">
        <v>0</v>
      </c>
      <c r="AA39" s="34">
        <v>0</v>
      </c>
    </row>
    <row r="40" spans="1:27" x14ac:dyDescent="0.35">
      <c r="A40" s="31" t="s">
        <v>120</v>
      </c>
      <c r="B40" s="31" t="s">
        <v>66</v>
      </c>
      <c r="C40" s="34">
        <v>0</v>
      </c>
      <c r="D40" s="34">
        <v>1058126.7458002351</v>
      </c>
      <c r="E40" s="34">
        <v>0.69938026694406175</v>
      </c>
      <c r="F40" s="34">
        <v>0.45332464613092488</v>
      </c>
      <c r="G40" s="34">
        <v>5.9236411754314027</v>
      </c>
      <c r="H40" s="34">
        <v>4.4972014638271869</v>
      </c>
      <c r="I40" s="34">
        <v>6.0284862323101045</v>
      </c>
      <c r="J40" s="34">
        <v>1534330.646006105</v>
      </c>
      <c r="K40" s="34">
        <v>0.82936715418302764</v>
      </c>
      <c r="L40" s="34">
        <v>882790.80241161922</v>
      </c>
      <c r="M40" s="34">
        <v>0.22319317051188478</v>
      </c>
      <c r="N40" s="34">
        <v>244273.87364675375</v>
      </c>
      <c r="O40" s="34">
        <v>117258.42195371308</v>
      </c>
      <c r="P40" s="34">
        <v>1212843.9017491844</v>
      </c>
      <c r="Q40" s="34">
        <v>556921.48997110513</v>
      </c>
      <c r="R40" s="34">
        <v>74402.113833059979</v>
      </c>
      <c r="S40" s="34">
        <v>380126.20397787308</v>
      </c>
      <c r="T40" s="34">
        <v>2.8978055832377864E-2</v>
      </c>
      <c r="U40" s="34">
        <v>1.0532721306353946E-2</v>
      </c>
      <c r="V40" s="34">
        <v>1.8882745491429247E-2</v>
      </c>
      <c r="W40" s="34">
        <v>103100.34688706505</v>
      </c>
      <c r="X40" s="34">
        <v>16076.206883002435</v>
      </c>
      <c r="Y40" s="34">
        <v>32292.982944381925</v>
      </c>
      <c r="Z40" s="34">
        <v>41552.718925261164</v>
      </c>
      <c r="AA40" s="34">
        <v>4570.0458695931566</v>
      </c>
    </row>
    <row r="41" spans="1:27" x14ac:dyDescent="0.35">
      <c r="A41" s="31" t="s">
        <v>120</v>
      </c>
      <c r="B41" s="31" t="s">
        <v>65</v>
      </c>
      <c r="C41" s="34">
        <v>2.2674070456645858</v>
      </c>
      <c r="D41" s="34">
        <v>1.1866219628598287</v>
      </c>
      <c r="E41" s="34">
        <v>1.8755011504505176E-3</v>
      </c>
      <c r="F41" s="34">
        <v>2.0083675204958602E-4</v>
      </c>
      <c r="G41" s="34">
        <v>1.8985353167805861</v>
      </c>
      <c r="H41" s="34">
        <v>2.084245893940651</v>
      </c>
      <c r="I41" s="34">
        <v>0.54528634989399138</v>
      </c>
      <c r="J41" s="34">
        <v>1.9304831615043656E-2</v>
      </c>
      <c r="K41" s="34">
        <v>0.85699819872978078</v>
      </c>
      <c r="L41" s="34">
        <v>0.69945957450997542</v>
      </c>
      <c r="M41" s="34">
        <v>116892.1391191046</v>
      </c>
      <c r="N41" s="34">
        <v>152108.14482409728</v>
      </c>
      <c r="O41" s="34">
        <v>14692.935591159969</v>
      </c>
      <c r="P41" s="34">
        <v>2.533631577348385E-3</v>
      </c>
      <c r="Q41" s="34">
        <v>4.8859252749794621E-2</v>
      </c>
      <c r="R41" s="34">
        <v>1.549554588003539E-2</v>
      </c>
      <c r="S41" s="34">
        <v>1.7351233240830398E-2</v>
      </c>
      <c r="T41" s="34">
        <v>1.0768739741624477E-2</v>
      </c>
      <c r="U41" s="34">
        <v>3.3546136644721442E-3</v>
      </c>
      <c r="V41" s="34">
        <v>1069.4991165257197</v>
      </c>
      <c r="W41" s="34">
        <v>113744.2751481154</v>
      </c>
      <c r="X41" s="34">
        <v>159508.44203766735</v>
      </c>
      <c r="Y41" s="34">
        <v>2.1297650216263462E-3</v>
      </c>
      <c r="Z41" s="34">
        <v>1.3490887377113538E-3</v>
      </c>
      <c r="AA41" s="34">
        <v>3.7019842930047183E-3</v>
      </c>
    </row>
    <row r="42" spans="1:27" x14ac:dyDescent="0.35">
      <c r="A42" s="31" t="s">
        <v>120</v>
      </c>
      <c r="B42" s="31" t="s">
        <v>34</v>
      </c>
      <c r="C42" s="34">
        <v>1.2998172501695402</v>
      </c>
      <c r="D42" s="34">
        <v>3.3039072003285003E-4</v>
      </c>
      <c r="E42" s="34">
        <v>0</v>
      </c>
      <c r="F42" s="34">
        <v>0</v>
      </c>
      <c r="G42" s="34">
        <v>1.079282432319E-3</v>
      </c>
      <c r="H42" s="34">
        <v>0.42300310303728</v>
      </c>
      <c r="I42" s="34">
        <v>0.40179630697186203</v>
      </c>
      <c r="J42" s="34">
        <v>0.15140255394271598</v>
      </c>
      <c r="K42" s="34">
        <v>3.1849950505834999E-4</v>
      </c>
      <c r="L42" s="34">
        <v>5.7707640663065503</v>
      </c>
      <c r="M42" s="34">
        <v>2.8858891742505499E-2</v>
      </c>
      <c r="N42" s="34">
        <v>13.1310064077154</v>
      </c>
      <c r="O42" s="34">
        <v>117044.89351791599</v>
      </c>
      <c r="P42" s="34">
        <v>1.6074664437580298E-4</v>
      </c>
      <c r="Q42" s="34">
        <v>1.99382433381502E-4</v>
      </c>
      <c r="R42" s="34">
        <v>3.8502679878332803E-5</v>
      </c>
      <c r="S42" s="34">
        <v>4.5982156986250803E-5</v>
      </c>
      <c r="T42" s="34">
        <v>3.1057396251045001E-5</v>
      </c>
      <c r="U42" s="34">
        <v>8.3816498755730996E-5</v>
      </c>
      <c r="V42" s="34">
        <v>4.3840440171876002E-4</v>
      </c>
      <c r="W42" s="34">
        <v>0.19465252906467001</v>
      </c>
      <c r="X42" s="34">
        <v>0.26548789191704997</v>
      </c>
      <c r="Y42" s="34">
        <v>6.5535836466435902E-4</v>
      </c>
      <c r="Z42" s="34">
        <v>2.4649130012221799E-3</v>
      </c>
      <c r="AA42" s="34">
        <v>1.60133627789872E-3</v>
      </c>
    </row>
    <row r="43" spans="1:27" x14ac:dyDescent="0.35">
      <c r="A43" s="31" t="s">
        <v>120</v>
      </c>
      <c r="B43" s="31" t="s">
        <v>70</v>
      </c>
      <c r="C43" s="34">
        <v>0</v>
      </c>
      <c r="D43" s="34">
        <v>0</v>
      </c>
      <c r="E43" s="34">
        <v>0</v>
      </c>
      <c r="F43" s="34">
        <v>1.98419432121432</v>
      </c>
      <c r="G43" s="34">
        <v>0.119844999980356</v>
      </c>
      <c r="H43" s="34">
        <v>0.22108649735080299</v>
      </c>
      <c r="I43" s="34">
        <v>0.125863309301503</v>
      </c>
      <c r="J43" s="34">
        <v>9.1422297399835997E-2</v>
      </c>
      <c r="K43" s="34">
        <v>0.182295845558064</v>
      </c>
      <c r="L43" s="34">
        <v>0.38171252877721601</v>
      </c>
      <c r="M43" s="34">
        <v>7.4420479611389992E-2</v>
      </c>
      <c r="N43" s="34">
        <v>0.39971705088047998</v>
      </c>
      <c r="O43" s="34">
        <v>0.55203657350790403</v>
      </c>
      <c r="P43" s="34">
        <v>3.23515075382017E-2</v>
      </c>
      <c r="Q43" s="34">
        <v>7.2194495865663999</v>
      </c>
      <c r="R43" s="34">
        <v>70.275284395452005</v>
      </c>
      <c r="S43" s="34">
        <v>266750.456708032</v>
      </c>
      <c r="T43" s="34">
        <v>1.4582460162261899E-2</v>
      </c>
      <c r="U43" s="34">
        <v>1.4424626158590099E-2</v>
      </c>
      <c r="V43" s="34">
        <v>1.5249677181138101E-2</v>
      </c>
      <c r="W43" s="34">
        <v>301644.04829795996</v>
      </c>
      <c r="X43" s="34">
        <v>126792.559631575</v>
      </c>
      <c r="Y43" s="34">
        <v>1.00446739030934E-3</v>
      </c>
      <c r="Z43" s="34">
        <v>2.9351005113194104E-3</v>
      </c>
      <c r="AA43" s="34">
        <v>3.4563300969715001E-4</v>
      </c>
    </row>
    <row r="44" spans="1:27" x14ac:dyDescent="0.35">
      <c r="A44" s="31" t="s">
        <v>120</v>
      </c>
      <c r="B44" s="31" t="s">
        <v>52</v>
      </c>
      <c r="C44" s="34">
        <v>0</v>
      </c>
      <c r="D44" s="34">
        <v>0</v>
      </c>
      <c r="E44" s="34">
        <v>0</v>
      </c>
      <c r="F44" s="34">
        <v>0</v>
      </c>
      <c r="G44" s="34">
        <v>0</v>
      </c>
      <c r="H44" s="34">
        <v>0</v>
      </c>
      <c r="I44" s="34">
        <v>0</v>
      </c>
      <c r="J44" s="34">
        <v>0</v>
      </c>
      <c r="K44" s="34">
        <v>0</v>
      </c>
      <c r="L44" s="34">
        <v>0</v>
      </c>
      <c r="M44" s="34">
        <v>0</v>
      </c>
      <c r="N44" s="34">
        <v>0</v>
      </c>
      <c r="O44" s="34">
        <v>0</v>
      </c>
      <c r="P44" s="34">
        <v>0</v>
      </c>
      <c r="Q44" s="34">
        <v>0</v>
      </c>
      <c r="R44" s="34">
        <v>0</v>
      </c>
      <c r="S44" s="34">
        <v>0</v>
      </c>
      <c r="T44" s="34">
        <v>0</v>
      </c>
      <c r="U44" s="34">
        <v>0</v>
      </c>
      <c r="V44" s="34">
        <v>0</v>
      </c>
      <c r="W44" s="34">
        <v>0</v>
      </c>
      <c r="X44" s="34">
        <v>0</v>
      </c>
      <c r="Y44" s="34">
        <v>0</v>
      </c>
      <c r="Z44" s="34">
        <v>0</v>
      </c>
      <c r="AA44" s="34">
        <v>0</v>
      </c>
    </row>
    <row r="45" spans="1:27" x14ac:dyDescent="0.35">
      <c r="A45" s="38" t="s">
        <v>127</v>
      </c>
      <c r="B45" s="38"/>
      <c r="C45" s="35">
        <v>2.6968524099914948</v>
      </c>
      <c r="D45" s="35">
        <v>1058128.4439063165</v>
      </c>
      <c r="E45" s="35">
        <v>0.73346615785362512</v>
      </c>
      <c r="F45" s="35">
        <v>0.47920434783848681</v>
      </c>
      <c r="G45" s="35">
        <v>7.8343886523200688</v>
      </c>
      <c r="H45" s="35">
        <v>6.6009469244464594</v>
      </c>
      <c r="I45" s="35">
        <v>6.5951922893231485</v>
      </c>
      <c r="J45" s="35">
        <v>1534330.6976767059</v>
      </c>
      <c r="K45" s="35">
        <v>1.7179033535914723</v>
      </c>
      <c r="L45" s="35">
        <v>882791.53552989161</v>
      </c>
      <c r="M45" s="35">
        <v>116892.38586690684</v>
      </c>
      <c r="N45" s="35">
        <v>396382.0684961942</v>
      </c>
      <c r="O45" s="35">
        <v>131951.46298477968</v>
      </c>
      <c r="P45" s="35">
        <v>1212843.906858569</v>
      </c>
      <c r="Q45" s="35">
        <v>556921.71629118815</v>
      </c>
      <c r="R45" s="35">
        <v>74402.222491566063</v>
      </c>
      <c r="S45" s="35">
        <v>380127.0008933809</v>
      </c>
      <c r="T45" s="35">
        <v>4.0544285336968994E-2</v>
      </c>
      <c r="U45" s="35">
        <v>1.5018836405232182E-2</v>
      </c>
      <c r="V45" s="35">
        <v>1069.5192744145393</v>
      </c>
      <c r="W45" s="35">
        <v>216844.62989302291</v>
      </c>
      <c r="X45" s="35">
        <v>175584.67966431528</v>
      </c>
      <c r="Y45" s="35">
        <v>32292.985483650024</v>
      </c>
      <c r="Z45" s="35">
        <v>41552.720673070398</v>
      </c>
      <c r="AA45" s="35">
        <v>4570.0498718069639</v>
      </c>
    </row>
    <row r="47" spans="1:27"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x14ac:dyDescent="0.35">
      <c r="A49" s="31" t="s">
        <v>121</v>
      </c>
      <c r="B49" s="31" t="s">
        <v>68</v>
      </c>
      <c r="C49" s="34">
        <v>0</v>
      </c>
      <c r="D49" s="34">
        <v>0</v>
      </c>
      <c r="E49" s="34">
        <v>0</v>
      </c>
      <c r="F49" s="34">
        <v>0</v>
      </c>
      <c r="G49" s="34">
        <v>0</v>
      </c>
      <c r="H49" s="34">
        <v>0</v>
      </c>
      <c r="I49" s="34">
        <v>0</v>
      </c>
      <c r="J49" s="34">
        <v>0</v>
      </c>
      <c r="K49" s="34">
        <v>0</v>
      </c>
      <c r="L49" s="34">
        <v>0</v>
      </c>
      <c r="M49" s="34">
        <v>0</v>
      </c>
      <c r="N49" s="34">
        <v>0</v>
      </c>
      <c r="O49" s="34">
        <v>0</v>
      </c>
      <c r="P49" s="34">
        <v>0</v>
      </c>
      <c r="Q49" s="34">
        <v>0</v>
      </c>
      <c r="R49" s="34">
        <v>0</v>
      </c>
      <c r="S49" s="34">
        <v>0</v>
      </c>
      <c r="T49" s="34">
        <v>0</v>
      </c>
      <c r="U49" s="34">
        <v>0</v>
      </c>
      <c r="V49" s="34">
        <v>0</v>
      </c>
      <c r="W49" s="34">
        <v>0</v>
      </c>
      <c r="X49" s="34">
        <v>0</v>
      </c>
      <c r="Y49" s="34">
        <v>0</v>
      </c>
      <c r="Z49" s="34">
        <v>0</v>
      </c>
      <c r="AA49" s="34">
        <v>0</v>
      </c>
    </row>
    <row r="50" spans="1:27" x14ac:dyDescent="0.35">
      <c r="A50" s="31" t="s">
        <v>121</v>
      </c>
      <c r="B50" s="31" t="s">
        <v>18</v>
      </c>
      <c r="C50" s="34">
        <v>0</v>
      </c>
      <c r="D50" s="34">
        <v>0.405176333651456</v>
      </c>
      <c r="E50" s="34">
        <v>2.3565190109260802E-2</v>
      </c>
      <c r="F50" s="34">
        <v>1.5791367095323198E-2</v>
      </c>
      <c r="G50" s="34">
        <v>4.6793191738229998E-3</v>
      </c>
      <c r="H50" s="34">
        <v>8.193261787231499E-3</v>
      </c>
      <c r="I50" s="34">
        <v>1.4905381978467499E-2</v>
      </c>
      <c r="J50" s="34">
        <v>1.5929886616730098E-2</v>
      </c>
      <c r="K50" s="34">
        <v>3.2123412652192498E-2</v>
      </c>
      <c r="L50" s="34">
        <v>3.3334000277668301E-2</v>
      </c>
      <c r="M50" s="34">
        <v>1.8228952790736499E-4</v>
      </c>
      <c r="N50" s="34">
        <v>2.6086016585456399E-2</v>
      </c>
      <c r="O50" s="34">
        <v>3.4018393162119201E-2</v>
      </c>
      <c r="P50" s="34">
        <v>6.9543153907708694E-4</v>
      </c>
      <c r="Q50" s="34">
        <v>3.2222881814860898E-3</v>
      </c>
      <c r="R50" s="34">
        <v>2.1088699226206602E-3</v>
      </c>
      <c r="S50" s="34">
        <v>5.3943174952327394E-2</v>
      </c>
      <c r="T50" s="34">
        <v>4.7029233576929997E-3</v>
      </c>
      <c r="U50" s="34">
        <v>1.48726374689919E-2</v>
      </c>
      <c r="V50" s="34">
        <v>1.6613416561518E-3</v>
      </c>
      <c r="W50" s="34">
        <v>4.8443066368112998E-2</v>
      </c>
      <c r="X50" s="34">
        <v>1.1348365092931701E-3</v>
      </c>
      <c r="Y50" s="34">
        <v>1.2961796413674001E-3</v>
      </c>
      <c r="Z50" s="34">
        <v>5.6873077873381998E-3</v>
      </c>
      <c r="AA50" s="34">
        <v>1.7178541352400002E-4</v>
      </c>
    </row>
    <row r="51" spans="1:27" x14ac:dyDescent="0.35">
      <c r="A51" s="31" t="s">
        <v>121</v>
      </c>
      <c r="B51" s="31" t="s">
        <v>30</v>
      </c>
      <c r="C51" s="34">
        <v>0</v>
      </c>
      <c r="D51" s="34">
        <v>0</v>
      </c>
      <c r="E51" s="34">
        <v>0</v>
      </c>
      <c r="F51" s="34">
        <v>0</v>
      </c>
      <c r="G51" s="34">
        <v>0</v>
      </c>
      <c r="H51" s="34">
        <v>0</v>
      </c>
      <c r="I51" s="34">
        <v>0</v>
      </c>
      <c r="J51" s="34">
        <v>0</v>
      </c>
      <c r="K51" s="34">
        <v>0</v>
      </c>
      <c r="L51" s="34">
        <v>0</v>
      </c>
      <c r="M51" s="34">
        <v>0</v>
      </c>
      <c r="N51" s="34">
        <v>0</v>
      </c>
      <c r="O51" s="34">
        <v>0</v>
      </c>
      <c r="P51" s="34">
        <v>0</v>
      </c>
      <c r="Q51" s="34">
        <v>0</v>
      </c>
      <c r="R51" s="34">
        <v>0</v>
      </c>
      <c r="S51" s="34">
        <v>0</v>
      </c>
      <c r="T51" s="34">
        <v>0</v>
      </c>
      <c r="U51" s="34">
        <v>0</v>
      </c>
      <c r="V51" s="34">
        <v>0</v>
      </c>
      <c r="W51" s="34">
        <v>0</v>
      </c>
      <c r="X51" s="34">
        <v>0</v>
      </c>
      <c r="Y51" s="34">
        <v>0</v>
      </c>
      <c r="Z51" s="34">
        <v>0</v>
      </c>
      <c r="AA51" s="34">
        <v>0</v>
      </c>
    </row>
    <row r="52" spans="1:27" x14ac:dyDescent="0.35">
      <c r="A52" s="31" t="s">
        <v>121</v>
      </c>
      <c r="B52" s="31" t="s">
        <v>63</v>
      </c>
      <c r="C52" s="34">
        <v>0.41954003363737402</v>
      </c>
      <c r="D52" s="34">
        <v>1.5587579952160899E-2</v>
      </c>
      <c r="E52" s="34">
        <v>2.0405349860367999E-2</v>
      </c>
      <c r="F52" s="34">
        <v>2.0049450164112598E-2</v>
      </c>
      <c r="G52" s="34">
        <v>1.86252088627962E-2</v>
      </c>
      <c r="H52" s="34">
        <v>1.9522436065177399E-2</v>
      </c>
      <c r="I52" s="34">
        <v>1.93344461475729E-2</v>
      </c>
      <c r="J52" s="34">
        <v>1.8906956604814201E-2</v>
      </c>
      <c r="K52" s="34">
        <v>1.97271675774346E-2</v>
      </c>
      <c r="L52" s="34">
        <v>2.0887628717025902E-2</v>
      </c>
      <c r="M52" s="34">
        <v>1.431193183539E-2</v>
      </c>
      <c r="N52" s="34">
        <v>1.90013256693756E-2</v>
      </c>
      <c r="O52" s="34">
        <v>1.6620692921070698E-2</v>
      </c>
      <c r="P52" s="34">
        <v>1.41397852157538E-2</v>
      </c>
      <c r="Q52" s="34">
        <v>1.3852213269911999E-2</v>
      </c>
      <c r="R52" s="34">
        <v>1.2787259318245401E-2</v>
      </c>
      <c r="S52" s="34">
        <v>4.0403196462265596E-2</v>
      </c>
      <c r="T52" s="34">
        <v>2.1963927627849903E-3</v>
      </c>
      <c r="U52" s="34">
        <v>3.42020014943328E-3</v>
      </c>
      <c r="V52" s="34">
        <v>6.7251204948540798E-3</v>
      </c>
      <c r="W52" s="34">
        <v>3.8887938709749E-2</v>
      </c>
      <c r="X52" s="34">
        <v>1.1148248345416801E-3</v>
      </c>
      <c r="Y52" s="34">
        <v>1.1500251406239901E-3</v>
      </c>
      <c r="Z52" s="34">
        <v>6.2390779960662002E-2</v>
      </c>
      <c r="AA52" s="34">
        <v>2.52696550885074E-4</v>
      </c>
    </row>
    <row r="53" spans="1:27" x14ac:dyDescent="0.35">
      <c r="A53" s="31" t="s">
        <v>121</v>
      </c>
      <c r="B53" s="31" t="s">
        <v>62</v>
      </c>
      <c r="C53" s="34">
        <v>0</v>
      </c>
      <c r="D53" s="34">
        <v>0</v>
      </c>
      <c r="E53" s="34">
        <v>0</v>
      </c>
      <c r="F53" s="34">
        <v>0</v>
      </c>
      <c r="G53" s="34">
        <v>0</v>
      </c>
      <c r="H53" s="34">
        <v>0</v>
      </c>
      <c r="I53" s="34">
        <v>0</v>
      </c>
      <c r="J53" s="34">
        <v>0</v>
      </c>
      <c r="K53" s="34">
        <v>0</v>
      </c>
      <c r="L53" s="34">
        <v>0</v>
      </c>
      <c r="M53" s="34">
        <v>0</v>
      </c>
      <c r="N53" s="34">
        <v>0</v>
      </c>
      <c r="O53" s="34">
        <v>0</v>
      </c>
      <c r="P53" s="34">
        <v>0</v>
      </c>
      <c r="Q53" s="34">
        <v>0</v>
      </c>
      <c r="R53" s="34">
        <v>0</v>
      </c>
      <c r="S53" s="34">
        <v>0</v>
      </c>
      <c r="T53" s="34">
        <v>0</v>
      </c>
      <c r="U53" s="34">
        <v>0</v>
      </c>
      <c r="V53" s="34">
        <v>0</v>
      </c>
      <c r="W53" s="34">
        <v>0</v>
      </c>
      <c r="X53" s="34">
        <v>0</v>
      </c>
      <c r="Y53" s="34">
        <v>0</v>
      </c>
      <c r="Z53" s="34">
        <v>0</v>
      </c>
      <c r="AA53" s="34">
        <v>0</v>
      </c>
    </row>
    <row r="54" spans="1:27" x14ac:dyDescent="0.35">
      <c r="A54" s="31" t="s">
        <v>121</v>
      </c>
      <c r="B54" s="31" t="s">
        <v>66</v>
      </c>
      <c r="C54" s="34">
        <v>0</v>
      </c>
      <c r="D54" s="34">
        <v>8.5934699378779076</v>
      </c>
      <c r="E54" s="34">
        <v>0.68761223289811513</v>
      </c>
      <c r="F54" s="34">
        <v>1.4568346481618175</v>
      </c>
      <c r="G54" s="34">
        <v>0.7560379935951741</v>
      </c>
      <c r="H54" s="34">
        <v>1.5347186301374394</v>
      </c>
      <c r="I54" s="34">
        <v>7.5898026898013282E-2</v>
      </c>
      <c r="J54" s="34">
        <v>142194.89443917156</v>
      </c>
      <c r="K54" s="34">
        <v>0.54116850269706018</v>
      </c>
      <c r="L54" s="34">
        <v>266512.35373115988</v>
      </c>
      <c r="M54" s="34">
        <v>0.12997346036252549</v>
      </c>
      <c r="N54" s="34">
        <v>4.8432384469183418</v>
      </c>
      <c r="O54" s="34">
        <v>3.5673790789349322</v>
      </c>
      <c r="P54" s="34">
        <v>159423.69964927938</v>
      </c>
      <c r="Q54" s="34">
        <v>327521.00698973855</v>
      </c>
      <c r="R54" s="34">
        <v>58158.922488811542</v>
      </c>
      <c r="S54" s="34">
        <v>8.4282955659834204</v>
      </c>
      <c r="T54" s="34">
        <v>22.907225615485718</v>
      </c>
      <c r="U54" s="34">
        <v>1.0965557539431789</v>
      </c>
      <c r="V54" s="34">
        <v>123176.37636035398</v>
      </c>
      <c r="W54" s="34">
        <v>193686.00374056824</v>
      </c>
      <c r="X54" s="34">
        <v>194907.38778614363</v>
      </c>
      <c r="Y54" s="34">
        <v>9887.8833428451035</v>
      </c>
      <c r="Z54" s="34">
        <v>1.5307813701857013E-2</v>
      </c>
      <c r="AA54" s="34">
        <v>33267.610314599042</v>
      </c>
    </row>
    <row r="55" spans="1:27" x14ac:dyDescent="0.35">
      <c r="A55" s="31" t="s">
        <v>121</v>
      </c>
      <c r="B55" s="31" t="s">
        <v>65</v>
      </c>
      <c r="C55" s="34">
        <v>0.69013015781020393</v>
      </c>
      <c r="D55" s="34">
        <v>0.3255986814627867</v>
      </c>
      <c r="E55" s="34">
        <v>1.7854878318874659E-3</v>
      </c>
      <c r="F55" s="34">
        <v>9.843578330205234E-2</v>
      </c>
      <c r="G55" s="34">
        <v>1.033894853960494</v>
      </c>
      <c r="H55" s="34">
        <v>1.222393339975796</v>
      </c>
      <c r="I55" s="34">
        <v>1.639957801884107</v>
      </c>
      <c r="J55" s="34">
        <v>212604.24411996719</v>
      </c>
      <c r="K55" s="34">
        <v>0.1046738306578511</v>
      </c>
      <c r="L55" s="34">
        <v>168314.98708835756</v>
      </c>
      <c r="M55" s="34">
        <v>3.7394958926358704E-2</v>
      </c>
      <c r="N55" s="34">
        <v>7548.9754006071771</v>
      </c>
      <c r="O55" s="34">
        <v>2.2757285298974899E-3</v>
      </c>
      <c r="P55" s="34">
        <v>5.3133123360072938E-4</v>
      </c>
      <c r="Q55" s="34">
        <v>101002.40112445854</v>
      </c>
      <c r="R55" s="34">
        <v>111728.03624716107</v>
      </c>
      <c r="S55" s="34">
        <v>5.0501705865953352E-2</v>
      </c>
      <c r="T55" s="34">
        <v>147584.39401416396</v>
      </c>
      <c r="U55" s="34">
        <v>5.0825639943148787E-3</v>
      </c>
      <c r="V55" s="34">
        <v>1.0563155089452901E-2</v>
      </c>
      <c r="W55" s="34">
        <v>0.97786726477648622</v>
      </c>
      <c r="X55" s="34">
        <v>18672.024295480027</v>
      </c>
      <c r="Y55" s="34">
        <v>2.522022698198758E-3</v>
      </c>
      <c r="Z55" s="34">
        <v>8.6220860713267491E-4</v>
      </c>
      <c r="AA55" s="34">
        <v>1213.3018424302884</v>
      </c>
    </row>
    <row r="56" spans="1:27" x14ac:dyDescent="0.35">
      <c r="A56" s="31" t="s">
        <v>121</v>
      </c>
      <c r="B56" s="31" t="s">
        <v>34</v>
      </c>
      <c r="C56" s="34">
        <v>1.31961818958738</v>
      </c>
      <c r="D56" s="34">
        <v>2.9458381991948001E-3</v>
      </c>
      <c r="E56" s="34">
        <v>0</v>
      </c>
      <c r="F56" s="34">
        <v>0</v>
      </c>
      <c r="G56" s="34">
        <v>5.3365173832080001E-4</v>
      </c>
      <c r="H56" s="34">
        <v>0.37677811888332002</v>
      </c>
      <c r="I56" s="34">
        <v>0.38284545218704602</v>
      </c>
      <c r="J56" s="34">
        <v>0.157755556541082</v>
      </c>
      <c r="K56" s="34">
        <v>1.9847752801324E-4</v>
      </c>
      <c r="L56" s="34">
        <v>4.6537197837208097</v>
      </c>
      <c r="M56" s="34">
        <v>3.7045296743789501E-3</v>
      </c>
      <c r="N56" s="34">
        <v>7.263610068176E-4</v>
      </c>
      <c r="O56" s="34">
        <v>1.6171534083576E-4</v>
      </c>
      <c r="P56" s="34">
        <v>6.3353633410896407E-5</v>
      </c>
      <c r="Q56" s="34">
        <v>4.0704692794734898E-5</v>
      </c>
      <c r="R56" s="34">
        <v>0</v>
      </c>
      <c r="S56" s="34">
        <v>3.14863499300199E-5</v>
      </c>
      <c r="T56" s="34">
        <v>4.0487211035559599E-5</v>
      </c>
      <c r="U56" s="34">
        <v>8.7192311695057298E-5</v>
      </c>
      <c r="V56" s="34">
        <v>5.6796965169809901E-4</v>
      </c>
      <c r="W56" s="34">
        <v>1.14706739327999</v>
      </c>
      <c r="X56" s="34">
        <v>1.17898680662126E-2</v>
      </c>
      <c r="Y56" s="34">
        <v>1.3970764834201098E-3</v>
      </c>
      <c r="Z56" s="34">
        <v>1.5844948297194601</v>
      </c>
      <c r="AA56" s="34">
        <v>4.1779164168190804E-3</v>
      </c>
    </row>
    <row r="57" spans="1:27" x14ac:dyDescent="0.35">
      <c r="A57" s="31" t="s">
        <v>121</v>
      </c>
      <c r="B57" s="31" t="s">
        <v>70</v>
      </c>
      <c r="C57" s="34">
        <v>0</v>
      </c>
      <c r="D57" s="34">
        <v>0</v>
      </c>
      <c r="E57" s="34">
        <v>0</v>
      </c>
      <c r="F57" s="34">
        <v>2.0065535097303502</v>
      </c>
      <c r="G57" s="34">
        <v>8.8568248442115E-2</v>
      </c>
      <c r="H57" s="34">
        <v>0.17212868987126398</v>
      </c>
      <c r="I57" s="34">
        <v>0.13124155464795997</v>
      </c>
      <c r="J57" s="34">
        <v>0.119265070879872</v>
      </c>
      <c r="K57" s="34">
        <v>0.21980321728747099</v>
      </c>
      <c r="L57" s="34">
        <v>0.61710843955420003</v>
      </c>
      <c r="M57" s="34">
        <v>1.14015947636655E-2</v>
      </c>
      <c r="N57" s="34">
        <v>0.42542105066620001</v>
      </c>
      <c r="O57" s="34">
        <v>8.3625155850670402E-2</v>
      </c>
      <c r="P57" s="34">
        <v>5.7046055243450002E-2</v>
      </c>
      <c r="Q57" s="34">
        <v>0.65475647220981203</v>
      </c>
      <c r="R57" s="34">
        <v>0.31533661710627897</v>
      </c>
      <c r="S57" s="34">
        <v>0.14575172174276199</v>
      </c>
      <c r="T57" s="34">
        <v>4.9902858748750001E-2</v>
      </c>
      <c r="U57" s="34">
        <v>0.232674161387321</v>
      </c>
      <c r="V57" s="34">
        <v>0.16510988444761501</v>
      </c>
      <c r="W57" s="34">
        <v>10.627630855027201</v>
      </c>
      <c r="X57" s="34">
        <v>4.0027373406622803E-2</v>
      </c>
      <c r="Y57" s="34">
        <v>3.6957044914315098E-3</v>
      </c>
      <c r="Z57" s="34">
        <v>80046.589770389008</v>
      </c>
      <c r="AA57" s="34">
        <v>8.7368262895934998E-3</v>
      </c>
    </row>
    <row r="58" spans="1:27" x14ac:dyDescent="0.35">
      <c r="A58" s="31" t="s">
        <v>121</v>
      </c>
      <c r="B58" s="31" t="s">
        <v>52</v>
      </c>
      <c r="C58" s="34">
        <v>0</v>
      </c>
      <c r="D58" s="34">
        <v>0</v>
      </c>
      <c r="E58" s="34">
        <v>0</v>
      </c>
      <c r="F58" s="34">
        <v>0</v>
      </c>
      <c r="G58" s="34">
        <v>0</v>
      </c>
      <c r="H58" s="34">
        <v>0</v>
      </c>
      <c r="I58" s="34">
        <v>0</v>
      </c>
      <c r="J58" s="34">
        <v>0</v>
      </c>
      <c r="K58" s="34">
        <v>0</v>
      </c>
      <c r="L58" s="34">
        <v>0</v>
      </c>
      <c r="M58" s="34">
        <v>0</v>
      </c>
      <c r="N58" s="34">
        <v>0</v>
      </c>
      <c r="O58" s="34">
        <v>0</v>
      </c>
      <c r="P58" s="34">
        <v>0</v>
      </c>
      <c r="Q58" s="34">
        <v>0</v>
      </c>
      <c r="R58" s="34">
        <v>0</v>
      </c>
      <c r="S58" s="34">
        <v>0</v>
      </c>
      <c r="T58" s="34">
        <v>0</v>
      </c>
      <c r="U58" s="34">
        <v>0</v>
      </c>
      <c r="V58" s="34">
        <v>0</v>
      </c>
      <c r="W58" s="34">
        <v>0</v>
      </c>
      <c r="X58" s="34">
        <v>0</v>
      </c>
      <c r="Y58" s="34">
        <v>0</v>
      </c>
      <c r="Z58" s="34">
        <v>0</v>
      </c>
      <c r="AA58" s="34">
        <v>0</v>
      </c>
    </row>
    <row r="59" spans="1:27" x14ac:dyDescent="0.35">
      <c r="A59" s="38" t="s">
        <v>127</v>
      </c>
      <c r="B59" s="38"/>
      <c r="C59" s="35">
        <v>1.1096701914475779</v>
      </c>
      <c r="D59" s="35">
        <v>9.3398325329443104</v>
      </c>
      <c r="E59" s="35">
        <v>0.73336826069963146</v>
      </c>
      <c r="F59" s="35">
        <v>1.5911112487233057</v>
      </c>
      <c r="G59" s="35">
        <v>1.8132373755922873</v>
      </c>
      <c r="H59" s="35">
        <v>2.7848276679656445</v>
      </c>
      <c r="I59" s="35">
        <v>1.7500956569081607</v>
      </c>
      <c r="J59" s="35">
        <v>354799.17339598201</v>
      </c>
      <c r="K59" s="35">
        <v>0.69769291358453833</v>
      </c>
      <c r="L59" s="35">
        <v>434827.39504114643</v>
      </c>
      <c r="M59" s="35">
        <v>0.18186264065218155</v>
      </c>
      <c r="N59" s="35">
        <v>7553.8637263963501</v>
      </c>
      <c r="O59" s="35">
        <v>3.6202938935480193</v>
      </c>
      <c r="P59" s="35">
        <v>159423.71501582736</v>
      </c>
      <c r="Q59" s="35">
        <v>428523.42518869851</v>
      </c>
      <c r="R59" s="35">
        <v>169886.97363210184</v>
      </c>
      <c r="S59" s="35">
        <v>8.5731436432639665</v>
      </c>
      <c r="T59" s="35">
        <v>147607.30813909558</v>
      </c>
      <c r="U59" s="35">
        <v>1.119931155555919</v>
      </c>
      <c r="V59" s="35">
        <v>123176.39530997122</v>
      </c>
      <c r="W59" s="35">
        <v>193687.06893883809</v>
      </c>
      <c r="X59" s="35">
        <v>213579.41433128499</v>
      </c>
      <c r="Y59" s="35">
        <v>9887.8883110725837</v>
      </c>
      <c r="Z59" s="35">
        <v>8.42481100569899E-2</v>
      </c>
      <c r="AA59" s="35">
        <v>34480.912581511293</v>
      </c>
    </row>
    <row r="61" spans="1:27"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x14ac:dyDescent="0.35">
      <c r="A64" s="31" t="s">
        <v>122</v>
      </c>
      <c r="B64" s="31" t="s">
        <v>18</v>
      </c>
      <c r="C64" s="34">
        <v>0</v>
      </c>
      <c r="D64" s="34">
        <v>0.44004472729788002</v>
      </c>
      <c r="E64" s="34">
        <v>0.10896711670756</v>
      </c>
      <c r="F64" s="34">
        <v>1.2149726257139201E-3</v>
      </c>
      <c r="G64" s="34">
        <v>1.8104652546156001E-4</v>
      </c>
      <c r="H64" s="34">
        <v>2.06674837341015E-4</v>
      </c>
      <c r="I64" s="34">
        <v>6.0068892522939998E-4</v>
      </c>
      <c r="J64" s="34">
        <v>1.9542882879882298E-3</v>
      </c>
      <c r="K64" s="34">
        <v>4.2175144786500002E-3</v>
      </c>
      <c r="L64" s="34">
        <v>2.8276443651787001E-2</v>
      </c>
      <c r="M64" s="34">
        <v>2.4153743673905202E-4</v>
      </c>
      <c r="N64" s="34">
        <v>3.6843956139078003E-2</v>
      </c>
      <c r="O64" s="34">
        <v>2.7166473768601002E-2</v>
      </c>
      <c r="P64" s="34">
        <v>1.70535539699388E-3</v>
      </c>
      <c r="Q64" s="34">
        <v>1.20182742254954E-3</v>
      </c>
      <c r="R64" s="34">
        <v>1.6068493047178599E-3</v>
      </c>
      <c r="S64" s="34">
        <v>0.13835748316185498</v>
      </c>
      <c r="T64" s="34">
        <v>5.3738114840928093E-4</v>
      </c>
      <c r="U64" s="34">
        <v>1.0475499550642101E-3</v>
      </c>
      <c r="V64" s="34">
        <v>1.46078976865308E-4</v>
      </c>
      <c r="W64" s="34">
        <v>4.40310861972135E-2</v>
      </c>
      <c r="X64" s="34">
        <v>1.11275896109901E-3</v>
      </c>
      <c r="Y64" s="34">
        <v>1.21976517147004E-2</v>
      </c>
      <c r="Z64" s="34">
        <v>6.7223469535225497E-3</v>
      </c>
      <c r="AA64" s="34">
        <v>2.3640211480481897E-5</v>
      </c>
    </row>
    <row r="65" spans="1:27" x14ac:dyDescent="0.35">
      <c r="A65" s="31" t="s">
        <v>122</v>
      </c>
      <c r="B65" s="31" t="s">
        <v>30</v>
      </c>
      <c r="C65" s="34">
        <v>0</v>
      </c>
      <c r="D65" s="34">
        <v>0</v>
      </c>
      <c r="E65" s="34">
        <v>0</v>
      </c>
      <c r="F65" s="34">
        <v>0</v>
      </c>
      <c r="G65" s="34">
        <v>0</v>
      </c>
      <c r="H65" s="34">
        <v>0</v>
      </c>
      <c r="I65" s="34">
        <v>0</v>
      </c>
      <c r="J65" s="34">
        <v>0</v>
      </c>
      <c r="K65" s="34">
        <v>0</v>
      </c>
      <c r="L65" s="34">
        <v>0</v>
      </c>
      <c r="M65" s="34">
        <v>0</v>
      </c>
      <c r="N65" s="34">
        <v>0</v>
      </c>
      <c r="O65" s="34">
        <v>0</v>
      </c>
      <c r="P65" s="34">
        <v>0</v>
      </c>
      <c r="Q65" s="34">
        <v>0</v>
      </c>
      <c r="R65" s="34">
        <v>0</v>
      </c>
      <c r="S65" s="34">
        <v>0</v>
      </c>
      <c r="T65" s="34">
        <v>0</v>
      </c>
      <c r="U65" s="34">
        <v>0</v>
      </c>
      <c r="V65" s="34">
        <v>0</v>
      </c>
      <c r="W65" s="34">
        <v>0</v>
      </c>
      <c r="X65" s="34">
        <v>0</v>
      </c>
      <c r="Y65" s="34">
        <v>0</v>
      </c>
      <c r="Z65" s="34">
        <v>0</v>
      </c>
      <c r="AA65" s="34">
        <v>0</v>
      </c>
    </row>
    <row r="66" spans="1:27" x14ac:dyDescent="0.35">
      <c r="A66" s="31" t="s">
        <v>122</v>
      </c>
      <c r="B66" s="31" t="s">
        <v>63</v>
      </c>
      <c r="C66" s="34">
        <v>0.42269678769489599</v>
      </c>
      <c r="D66" s="34">
        <v>1.65873255332512E-2</v>
      </c>
      <c r="E66" s="34">
        <v>0.242432155403775</v>
      </c>
      <c r="F66" s="34">
        <v>1.81339441029708E-3</v>
      </c>
      <c r="G66" s="34">
        <v>2.5619487271516797E-3</v>
      </c>
      <c r="H66" s="34">
        <v>1.9769086243924001E-3</v>
      </c>
      <c r="I66" s="34">
        <v>3.4748580737524E-3</v>
      </c>
      <c r="J66" s="34">
        <v>2.3805193264010999E-3</v>
      </c>
      <c r="K66" s="34">
        <v>3.4307318816998202E-3</v>
      </c>
      <c r="L66" s="34">
        <v>2.69851924912878E-3</v>
      </c>
      <c r="M66" s="34">
        <v>3.2675815406948E-3</v>
      </c>
      <c r="N66" s="34">
        <v>1.9770017663240901E-2</v>
      </c>
      <c r="O66" s="34">
        <v>3.5916256669815396E-3</v>
      </c>
      <c r="P66" s="34">
        <v>2.1948231967364801E-2</v>
      </c>
      <c r="Q66" s="34">
        <v>7.6696873494546897E-3</v>
      </c>
      <c r="R66" s="34">
        <v>2.0793569656125301E-2</v>
      </c>
      <c r="S66" s="34">
        <v>0.357129867259671</v>
      </c>
      <c r="T66" s="34">
        <v>8.204879841795E-4</v>
      </c>
      <c r="U66" s="34">
        <v>1.2724298160389201E-3</v>
      </c>
      <c r="V66" s="34">
        <v>1.13827749116601E-3</v>
      </c>
      <c r="W66" s="34">
        <v>1.16318128931432E-3</v>
      </c>
      <c r="X66" s="34">
        <v>9.2157739174591905E-4</v>
      </c>
      <c r="Y66" s="34">
        <v>1.4039687093556602E-3</v>
      </c>
      <c r="Z66" s="34">
        <v>20322.851939411303</v>
      </c>
      <c r="AA66" s="34">
        <v>1.9239179186261501E-4</v>
      </c>
    </row>
    <row r="67" spans="1:27"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x14ac:dyDescent="0.35">
      <c r="A68" s="31" t="s">
        <v>122</v>
      </c>
      <c r="B68" s="31" t="s">
        <v>66</v>
      </c>
      <c r="C68" s="34">
        <v>0</v>
      </c>
      <c r="D68" s="34">
        <v>16.813984974237286</v>
      </c>
      <c r="E68" s="34">
        <v>16.631370159082174</v>
      </c>
      <c r="F68" s="34">
        <v>0.52598032163122577</v>
      </c>
      <c r="G68" s="34">
        <v>0.10153610037838948</v>
      </c>
      <c r="H68" s="34">
        <v>6.8768025600727043</v>
      </c>
      <c r="I68" s="34">
        <v>0.10801034117001972</v>
      </c>
      <c r="J68" s="34">
        <v>33283.757333485657</v>
      </c>
      <c r="K68" s="34">
        <v>844443.86591303209</v>
      </c>
      <c r="L68" s="34">
        <v>76687.215135374048</v>
      </c>
      <c r="M68" s="34">
        <v>3.1661018701146237E-2</v>
      </c>
      <c r="N68" s="34">
        <v>2.8272599208137121</v>
      </c>
      <c r="O68" s="34">
        <v>292440.67684728705</v>
      </c>
      <c r="P68" s="34">
        <v>0.30781949493514854</v>
      </c>
      <c r="Q68" s="34">
        <v>60844.585413640161</v>
      </c>
      <c r="R68" s="34">
        <v>160310.25676380948</v>
      </c>
      <c r="S68" s="34">
        <v>5.2020459634592848</v>
      </c>
      <c r="T68" s="34">
        <v>143486.31609723333</v>
      </c>
      <c r="U68" s="34">
        <v>32048.384543699736</v>
      </c>
      <c r="V68" s="34">
        <v>0.17520166904837028</v>
      </c>
      <c r="W68" s="34">
        <v>21205.076065915022</v>
      </c>
      <c r="X68" s="34">
        <v>6.6054722208226585E-2</v>
      </c>
      <c r="Y68" s="34">
        <v>0.51982036209910498</v>
      </c>
      <c r="Z68" s="34">
        <v>7863.7723583475454</v>
      </c>
      <c r="AA68" s="34">
        <v>8491.3558866104777</v>
      </c>
    </row>
    <row r="69" spans="1:27" x14ac:dyDescent="0.35">
      <c r="A69" s="31" t="s">
        <v>122</v>
      </c>
      <c r="B69" s="31" t="s">
        <v>65</v>
      </c>
      <c r="C69" s="34">
        <v>2.2389648463141563</v>
      </c>
      <c r="D69" s="34">
        <v>2.6804903026441478</v>
      </c>
      <c r="E69" s="34">
        <v>0.12709819968690816</v>
      </c>
      <c r="F69" s="34">
        <v>2.4915573819304817E-3</v>
      </c>
      <c r="G69" s="34">
        <v>2.4242833009573257</v>
      </c>
      <c r="H69" s="34">
        <v>14.9617252377304</v>
      </c>
      <c r="I69" s="34">
        <v>7669.9190705686642</v>
      </c>
      <c r="J69" s="34">
        <v>4.0331095187044842E-2</v>
      </c>
      <c r="K69" s="34">
        <v>10175.432548532257</v>
      </c>
      <c r="L69" s="34">
        <v>320986.77508081333</v>
      </c>
      <c r="M69" s="34">
        <v>72578.178304634464</v>
      </c>
      <c r="N69" s="34">
        <v>16751.395847761331</v>
      </c>
      <c r="O69" s="34">
        <v>3.3087053412186811E-2</v>
      </c>
      <c r="P69" s="34">
        <v>4.7983337570315782E-3</v>
      </c>
      <c r="Q69" s="34">
        <v>3.8705179953685978E-3</v>
      </c>
      <c r="R69" s="34">
        <v>6.9529196298484383E-3</v>
      </c>
      <c r="S69" s="34">
        <v>1.054512099290149E-2</v>
      </c>
      <c r="T69" s="34">
        <v>3.968695903279968E-2</v>
      </c>
      <c r="U69" s="34">
        <v>8.8162404737286686E-3</v>
      </c>
      <c r="V69" s="34">
        <v>3.7094602158778855E-2</v>
      </c>
      <c r="W69" s="34">
        <v>0.13722241561589177</v>
      </c>
      <c r="X69" s="34">
        <v>4.4072038974698691E-2</v>
      </c>
      <c r="Y69" s="34">
        <v>0.11310298974230171</v>
      </c>
      <c r="Z69" s="34">
        <v>5.7356958318659666E-3</v>
      </c>
      <c r="AA69" s="34">
        <v>145.89804898012838</v>
      </c>
    </row>
    <row r="70" spans="1:27" x14ac:dyDescent="0.35">
      <c r="A70" s="31" t="s">
        <v>122</v>
      </c>
      <c r="B70" s="31" t="s">
        <v>34</v>
      </c>
      <c r="C70" s="34">
        <v>1.56813673272661</v>
      </c>
      <c r="D70" s="34">
        <v>0.11467045404746</v>
      </c>
      <c r="E70" s="34">
        <v>1.5380472969539998E-4</v>
      </c>
      <c r="F70" s="34">
        <v>0</v>
      </c>
      <c r="G70" s="34">
        <v>1.69439872541912E-4</v>
      </c>
      <c r="H70" s="34">
        <v>0.24967657601559901</v>
      </c>
      <c r="I70" s="34">
        <v>0.42864274924710399</v>
      </c>
      <c r="J70" s="34">
        <v>0.160318656538289</v>
      </c>
      <c r="K70" s="34">
        <v>2.7586684253319099E-4</v>
      </c>
      <c r="L70" s="34">
        <v>10064.476909139199</v>
      </c>
      <c r="M70" s="34">
        <v>5.6123440599539906E-3</v>
      </c>
      <c r="N70" s="34">
        <v>96207.919912738202</v>
      </c>
      <c r="O70" s="34">
        <v>3.1335006410271001E-4</v>
      </c>
      <c r="P70" s="34">
        <v>1.2946935285960002E-4</v>
      </c>
      <c r="Q70" s="34">
        <v>1.0631752799350699E-4</v>
      </c>
      <c r="R70" s="34">
        <v>6.3153565889298606E-5</v>
      </c>
      <c r="S70" s="34">
        <v>68171.893560708006</v>
      </c>
      <c r="T70" s="34">
        <v>0</v>
      </c>
      <c r="U70" s="34">
        <v>5.11432769235642E-5</v>
      </c>
      <c r="V70" s="34">
        <v>4.2155680139783996E-5</v>
      </c>
      <c r="W70" s="34">
        <v>8011.6005325426304</v>
      </c>
      <c r="X70" s="34">
        <v>1.14214835353293E-2</v>
      </c>
      <c r="Y70" s="34">
        <v>9.2269692169273394E-4</v>
      </c>
      <c r="Z70" s="34">
        <v>24952.5850704105</v>
      </c>
      <c r="AA70" s="34">
        <v>2.9538640910427398E-3</v>
      </c>
    </row>
    <row r="71" spans="1:27" x14ac:dyDescent="0.35">
      <c r="A71" s="31" t="s">
        <v>122</v>
      </c>
      <c r="B71" s="31" t="s">
        <v>70</v>
      </c>
      <c r="C71" s="34">
        <v>0</v>
      </c>
      <c r="D71" s="34">
        <v>0</v>
      </c>
      <c r="E71" s="34">
        <v>0</v>
      </c>
      <c r="F71" s="34">
        <v>2.0699626106249998</v>
      </c>
      <c r="G71" s="34">
        <v>9.6916984644796006E-2</v>
      </c>
      <c r="H71" s="34">
        <v>0.16326030840494998</v>
      </c>
      <c r="I71" s="34">
        <v>0.134613974436185</v>
      </c>
      <c r="J71" s="34">
        <v>0.10023915579793199</v>
      </c>
      <c r="K71" s="34">
        <v>0.17131571122328298</v>
      </c>
      <c r="L71" s="34">
        <v>0.43783892771744798</v>
      </c>
      <c r="M71" s="34">
        <v>2.7123821486948401E-2</v>
      </c>
      <c r="N71" s="34">
        <v>0.34039803083155001</v>
      </c>
      <c r="O71" s="34">
        <v>0.10007702142725</v>
      </c>
      <c r="P71" s="34">
        <v>5.833647233151E-2</v>
      </c>
      <c r="Q71" s="34">
        <v>0.30900725784391397</v>
      </c>
      <c r="R71" s="34">
        <v>0.238274744493437</v>
      </c>
      <c r="S71" s="34">
        <v>1.7682080720694902</v>
      </c>
      <c r="T71" s="34">
        <v>1.7143867943812497E-2</v>
      </c>
      <c r="U71" s="34">
        <v>1.4206399650559901E-2</v>
      </c>
      <c r="V71" s="34">
        <v>1.78400496444928E-2</v>
      </c>
      <c r="W71" s="34">
        <v>0.64455666765967501</v>
      </c>
      <c r="X71" s="34">
        <v>2.1409240367900997E-2</v>
      </c>
      <c r="Y71" s="34">
        <v>4.5144832223327899E-3</v>
      </c>
      <c r="Z71" s="34">
        <v>0.35419249762847999</v>
      </c>
      <c r="AA71" s="34">
        <v>3.0544531086949597E-3</v>
      </c>
    </row>
    <row r="72" spans="1:27" x14ac:dyDescent="0.35">
      <c r="A72" s="31" t="s">
        <v>122</v>
      </c>
      <c r="B72" s="31" t="s">
        <v>52</v>
      </c>
      <c r="C72" s="34">
        <v>0</v>
      </c>
      <c r="D72" s="34">
        <v>0</v>
      </c>
      <c r="E72" s="34">
        <v>0</v>
      </c>
      <c r="F72" s="34">
        <v>0</v>
      </c>
      <c r="G72" s="34">
        <v>0</v>
      </c>
      <c r="H72" s="34">
        <v>0</v>
      </c>
      <c r="I72" s="34">
        <v>0</v>
      </c>
      <c r="J72" s="34">
        <v>0</v>
      </c>
      <c r="K72" s="34">
        <v>0</v>
      </c>
      <c r="L72" s="34">
        <v>0</v>
      </c>
      <c r="M72" s="34">
        <v>0</v>
      </c>
      <c r="N72" s="34">
        <v>0</v>
      </c>
      <c r="O72" s="34">
        <v>0</v>
      </c>
      <c r="P72" s="34">
        <v>0</v>
      </c>
      <c r="Q72" s="34">
        <v>0</v>
      </c>
      <c r="R72" s="34">
        <v>0</v>
      </c>
      <c r="S72" s="34">
        <v>0</v>
      </c>
      <c r="T72" s="34">
        <v>0</v>
      </c>
      <c r="U72" s="34">
        <v>0</v>
      </c>
      <c r="V72" s="34">
        <v>0</v>
      </c>
      <c r="W72" s="34">
        <v>0</v>
      </c>
      <c r="X72" s="34">
        <v>0</v>
      </c>
      <c r="Y72" s="34">
        <v>0</v>
      </c>
      <c r="Z72" s="34">
        <v>0</v>
      </c>
      <c r="AA72" s="34">
        <v>0</v>
      </c>
    </row>
    <row r="73" spans="1:27" x14ac:dyDescent="0.35">
      <c r="A73" s="38" t="s">
        <v>127</v>
      </c>
      <c r="B73" s="38"/>
      <c r="C73" s="35">
        <v>2.6616616340090524</v>
      </c>
      <c r="D73" s="35">
        <v>19.951107329712567</v>
      </c>
      <c r="E73" s="35">
        <v>17.109867630880416</v>
      </c>
      <c r="F73" s="35">
        <v>0.53150024604916724</v>
      </c>
      <c r="G73" s="35">
        <v>2.5285623965883284</v>
      </c>
      <c r="H73" s="35">
        <v>21.840711381264839</v>
      </c>
      <c r="I73" s="35">
        <v>7670.0311564568328</v>
      </c>
      <c r="J73" s="35">
        <v>33283.801999388459</v>
      </c>
      <c r="K73" s="35">
        <v>854619.30610981071</v>
      </c>
      <c r="L73" s="35">
        <v>397674.0211911503</v>
      </c>
      <c r="M73" s="35">
        <v>72578.213474772143</v>
      </c>
      <c r="N73" s="35">
        <v>16754.279721655945</v>
      </c>
      <c r="O73" s="35">
        <v>292440.7406924399</v>
      </c>
      <c r="P73" s="35">
        <v>0.33627141605653882</v>
      </c>
      <c r="Q73" s="35">
        <v>60844.598155672931</v>
      </c>
      <c r="R73" s="35">
        <v>160310.28611714806</v>
      </c>
      <c r="S73" s="35">
        <v>5.7080784348737126</v>
      </c>
      <c r="T73" s="35">
        <v>143486.35714206149</v>
      </c>
      <c r="U73" s="35">
        <v>32048.395679919984</v>
      </c>
      <c r="V73" s="35">
        <v>0.21358062767518046</v>
      </c>
      <c r="W73" s="35">
        <v>21205.258482598125</v>
      </c>
      <c r="X73" s="35">
        <v>0.11216109753577021</v>
      </c>
      <c r="Y73" s="35">
        <v>0.64652497226546279</v>
      </c>
      <c r="Z73" s="35">
        <v>28186.636755801632</v>
      </c>
      <c r="AA73" s="35">
        <v>8637.2541516226102</v>
      </c>
    </row>
    <row r="75" spans="1:27"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x14ac:dyDescent="0.35">
      <c r="A78" s="31" t="s">
        <v>123</v>
      </c>
      <c r="B78" s="31" t="s">
        <v>18</v>
      </c>
      <c r="C78" s="34">
        <v>0</v>
      </c>
      <c r="D78" s="34">
        <v>0.33697831042583998</v>
      </c>
      <c r="E78" s="34">
        <v>3.2820764951756801E-2</v>
      </c>
      <c r="F78" s="34">
        <v>7.3699059750957406E-3</v>
      </c>
      <c r="G78" s="34">
        <v>4.3596432492581998E-4</v>
      </c>
      <c r="H78" s="34">
        <v>1.00028640000748E-2</v>
      </c>
      <c r="I78" s="34">
        <v>8.6894755864064897E-3</v>
      </c>
      <c r="J78" s="34">
        <v>5.0525531804650001E-3</v>
      </c>
      <c r="K78" s="34">
        <v>2.2549762324975499E-2</v>
      </c>
      <c r="L78" s="34">
        <v>2.89557927668063E-2</v>
      </c>
      <c r="M78" s="34">
        <v>4.0713965460019701E-4</v>
      </c>
      <c r="N78" s="34">
        <v>2.51761222910124E-2</v>
      </c>
      <c r="O78" s="34">
        <v>1.8131373040275001E-2</v>
      </c>
      <c r="P78" s="34">
        <v>4.7328779998235897E-4</v>
      </c>
      <c r="Q78" s="34">
        <v>3.34014979217388E-3</v>
      </c>
      <c r="R78" s="34">
        <v>2.1129201073705E-3</v>
      </c>
      <c r="S78" s="34">
        <v>2.27040408014266E-2</v>
      </c>
      <c r="T78" s="34">
        <v>9.6862712465112001E-3</v>
      </c>
      <c r="U78" s="34">
        <v>3.8574186556674999E-3</v>
      </c>
      <c r="V78" s="34">
        <v>4.7171539499549994E-5</v>
      </c>
      <c r="W78" s="34">
        <v>2.08552009238188E-2</v>
      </c>
      <c r="X78" s="34">
        <v>2.08610828813772E-4</v>
      </c>
      <c r="Y78" s="34">
        <v>6.0178553442815901E-5</v>
      </c>
      <c r="Z78" s="34">
        <v>1.0954373314548201E-3</v>
      </c>
      <c r="AA78" s="34">
        <v>1.4347702660272299E-4</v>
      </c>
    </row>
    <row r="79" spans="1:27"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x14ac:dyDescent="0.35">
      <c r="A80" s="31" t="s">
        <v>123</v>
      </c>
      <c r="B80" s="31" t="s">
        <v>63</v>
      </c>
      <c r="C80" s="34">
        <v>0.41386920760939899</v>
      </c>
      <c r="D80" s="34">
        <v>1.1793144325384799E-2</v>
      </c>
      <c r="E80" s="34">
        <v>2.1233747892598197E-2</v>
      </c>
      <c r="F80" s="34">
        <v>2.06144214343712E-2</v>
      </c>
      <c r="G80" s="34">
        <v>1.8336067192662998E-2</v>
      </c>
      <c r="H80" s="34">
        <v>1.9987675701702699E-2</v>
      </c>
      <c r="I80" s="34">
        <v>1.89233747530595E-2</v>
      </c>
      <c r="J80" s="34">
        <v>1.81290720272849E-2</v>
      </c>
      <c r="K80" s="34">
        <v>1.8949436621446398E-2</v>
      </c>
      <c r="L80" s="34">
        <v>1.9086419928093002E-2</v>
      </c>
      <c r="M80" s="34">
        <v>1.5774000057266799E-2</v>
      </c>
      <c r="N80" s="34">
        <v>1.7741598642230801E-2</v>
      </c>
      <c r="O80" s="34">
        <v>1.63920437129608E-2</v>
      </c>
      <c r="P80" s="34">
        <v>1.3688812624059899E-2</v>
      </c>
      <c r="Q80" s="34">
        <v>1.3742681500405401E-2</v>
      </c>
      <c r="R80" s="34">
        <v>1.2478847657324901E-2</v>
      </c>
      <c r="S80" s="34">
        <v>3.6929090972923705E-2</v>
      </c>
      <c r="T80" s="34">
        <v>2.3705487218726E-3</v>
      </c>
      <c r="U80" s="34">
        <v>3.8830309909789504E-3</v>
      </c>
      <c r="V80" s="34">
        <v>5.0298449216545195E-3</v>
      </c>
      <c r="W80" s="34">
        <v>3.5558957836366804E-2</v>
      </c>
      <c r="X80" s="34">
        <v>1.0850481077273599E-3</v>
      </c>
      <c r="Y80" s="34">
        <v>9.1558693371930004E-4</v>
      </c>
      <c r="Z80" s="34">
        <v>1.0777275316825201E-2</v>
      </c>
      <c r="AA80" s="34">
        <v>3.4188825449064903E-4</v>
      </c>
    </row>
    <row r="81" spans="1:27" x14ac:dyDescent="0.35">
      <c r="A81" s="31" t="s">
        <v>123</v>
      </c>
      <c r="B81" s="31" t="s">
        <v>62</v>
      </c>
      <c r="C81" s="34">
        <v>0</v>
      </c>
      <c r="D81" s="34">
        <v>0</v>
      </c>
      <c r="E81" s="34">
        <v>0</v>
      </c>
      <c r="F81" s="34">
        <v>0</v>
      </c>
      <c r="G81" s="34">
        <v>0</v>
      </c>
      <c r="H81" s="34">
        <v>0</v>
      </c>
      <c r="I81" s="34">
        <v>0</v>
      </c>
      <c r="J81" s="34">
        <v>0</v>
      </c>
      <c r="K81" s="34">
        <v>0</v>
      </c>
      <c r="L81" s="34">
        <v>0</v>
      </c>
      <c r="M81" s="34">
        <v>0</v>
      </c>
      <c r="N81" s="34">
        <v>0</v>
      </c>
      <c r="O81" s="34">
        <v>0</v>
      </c>
      <c r="P81" s="34">
        <v>0</v>
      </c>
      <c r="Q81" s="34">
        <v>0</v>
      </c>
      <c r="R81" s="34">
        <v>0</v>
      </c>
      <c r="S81" s="34">
        <v>0</v>
      </c>
      <c r="T81" s="34">
        <v>0</v>
      </c>
      <c r="U81" s="34">
        <v>0</v>
      </c>
      <c r="V81" s="34">
        <v>0</v>
      </c>
      <c r="W81" s="34">
        <v>0</v>
      </c>
      <c r="X81" s="34">
        <v>0</v>
      </c>
      <c r="Y81" s="34">
        <v>0</v>
      </c>
      <c r="Z81" s="34">
        <v>0</v>
      </c>
      <c r="AA81" s="34">
        <v>0</v>
      </c>
    </row>
    <row r="82" spans="1:27" x14ac:dyDescent="0.35">
      <c r="A82" s="31" t="s">
        <v>123</v>
      </c>
      <c r="B82" s="31" t="s">
        <v>66</v>
      </c>
      <c r="C82" s="34">
        <v>0</v>
      </c>
      <c r="D82" s="34">
        <v>9.1328711736021901</v>
      </c>
      <c r="E82" s="34">
        <v>421138.76137726236</v>
      </c>
      <c r="F82" s="34">
        <v>76473.92295962054</v>
      </c>
      <c r="G82" s="34">
        <v>1.8388470239587597E-2</v>
      </c>
      <c r="H82" s="34">
        <v>1.1195147459141221</v>
      </c>
      <c r="I82" s="34">
        <v>1.7708220141615223E-2</v>
      </c>
      <c r="J82" s="34">
        <v>40855.253276036769</v>
      </c>
      <c r="K82" s="34">
        <v>169732.40031938039</v>
      </c>
      <c r="L82" s="34">
        <v>24738.137413865854</v>
      </c>
      <c r="M82" s="34">
        <v>253547.80567732666</v>
      </c>
      <c r="N82" s="34">
        <v>304702.50007346435</v>
      </c>
      <c r="O82" s="34">
        <v>0.24501016504745021</v>
      </c>
      <c r="P82" s="34">
        <v>1.1600974924355259E-2</v>
      </c>
      <c r="Q82" s="34">
        <v>8.3800558318656466E-3</v>
      </c>
      <c r="R82" s="34">
        <v>1.5398512512507147E-2</v>
      </c>
      <c r="S82" s="34">
        <v>2.5255637503380064E-2</v>
      </c>
      <c r="T82" s="34">
        <v>2.5679019461103767E-2</v>
      </c>
      <c r="U82" s="34">
        <v>1.208983165948652E-2</v>
      </c>
      <c r="V82" s="34">
        <v>4.0211575246879502E-3</v>
      </c>
      <c r="W82" s="34">
        <v>0.10147423155570515</v>
      </c>
      <c r="X82" s="34">
        <v>7.7861640943359071E-3</v>
      </c>
      <c r="Y82" s="34">
        <v>3.0811671835437597E-3</v>
      </c>
      <c r="Z82" s="34">
        <v>3.8101241729359028E-3</v>
      </c>
      <c r="AA82" s="34">
        <v>4.4219159484013299E-3</v>
      </c>
    </row>
    <row r="83" spans="1:27" x14ac:dyDescent="0.35">
      <c r="A83" s="31" t="s">
        <v>123</v>
      </c>
      <c r="B83" s="31" t="s">
        <v>65</v>
      </c>
      <c r="C83" s="34">
        <v>0.28580444255742399</v>
      </c>
      <c r="D83" s="34">
        <v>0.11138086747096899</v>
      </c>
      <c r="E83" s="34">
        <v>2.7593549404687102E-3</v>
      </c>
      <c r="F83" s="34">
        <v>1.2758957117243099E-4</v>
      </c>
      <c r="G83" s="34">
        <v>0.13812965042050498</v>
      </c>
      <c r="H83" s="34">
        <v>0.21653604333522</v>
      </c>
      <c r="I83" s="34">
        <v>3.0214877155760999E-2</v>
      </c>
      <c r="J83" s="34">
        <v>5.0109616543204394E-3</v>
      </c>
      <c r="K83" s="34">
        <v>0.226277096527295</v>
      </c>
      <c r="L83" s="34">
        <v>0.48394980173469204</v>
      </c>
      <c r="M83" s="34">
        <v>9.386305362357749E-3</v>
      </c>
      <c r="N83" s="34">
        <v>7.63370981348163E-3</v>
      </c>
      <c r="O83" s="34">
        <v>1.09676069029835E-3</v>
      </c>
      <c r="P83" s="34">
        <v>1.2338398355038501E-4</v>
      </c>
      <c r="Q83" s="34">
        <v>1.4010833497515198E-4</v>
      </c>
      <c r="R83" s="34">
        <v>1.9787269684749901E-4</v>
      </c>
      <c r="S83" s="34">
        <v>5.3518270550512008E-4</v>
      </c>
      <c r="T83" s="34">
        <v>8.9667225068288392E-3</v>
      </c>
      <c r="U83" s="34">
        <v>6.7774515348170803E-4</v>
      </c>
      <c r="V83" s="34">
        <v>2.0860941356639902E-4</v>
      </c>
      <c r="W83" s="34">
        <v>6.1318368339443999E-2</v>
      </c>
      <c r="X83" s="34">
        <v>7.6983419194581893E-3</v>
      </c>
      <c r="Y83" s="34">
        <v>1.0584692013492699E-4</v>
      </c>
      <c r="Z83" s="34">
        <v>3.3014509809763601E-3</v>
      </c>
      <c r="AA83" s="34">
        <v>4.9838013071103898E-4</v>
      </c>
    </row>
    <row r="84" spans="1:27" x14ac:dyDescent="0.35">
      <c r="A84" s="31" t="s">
        <v>123</v>
      </c>
      <c r="B84" s="31" t="s">
        <v>34</v>
      </c>
      <c r="C84" s="34">
        <v>1.25119043831204</v>
      </c>
      <c r="D84" s="34">
        <v>1.1104849297554599E-2</v>
      </c>
      <c r="E84" s="34">
        <v>0</v>
      </c>
      <c r="F84" s="34">
        <v>0</v>
      </c>
      <c r="G84" s="34">
        <v>5.7612810211952407E-4</v>
      </c>
      <c r="H84" s="34">
        <v>0.34786959567429998</v>
      </c>
      <c r="I84" s="34">
        <v>0.310406328678759</v>
      </c>
      <c r="J84" s="34">
        <v>0.13242478891666401</v>
      </c>
      <c r="K84" s="34">
        <v>1.48521302315178E-4</v>
      </c>
      <c r="L84" s="34">
        <v>1.8804538817435701</v>
      </c>
      <c r="M84" s="34">
        <v>0.52199896173250004</v>
      </c>
      <c r="N84" s="34">
        <v>8.6983036194451004E-3</v>
      </c>
      <c r="O84" s="34">
        <v>3.5505215596939399E-4</v>
      </c>
      <c r="P84" s="34">
        <v>9.7728605273214602E-5</v>
      </c>
      <c r="Q84" s="34">
        <v>5.2955931298492002E-5</v>
      </c>
      <c r="R84" s="34">
        <v>0</v>
      </c>
      <c r="S84" s="34">
        <v>3.8044983744430904E-5</v>
      </c>
      <c r="T84" s="34">
        <v>4.9900227010086097E-5</v>
      </c>
      <c r="U84" s="34">
        <v>1.1818562640898101E-4</v>
      </c>
      <c r="V84" s="34">
        <v>4.57022232945852E-3</v>
      </c>
      <c r="W84" s="34">
        <v>0.45466465172477899</v>
      </c>
      <c r="X84" s="34">
        <v>4.4977342098675701E-3</v>
      </c>
      <c r="Y84" s="34">
        <v>6.4544278876E-3</v>
      </c>
      <c r="Z84" s="34">
        <v>7.9001286435072E-3</v>
      </c>
      <c r="AA84" s="34">
        <v>3.1212757241267201E-3</v>
      </c>
    </row>
    <row r="85" spans="1:27" x14ac:dyDescent="0.35">
      <c r="A85" s="31" t="s">
        <v>123</v>
      </c>
      <c r="B85" s="31" t="s">
        <v>70</v>
      </c>
      <c r="C85" s="34">
        <v>0</v>
      </c>
      <c r="D85" s="34">
        <v>0</v>
      </c>
      <c r="E85" s="34">
        <v>0</v>
      </c>
      <c r="F85" s="34">
        <v>1.7088226304759</v>
      </c>
      <c r="G85" s="34">
        <v>0.14048213686543201</v>
      </c>
      <c r="H85" s="34">
        <v>0.10174994487747099</v>
      </c>
      <c r="I85" s="34">
        <v>9.9870546757529002E-2</v>
      </c>
      <c r="J85" s="34">
        <v>0.10373088213179901</v>
      </c>
      <c r="K85" s="34">
        <v>0.133205790800249</v>
      </c>
      <c r="L85" s="34">
        <v>0.21247853016311899</v>
      </c>
      <c r="M85" s="34">
        <v>0.333415544987337</v>
      </c>
      <c r="N85" s="34">
        <v>0.49191092262004005</v>
      </c>
      <c r="O85" s="34">
        <v>0.12410052659003</v>
      </c>
      <c r="P85" s="34">
        <v>3.9050393261288001E-2</v>
      </c>
      <c r="Q85" s="34">
        <v>0.59758765768321997</v>
      </c>
      <c r="R85" s="34">
        <v>0.17611268555871298</v>
      </c>
      <c r="S85" s="34">
        <v>3.7282138550482499E-2</v>
      </c>
      <c r="T85" s="34">
        <v>3.0047612655705401E-2</v>
      </c>
      <c r="U85" s="34">
        <v>0.15810544227331499</v>
      </c>
      <c r="V85" s="34">
        <v>1.14533768708928E-2</v>
      </c>
      <c r="W85" s="34">
        <v>1.7653165450777402</v>
      </c>
      <c r="X85" s="34">
        <v>7.0350136090768598E-3</v>
      </c>
      <c r="Y85" s="34">
        <v>4.4762262340112399E-3</v>
      </c>
      <c r="Z85" s="34">
        <v>3.2432901988346599E-3</v>
      </c>
      <c r="AA85" s="34">
        <v>1.9139758976201599E-3</v>
      </c>
    </row>
    <row r="86" spans="1:27" x14ac:dyDescent="0.35">
      <c r="A86" s="31" t="s">
        <v>123</v>
      </c>
      <c r="B86" s="31" t="s">
        <v>52</v>
      </c>
      <c r="C86" s="34">
        <v>0</v>
      </c>
      <c r="D86" s="34">
        <v>0</v>
      </c>
      <c r="E86" s="34">
        <v>0</v>
      </c>
      <c r="F86" s="34">
        <v>0</v>
      </c>
      <c r="G86" s="34">
        <v>0</v>
      </c>
      <c r="H86" s="34">
        <v>0</v>
      </c>
      <c r="I86" s="34">
        <v>0</v>
      </c>
      <c r="J86" s="34">
        <v>0</v>
      </c>
      <c r="K86" s="34">
        <v>0</v>
      </c>
      <c r="L86" s="34">
        <v>0</v>
      </c>
      <c r="M86" s="34">
        <v>0</v>
      </c>
      <c r="N86" s="34">
        <v>0</v>
      </c>
      <c r="O86" s="34">
        <v>0</v>
      </c>
      <c r="P86" s="34">
        <v>0</v>
      </c>
      <c r="Q86" s="34">
        <v>0</v>
      </c>
      <c r="R86" s="34">
        <v>0</v>
      </c>
      <c r="S86" s="34">
        <v>0</v>
      </c>
      <c r="T86" s="34">
        <v>0</v>
      </c>
      <c r="U86" s="34">
        <v>0</v>
      </c>
      <c r="V86" s="34">
        <v>0</v>
      </c>
      <c r="W86" s="34">
        <v>0</v>
      </c>
      <c r="X86" s="34">
        <v>0</v>
      </c>
      <c r="Y86" s="34">
        <v>0</v>
      </c>
      <c r="Z86" s="34">
        <v>0</v>
      </c>
      <c r="AA86" s="34">
        <v>0</v>
      </c>
    </row>
    <row r="87" spans="1:27" x14ac:dyDescent="0.35">
      <c r="A87" s="38" t="s">
        <v>127</v>
      </c>
      <c r="B87" s="38"/>
      <c r="C87" s="35">
        <v>0.69967365016682304</v>
      </c>
      <c r="D87" s="35">
        <v>9.593023495824383</v>
      </c>
      <c r="E87" s="35">
        <v>421138.81819113012</v>
      </c>
      <c r="F87" s="35">
        <v>76473.951071537522</v>
      </c>
      <c r="G87" s="35">
        <v>0.1752901521776814</v>
      </c>
      <c r="H87" s="35">
        <v>1.3660413289511195</v>
      </c>
      <c r="I87" s="35">
        <v>7.553594763684221E-2</v>
      </c>
      <c r="J87" s="35">
        <v>40855.281468623631</v>
      </c>
      <c r="K87" s="35">
        <v>169732.66809567585</v>
      </c>
      <c r="L87" s="35">
        <v>24738.669405880286</v>
      </c>
      <c r="M87" s="35">
        <v>253547.83124477172</v>
      </c>
      <c r="N87" s="35">
        <v>304702.55062489508</v>
      </c>
      <c r="O87" s="35">
        <v>0.28063034249098434</v>
      </c>
      <c r="P87" s="35">
        <v>2.58864593319479E-2</v>
      </c>
      <c r="Q87" s="35">
        <v>2.5602995459420078E-2</v>
      </c>
      <c r="R87" s="35">
        <v>3.0188152974050045E-2</v>
      </c>
      <c r="S87" s="35">
        <v>8.5423951983235491E-2</v>
      </c>
      <c r="T87" s="35">
        <v>4.6702561936316403E-2</v>
      </c>
      <c r="U87" s="35">
        <v>2.0508026459614678E-2</v>
      </c>
      <c r="V87" s="35">
        <v>9.3067833994084186E-3</v>
      </c>
      <c r="W87" s="35">
        <v>0.21920675865533473</v>
      </c>
      <c r="X87" s="35">
        <v>1.6778164950335229E-2</v>
      </c>
      <c r="Y87" s="35">
        <v>4.1627795908408026E-3</v>
      </c>
      <c r="Z87" s="35">
        <v>1.8984287802192284E-2</v>
      </c>
      <c r="AA87" s="35">
        <v>5.4056613602057411E-3</v>
      </c>
    </row>
  </sheetData>
  <sheetProtection algorithmName="SHA-512" hashValue="fnoZdEUhaI1K8uesylwHXrkCEyU0Sw0ikLnDLYcO7S+yBePEblPGnvSjn3SpVYL4rAwySoMbX6WxIV57liej5g==" saltValue="RgeaLhAEZlC+jsPe17OKuA==" spinCount="100000" sheet="1" objects="1" scenarios="1"/>
  <mergeCells count="6">
    <mergeCell ref="A87:B87"/>
    <mergeCell ref="A17:B17"/>
    <mergeCell ref="A31:B31"/>
    <mergeCell ref="A45:B45"/>
    <mergeCell ref="A59:B59"/>
    <mergeCell ref="A73:B7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5">
    <tabColor theme="7" tint="0.39997558519241921"/>
  </sheetPr>
  <dimension ref="A1:AA11"/>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150</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139</v>
      </c>
      <c r="B2" s="18" t="s">
        <v>140</v>
      </c>
    </row>
    <row r="3" spans="1:27" x14ac:dyDescent="0.35">
      <c r="B3" s="18"/>
    </row>
    <row r="4" spans="1:27" x14ac:dyDescent="0.35">
      <c r="A4" s="18" t="s">
        <v>116</v>
      </c>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119</v>
      </c>
      <c r="B6" s="31" t="s">
        <v>71</v>
      </c>
      <c r="C6" s="34">
        <v>0.16498115584255468</v>
      </c>
      <c r="D6" s="34">
        <v>0.64100763592733268</v>
      </c>
      <c r="E6" s="34">
        <v>3.2402425792153675E-2</v>
      </c>
      <c r="F6" s="34">
        <v>6.3148475068779852E-2</v>
      </c>
      <c r="G6" s="34">
        <v>0.10910593006795447</v>
      </c>
      <c r="H6" s="34">
        <v>0.10649143034052957</v>
      </c>
      <c r="I6" s="34">
        <v>4.7942644063085044E-2</v>
      </c>
      <c r="J6" s="34">
        <v>4.096616312954772E-2</v>
      </c>
      <c r="K6" s="34">
        <v>9.9730126034387884E-2</v>
      </c>
      <c r="L6" s="34">
        <v>91443.448044008721</v>
      </c>
      <c r="M6" s="34">
        <v>0.18117901687233545</v>
      </c>
      <c r="N6" s="34">
        <v>156865.02070069863</v>
      </c>
      <c r="O6" s="34">
        <v>153721.63974096207</v>
      </c>
      <c r="P6" s="34">
        <v>43776.386861628933</v>
      </c>
      <c r="Q6" s="34">
        <v>43032.065532661203</v>
      </c>
      <c r="R6" s="34">
        <v>51059.527575866989</v>
      </c>
      <c r="S6" s="34">
        <v>72449.460634239062</v>
      </c>
      <c r="T6" s="34">
        <v>3752.0397853443442</v>
      </c>
      <c r="U6" s="34">
        <v>4.8530224614182806E-2</v>
      </c>
      <c r="V6" s="34">
        <v>3858.2768823260035</v>
      </c>
      <c r="W6" s="34">
        <v>1199.5251547895723</v>
      </c>
      <c r="X6" s="34">
        <v>18112.025483898324</v>
      </c>
      <c r="Y6" s="34">
        <v>2.0017601526379675E-2</v>
      </c>
      <c r="Z6" s="34">
        <v>6.3182274507559075E-3</v>
      </c>
      <c r="AA6" s="34">
        <v>2.6695675445192267E-2</v>
      </c>
    </row>
    <row r="7" spans="1:27" x14ac:dyDescent="0.35">
      <c r="A7" s="31" t="s">
        <v>120</v>
      </c>
      <c r="B7" s="31" t="s">
        <v>71</v>
      </c>
      <c r="C7" s="34">
        <v>0.17656363611019385</v>
      </c>
      <c r="D7" s="34">
        <v>0.92226641644264118</v>
      </c>
      <c r="E7" s="34">
        <v>6.1839522555102187E-2</v>
      </c>
      <c r="F7" s="34">
        <v>5.4689650022703581E-2</v>
      </c>
      <c r="G7" s="34">
        <v>0.31589871469013936</v>
      </c>
      <c r="H7" s="34">
        <v>0.36992729465473984</v>
      </c>
      <c r="I7" s="34">
        <v>4.9244256289172124E-2</v>
      </c>
      <c r="J7" s="34">
        <v>0.46001746080034872</v>
      </c>
      <c r="K7" s="34">
        <v>6.9141403389575931E-2</v>
      </c>
      <c r="L7" s="34">
        <v>0.12816672020383593</v>
      </c>
      <c r="M7" s="34">
        <v>8.2842758956308118E-2</v>
      </c>
      <c r="N7" s="34">
        <v>0.51879764322155386</v>
      </c>
      <c r="O7" s="34">
        <v>27058.698776645917</v>
      </c>
      <c r="P7" s="34">
        <v>0.12657239064473622</v>
      </c>
      <c r="Q7" s="34">
        <v>36556.247480232982</v>
      </c>
      <c r="R7" s="34">
        <v>11014.853539186466</v>
      </c>
      <c r="S7" s="34">
        <v>284286.27598645131</v>
      </c>
      <c r="T7" s="34">
        <v>1.7758679140422517E-2</v>
      </c>
      <c r="U7" s="34">
        <v>8.2089450974639471E-3</v>
      </c>
      <c r="V7" s="34">
        <v>237.45957694440702</v>
      </c>
      <c r="W7" s="34">
        <v>36171.659624873806</v>
      </c>
      <c r="X7" s="34">
        <v>37908.858782072595</v>
      </c>
      <c r="Y7" s="34">
        <v>29702.87224424562</v>
      </c>
      <c r="Z7" s="34">
        <v>38397.906421427113</v>
      </c>
      <c r="AA7" s="34">
        <v>4242.0535953262352</v>
      </c>
    </row>
    <row r="8" spans="1:27" x14ac:dyDescent="0.35">
      <c r="A8" s="31" t="s">
        <v>121</v>
      </c>
      <c r="B8" s="31" t="s">
        <v>71</v>
      </c>
      <c r="C8" s="34">
        <v>6.1466093682967196E-2</v>
      </c>
      <c r="D8" s="34">
        <v>5.549724646918607E-3</v>
      </c>
      <c r="E8" s="34">
        <v>1.279207486971123E-3</v>
      </c>
      <c r="F8" s="34">
        <v>1.5961636499975636E-3</v>
      </c>
      <c r="G8" s="34">
        <v>2.683200595666266E-3</v>
      </c>
      <c r="H8" s="34">
        <v>2.5774609284464063E-3</v>
      </c>
      <c r="I8" s="34">
        <v>8.5735547944030416E-4</v>
      </c>
      <c r="J8" s="34">
        <v>3.4255768345220253E-3</v>
      </c>
      <c r="K8" s="34">
        <v>5.8761442452780147E-3</v>
      </c>
      <c r="L8" s="34">
        <v>8.7072138690481755E-3</v>
      </c>
      <c r="M8" s="34">
        <v>6.4147577665512479E-3</v>
      </c>
      <c r="N8" s="34">
        <v>3.0399837651993839E-3</v>
      </c>
      <c r="O8" s="34">
        <v>2.4725873097429939E-3</v>
      </c>
      <c r="P8" s="34">
        <v>2.0685397309679458E-3</v>
      </c>
      <c r="Q8" s="34">
        <v>1.5660250969310352E-3</v>
      </c>
      <c r="R8" s="34">
        <v>4230.4438619057873</v>
      </c>
      <c r="S8" s="34">
        <v>7.6758129267223462E-3</v>
      </c>
      <c r="T8" s="34">
        <v>0.17555558313404723</v>
      </c>
      <c r="U8" s="34">
        <v>3.5149639170998343E-3</v>
      </c>
      <c r="V8" s="34">
        <v>9237.6752611691463</v>
      </c>
      <c r="W8" s="34">
        <v>9422.5067783959184</v>
      </c>
      <c r="X8" s="34">
        <v>14832.05411321566</v>
      </c>
      <c r="Y8" s="34">
        <v>755.97640797376869</v>
      </c>
      <c r="Z8" s="34">
        <v>8.0404354170425193E-4</v>
      </c>
      <c r="AA8" s="34">
        <v>98.464878924205237</v>
      </c>
    </row>
    <row r="9" spans="1:27" x14ac:dyDescent="0.35">
      <c r="A9" s="31" t="s">
        <v>122</v>
      </c>
      <c r="B9" s="31" t="s">
        <v>71</v>
      </c>
      <c r="C9" s="34">
        <v>0.14164786287105938</v>
      </c>
      <c r="D9" s="34">
        <v>1.1266212936716971</v>
      </c>
      <c r="E9" s="34">
        <v>0.4000052928807229</v>
      </c>
      <c r="F9" s="34">
        <v>1.7010900438143631E-2</v>
      </c>
      <c r="G9" s="34">
        <v>0.11925065864710813</v>
      </c>
      <c r="H9" s="34">
        <v>0.15735382305802287</v>
      </c>
      <c r="I9" s="34">
        <v>0.13180705289710443</v>
      </c>
      <c r="J9" s="34">
        <v>4.4441859908948294</v>
      </c>
      <c r="K9" s="34">
        <v>0.27925316898094016</v>
      </c>
      <c r="L9" s="34">
        <v>0.6696647991094884</v>
      </c>
      <c r="M9" s="34">
        <v>2.3638649461226669E-2</v>
      </c>
      <c r="N9" s="34">
        <v>0.28719535688222048</v>
      </c>
      <c r="O9" s="34">
        <v>42426.402528973595</v>
      </c>
      <c r="P9" s="34">
        <v>5.2072977730575863E-2</v>
      </c>
      <c r="Q9" s="34">
        <v>9013.6556240743448</v>
      </c>
      <c r="R9" s="34">
        <v>24546.766305281129</v>
      </c>
      <c r="S9" s="34">
        <v>2.1428661823070296</v>
      </c>
      <c r="T9" s="34">
        <v>22291.81361012856</v>
      </c>
      <c r="U9" s="34">
        <v>4917.8096171990956</v>
      </c>
      <c r="V9" s="34">
        <v>6.4547345689049102E-2</v>
      </c>
      <c r="W9" s="34">
        <v>3373.2110860486523</v>
      </c>
      <c r="X9" s="34">
        <v>4.3575970154661581E-2</v>
      </c>
      <c r="Y9" s="34">
        <v>0.1782473272429155</v>
      </c>
      <c r="Z9" s="34">
        <v>1270.499053560683</v>
      </c>
      <c r="AA9" s="34">
        <v>1673.3720937941137</v>
      </c>
    </row>
    <row r="10" spans="1:27" x14ac:dyDescent="0.35">
      <c r="A10" s="31" t="s">
        <v>123</v>
      </c>
      <c r="B10" s="31" t="s">
        <v>71</v>
      </c>
      <c r="C10" s="34">
        <v>0</v>
      </c>
      <c r="D10" s="34">
        <v>5.8937165886700791E-3</v>
      </c>
      <c r="E10" s="34">
        <v>3.2561633783351009E-3</v>
      </c>
      <c r="F10" s="34">
        <v>1.1198193487856076E-3</v>
      </c>
      <c r="G10" s="34">
        <v>6.4722916113304748E-4</v>
      </c>
      <c r="H10" s="34">
        <v>1.0720926704873199E-3</v>
      </c>
      <c r="I10" s="34">
        <v>1.3543057366515749E-3</v>
      </c>
      <c r="J10" s="34">
        <v>2.5103734595016548E-3</v>
      </c>
      <c r="K10" s="34">
        <v>6738.3645337881599</v>
      </c>
      <c r="L10" s="34">
        <v>3308.0167919595674</v>
      </c>
      <c r="M10" s="34">
        <v>1.3895838360343446E-3</v>
      </c>
      <c r="N10" s="34">
        <v>2.6530573897659135E-3</v>
      </c>
      <c r="O10" s="34">
        <v>9.8560380704950908E-4</v>
      </c>
      <c r="P10" s="34">
        <v>4.3272534226078299E-4</v>
      </c>
      <c r="Q10" s="34">
        <v>3.6143643299461106E-4</v>
      </c>
      <c r="R10" s="34">
        <v>1.3245543915583252E-3</v>
      </c>
      <c r="S10" s="34">
        <v>7.4211770611609792E-4</v>
      </c>
      <c r="T10" s="34">
        <v>1.9003625108374518E-3</v>
      </c>
      <c r="U10" s="34">
        <v>7.1475747514694295E-4</v>
      </c>
      <c r="V10" s="34">
        <v>3.4625003607422622E-4</v>
      </c>
      <c r="W10" s="34">
        <v>1.1390495697447369E-3</v>
      </c>
      <c r="X10" s="34">
        <v>6.8962386904378907E-4</v>
      </c>
      <c r="Y10" s="34">
        <v>3.043126806212686E-4</v>
      </c>
      <c r="Z10" s="34">
        <v>3.0420374874900303E-4</v>
      </c>
      <c r="AA10" s="34">
        <v>3.4358181218593599E-4</v>
      </c>
    </row>
    <row r="11" spans="1:27" x14ac:dyDescent="0.35">
      <c r="A11" s="25" t="s">
        <v>38</v>
      </c>
      <c r="B11" s="25" t="s">
        <v>141</v>
      </c>
      <c r="C11" s="35">
        <v>0.54465874850677509</v>
      </c>
      <c r="D11" s="35">
        <v>2.7013387872772596</v>
      </c>
      <c r="E11" s="35">
        <v>0.498782612093285</v>
      </c>
      <c r="F11" s="35">
        <v>0.13756500852841025</v>
      </c>
      <c r="G11" s="35">
        <v>0.54758573316200132</v>
      </c>
      <c r="H11" s="35">
        <v>0.63742210165222601</v>
      </c>
      <c r="I11" s="35">
        <v>0.23120561446545346</v>
      </c>
      <c r="J11" s="35">
        <v>4.9511055651187492</v>
      </c>
      <c r="K11" s="35">
        <v>6738.8185346308101</v>
      </c>
      <c r="L11" s="35">
        <v>94752.271374701464</v>
      </c>
      <c r="M11" s="35">
        <v>0.29546476689245582</v>
      </c>
      <c r="N11" s="35">
        <v>156865.8323867399</v>
      </c>
      <c r="O11" s="35">
        <v>223206.74450477268</v>
      </c>
      <c r="P11" s="35">
        <v>43776.56800826238</v>
      </c>
      <c r="Q11" s="35">
        <v>88601.97056443007</v>
      </c>
      <c r="R11" s="35">
        <v>90851.592606794758</v>
      </c>
      <c r="S11" s="35">
        <v>356737.88790480333</v>
      </c>
      <c r="T11" s="35">
        <v>26044.048610097689</v>
      </c>
      <c r="U11" s="35">
        <v>4917.8705860901991</v>
      </c>
      <c r="V11" s="35">
        <v>13333.476614035282</v>
      </c>
      <c r="W11" s="35">
        <v>50166.903783157519</v>
      </c>
      <c r="X11" s="35">
        <v>70852.982644780597</v>
      </c>
      <c r="Y11" s="35">
        <v>30459.047221460842</v>
      </c>
      <c r="Z11" s="35">
        <v>39668.412901462543</v>
      </c>
      <c r="AA11" s="35">
        <v>6013.9176073018116</v>
      </c>
    </row>
  </sheetData>
  <sheetProtection algorithmName="SHA-512" hashValue="TSgOiZskgyUokEEapK15MlGccbR+MZtJ8nPXOL3ejeH5QoT0v2nVCmsWkLHKYW0gZpDzpKWVmbVbdBswskcX7g==" saltValue="Dv4d/bZE8Zl8XyxhFY6srw==" spinCount="100000" sheet="1" objects="1" scenarios="1"/>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6">
    <tabColor theme="7" tint="0.39997558519241921"/>
  </sheetPr>
  <dimension ref="A1:AA11"/>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151</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64</v>
      </c>
      <c r="B2" s="18" t="s">
        <v>131</v>
      </c>
    </row>
    <row r="4" spans="1:27" x14ac:dyDescent="0.35">
      <c r="A4" s="18" t="s">
        <v>116</v>
      </c>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119</v>
      </c>
      <c r="B6" s="31" t="s">
        <v>64</v>
      </c>
      <c r="C6" s="34">
        <v>55706.605587833998</v>
      </c>
      <c r="D6" s="34">
        <v>133.68290918799997</v>
      </c>
      <c r="E6" s="34">
        <v>67344.762686147995</v>
      </c>
      <c r="F6" s="34">
        <v>193359.95588393597</v>
      </c>
      <c r="G6" s="34">
        <v>0.84765052099999949</v>
      </c>
      <c r="H6" s="34">
        <v>0.84982719599999956</v>
      </c>
      <c r="I6" s="34">
        <v>0.85470072399999975</v>
      </c>
      <c r="J6" s="34">
        <v>0.85558413099999986</v>
      </c>
      <c r="K6" s="34">
        <v>0.86124231899999981</v>
      </c>
      <c r="L6" s="34">
        <v>1689.5728102859998</v>
      </c>
      <c r="M6" s="34">
        <v>0.86650771199999976</v>
      </c>
      <c r="N6" s="34">
        <v>314.27556835300004</v>
      </c>
      <c r="O6" s="34">
        <v>362.58349321300005</v>
      </c>
      <c r="P6" s="34">
        <v>51.813834277999888</v>
      </c>
      <c r="Q6" s="34">
        <v>769.45093187500004</v>
      </c>
      <c r="R6" s="34">
        <v>713.92967212800022</v>
      </c>
      <c r="S6" s="34">
        <v>8447.561722512999</v>
      </c>
      <c r="T6" s="34">
        <v>0.88438242499999964</v>
      </c>
      <c r="U6" s="34">
        <v>820.90708130000007</v>
      </c>
      <c r="V6" s="34">
        <v>0.88975744699999926</v>
      </c>
      <c r="W6" s="34">
        <v>991.96189831599986</v>
      </c>
      <c r="X6" s="34">
        <v>3557.5249488929994</v>
      </c>
      <c r="Y6" s="34">
        <v>417.61591462999996</v>
      </c>
      <c r="Z6" s="34">
        <v>2849.7017892210001</v>
      </c>
      <c r="AA6" s="34">
        <v>1751.5965410039996</v>
      </c>
    </row>
    <row r="7" spans="1:27" x14ac:dyDescent="0.35">
      <c r="A7" s="31" t="s">
        <v>120</v>
      </c>
      <c r="B7" s="31" t="s">
        <v>64</v>
      </c>
      <c r="C7" s="34">
        <v>0.17276621399999981</v>
      </c>
      <c r="D7" s="34">
        <v>0.17149045399999979</v>
      </c>
      <c r="E7" s="34">
        <v>0.1718601589999999</v>
      </c>
      <c r="F7" s="34">
        <v>0.17177494399999998</v>
      </c>
      <c r="G7" s="34">
        <v>0.17187648499999988</v>
      </c>
      <c r="H7" s="34">
        <v>0.17229728899999988</v>
      </c>
      <c r="I7" s="34">
        <v>0.17306916299999989</v>
      </c>
      <c r="J7" s="34">
        <v>0.17290548499999991</v>
      </c>
      <c r="K7" s="34">
        <v>0.17316203799999999</v>
      </c>
      <c r="L7" s="34">
        <v>0.17372526299999991</v>
      </c>
      <c r="M7" s="34">
        <v>0.17360978999999993</v>
      </c>
      <c r="N7" s="34">
        <v>5.1674095389999994</v>
      </c>
      <c r="O7" s="34">
        <v>59.751246582</v>
      </c>
      <c r="P7" s="34">
        <v>0.17442776199999988</v>
      </c>
      <c r="Q7" s="34">
        <v>1814.2150035829998</v>
      </c>
      <c r="R7" s="34">
        <v>462.16092834000005</v>
      </c>
      <c r="S7" s="34">
        <v>9976.2668366030011</v>
      </c>
      <c r="T7" s="34">
        <v>0.175688593</v>
      </c>
      <c r="U7" s="34">
        <v>7527.4011713800001</v>
      </c>
      <c r="V7" s="34">
        <v>0.176518288</v>
      </c>
      <c r="W7" s="34">
        <v>5748.0437195499999</v>
      </c>
      <c r="X7" s="34">
        <v>8415.5083693590004</v>
      </c>
      <c r="Y7" s="34">
        <v>0.1804677719999998</v>
      </c>
      <c r="Z7" s="34">
        <v>396.65985240900005</v>
      </c>
      <c r="AA7" s="34">
        <v>69.201366760999889</v>
      </c>
    </row>
    <row r="8" spans="1:27" x14ac:dyDescent="0.35">
      <c r="A8" s="31" t="s">
        <v>121</v>
      </c>
      <c r="B8" s="31" t="s">
        <v>64</v>
      </c>
      <c r="C8" s="34">
        <v>0.1559762569999999</v>
      </c>
      <c r="D8" s="34">
        <v>4.7854188570000007</v>
      </c>
      <c r="E8" s="34">
        <v>0.15598958099999979</v>
      </c>
      <c r="F8" s="34">
        <v>0.15602811499999991</v>
      </c>
      <c r="G8" s="34">
        <v>0.15590932200000002</v>
      </c>
      <c r="H8" s="34">
        <v>0.15615489699999949</v>
      </c>
      <c r="I8" s="34">
        <v>0.15714752099999982</v>
      </c>
      <c r="J8" s="34">
        <v>0.15720167799999979</v>
      </c>
      <c r="K8" s="34">
        <v>0.15883927799999997</v>
      </c>
      <c r="L8" s="34">
        <v>0.16244559399999992</v>
      </c>
      <c r="M8" s="34">
        <v>0.76902824599999997</v>
      </c>
      <c r="N8" s="34">
        <v>205.74657749599996</v>
      </c>
      <c r="O8" s="34">
        <v>0.16318584899999991</v>
      </c>
      <c r="P8" s="34">
        <v>32.438867504000001</v>
      </c>
      <c r="Q8" s="34">
        <v>0.16188187799999981</v>
      </c>
      <c r="R8" s="34">
        <v>0.16058217</v>
      </c>
      <c r="S8" s="34">
        <v>191.81029065199999</v>
      </c>
      <c r="T8" s="34">
        <v>0.16190547299999988</v>
      </c>
      <c r="U8" s="34">
        <v>47.061751014999992</v>
      </c>
      <c r="V8" s="34">
        <v>0.16204689799999999</v>
      </c>
      <c r="W8" s="34">
        <v>776.15349256500008</v>
      </c>
      <c r="X8" s="34">
        <v>0.1661800139999999</v>
      </c>
      <c r="Y8" s="34">
        <v>129.88084671500002</v>
      </c>
      <c r="Z8" s="34">
        <v>2156.0320750000001</v>
      </c>
      <c r="AA8" s="34">
        <v>636.35067789300001</v>
      </c>
    </row>
    <row r="9" spans="1:27" x14ac:dyDescent="0.35">
      <c r="A9" s="31" t="s">
        <v>122</v>
      </c>
      <c r="B9" s="31" t="s">
        <v>64</v>
      </c>
      <c r="C9" s="34">
        <v>0.14662911899999989</v>
      </c>
      <c r="D9" s="34">
        <v>1.4331047149999998</v>
      </c>
      <c r="E9" s="34">
        <v>16170.097811999998</v>
      </c>
      <c r="F9" s="34">
        <v>0.146133499</v>
      </c>
      <c r="G9" s="34">
        <v>0.14632445899999968</v>
      </c>
      <c r="H9" s="34">
        <v>0.14639961900000001</v>
      </c>
      <c r="I9" s="34">
        <v>0.14721617899999989</v>
      </c>
      <c r="J9" s="34">
        <v>0.14750841799999981</v>
      </c>
      <c r="K9" s="34">
        <v>0.14828021199999999</v>
      </c>
      <c r="L9" s="34">
        <v>0.15143404599999999</v>
      </c>
      <c r="M9" s="34">
        <v>0.14781196899999968</v>
      </c>
      <c r="N9" s="34">
        <v>39.424366757999998</v>
      </c>
      <c r="O9" s="34">
        <v>0.15233269799999999</v>
      </c>
      <c r="P9" s="34">
        <v>7.1922376399999903</v>
      </c>
      <c r="Q9" s="34">
        <v>0.15113195500000001</v>
      </c>
      <c r="R9" s="34">
        <v>15.349105975999999</v>
      </c>
      <c r="S9" s="34">
        <v>4137.941585999999</v>
      </c>
      <c r="T9" s="34">
        <v>0.15075258599999969</v>
      </c>
      <c r="U9" s="34">
        <v>16.499415169999999</v>
      </c>
      <c r="V9" s="34">
        <v>0.15115193400000002</v>
      </c>
      <c r="W9" s="34">
        <v>1250.6242262379999</v>
      </c>
      <c r="X9" s="34">
        <v>0.15631080999999999</v>
      </c>
      <c r="Y9" s="34">
        <v>121.455346406</v>
      </c>
      <c r="Z9" s="34">
        <v>1849.9384229520001</v>
      </c>
      <c r="AA9" s="34">
        <v>836.37171522400001</v>
      </c>
    </row>
    <row r="10" spans="1:27" x14ac:dyDescent="0.35">
      <c r="A10" s="31" t="s">
        <v>123</v>
      </c>
      <c r="B10" s="31" t="s">
        <v>64</v>
      </c>
      <c r="C10" s="34">
        <v>8.57348319999999E-2</v>
      </c>
      <c r="D10" s="34">
        <v>8.3625142000000013E-2</v>
      </c>
      <c r="E10" s="34">
        <v>8.4623104999999893E-2</v>
      </c>
      <c r="F10" s="34">
        <v>8.4509207000000003E-2</v>
      </c>
      <c r="G10" s="34">
        <v>8.3774528000000001E-2</v>
      </c>
      <c r="H10" s="34">
        <v>8.4090377999999896E-2</v>
      </c>
      <c r="I10" s="34">
        <v>8.4261176999999909E-2</v>
      </c>
      <c r="J10" s="34">
        <v>8.38362359999998E-2</v>
      </c>
      <c r="K10" s="34">
        <v>8.4363233999999898E-2</v>
      </c>
      <c r="L10" s="34">
        <v>8.5336400999999992E-2</v>
      </c>
      <c r="M10" s="34">
        <v>8.4573479999999909E-2</v>
      </c>
      <c r="N10" s="34">
        <v>8.5140807999999901E-2</v>
      </c>
      <c r="O10" s="34">
        <v>8.5606015999999896E-2</v>
      </c>
      <c r="P10" s="34">
        <v>8.4753045999999818E-2</v>
      </c>
      <c r="Q10" s="34">
        <v>8.4826447999999999E-2</v>
      </c>
      <c r="R10" s="34">
        <v>8.4146595999999796E-2</v>
      </c>
      <c r="S10" s="34">
        <v>68.485248480999999</v>
      </c>
      <c r="T10" s="34">
        <v>8.4239779000000001E-2</v>
      </c>
      <c r="U10" s="34">
        <v>8.5510706999999894E-2</v>
      </c>
      <c r="V10" s="34">
        <v>8.2190911999999894E-2</v>
      </c>
      <c r="W10" s="34">
        <v>44.658907231999997</v>
      </c>
      <c r="X10" s="34">
        <v>8.4570464999999997E-2</v>
      </c>
      <c r="Y10" s="34">
        <v>8.3281739999999896E-2</v>
      </c>
      <c r="Z10" s="34">
        <v>49.521165541000002</v>
      </c>
      <c r="AA10" s="34">
        <v>0.2199938629999999</v>
      </c>
    </row>
    <row r="11" spans="1:27" x14ac:dyDescent="0.35">
      <c r="A11" s="25" t="s">
        <v>38</v>
      </c>
      <c r="B11" s="25" t="s">
        <v>141</v>
      </c>
      <c r="C11" s="35">
        <v>55707.166694255997</v>
      </c>
      <c r="D11" s="35">
        <v>140.15654835599997</v>
      </c>
      <c r="E11" s="35">
        <v>83515.272970992984</v>
      </c>
      <c r="F11" s="35">
        <v>193360.51432970093</v>
      </c>
      <c r="G11" s="35">
        <v>1.4055353149999992</v>
      </c>
      <c r="H11" s="35">
        <v>1.4087693789999991</v>
      </c>
      <c r="I11" s="35">
        <v>1.4163947639999992</v>
      </c>
      <c r="J11" s="35">
        <v>1.4170359479999992</v>
      </c>
      <c r="K11" s="35">
        <v>1.4258870809999999</v>
      </c>
      <c r="L11" s="35">
        <v>1690.1457515899999</v>
      </c>
      <c r="M11" s="35">
        <v>2.0415311969999994</v>
      </c>
      <c r="N11" s="35">
        <v>564.69906295400006</v>
      </c>
      <c r="O11" s="35">
        <v>422.73586435800007</v>
      </c>
      <c r="P11" s="35">
        <v>91.704120229999873</v>
      </c>
      <c r="Q11" s="35">
        <v>2584.0637757389995</v>
      </c>
      <c r="R11" s="35">
        <v>1191.6844352100002</v>
      </c>
      <c r="S11" s="35">
        <v>22822.065684249003</v>
      </c>
      <c r="T11" s="35">
        <v>1.4569688559999991</v>
      </c>
      <c r="U11" s="35">
        <v>8411.9549295720008</v>
      </c>
      <c r="V11" s="35">
        <v>1.4616654789999992</v>
      </c>
      <c r="W11" s="35">
        <v>8811.4422439009995</v>
      </c>
      <c r="X11" s="35">
        <v>11973.440379541</v>
      </c>
      <c r="Y11" s="35">
        <v>669.21585726299998</v>
      </c>
      <c r="Z11" s="35">
        <v>7301.8533051230006</v>
      </c>
      <c r="AA11" s="35">
        <v>3293.7402947449996</v>
      </c>
    </row>
  </sheetData>
  <sheetProtection algorithmName="SHA-512" hashValue="n+zPSDXNDU/Bl+U8ZKqbf/49cYOgDgEdnnivCNgm5IRw0ObYoBxYuUTGdo6kiwBj9pcdpBtoy0tq0vb4WN2jPg==" saltValue="Yx4wbOxbJ+oHNsOB09TMy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rgb="FFFFE600"/>
  </sheetPr>
  <dimension ref="A1:C32"/>
  <sheetViews>
    <sheetView showGridLines="0" zoomScale="85" zoomScaleNormal="85" workbookViewId="0"/>
  </sheetViews>
  <sheetFormatPr defaultRowHeight="14.5" x14ac:dyDescent="0.35"/>
  <cols>
    <col min="1" max="1" width="11.54296875" bestFit="1" customWidth="1"/>
    <col min="2" max="2" width="3.7265625" bestFit="1" customWidth="1"/>
    <col min="3" max="3" width="37.54296875" customWidth="1"/>
    <col min="4" max="24" width="9.453125" customWidth="1"/>
  </cols>
  <sheetData>
    <row r="1" spans="1:3" x14ac:dyDescent="0.35">
      <c r="A1" s="2" t="s">
        <v>14</v>
      </c>
    </row>
    <row r="3" spans="1:3" x14ac:dyDescent="0.35">
      <c r="A3" s="7">
        <v>44461</v>
      </c>
      <c r="B3" s="6">
        <v>1</v>
      </c>
      <c r="C3" t="s">
        <v>153</v>
      </c>
    </row>
    <row r="4" spans="1:3" x14ac:dyDescent="0.35">
      <c r="A4" s="3"/>
      <c r="B4" s="6"/>
    </row>
    <row r="5" spans="1:3" x14ac:dyDescent="0.35">
      <c r="A5" s="3"/>
      <c r="B5" s="6"/>
    </row>
    <row r="6" spans="1:3" x14ac:dyDescent="0.35">
      <c r="A6" s="3"/>
      <c r="B6" s="6"/>
    </row>
    <row r="7" spans="1:3" x14ac:dyDescent="0.35">
      <c r="A7" s="3"/>
      <c r="B7" s="6"/>
    </row>
    <row r="8" spans="1:3" x14ac:dyDescent="0.35">
      <c r="A8" s="3"/>
      <c r="B8" s="6"/>
    </row>
    <row r="9" spans="1:3" x14ac:dyDescent="0.35">
      <c r="A9" s="3"/>
      <c r="B9" s="6"/>
    </row>
    <row r="10" spans="1:3" x14ac:dyDescent="0.35">
      <c r="A10" s="3"/>
      <c r="B10" s="6"/>
    </row>
    <row r="11" spans="1:3" x14ac:dyDescent="0.35">
      <c r="A11" s="3"/>
      <c r="B11" s="6"/>
    </row>
    <row r="12" spans="1:3" x14ac:dyDescent="0.35">
      <c r="A12" s="3"/>
      <c r="B12" s="3"/>
      <c r="C12" s="3"/>
    </row>
    <row r="13" spans="1:3" x14ac:dyDescent="0.35">
      <c r="A13" s="3"/>
      <c r="B13" s="3"/>
      <c r="C13" s="3"/>
    </row>
    <row r="14" spans="1:3" x14ac:dyDescent="0.35">
      <c r="A14" s="3"/>
      <c r="B14" s="3"/>
      <c r="C14" s="3"/>
    </row>
    <row r="15" spans="1:3" x14ac:dyDescent="0.35">
      <c r="A15" s="3"/>
      <c r="B15" s="3"/>
      <c r="C15" s="3"/>
    </row>
    <row r="16" spans="1:3" x14ac:dyDescent="0.35">
      <c r="A16" s="3"/>
      <c r="B16" s="3"/>
      <c r="C16" s="3"/>
    </row>
    <row r="17" spans="1:3" x14ac:dyDescent="0.35">
      <c r="A17" s="3"/>
      <c r="B17" s="3"/>
      <c r="C17" s="3"/>
    </row>
    <row r="18" spans="1:3" x14ac:dyDescent="0.35">
      <c r="A18" s="3"/>
      <c r="B18" s="3"/>
      <c r="C18" s="3"/>
    </row>
    <row r="19" spans="1:3" x14ac:dyDescent="0.35">
      <c r="A19" s="3"/>
      <c r="B19" s="3"/>
      <c r="C19" s="3"/>
    </row>
    <row r="20" spans="1:3" x14ac:dyDescent="0.35">
      <c r="A20" s="3"/>
      <c r="B20" s="3"/>
      <c r="C20" s="3"/>
    </row>
    <row r="21" spans="1:3" x14ac:dyDescent="0.35">
      <c r="A21" s="3"/>
      <c r="B21" s="3"/>
      <c r="C21" s="3"/>
    </row>
    <row r="22" spans="1:3" x14ac:dyDescent="0.35">
      <c r="A22" s="3"/>
      <c r="B22" s="3"/>
      <c r="C22" s="3"/>
    </row>
    <row r="23" spans="1:3" x14ac:dyDescent="0.35">
      <c r="A23" s="3"/>
      <c r="B23" s="3"/>
      <c r="C23" s="3"/>
    </row>
    <row r="24" spans="1:3" x14ac:dyDescent="0.35">
      <c r="A24" s="3"/>
      <c r="B24" s="3"/>
      <c r="C24" s="3"/>
    </row>
    <row r="25" spans="1:3" x14ac:dyDescent="0.35">
      <c r="A25" s="3"/>
      <c r="B25" s="3"/>
      <c r="C25" s="3"/>
    </row>
    <row r="26" spans="1:3" x14ac:dyDescent="0.35">
      <c r="A26" s="3"/>
      <c r="B26" s="3"/>
      <c r="C26" s="3"/>
    </row>
    <row r="27" spans="1:3" x14ac:dyDescent="0.35">
      <c r="A27" s="3"/>
      <c r="B27" s="3"/>
      <c r="C27" s="3"/>
    </row>
    <row r="28" spans="1:3" x14ac:dyDescent="0.35">
      <c r="A28" s="3"/>
      <c r="B28" s="3"/>
      <c r="C28" s="3"/>
    </row>
    <row r="29" spans="1:3" x14ac:dyDescent="0.35">
      <c r="A29" s="3"/>
      <c r="B29" s="3"/>
      <c r="C29" s="3"/>
    </row>
    <row r="30" spans="1:3" x14ac:dyDescent="0.35">
      <c r="A30" s="3"/>
      <c r="B30" s="3"/>
      <c r="C30" s="3"/>
    </row>
    <row r="31" spans="1:3" x14ac:dyDescent="0.35">
      <c r="A31" s="3"/>
      <c r="B31" s="3"/>
      <c r="C31" s="3"/>
    </row>
    <row r="32" spans="1:3" x14ac:dyDescent="0.35">
      <c r="A32" s="3"/>
      <c r="B32" s="3"/>
      <c r="C32" s="3"/>
    </row>
  </sheetData>
  <sheetProtection algorithmName="SHA-512" hashValue="BhFdTfJLWSoAE27qOade6IYZWA4OMeC4NEojOk9BqkpMIc/DrLuTEQAvi20J01kjArgkGvZ8xtsuvYkUp+TF9A==" saltValue="nBMbCqsUFqiZYKD8Ds/FHQ==" spinCount="100000" sheet="1" objects="1" scenarios="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7">
    <tabColor rgb="FFFFE600"/>
  </sheetPr>
  <dimension ref="A1:B29"/>
  <sheetViews>
    <sheetView showGridLines="0" zoomScale="85" zoomScaleNormal="85" workbookViewId="0"/>
  </sheetViews>
  <sheetFormatPr defaultRowHeight="14.5" x14ac:dyDescent="0.35"/>
  <cols>
    <col min="1" max="1" width="13.7265625" customWidth="1"/>
    <col min="2" max="2" width="20.1796875" customWidth="1"/>
    <col min="3" max="3" width="37.54296875" customWidth="1"/>
    <col min="4" max="24" width="9.453125" customWidth="1"/>
  </cols>
  <sheetData>
    <row r="1" spans="1:2" x14ac:dyDescent="0.35">
      <c r="A1" s="2" t="s">
        <v>15</v>
      </c>
    </row>
    <row r="3" spans="1:2" x14ac:dyDescent="0.35">
      <c r="A3" t="s">
        <v>16</v>
      </c>
      <c r="B3" s="6" t="s">
        <v>17</v>
      </c>
    </row>
    <row r="4" spans="1:2" x14ac:dyDescent="0.35">
      <c r="A4" t="s">
        <v>18</v>
      </c>
      <c r="B4" s="6" t="s">
        <v>19</v>
      </c>
    </row>
    <row r="5" spans="1:2" x14ac:dyDescent="0.35">
      <c r="A5" s="3" t="s">
        <v>20</v>
      </c>
      <c r="B5" t="s">
        <v>21</v>
      </c>
    </row>
    <row r="6" spans="1:2" x14ac:dyDescent="0.35">
      <c r="A6" t="s">
        <v>22</v>
      </c>
      <c r="B6" s="6" t="s">
        <v>23</v>
      </c>
    </row>
    <row r="7" spans="1:2" x14ac:dyDescent="0.35">
      <c r="A7" t="s">
        <v>24</v>
      </c>
      <c r="B7" s="6" t="s">
        <v>25</v>
      </c>
    </row>
    <row r="8" spans="1:2" x14ac:dyDescent="0.35">
      <c r="A8" t="s">
        <v>26</v>
      </c>
      <c r="B8" s="6" t="s">
        <v>27</v>
      </c>
    </row>
    <row r="9" spans="1:2" x14ac:dyDescent="0.35">
      <c r="A9" t="s">
        <v>28</v>
      </c>
      <c r="B9" s="6" t="s">
        <v>29</v>
      </c>
    </row>
    <row r="10" spans="1:2" x14ac:dyDescent="0.35">
      <c r="A10" t="s">
        <v>30</v>
      </c>
      <c r="B10" t="s">
        <v>31</v>
      </c>
    </row>
    <row r="11" spans="1:2" x14ac:dyDescent="0.35">
      <c r="A11" t="s">
        <v>32</v>
      </c>
      <c r="B11" s="6" t="s">
        <v>33</v>
      </c>
    </row>
    <row r="12" spans="1:2" x14ac:dyDescent="0.35">
      <c r="A12" t="s">
        <v>34</v>
      </c>
      <c r="B12" s="6" t="s">
        <v>35</v>
      </c>
    </row>
    <row r="13" spans="1:2" x14ac:dyDescent="0.35">
      <c r="A13" t="s">
        <v>36</v>
      </c>
      <c r="B13" s="6" t="s">
        <v>37</v>
      </c>
    </row>
    <row r="14" spans="1:2" x14ac:dyDescent="0.35">
      <c r="A14" t="s">
        <v>38</v>
      </c>
      <c r="B14" s="6" t="s">
        <v>39</v>
      </c>
    </row>
    <row r="15" spans="1:2" x14ac:dyDescent="0.35">
      <c r="A15" t="s">
        <v>40</v>
      </c>
      <c r="B15" s="6" t="s">
        <v>41</v>
      </c>
    </row>
    <row r="16" spans="1:2" x14ac:dyDescent="0.35">
      <c r="A16" t="s">
        <v>42</v>
      </c>
      <c r="B16" s="6" t="s">
        <v>43</v>
      </c>
    </row>
    <row r="17" spans="1:2" x14ac:dyDescent="0.35">
      <c r="A17" t="s">
        <v>44</v>
      </c>
      <c r="B17" s="6" t="s">
        <v>45</v>
      </c>
    </row>
    <row r="18" spans="1:2" x14ac:dyDescent="0.35">
      <c r="A18" t="s">
        <v>46</v>
      </c>
      <c r="B18" s="6" t="s">
        <v>47</v>
      </c>
    </row>
    <row r="19" spans="1:2" x14ac:dyDescent="0.35">
      <c r="A19" t="s">
        <v>48</v>
      </c>
      <c r="B19" s="6" t="s">
        <v>49</v>
      </c>
    </row>
    <row r="20" spans="1:2" x14ac:dyDescent="0.35">
      <c r="A20" t="s">
        <v>50</v>
      </c>
      <c r="B20" s="6" t="s">
        <v>51</v>
      </c>
    </row>
    <row r="21" spans="1:2" x14ac:dyDescent="0.35">
      <c r="A21" t="s">
        <v>52</v>
      </c>
      <c r="B21" s="6" t="s">
        <v>53</v>
      </c>
    </row>
    <row r="23" spans="1:2" x14ac:dyDescent="0.35">
      <c r="A23" s="2" t="s">
        <v>54</v>
      </c>
    </row>
    <row r="25" spans="1:2" x14ac:dyDescent="0.35">
      <c r="A25" t="s">
        <v>55</v>
      </c>
    </row>
    <row r="26" spans="1:2" x14ac:dyDescent="0.35">
      <c r="A26" t="s">
        <v>56</v>
      </c>
    </row>
    <row r="27" spans="1:2" x14ac:dyDescent="0.35">
      <c r="A27" t="s">
        <v>57</v>
      </c>
    </row>
    <row r="28" spans="1:2" x14ac:dyDescent="0.35">
      <c r="A28" t="s">
        <v>58</v>
      </c>
    </row>
    <row r="29" spans="1:2" x14ac:dyDescent="0.35">
      <c r="A29" s="8" t="s">
        <v>59</v>
      </c>
    </row>
  </sheetData>
  <sheetProtection algorithmName="SHA-512" hashValue="HHAaDGntynNTi+iITjrjn9oy51C7WWzkl4CU+hPE/SMHHjioBwva0lNLKKIQF7UABv/AzjxRbNUr/wNzQ82ShA==" saltValue="X9sZ4nXSOGZ0rBtLcd/N5Q==" spinCount="100000" sheet="1" objects="1" scenarios="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0">
    <tabColor rgb="FFFF6D00"/>
  </sheetPr>
  <dimension ref="A1:AH61"/>
  <sheetViews>
    <sheetView zoomScale="90" zoomScaleNormal="90" workbookViewId="0"/>
  </sheetViews>
  <sheetFormatPr defaultColWidth="9.1796875" defaultRowHeight="14.5" x14ac:dyDescent="0.35"/>
  <cols>
    <col min="1" max="1" width="12.54296875" style="13" bestFit="1" customWidth="1"/>
    <col min="2" max="2" width="9.1796875" style="13"/>
    <col min="3" max="3" width="22.26953125" style="13" customWidth="1"/>
    <col min="4" max="4" width="7.7265625" style="13" customWidth="1"/>
    <col min="5" max="5" width="22.26953125" style="13" customWidth="1"/>
    <col min="6" max="6" width="8.453125" style="13" customWidth="1"/>
    <col min="7" max="7" width="9.1796875" style="13"/>
    <col min="8" max="8" width="46.7265625" style="13" customWidth="1"/>
    <col min="9" max="9" width="9.26953125" style="13" customWidth="1"/>
    <col min="10" max="19" width="9.26953125" style="13" bestFit="1" customWidth="1"/>
    <col min="20" max="21" width="9.54296875" style="13" bestFit="1" customWidth="1"/>
    <col min="22" max="22" width="9.26953125" style="13" bestFit="1" customWidth="1"/>
    <col min="23" max="29" width="9.54296875" style="13" bestFit="1" customWidth="1"/>
    <col min="30" max="33" width="9.54296875" style="13" customWidth="1"/>
    <col min="34" max="16384" width="9.1796875" style="13"/>
  </cols>
  <sheetData>
    <row r="1" spans="1:34" ht="23" x14ac:dyDescent="0.5">
      <c r="A1" s="10" t="s">
        <v>77</v>
      </c>
      <c r="B1" s="11"/>
      <c r="C1" s="12" t="s">
        <v>61</v>
      </c>
      <c r="D1" s="10" t="s">
        <v>78</v>
      </c>
      <c r="E1" s="12" t="s">
        <v>79</v>
      </c>
      <c r="I1" s="14">
        <v>0</v>
      </c>
      <c r="J1" s="14">
        <f>I1+1</f>
        <v>1</v>
      </c>
      <c r="K1" s="14">
        <f t="shared" ref="K1:AG1" si="0">J1+1</f>
        <v>2</v>
      </c>
      <c r="L1" s="14">
        <f t="shared" si="0"/>
        <v>3</v>
      </c>
      <c r="M1" s="14">
        <f t="shared" si="0"/>
        <v>4</v>
      </c>
      <c r="N1" s="14">
        <f t="shared" si="0"/>
        <v>5</v>
      </c>
      <c r="O1" s="14">
        <f t="shared" si="0"/>
        <v>6</v>
      </c>
      <c r="P1" s="14">
        <f t="shared" si="0"/>
        <v>7</v>
      </c>
      <c r="Q1" s="14">
        <f t="shared" si="0"/>
        <v>8</v>
      </c>
      <c r="R1" s="14">
        <f t="shared" si="0"/>
        <v>9</v>
      </c>
      <c r="S1" s="14">
        <f t="shared" si="0"/>
        <v>10</v>
      </c>
      <c r="T1" s="14">
        <f t="shared" si="0"/>
        <v>11</v>
      </c>
      <c r="U1" s="14">
        <f t="shared" si="0"/>
        <v>12</v>
      </c>
      <c r="V1" s="14">
        <f t="shared" si="0"/>
        <v>13</v>
      </c>
      <c r="W1" s="14">
        <f t="shared" si="0"/>
        <v>14</v>
      </c>
      <c r="X1" s="14">
        <f t="shared" si="0"/>
        <v>15</v>
      </c>
      <c r="Y1" s="14">
        <f t="shared" si="0"/>
        <v>16</v>
      </c>
      <c r="Z1" s="14">
        <f t="shared" si="0"/>
        <v>17</v>
      </c>
      <c r="AA1" s="14">
        <f t="shared" si="0"/>
        <v>18</v>
      </c>
      <c r="AB1" s="14">
        <f t="shared" si="0"/>
        <v>19</v>
      </c>
      <c r="AC1" s="14">
        <f t="shared" si="0"/>
        <v>20</v>
      </c>
      <c r="AD1" s="14">
        <f t="shared" si="0"/>
        <v>21</v>
      </c>
      <c r="AE1" s="14">
        <f t="shared" si="0"/>
        <v>22</v>
      </c>
      <c r="AF1" s="14">
        <f t="shared" si="0"/>
        <v>23</v>
      </c>
      <c r="AG1" s="14">
        <f t="shared" si="0"/>
        <v>24</v>
      </c>
    </row>
    <row r="3" spans="1:34" ht="25" x14ac:dyDescent="0.6">
      <c r="A3" s="15" t="str">
        <f xml:space="preserve"> B4&amp; " discounted market benefits by year"</f>
        <v>NEM discounted market benefits by year</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row>
    <row r="4" spans="1:34" x14ac:dyDescent="0.35">
      <c r="A4" s="17" t="s">
        <v>80</v>
      </c>
      <c r="B4" s="9" t="s">
        <v>38</v>
      </c>
    </row>
    <row r="6" spans="1:34" x14ac:dyDescent="0.35">
      <c r="H6" s="18" t="s">
        <v>81</v>
      </c>
      <c r="I6" s="19" t="s">
        <v>75</v>
      </c>
      <c r="J6" s="19" t="s">
        <v>82</v>
      </c>
      <c r="K6" s="19" t="s">
        <v>83</v>
      </c>
      <c r="L6" s="19" t="s">
        <v>84</v>
      </c>
      <c r="M6" s="19" t="s">
        <v>85</v>
      </c>
      <c r="N6" s="19" t="s">
        <v>86</v>
      </c>
      <c r="O6" s="19" t="s">
        <v>87</v>
      </c>
      <c r="P6" s="19" t="s">
        <v>88</v>
      </c>
      <c r="Q6" s="19" t="s">
        <v>89</v>
      </c>
      <c r="R6" s="19" t="s">
        <v>90</v>
      </c>
      <c r="S6" s="19" t="s">
        <v>91</v>
      </c>
      <c r="T6" s="19" t="s">
        <v>92</v>
      </c>
      <c r="U6" s="19" t="s">
        <v>93</v>
      </c>
      <c r="V6" s="19" t="s">
        <v>94</v>
      </c>
      <c r="W6" s="19" t="s">
        <v>95</v>
      </c>
      <c r="X6" s="19" t="s">
        <v>96</v>
      </c>
      <c r="Y6" s="19" t="s">
        <v>97</v>
      </c>
      <c r="Z6" s="19" t="s">
        <v>98</v>
      </c>
      <c r="AA6" s="19" t="s">
        <v>99</v>
      </c>
      <c r="AB6" s="19" t="s">
        <v>100</v>
      </c>
      <c r="AC6" s="19" t="s">
        <v>101</v>
      </c>
      <c r="AD6" s="19" t="s">
        <v>102</v>
      </c>
      <c r="AE6" s="19" t="s">
        <v>103</v>
      </c>
      <c r="AF6" s="19" t="s">
        <v>104</v>
      </c>
      <c r="AG6" s="19" t="s">
        <v>105</v>
      </c>
    </row>
    <row r="7" spans="1:34" x14ac:dyDescent="0.35">
      <c r="E7" s="20" t="s">
        <v>106</v>
      </c>
      <c r="H7" s="21" t="s">
        <v>107</v>
      </c>
      <c r="I7" s="22">
        <f t="shared" ref="I7:I12" ca="1" si="1">(SUMIFS(OFFSET(INDIRECT("'"&amp;$E$1 &amp; "_"&amp;$E7 &amp; " Cost'!C:C"), 0, I$1), INDIRECT("'"&amp;$E$1 &amp; "_"&amp;$E7 &amp; " Cost'!A:A"), $B$4)-SUMIFS(OFFSET(INDIRECT("'"&amp;$C$1 &amp; "_"&amp;$E7 &amp; " Cost'!C:C"), 0, I$1), INDIRECT("'"&amp;$C$1 &amp; "_"&amp;$E7 &amp; " Cost'!A:A"), $B$4))/1000</f>
        <v>-2.7791928364313207E-3</v>
      </c>
      <c r="J7" s="22">
        <f ca="1">I7+(SUMIFS(OFFSET(INDIRECT("'"&amp;$E$1 &amp; "_"&amp;$E7 &amp; " Cost'!C:C"), 0, J$1), INDIRECT("'"&amp;$E$1 &amp; "_"&amp;$E7 &amp; " Cost'!A:A"), $B$4)-SUMIFS(OFFSET(INDIRECT("'"&amp;$C$1 &amp; "_"&amp;$E7 &amp; " Cost'!C:C"), 0, J$1), INDIRECT("'"&amp;$C$1 &amp; "_"&amp;$E7 &amp; " Cost'!A:A"), $B$4))/1000</f>
        <v>-8.743370684504044E-3</v>
      </c>
      <c r="K7" s="22">
        <f t="shared" ref="K7:Z7" ca="1" si="2">J7+(SUMIFS(OFFSET(INDIRECT("'"&amp;$E$1 &amp; "_"&amp;$E7 &amp; " Cost'!C:C"), 0, K$1), INDIRECT("'"&amp;$E$1 &amp; "_"&amp;$E7 &amp; " Cost'!A:A"), $B$4)-SUMIFS(OFFSET(INDIRECT("'"&amp;$C$1 &amp; "_"&amp;$E7 &amp; " Cost'!C:C"), 0, K$1), INDIRECT("'"&amp;$C$1 &amp; "_"&amp;$E7 &amp; " Cost'!A:A"), $B$4))/1000</f>
        <v>-0.45123524039582114</v>
      </c>
      <c r="L7" s="22">
        <f t="shared" ca="1" si="2"/>
        <v>-24.831438339814603</v>
      </c>
      <c r="M7" s="22">
        <f t="shared" ca="1" si="2"/>
        <v>-24.833653427509091</v>
      </c>
      <c r="N7" s="22">
        <f t="shared" ca="1" si="2"/>
        <v>208.39009862861076</v>
      </c>
      <c r="O7" s="22">
        <f t="shared" ca="1" si="2"/>
        <v>141.59256495498653</v>
      </c>
      <c r="P7" s="22">
        <f t="shared" ca="1" si="2"/>
        <v>113.63569616663825</v>
      </c>
      <c r="Q7" s="22">
        <f t="shared" ca="1" si="2"/>
        <v>104.58277945205054</v>
      </c>
      <c r="R7" s="22">
        <f t="shared" ca="1" si="2"/>
        <v>142.56967953512583</v>
      </c>
      <c r="S7" s="22">
        <f t="shared" ca="1" si="2"/>
        <v>164.17351036082118</v>
      </c>
      <c r="T7" s="22">
        <f t="shared" ca="1" si="2"/>
        <v>197.76538980469437</v>
      </c>
      <c r="U7" s="22">
        <f t="shared" ca="1" si="2"/>
        <v>197.14550568313689</v>
      </c>
      <c r="V7" s="22">
        <f t="shared" ca="1" si="2"/>
        <v>123.65291860411551</v>
      </c>
      <c r="W7" s="22">
        <f t="shared" ca="1" si="2"/>
        <v>168.36914735665619</v>
      </c>
      <c r="X7" s="22">
        <f t="shared" ca="1" si="2"/>
        <v>182.69471174101116</v>
      </c>
      <c r="Y7" s="22">
        <f t="shared" ca="1" si="2"/>
        <v>141.1046643899796</v>
      </c>
      <c r="Z7" s="22">
        <f t="shared" ca="1" si="2"/>
        <v>126.96696649880147</v>
      </c>
      <c r="AA7" s="22">
        <f t="shared" ref="Z7:AG12" ca="1" si="3">Z7+(SUMIFS(OFFSET(INDIRECT("'"&amp;$E$1 &amp; "_"&amp;$E7 &amp; " Cost'!C:C"), 0, AA$1), INDIRECT("'"&amp;$E$1 &amp; "_"&amp;$E7 &amp; " Cost'!A:A"), $B$4)-SUMIFS(OFFSET(INDIRECT("'"&amp;$C$1 &amp; "_"&amp;$E7 &amp; " Cost'!C:C"), 0, AA$1), INDIRECT("'"&amp;$C$1 &amp; "_"&amp;$E7 &amp; " Cost'!A:A"), $B$4))/1000</f>
        <v>131.50630700423184</v>
      </c>
      <c r="AB7" s="22">
        <f t="shared" ca="1" si="3"/>
        <v>141.07033006437064</v>
      </c>
      <c r="AC7" s="22">
        <f t="shared" ca="1" si="3"/>
        <v>140.05854169081348</v>
      </c>
      <c r="AD7" s="22">
        <f t="shared" ca="1" si="3"/>
        <v>135.54431015879183</v>
      </c>
      <c r="AE7" s="22">
        <f t="shared" ca="1" si="3"/>
        <v>134.27767283438695</v>
      </c>
      <c r="AF7" s="22">
        <f t="shared" ca="1" si="3"/>
        <v>135.22351781792534</v>
      </c>
      <c r="AG7" s="23">
        <f t="shared" ca="1" si="3"/>
        <v>132.73321288561829</v>
      </c>
      <c r="AH7" s="24"/>
    </row>
    <row r="8" spans="1:34" x14ac:dyDescent="0.35">
      <c r="E8" s="20" t="str">
        <f>H8</f>
        <v>FOM</v>
      </c>
      <c r="H8" s="21" t="s">
        <v>28</v>
      </c>
      <c r="I8" s="22">
        <f t="shared" ca="1" si="1"/>
        <v>-2.1967222231614869E-4</v>
      </c>
      <c r="J8" s="22">
        <f t="shared" ref="J8:Y12" ca="1" si="4">I8+(SUMIFS(OFFSET(INDIRECT("'"&amp;$E$1 &amp; "_"&amp;$E8 &amp; " Cost'!C:C"), 0, J$1), INDIRECT("'"&amp;$E$1 &amp; "_"&amp;$E8 &amp; " Cost'!A:A"), $B$4)-SUMIFS(OFFSET(INDIRECT("'"&amp;$C$1 &amp; "_"&amp;$E8 &amp; " Cost'!C:C"), 0, J$1), INDIRECT("'"&amp;$C$1 &amp; "_"&amp;$E8 &amp; " Cost'!A:A"), $B$4))/1000</f>
        <v>-1.6615348842897221E-3</v>
      </c>
      <c r="K8" s="22">
        <f t="shared" ca="1" si="4"/>
        <v>-0.11222996962889738</v>
      </c>
      <c r="L8" s="22">
        <f t="shared" ca="1" si="4"/>
        <v>-6.196700958121899</v>
      </c>
      <c r="M8" s="22">
        <f t="shared" ca="1" si="4"/>
        <v>-6.1971344352831004</v>
      </c>
      <c r="N8" s="22">
        <f t="shared" ca="1" si="4"/>
        <v>42.221060826434424</v>
      </c>
      <c r="O8" s="22">
        <f t="shared" ca="1" si="4"/>
        <v>28.156966835215663</v>
      </c>
      <c r="P8" s="22">
        <f t="shared" ca="1" si="4"/>
        <v>21.200769635398963</v>
      </c>
      <c r="Q8" s="22">
        <f t="shared" ca="1" si="4"/>
        <v>16.43357210080876</v>
      </c>
      <c r="R8" s="22">
        <f t="shared" ca="1" si="4"/>
        <v>31.893136057655592</v>
      </c>
      <c r="S8" s="22">
        <f t="shared" ca="1" si="4"/>
        <v>36.854589387309495</v>
      </c>
      <c r="T8" s="22">
        <f t="shared" ca="1" si="4"/>
        <v>40.836241749304804</v>
      </c>
      <c r="U8" s="22">
        <f t="shared" ca="1" si="4"/>
        <v>39.65432921898504</v>
      </c>
      <c r="V8" s="22">
        <f t="shared" ca="1" si="4"/>
        <v>18.060943644620412</v>
      </c>
      <c r="W8" s="22">
        <f t="shared" ca="1" si="4"/>
        <v>29.343889349952683</v>
      </c>
      <c r="X8" s="22">
        <f t="shared" ca="1" si="4"/>
        <v>30.754159393807285</v>
      </c>
      <c r="Y8" s="22">
        <f t="shared" ca="1" si="4"/>
        <v>25.649509192360966</v>
      </c>
      <c r="Z8" s="22">
        <f t="shared" ca="1" si="3"/>
        <v>22.95009197327721</v>
      </c>
      <c r="AA8" s="22">
        <f t="shared" ca="1" si="3"/>
        <v>24.200787844766598</v>
      </c>
      <c r="AB8" s="22">
        <f t="shared" ca="1" si="3"/>
        <v>26.814127078413204</v>
      </c>
      <c r="AC8" s="22">
        <f t="shared" ca="1" si="3"/>
        <v>26.049258180739386</v>
      </c>
      <c r="AD8" s="22">
        <f t="shared" ca="1" si="3"/>
        <v>25.475735042993648</v>
      </c>
      <c r="AE8" s="22">
        <f t="shared" ca="1" si="3"/>
        <v>25.114502694213861</v>
      </c>
      <c r="AF8" s="22">
        <f t="shared" ca="1" si="3"/>
        <v>25.578502936564096</v>
      </c>
      <c r="AG8" s="23">
        <f t="shared" ca="1" si="3"/>
        <v>24.430760849275146</v>
      </c>
      <c r="AH8" s="24"/>
    </row>
    <row r="9" spans="1:34" x14ac:dyDescent="0.35">
      <c r="E9" s="20" t="str">
        <f>H9</f>
        <v>Fuel</v>
      </c>
      <c r="H9" s="21" t="s">
        <v>76</v>
      </c>
      <c r="I9" s="22">
        <f t="shared" ca="1" si="1"/>
        <v>-1.0897976330947131E-2</v>
      </c>
      <c r="J9" s="22">
        <f t="shared" ca="1" si="4"/>
        <v>-2.1840894201537592E-2</v>
      </c>
      <c r="K9" s="22">
        <f t="shared" ca="1" si="4"/>
        <v>3.7262089171214034E-2</v>
      </c>
      <c r="L9" s="22">
        <f t="shared" ca="1" si="4"/>
        <v>4.994420885597588</v>
      </c>
      <c r="M9" s="22">
        <f t="shared" ca="1" si="4"/>
        <v>13.370715382451191</v>
      </c>
      <c r="N9" s="22">
        <f t="shared" ca="1" si="4"/>
        <v>11.004890438380883</v>
      </c>
      <c r="O9" s="22">
        <f t="shared" ca="1" si="4"/>
        <v>11.456832193851703</v>
      </c>
      <c r="P9" s="22">
        <f t="shared" ca="1" si="4"/>
        <v>14.108708272950491</v>
      </c>
      <c r="Q9" s="22">
        <f t="shared" ca="1" si="4"/>
        <v>16.618042357476895</v>
      </c>
      <c r="R9" s="22">
        <f t="shared" ca="1" si="4"/>
        <v>19.084915965671186</v>
      </c>
      <c r="S9" s="22">
        <f t="shared" ca="1" si="4"/>
        <v>18.556001494558064</v>
      </c>
      <c r="T9" s="22">
        <f t="shared" ca="1" si="4"/>
        <v>17.5261811409971</v>
      </c>
      <c r="U9" s="22">
        <f t="shared" ca="1" si="4"/>
        <v>18.215679755355932</v>
      </c>
      <c r="V9" s="22">
        <f t="shared" ca="1" si="4"/>
        <v>21.823877364892748</v>
      </c>
      <c r="W9" s="22">
        <f t="shared" ca="1" si="4"/>
        <v>19.935483019031761</v>
      </c>
      <c r="X9" s="22">
        <f t="shared" ca="1" si="4"/>
        <v>18.239215105575802</v>
      </c>
      <c r="Y9" s="22">
        <f t="shared" ca="1" si="4"/>
        <v>18.451430702906801</v>
      </c>
      <c r="Z9" s="22">
        <f t="shared" ca="1" si="3"/>
        <v>18.999379118672863</v>
      </c>
      <c r="AA9" s="22">
        <f t="shared" ca="1" si="3"/>
        <v>18.862574337141936</v>
      </c>
      <c r="AB9" s="22">
        <f t="shared" ca="1" si="3"/>
        <v>17.931320015008968</v>
      </c>
      <c r="AC9" s="22">
        <f t="shared" ca="1" si="3"/>
        <v>17.37478728269803</v>
      </c>
      <c r="AD9" s="22">
        <f t="shared" ca="1" si="3"/>
        <v>17.290092562267031</v>
      </c>
      <c r="AE9" s="22">
        <f t="shared" ca="1" si="3"/>
        <v>16.664508890690048</v>
      </c>
      <c r="AF9" s="22">
        <f t="shared" ca="1" si="3"/>
        <v>15.613229360544063</v>
      </c>
      <c r="AG9" s="23">
        <f t="shared" ca="1" si="3"/>
        <v>15.849786992001084</v>
      </c>
      <c r="AH9" s="24"/>
    </row>
    <row r="10" spans="1:34" x14ac:dyDescent="0.35">
      <c r="E10" s="20" t="str">
        <f>H10</f>
        <v>VOM</v>
      </c>
      <c r="H10" s="21" t="s">
        <v>50</v>
      </c>
      <c r="I10" s="22">
        <f t="shared" ca="1" si="1"/>
        <v>2.3117843759246171E-4</v>
      </c>
      <c r="J10" s="22">
        <f t="shared" ca="1" si="4"/>
        <v>1.478892310638912E-3</v>
      </c>
      <c r="K10" s="22">
        <f t="shared" ca="1" si="4"/>
        <v>-1.3415157879935577E-3</v>
      </c>
      <c r="L10" s="22">
        <f t="shared" ca="1" si="4"/>
        <v>0.40553333732439201</v>
      </c>
      <c r="M10" s="22">
        <f t="shared" ca="1" si="4"/>
        <v>-0.58754704581201078</v>
      </c>
      <c r="N10" s="22">
        <f t="shared" ca="1" si="4"/>
        <v>-2.0122252044331397</v>
      </c>
      <c r="O10" s="22">
        <f t="shared" ca="1" si="4"/>
        <v>-3.0972192184580489</v>
      </c>
      <c r="P10" s="22">
        <f t="shared" ca="1" si="4"/>
        <v>-4.2025512582308728</v>
      </c>
      <c r="Q10" s="22">
        <f t="shared" ca="1" si="4"/>
        <v>-4.9082659327276055</v>
      </c>
      <c r="R10" s="22">
        <f t="shared" ca="1" si="4"/>
        <v>-5.532339346853842</v>
      </c>
      <c r="S10" s="22">
        <f t="shared" ca="1" si="4"/>
        <v>-5.8049413454878378</v>
      </c>
      <c r="T10" s="22">
        <f t="shared" ca="1" si="4"/>
        <v>-6.5569874312690812</v>
      </c>
      <c r="U10" s="22">
        <f t="shared" ca="1" si="4"/>
        <v>-7.4761145080158604</v>
      </c>
      <c r="V10" s="22">
        <f t="shared" ca="1" si="4"/>
        <v>-7.9034663582515208</v>
      </c>
      <c r="W10" s="22">
        <f t="shared" ca="1" si="4"/>
        <v>-8.3415593494458591</v>
      </c>
      <c r="X10" s="22">
        <f t="shared" ca="1" si="4"/>
        <v>-8.7562900207224015</v>
      </c>
      <c r="Y10" s="22">
        <f t="shared" ca="1" si="4"/>
        <v>-8.773872822422593</v>
      </c>
      <c r="Z10" s="22">
        <f t="shared" ca="1" si="3"/>
        <v>-8.6314497227558462</v>
      </c>
      <c r="AA10" s="22">
        <f t="shared" ca="1" si="3"/>
        <v>-8.564923095790931</v>
      </c>
      <c r="AB10" s="22">
        <f t="shared" ca="1" si="3"/>
        <v>-8.6852909103705898</v>
      </c>
      <c r="AC10" s="22">
        <f t="shared" ca="1" si="3"/>
        <v>-8.8351420093408084</v>
      </c>
      <c r="AD10" s="22">
        <f t="shared" ca="1" si="3"/>
        <v>-8.8797922686021487</v>
      </c>
      <c r="AE10" s="22">
        <f t="shared" ca="1" si="3"/>
        <v>-9.0036012777097056</v>
      </c>
      <c r="AF10" s="22">
        <f t="shared" ca="1" si="3"/>
        <v>-9.1208553575379767</v>
      </c>
      <c r="AG10" s="23">
        <f t="shared" ca="1" si="3"/>
        <v>-8.6753477230849381</v>
      </c>
      <c r="AH10" s="24"/>
    </row>
    <row r="11" spans="1:34" x14ac:dyDescent="0.35">
      <c r="E11" s="20" t="s">
        <v>108</v>
      </c>
      <c r="H11" s="21" t="s">
        <v>109</v>
      </c>
      <c r="I11" s="22">
        <f t="shared" ca="1" si="1"/>
        <v>-8.0937204119429951E-5</v>
      </c>
      <c r="J11" s="22">
        <f t="shared" ca="1" si="4"/>
        <v>-4.544138221549835E-4</v>
      </c>
      <c r="K11" s="22">
        <f t="shared" ca="1" si="4"/>
        <v>-5.4240229289427338E-4</v>
      </c>
      <c r="L11" s="22">
        <f t="shared" ca="1" si="4"/>
        <v>-5.9100831421335137E-4</v>
      </c>
      <c r="M11" s="22">
        <f t="shared" ca="1" si="4"/>
        <v>-6.789309890483364E-4</v>
      </c>
      <c r="N11" s="22">
        <f t="shared" ca="1" si="4"/>
        <v>-7.9121245751199217E-4</v>
      </c>
      <c r="O11" s="22">
        <f t="shared" ca="1" si="4"/>
        <v>-8.7213624554067907E-4</v>
      </c>
      <c r="P11" s="22">
        <f t="shared" ca="1" si="4"/>
        <v>-1.4652173797844558E-3</v>
      </c>
      <c r="Q11" s="22">
        <f t="shared" ca="1" si="4"/>
        <v>-2.5403549073220542</v>
      </c>
      <c r="R11" s="22">
        <f t="shared" ca="1" si="4"/>
        <v>51.784628107372974</v>
      </c>
      <c r="S11" s="22">
        <f t="shared" ca="1" si="4"/>
        <v>51.784462806137086</v>
      </c>
      <c r="T11" s="22">
        <f t="shared" ca="1" si="4"/>
        <v>39.023806861046161</v>
      </c>
      <c r="U11" s="22">
        <f t="shared" ca="1" si="4"/>
        <v>33.193299150812685</v>
      </c>
      <c r="V11" s="22">
        <f t="shared" ca="1" si="4"/>
        <v>26.939916371335062</v>
      </c>
      <c r="W11" s="22">
        <f t="shared" ca="1" si="4"/>
        <v>28.849851928167052</v>
      </c>
      <c r="X11" s="22">
        <f t="shared" ca="1" si="4"/>
        <v>22.353290178843636</v>
      </c>
      <c r="Y11" s="22">
        <f t="shared" ca="1" si="4"/>
        <v>14.956112712368348</v>
      </c>
      <c r="Z11" s="22">
        <f t="shared" ca="1" si="3"/>
        <v>16.730088738540488</v>
      </c>
      <c r="AA11" s="22">
        <f t="shared" ca="1" si="3"/>
        <v>17.426632156308877</v>
      </c>
      <c r="AB11" s="22">
        <f t="shared" ca="1" si="3"/>
        <v>15.426441904557958</v>
      </c>
      <c r="AC11" s="22">
        <f t="shared" ca="1" si="3"/>
        <v>14.400934841164878</v>
      </c>
      <c r="AD11" s="22">
        <f t="shared" ca="1" si="3"/>
        <v>14.466376601138512</v>
      </c>
      <c r="AE11" s="22">
        <f t="shared" ca="1" si="3"/>
        <v>15.111965472021637</v>
      </c>
      <c r="AF11" s="22">
        <f t="shared" ca="1" si="3"/>
        <v>16.582223226699377</v>
      </c>
      <c r="AG11" s="23">
        <f t="shared" ca="1" si="3"/>
        <v>17.06162007242477</v>
      </c>
      <c r="AH11" s="24"/>
    </row>
    <row r="12" spans="1:34" x14ac:dyDescent="0.35">
      <c r="E12" s="20" t="str">
        <f>H12</f>
        <v>USE+DSP</v>
      </c>
      <c r="H12" s="21" t="s">
        <v>110</v>
      </c>
      <c r="I12" s="22">
        <f t="shared" ca="1" si="1"/>
        <v>-1.0605728999507847E-4</v>
      </c>
      <c r="J12" s="22">
        <f t="shared" ca="1" si="4"/>
        <v>-2.3879167899499976E-4</v>
      </c>
      <c r="K12" s="22">
        <f t="shared" ca="1" si="4"/>
        <v>-6.0358983999245198E-4</v>
      </c>
      <c r="L12" s="22">
        <f t="shared" ca="1" si="4"/>
        <v>7.5845310667013874E-2</v>
      </c>
      <c r="M12" s="22">
        <f t="shared" ca="1" si="4"/>
        <v>7.5710527070013869E-2</v>
      </c>
      <c r="N12" s="22">
        <f t="shared" ca="1" si="4"/>
        <v>7.5574788506013874E-2</v>
      </c>
      <c r="O12" s="22">
        <f t="shared" ca="1" si="4"/>
        <v>7.5438484366013872E-2</v>
      </c>
      <c r="P12" s="22">
        <f t="shared" ca="1" si="4"/>
        <v>7.530224878901387E-2</v>
      </c>
      <c r="Q12" s="22">
        <f t="shared" ca="1" si="4"/>
        <v>7.5165246572013872E-2</v>
      </c>
      <c r="R12" s="22">
        <f t="shared" ca="1" si="4"/>
        <v>-1.2513570400569862</v>
      </c>
      <c r="S12" s="22">
        <f t="shared" ca="1" si="4"/>
        <v>-1.2514463597769863</v>
      </c>
      <c r="T12" s="22">
        <f t="shared" ca="1" si="4"/>
        <v>-1.2423142683709862</v>
      </c>
      <c r="U12" s="22">
        <f t="shared" ca="1" si="4"/>
        <v>-1.2982267491039863</v>
      </c>
      <c r="V12" s="22">
        <f t="shared" ca="1" si="4"/>
        <v>-1.2983719737849861</v>
      </c>
      <c r="W12" s="22">
        <f t="shared" ca="1" si="4"/>
        <v>-1.0912585751039856</v>
      </c>
      <c r="X12" s="22">
        <f t="shared" ca="1" si="4"/>
        <v>-1.1065943507839857</v>
      </c>
      <c r="Y12" s="22">
        <f t="shared" ca="1" si="4"/>
        <v>-7.6201228047995784E-2</v>
      </c>
      <c r="Z12" s="22">
        <f t="shared" ca="1" si="3"/>
        <v>-7.6339444056995789E-2</v>
      </c>
      <c r="AA12" s="22">
        <f t="shared" ca="1" si="3"/>
        <v>-7.3631672938996723E-2</v>
      </c>
      <c r="AB12" s="22">
        <f t="shared" ca="1" si="3"/>
        <v>-7.3770038403996721E-2</v>
      </c>
      <c r="AC12" s="22">
        <f t="shared" ca="1" si="3"/>
        <v>-0.16359634139299711</v>
      </c>
      <c r="AD12" s="22">
        <f t="shared" ca="1" si="3"/>
        <v>-0.13333282930399626</v>
      </c>
      <c r="AE12" s="22">
        <f t="shared" ca="1" si="3"/>
        <v>-0.14192181731399636</v>
      </c>
      <c r="AF12" s="22">
        <f t="shared" ca="1" si="3"/>
        <v>-1.6763886667996525E-2</v>
      </c>
      <c r="AG12" s="23">
        <f t="shared" ca="1" si="3"/>
        <v>-0.46025625338299614</v>
      </c>
      <c r="AH12" s="24"/>
    </row>
    <row r="13" spans="1:34" x14ac:dyDescent="0.35">
      <c r="E13" s="20"/>
      <c r="H13" s="25" t="s">
        <v>111</v>
      </c>
      <c r="I13" s="26">
        <f t="shared" ref="I13:AG13" ca="1" si="5">SUM(I6:I12)</f>
        <v>-1.3852657446216644E-2</v>
      </c>
      <c r="J13" s="26">
        <f t="shared" ca="1" si="5"/>
        <v>-3.1460112960842432E-2</v>
      </c>
      <c r="K13" s="26">
        <f t="shared" ca="1" si="5"/>
        <v>-0.52869062877438477</v>
      </c>
      <c r="L13" s="26">
        <f t="shared" ca="1" si="5"/>
        <v>-25.552930772661721</v>
      </c>
      <c r="M13" s="26">
        <f t="shared" ca="1" si="5"/>
        <v>-18.172587930072044</v>
      </c>
      <c r="N13" s="26">
        <f t="shared" ca="1" si="5"/>
        <v>259.67860826504142</v>
      </c>
      <c r="O13" s="26">
        <f t="shared" ca="1" si="5"/>
        <v>178.18371111371633</v>
      </c>
      <c r="P13" s="26">
        <f t="shared" ca="1" si="5"/>
        <v>144.81645984816606</v>
      </c>
      <c r="Q13" s="26">
        <f t="shared" ca="1" si="5"/>
        <v>130.26093831685859</v>
      </c>
      <c r="R13" s="26">
        <f t="shared" ca="1" si="5"/>
        <v>238.54866327891477</v>
      </c>
      <c r="S13" s="26">
        <f t="shared" ca="1" si="5"/>
        <v>264.31217634356102</v>
      </c>
      <c r="T13" s="26">
        <f t="shared" ca="1" si="5"/>
        <v>287.35231785640241</v>
      </c>
      <c r="U13" s="26">
        <f t="shared" ca="1" si="5"/>
        <v>279.43447255117064</v>
      </c>
      <c r="V13" s="26">
        <f t="shared" ca="1" si="5"/>
        <v>181.27581765292723</v>
      </c>
      <c r="W13" s="26">
        <f t="shared" ca="1" si="5"/>
        <v>237.06555372925783</v>
      </c>
      <c r="X13" s="26">
        <f t="shared" ca="1" si="5"/>
        <v>244.17849204773151</v>
      </c>
      <c r="Y13" s="26">
        <f t="shared" ca="1" si="5"/>
        <v>191.31164294714512</v>
      </c>
      <c r="Z13" s="26">
        <f t="shared" ca="1" si="5"/>
        <v>176.93873716247919</v>
      </c>
      <c r="AA13" s="26">
        <f t="shared" ca="1" si="5"/>
        <v>183.35774657371934</v>
      </c>
      <c r="AB13" s="26">
        <f t="shared" ca="1" si="5"/>
        <v>192.48315811357617</v>
      </c>
      <c r="AC13" s="26">
        <f t="shared" ca="1" si="5"/>
        <v>188.88478364468196</v>
      </c>
      <c r="AD13" s="26">
        <f t="shared" ca="1" si="5"/>
        <v>183.76338926728485</v>
      </c>
      <c r="AE13" s="26">
        <f t="shared" ca="1" si="5"/>
        <v>182.02312679628881</v>
      </c>
      <c r="AF13" s="26">
        <f t="shared" ca="1" si="5"/>
        <v>183.85985409752689</v>
      </c>
      <c r="AG13" s="26">
        <f t="shared" ca="1" si="5"/>
        <v>180.93977682285134</v>
      </c>
      <c r="AH13" s="24"/>
    </row>
    <row r="20" spans="1:33" ht="25" x14ac:dyDescent="0.6">
      <c r="A20" s="15" t="str">
        <f>B21&amp;" capacity difference by year"</f>
        <v>NEM capacity difference by year</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row>
    <row r="21" spans="1:33" x14ac:dyDescent="0.35">
      <c r="A21" s="17" t="s">
        <v>80</v>
      </c>
      <c r="B21" s="9" t="s">
        <v>38</v>
      </c>
    </row>
    <row r="23" spans="1:33" x14ac:dyDescent="0.35">
      <c r="H23" t="s">
        <v>112</v>
      </c>
      <c r="I23" s="19" t="str">
        <f t="shared" ref="I23:AG23" si="6">I6</f>
        <v>2021-22</v>
      </c>
      <c r="J23" s="19" t="str">
        <f t="shared" si="6"/>
        <v>2022-23</v>
      </c>
      <c r="K23" s="19" t="str">
        <f t="shared" si="6"/>
        <v>2023-24</v>
      </c>
      <c r="L23" s="19" t="str">
        <f t="shared" si="6"/>
        <v>2024-25</v>
      </c>
      <c r="M23" s="19" t="str">
        <f t="shared" si="6"/>
        <v>2025-26</v>
      </c>
      <c r="N23" s="19" t="str">
        <f t="shared" si="6"/>
        <v>2026-27</v>
      </c>
      <c r="O23" s="19" t="str">
        <f t="shared" si="6"/>
        <v>2027-28</v>
      </c>
      <c r="P23" s="19" t="str">
        <f t="shared" si="6"/>
        <v>2028-29</v>
      </c>
      <c r="Q23" s="19" t="str">
        <f t="shared" si="6"/>
        <v>2029-30</v>
      </c>
      <c r="R23" s="19" t="str">
        <f t="shared" si="6"/>
        <v>2030-31</v>
      </c>
      <c r="S23" s="19" t="str">
        <f t="shared" si="6"/>
        <v>2031-32</v>
      </c>
      <c r="T23" s="19" t="str">
        <f t="shared" si="6"/>
        <v>2032-33</v>
      </c>
      <c r="U23" s="19" t="str">
        <f t="shared" si="6"/>
        <v>2033-34</v>
      </c>
      <c r="V23" s="19" t="str">
        <f t="shared" si="6"/>
        <v>2034-35</v>
      </c>
      <c r="W23" s="19" t="str">
        <f t="shared" si="6"/>
        <v>2035-36</v>
      </c>
      <c r="X23" s="19" t="str">
        <f t="shared" si="6"/>
        <v>2036-37</v>
      </c>
      <c r="Y23" s="19" t="str">
        <f t="shared" si="6"/>
        <v>2037-38</v>
      </c>
      <c r="Z23" s="19" t="str">
        <f t="shared" si="6"/>
        <v>2038-39</v>
      </c>
      <c r="AA23" s="19" t="str">
        <f t="shared" si="6"/>
        <v>2039-40</v>
      </c>
      <c r="AB23" s="19" t="str">
        <f t="shared" si="6"/>
        <v>2040-41</v>
      </c>
      <c r="AC23" s="19" t="str">
        <f t="shared" si="6"/>
        <v>2041-42</v>
      </c>
      <c r="AD23" s="19" t="str">
        <f t="shared" si="6"/>
        <v>2042-43</v>
      </c>
      <c r="AE23" s="19" t="str">
        <f t="shared" si="6"/>
        <v>2043-44</v>
      </c>
      <c r="AF23" s="19" t="str">
        <f t="shared" si="6"/>
        <v>2044-45</v>
      </c>
      <c r="AG23" s="19" t="str">
        <f t="shared" si="6"/>
        <v>2045-46</v>
      </c>
    </row>
    <row r="24" spans="1:33" x14ac:dyDescent="0.35">
      <c r="H24" s="21" t="s">
        <v>60</v>
      </c>
      <c r="I24" s="27">
        <f t="shared" ref="I24:X34" ca="1" si="7">-SUMIFS(OFFSET(INDIRECT("'"&amp;$E$1 &amp; "_Capacity'!C:C"), 0, I$1), INDIRECT("'"&amp;$E$1 &amp; "_Capacity'!B:B"),$H24, INDIRECT("'"&amp;$E$1 &amp; "_Capacity'!A:A"),$B$21) +SUMIFS(OFFSET(INDIRECT("'"&amp;$C$1 &amp; "_Capacity'!C:C"), 0, I$1), INDIRECT("'"&amp;$C$1 &amp; "_Capacity'!B:B"),$H24, INDIRECT("'"&amp;$C$1 &amp; "_Capacity'!A:A"),$B$21)</f>
        <v>0</v>
      </c>
      <c r="J24" s="27">
        <f t="shared" ca="1" si="7"/>
        <v>0</v>
      </c>
      <c r="K24" s="27">
        <f t="shared" ca="1" si="7"/>
        <v>0</v>
      </c>
      <c r="L24" s="27">
        <f t="shared" ca="1" si="7"/>
        <v>0</v>
      </c>
      <c r="M24" s="27">
        <f t="shared" ca="1" si="7"/>
        <v>0</v>
      </c>
      <c r="N24" s="27">
        <f t="shared" ca="1" si="7"/>
        <v>0</v>
      </c>
      <c r="O24" s="27">
        <f t="shared" ca="1" si="7"/>
        <v>0</v>
      </c>
      <c r="P24" s="27">
        <f t="shared" ca="1" si="7"/>
        <v>0</v>
      </c>
      <c r="Q24" s="27">
        <f t="shared" ca="1" si="7"/>
        <v>0</v>
      </c>
      <c r="R24" s="27">
        <f t="shared" ca="1" si="7"/>
        <v>0</v>
      </c>
      <c r="S24" s="27">
        <f t="shared" ca="1" si="7"/>
        <v>0</v>
      </c>
      <c r="T24" s="27">
        <f t="shared" ca="1" si="7"/>
        <v>0</v>
      </c>
      <c r="U24" s="27">
        <f t="shared" ca="1" si="7"/>
        <v>0</v>
      </c>
      <c r="V24" s="27">
        <f t="shared" ca="1" si="7"/>
        <v>0</v>
      </c>
      <c r="W24" s="27">
        <f t="shared" ca="1" si="7"/>
        <v>0</v>
      </c>
      <c r="X24" s="27">
        <f t="shared" ca="1" si="7"/>
        <v>0</v>
      </c>
      <c r="Y24" s="27">
        <f t="shared" ref="Y24:AG34" ca="1" si="8">-SUMIFS(OFFSET(INDIRECT("'"&amp;$E$1 &amp; "_Capacity'!C:C"), 0, Y$1), INDIRECT("'"&amp;$E$1 &amp; "_Capacity'!B:B"),$H24, INDIRECT("'"&amp;$E$1 &amp; "_Capacity'!A:A"),$B$21) +SUMIFS(OFFSET(INDIRECT("'"&amp;$C$1 &amp; "_Capacity'!C:C"), 0, Y$1), INDIRECT("'"&amp;$C$1 &amp; "_Capacity'!B:B"),$H24, INDIRECT("'"&amp;$C$1 &amp; "_Capacity'!A:A"),$B$21)</f>
        <v>0</v>
      </c>
      <c r="Z24" s="27">
        <f t="shared" ca="1" si="8"/>
        <v>0</v>
      </c>
      <c r="AA24" s="27">
        <f t="shared" ca="1" si="8"/>
        <v>0</v>
      </c>
      <c r="AB24" s="27">
        <f t="shared" ca="1" si="8"/>
        <v>0</v>
      </c>
      <c r="AC24" s="27">
        <f t="shared" ca="1" si="8"/>
        <v>0</v>
      </c>
      <c r="AD24" s="27">
        <f t="shared" ca="1" si="8"/>
        <v>0</v>
      </c>
      <c r="AE24" s="27">
        <f t="shared" ca="1" si="8"/>
        <v>0</v>
      </c>
      <c r="AF24" s="27">
        <f t="shared" ca="1" si="8"/>
        <v>0</v>
      </c>
      <c r="AG24" s="27">
        <f t="shared" ca="1" si="8"/>
        <v>0</v>
      </c>
    </row>
    <row r="25" spans="1:33" x14ac:dyDescent="0.35">
      <c r="H25" s="21" t="s">
        <v>68</v>
      </c>
      <c r="I25" s="27">
        <f t="shared" ca="1" si="7"/>
        <v>0</v>
      </c>
      <c r="J25" s="27">
        <f t="shared" ca="1" si="7"/>
        <v>0</v>
      </c>
      <c r="K25" s="27">
        <f t="shared" ca="1" si="7"/>
        <v>0</v>
      </c>
      <c r="L25" s="27">
        <f t="shared" ca="1" si="7"/>
        <v>0</v>
      </c>
      <c r="M25" s="27">
        <f t="shared" ca="1" si="7"/>
        <v>0</v>
      </c>
      <c r="N25" s="27">
        <f t="shared" ca="1" si="7"/>
        <v>0</v>
      </c>
      <c r="O25" s="27">
        <f t="shared" ca="1" si="7"/>
        <v>0</v>
      </c>
      <c r="P25" s="27">
        <f t="shared" ca="1" si="7"/>
        <v>0</v>
      </c>
      <c r="Q25" s="27">
        <f t="shared" ca="1" si="7"/>
        <v>0</v>
      </c>
      <c r="R25" s="27">
        <f t="shared" ca="1" si="7"/>
        <v>0</v>
      </c>
      <c r="S25" s="27">
        <f t="shared" ca="1" si="7"/>
        <v>0</v>
      </c>
      <c r="T25" s="27">
        <f t="shared" ca="1" si="7"/>
        <v>0</v>
      </c>
      <c r="U25" s="27">
        <f t="shared" ca="1" si="7"/>
        <v>0</v>
      </c>
      <c r="V25" s="27">
        <f t="shared" ca="1" si="7"/>
        <v>0</v>
      </c>
      <c r="W25" s="27">
        <f t="shared" ca="1" si="7"/>
        <v>0</v>
      </c>
      <c r="X25" s="27">
        <f t="shared" ca="1" si="7"/>
        <v>0</v>
      </c>
      <c r="Y25" s="27">
        <f t="shared" ca="1" si="8"/>
        <v>0</v>
      </c>
      <c r="Z25" s="27">
        <f t="shared" ca="1" si="8"/>
        <v>0</v>
      </c>
      <c r="AA25" s="27">
        <f t="shared" ca="1" si="8"/>
        <v>0</v>
      </c>
      <c r="AB25" s="27">
        <f t="shared" ca="1" si="8"/>
        <v>0</v>
      </c>
      <c r="AC25" s="27">
        <f t="shared" ca="1" si="8"/>
        <v>0</v>
      </c>
      <c r="AD25" s="27">
        <f t="shared" ca="1" si="8"/>
        <v>0</v>
      </c>
      <c r="AE25" s="27">
        <f t="shared" ca="1" si="8"/>
        <v>0</v>
      </c>
      <c r="AF25" s="27">
        <f t="shared" ca="1" si="8"/>
        <v>0</v>
      </c>
      <c r="AG25" s="27">
        <f t="shared" ca="1" si="8"/>
        <v>0</v>
      </c>
    </row>
    <row r="26" spans="1:33" x14ac:dyDescent="0.35">
      <c r="H26" s="21" t="s">
        <v>18</v>
      </c>
      <c r="I26" s="27">
        <f t="shared" ca="1" si="7"/>
        <v>0</v>
      </c>
      <c r="J26" s="27">
        <f t="shared" ca="1" si="7"/>
        <v>1.3810814016324002E-4</v>
      </c>
      <c r="K26" s="27">
        <f t="shared" ca="1" si="7"/>
        <v>1.6580006013100501E-4</v>
      </c>
      <c r="L26" s="27">
        <f t="shared" ca="1" si="7"/>
        <v>1.6354522040273878E-4</v>
      </c>
      <c r="M26" s="27">
        <f t="shared" ca="1" si="7"/>
        <v>1.6478146972076502E-4</v>
      </c>
      <c r="N26" s="27">
        <f t="shared" ca="1" si="7"/>
        <v>1.6751428074712749E-4</v>
      </c>
      <c r="O26" s="27">
        <f t="shared" ca="1" si="7"/>
        <v>1.6974219988696859E-4</v>
      </c>
      <c r="P26" s="27">
        <f t="shared" ca="1" si="7"/>
        <v>1.7806376990847639E-4</v>
      </c>
      <c r="Q26" s="27">
        <f t="shared" ca="1" si="7"/>
        <v>1.9038449954678072E-4</v>
      </c>
      <c r="R26" s="27">
        <f t="shared" ca="1" si="7"/>
        <v>2.0742010974572622E-4</v>
      </c>
      <c r="S26" s="27">
        <f t="shared" ca="1" si="7"/>
        <v>2.0909896011289675E-4</v>
      </c>
      <c r="T26" s="27">
        <f t="shared" ca="1" si="7"/>
        <v>2.4818242036417359E-4</v>
      </c>
      <c r="U26" s="27">
        <f t="shared" ca="1" si="7"/>
        <v>2.7903058980882633E-4</v>
      </c>
      <c r="V26" s="27">
        <f t="shared" ca="1" si="7"/>
        <v>2.802129101837636E-4</v>
      </c>
      <c r="W26" s="27">
        <f t="shared" ca="1" si="7"/>
        <v>2.9984952971062739E-4</v>
      </c>
      <c r="X26" s="27">
        <f t="shared" ca="1" si="7"/>
        <v>3.0970564012022805E-4</v>
      </c>
      <c r="Y26" s="27">
        <f t="shared" ca="1" si="8"/>
        <v>4.293908800718782E-4</v>
      </c>
      <c r="Z26" s="27">
        <f t="shared" ca="1" si="8"/>
        <v>4.4263797985877318E-4</v>
      </c>
      <c r="AA26" s="27">
        <f t="shared" ca="1" si="8"/>
        <v>4.5242998021421954E-4</v>
      </c>
      <c r="AB26" s="27">
        <f t="shared" ca="1" si="8"/>
        <v>4.6767906951572513E-4</v>
      </c>
      <c r="AC26" s="27">
        <f t="shared" ca="1" si="8"/>
        <v>5.6292229987775499E-4</v>
      </c>
      <c r="AD26" s="27">
        <f t="shared" ca="1" si="8"/>
        <v>8.6219453964986315E-4</v>
      </c>
      <c r="AE26" s="27">
        <f t="shared" ca="1" si="8"/>
        <v>9.4464179983333452E-4</v>
      </c>
      <c r="AF26" s="27">
        <f t="shared" ca="1" si="8"/>
        <v>8.9323030010746152E-4</v>
      </c>
      <c r="AG26" s="27">
        <f t="shared" ca="1" si="8"/>
        <v>8.9632595995681186E-4</v>
      </c>
    </row>
    <row r="27" spans="1:33" x14ac:dyDescent="0.35">
      <c r="H27" s="21" t="s">
        <v>30</v>
      </c>
      <c r="I27" s="27">
        <f t="shared" ca="1" si="7"/>
        <v>0</v>
      </c>
      <c r="J27" s="27">
        <f t="shared" ca="1" si="7"/>
        <v>0</v>
      </c>
      <c r="K27" s="27">
        <f t="shared" ca="1" si="7"/>
        <v>0</v>
      </c>
      <c r="L27" s="27">
        <f t="shared" ca="1" si="7"/>
        <v>0</v>
      </c>
      <c r="M27" s="27">
        <f t="shared" ca="1" si="7"/>
        <v>0</v>
      </c>
      <c r="N27" s="27">
        <f t="shared" ca="1" si="7"/>
        <v>0</v>
      </c>
      <c r="O27" s="27">
        <f t="shared" ca="1" si="7"/>
        <v>0</v>
      </c>
      <c r="P27" s="27">
        <f t="shared" ca="1" si="7"/>
        <v>0</v>
      </c>
      <c r="Q27" s="27">
        <f t="shared" ca="1" si="7"/>
        <v>0</v>
      </c>
      <c r="R27" s="27">
        <f t="shared" ca="1" si="7"/>
        <v>0</v>
      </c>
      <c r="S27" s="27">
        <f t="shared" ca="1" si="7"/>
        <v>0</v>
      </c>
      <c r="T27" s="27">
        <f t="shared" ca="1" si="7"/>
        <v>0</v>
      </c>
      <c r="U27" s="27">
        <f t="shared" ca="1" si="7"/>
        <v>0</v>
      </c>
      <c r="V27" s="27">
        <f t="shared" ca="1" si="7"/>
        <v>0</v>
      </c>
      <c r="W27" s="27">
        <f t="shared" ca="1" si="7"/>
        <v>0</v>
      </c>
      <c r="X27" s="27">
        <f t="shared" ca="1" si="7"/>
        <v>0</v>
      </c>
      <c r="Y27" s="27">
        <f t="shared" ca="1" si="8"/>
        <v>0</v>
      </c>
      <c r="Z27" s="27">
        <f t="shared" ca="1" si="8"/>
        <v>0</v>
      </c>
      <c r="AA27" s="27">
        <f t="shared" ca="1" si="8"/>
        <v>0</v>
      </c>
      <c r="AB27" s="27">
        <f t="shared" ca="1" si="8"/>
        <v>0</v>
      </c>
      <c r="AC27" s="27">
        <f t="shared" ca="1" si="8"/>
        <v>0</v>
      </c>
      <c r="AD27" s="27">
        <f t="shared" ca="1" si="8"/>
        <v>0</v>
      </c>
      <c r="AE27" s="27">
        <f t="shared" ca="1" si="8"/>
        <v>0</v>
      </c>
      <c r="AF27" s="27">
        <f t="shared" ca="1" si="8"/>
        <v>0</v>
      </c>
      <c r="AG27" s="27">
        <f t="shared" ca="1" si="8"/>
        <v>0</v>
      </c>
    </row>
    <row r="28" spans="1:33" x14ac:dyDescent="0.35">
      <c r="H28" s="21" t="s">
        <v>63</v>
      </c>
      <c r="I28" s="27">
        <f t="shared" ca="1" si="7"/>
        <v>2.4955155186034972E-4</v>
      </c>
      <c r="J28" s="27">
        <f t="shared" ca="1" si="7"/>
        <v>2.5407799967069877E-4</v>
      </c>
      <c r="K28" s="27">
        <f t="shared" ca="1" si="7"/>
        <v>2.6624379916029284E-4</v>
      </c>
      <c r="L28" s="27">
        <f t="shared" ca="1" si="7"/>
        <v>2.7032074922317406E-4</v>
      </c>
      <c r="M28" s="27">
        <f t="shared" ca="1" si="7"/>
        <v>2.8641645894822432E-4</v>
      </c>
      <c r="N28" s="27">
        <f t="shared" ca="1" si="7"/>
        <v>2.9866886961826822E-4</v>
      </c>
      <c r="O28" s="27">
        <f t="shared" ca="1" si="7"/>
        <v>3.1282487998396391E-4</v>
      </c>
      <c r="P28" s="27">
        <f t="shared" ca="1" si="7"/>
        <v>3.2700897008908214E-4</v>
      </c>
      <c r="Q28" s="27">
        <f t="shared" ca="1" si="7"/>
        <v>3.4473404957680032E-4</v>
      </c>
      <c r="R28" s="27">
        <f t="shared" ca="1" si="7"/>
        <v>3.6191614071867662E-4</v>
      </c>
      <c r="S28" s="27">
        <f t="shared" ca="1" si="7"/>
        <v>3.8307734939735383E-4</v>
      </c>
      <c r="T28" s="27">
        <f t="shared" ca="1" si="7"/>
        <v>4.0525801887270063E-4</v>
      </c>
      <c r="U28" s="27">
        <f t="shared" ca="1" si="7"/>
        <v>4.4134043946542079E-4</v>
      </c>
      <c r="V28" s="27">
        <f t="shared" ca="1" si="7"/>
        <v>4.8199648881563917E-4</v>
      </c>
      <c r="W28" s="27">
        <f t="shared" ca="1" si="7"/>
        <v>3.6790633021155372E-4</v>
      </c>
      <c r="X28" s="27">
        <f t="shared" ca="1" si="7"/>
        <v>4.492426514843828E-4</v>
      </c>
      <c r="Y28" s="27">
        <f t="shared" ca="1" si="8"/>
        <v>-5.1581915615497564</v>
      </c>
      <c r="Z28" s="27">
        <f t="shared" ca="1" si="8"/>
        <v>-5.1581704535992685</v>
      </c>
      <c r="AA28" s="27">
        <f t="shared" ca="1" si="8"/>
        <v>-5.1581376920303228</v>
      </c>
      <c r="AB28" s="27">
        <f t="shared" ca="1" si="8"/>
        <v>-5.1581068564482848</v>
      </c>
      <c r="AC28" s="27">
        <f t="shared" ca="1" si="8"/>
        <v>-5.1580146916994636</v>
      </c>
      <c r="AD28" s="27">
        <f t="shared" ca="1" si="8"/>
        <v>6.6808830069930991E-4</v>
      </c>
      <c r="AE28" s="27">
        <f t="shared" ca="1" si="8"/>
        <v>7.1944444971450139E-4</v>
      </c>
      <c r="AF28" s="27">
        <f t="shared" ca="1" si="8"/>
        <v>7.4499382877993412</v>
      </c>
      <c r="AG28" s="27">
        <f t="shared" ca="1" si="8"/>
        <v>7.4499731445002908</v>
      </c>
    </row>
    <row r="29" spans="1:33" x14ac:dyDescent="0.35">
      <c r="H29" s="21" t="s">
        <v>62</v>
      </c>
      <c r="I29" s="27">
        <f t="shared" ca="1" si="7"/>
        <v>0</v>
      </c>
      <c r="J29" s="27">
        <f t="shared" ca="1" si="7"/>
        <v>0</v>
      </c>
      <c r="K29" s="27">
        <f t="shared" ca="1" si="7"/>
        <v>0</v>
      </c>
      <c r="L29" s="27">
        <f t="shared" ca="1" si="7"/>
        <v>0</v>
      </c>
      <c r="M29" s="27">
        <f t="shared" ca="1" si="7"/>
        <v>0</v>
      </c>
      <c r="N29" s="27">
        <f t="shared" ca="1" si="7"/>
        <v>0</v>
      </c>
      <c r="O29" s="27">
        <f t="shared" ca="1" si="7"/>
        <v>0</v>
      </c>
      <c r="P29" s="27">
        <f t="shared" ca="1" si="7"/>
        <v>0</v>
      </c>
      <c r="Q29" s="27">
        <f t="shared" ca="1" si="7"/>
        <v>0</v>
      </c>
      <c r="R29" s="27">
        <f t="shared" ca="1" si="7"/>
        <v>0</v>
      </c>
      <c r="S29" s="27">
        <f t="shared" ca="1" si="7"/>
        <v>0</v>
      </c>
      <c r="T29" s="27">
        <f t="shared" ca="1" si="7"/>
        <v>0</v>
      </c>
      <c r="U29" s="27">
        <f t="shared" ca="1" si="7"/>
        <v>0</v>
      </c>
      <c r="V29" s="27">
        <f t="shared" ca="1" si="7"/>
        <v>0</v>
      </c>
      <c r="W29" s="27">
        <f t="shared" ca="1" si="7"/>
        <v>0</v>
      </c>
      <c r="X29" s="27">
        <f t="shared" ca="1" si="7"/>
        <v>0</v>
      </c>
      <c r="Y29" s="27">
        <f t="shared" ca="1" si="8"/>
        <v>0</v>
      </c>
      <c r="Z29" s="27">
        <f t="shared" ca="1" si="8"/>
        <v>0</v>
      </c>
      <c r="AA29" s="27">
        <f t="shared" ca="1" si="8"/>
        <v>0</v>
      </c>
      <c r="AB29" s="27">
        <f t="shared" ca="1" si="8"/>
        <v>0</v>
      </c>
      <c r="AC29" s="27">
        <f t="shared" ca="1" si="8"/>
        <v>0</v>
      </c>
      <c r="AD29" s="27">
        <f t="shared" ca="1" si="8"/>
        <v>0</v>
      </c>
      <c r="AE29" s="27">
        <f t="shared" ca="1" si="8"/>
        <v>0</v>
      </c>
      <c r="AF29" s="27">
        <f t="shared" ca="1" si="8"/>
        <v>0</v>
      </c>
      <c r="AG29" s="27">
        <f t="shared" ca="1" si="8"/>
        <v>0</v>
      </c>
    </row>
    <row r="30" spans="1:33" x14ac:dyDescent="0.35">
      <c r="H30" s="21" t="s">
        <v>66</v>
      </c>
      <c r="I30" s="27">
        <f t="shared" ca="1" si="7"/>
        <v>0</v>
      </c>
      <c r="J30" s="27">
        <f t="shared" ca="1" si="7"/>
        <v>3.2454286174470326E-3</v>
      </c>
      <c r="K30" s="27">
        <f t="shared" ca="1" si="7"/>
        <v>0.28299916029573069</v>
      </c>
      <c r="L30" s="27">
        <f t="shared" ca="1" si="7"/>
        <v>16.677601901754315</v>
      </c>
      <c r="M30" s="27">
        <f t="shared" ca="1" si="7"/>
        <v>16.678036233843159</v>
      </c>
      <c r="N30" s="27">
        <f t="shared" ca="1" si="7"/>
        <v>16.681402143001833</v>
      </c>
      <c r="O30" s="27">
        <f t="shared" ca="1" si="7"/>
        <v>16.681426597759128</v>
      </c>
      <c r="P30" s="27">
        <f t="shared" ca="1" si="7"/>
        <v>43.916477730930637</v>
      </c>
      <c r="Q30" s="27">
        <f t="shared" ca="1" si="7"/>
        <v>154.85186888358294</v>
      </c>
      <c r="R30" s="27">
        <f t="shared" ca="1" si="7"/>
        <v>11.590631281851529</v>
      </c>
      <c r="S30" s="27">
        <f t="shared" ca="1" si="7"/>
        <v>-0.1794206752874743</v>
      </c>
      <c r="T30" s="27">
        <f t="shared" ca="1" si="7"/>
        <v>20.424024758227461</v>
      </c>
      <c r="U30" s="27">
        <f t="shared" ca="1" si="7"/>
        <v>26.878591540866182</v>
      </c>
      <c r="V30" s="27">
        <f t="shared" ca="1" si="7"/>
        <v>160.17135436775425</v>
      </c>
      <c r="W30" s="27">
        <f t="shared" ca="1" si="7"/>
        <v>74.094136752239137</v>
      </c>
      <c r="X30" s="27">
        <f t="shared" ca="1" si="7"/>
        <v>99.412880391431827</v>
      </c>
      <c r="Y30" s="27">
        <f t="shared" ca="1" si="8"/>
        <v>40.244485892264493</v>
      </c>
      <c r="Z30" s="27">
        <f t="shared" ca="1" si="8"/>
        <v>1.5486960828893643</v>
      </c>
      <c r="AA30" s="27">
        <f t="shared" ca="1" si="8"/>
        <v>-16.404048313008389</v>
      </c>
      <c r="AB30" s="27">
        <f t="shared" ca="1" si="8"/>
        <v>-41.908446961075242</v>
      </c>
      <c r="AC30" s="27">
        <f t="shared" ca="1" si="8"/>
        <v>35.602937937386741</v>
      </c>
      <c r="AD30" s="27">
        <f t="shared" ca="1" si="8"/>
        <v>29.492118009111437</v>
      </c>
      <c r="AE30" s="27">
        <f t="shared" ca="1" si="8"/>
        <v>42.415266060026624</v>
      </c>
      <c r="AF30" s="27">
        <f t="shared" ca="1" si="8"/>
        <v>14.420360405900283</v>
      </c>
      <c r="AG30" s="27">
        <f t="shared" ca="1" si="8"/>
        <v>-207.9890752460451</v>
      </c>
    </row>
    <row r="31" spans="1:33" x14ac:dyDescent="0.35">
      <c r="H31" s="21" t="s">
        <v>65</v>
      </c>
      <c r="I31" s="27">
        <f t="shared" ca="1" si="7"/>
        <v>7.4295735157647869E-4</v>
      </c>
      <c r="J31" s="27">
        <f t="shared" ca="1" si="7"/>
        <v>7.4761089399544289E-4</v>
      </c>
      <c r="K31" s="27">
        <f t="shared" ca="1" si="7"/>
        <v>-8.9164837281714426E-3</v>
      </c>
      <c r="L31" s="27">
        <f t="shared" ca="1" si="7"/>
        <v>-8.9983365596708609E-3</v>
      </c>
      <c r="M31" s="27">
        <f t="shared" ca="1" si="7"/>
        <v>-7.1453985729021952E-3</v>
      </c>
      <c r="N31" s="27">
        <f t="shared" ca="1" si="7"/>
        <v>-329.93481610785784</v>
      </c>
      <c r="O31" s="27">
        <f t="shared" ca="1" si="7"/>
        <v>-224.70690662671586</v>
      </c>
      <c r="P31" s="27">
        <f t="shared" ca="1" si="7"/>
        <v>-223.96894095651805</v>
      </c>
      <c r="Q31" s="27">
        <f t="shared" ca="1" si="7"/>
        <v>-408.08484756869984</v>
      </c>
      <c r="R31" s="27">
        <f t="shared" ca="1" si="7"/>
        <v>-176.34132504312765</v>
      </c>
      <c r="S31" s="27">
        <f t="shared" ca="1" si="7"/>
        <v>-209.64419512576751</v>
      </c>
      <c r="T31" s="27">
        <f t="shared" ca="1" si="7"/>
        <v>-384.48931812914816</v>
      </c>
      <c r="U31" s="27">
        <f t="shared" ca="1" si="7"/>
        <v>-303.38052889161918</v>
      </c>
      <c r="V31" s="27">
        <f t="shared" ca="1" si="7"/>
        <v>-303.38050932902115</v>
      </c>
      <c r="W31" s="27">
        <f t="shared" ca="1" si="7"/>
        <v>-323.54421631574951</v>
      </c>
      <c r="X31" s="27">
        <f t="shared" ca="1" si="7"/>
        <v>-408.3457104830195</v>
      </c>
      <c r="Y31" s="27">
        <f t="shared" ca="1" si="8"/>
        <v>-220.03416598496187</v>
      </c>
      <c r="Z31" s="27">
        <f t="shared" ca="1" si="8"/>
        <v>-45.019337371348229</v>
      </c>
      <c r="AA31" s="27">
        <f t="shared" ca="1" si="8"/>
        <v>-45.019245302377385</v>
      </c>
      <c r="AB31" s="27">
        <f t="shared" ca="1" si="8"/>
        <v>-87.759183157846564</v>
      </c>
      <c r="AC31" s="27">
        <f t="shared" ca="1" si="8"/>
        <v>-192.45808368318103</v>
      </c>
      <c r="AD31" s="27">
        <f t="shared" ca="1" si="8"/>
        <v>-143.58900689892835</v>
      </c>
      <c r="AE31" s="27">
        <f t="shared" ca="1" si="8"/>
        <v>-142.00624495789816</v>
      </c>
      <c r="AF31" s="27">
        <f t="shared" ca="1" si="8"/>
        <v>-142.00607074538129</v>
      </c>
      <c r="AG31" s="27">
        <f t="shared" ca="1" si="8"/>
        <v>496.30045231270196</v>
      </c>
    </row>
    <row r="32" spans="1:33" x14ac:dyDescent="0.35">
      <c r="H32" s="21" t="s">
        <v>34</v>
      </c>
      <c r="I32" s="27">
        <f t="shared" ca="1" si="7"/>
        <v>9.1374025004142823E-4</v>
      </c>
      <c r="J32" s="27">
        <f t="shared" ca="1" si="7"/>
        <v>9.0988945999015414E-4</v>
      </c>
      <c r="K32" s="27">
        <f t="shared" ca="1" si="7"/>
        <v>9.0996322001046792E-4</v>
      </c>
      <c r="L32" s="27">
        <f t="shared" ca="1" si="7"/>
        <v>9.0998420995447304E-4</v>
      </c>
      <c r="M32" s="27">
        <f t="shared" ca="1" si="7"/>
        <v>9.1235539997569504E-4</v>
      </c>
      <c r="N32" s="27">
        <f t="shared" ca="1" si="7"/>
        <v>1.3576995200992314E-3</v>
      </c>
      <c r="O32" s="27">
        <f t="shared" ca="1" si="7"/>
        <v>1.8736851999960891E-3</v>
      </c>
      <c r="P32" s="27">
        <f t="shared" ca="1" si="7"/>
        <v>2.0726968999724704E-3</v>
      </c>
      <c r="Q32" s="27">
        <f t="shared" ca="1" si="7"/>
        <v>2.0739776000482379E-3</v>
      </c>
      <c r="R32" s="27">
        <f t="shared" ca="1" si="7"/>
        <v>-36.360945109499994</v>
      </c>
      <c r="S32" s="27">
        <f t="shared" ca="1" si="7"/>
        <v>-36.360731348800186</v>
      </c>
      <c r="T32" s="27">
        <f t="shared" ca="1" si="7"/>
        <v>-15.56110924590098</v>
      </c>
      <c r="U32" s="27">
        <f t="shared" ca="1" si="7"/>
        <v>-73.039922889000991</v>
      </c>
      <c r="V32" s="27">
        <f t="shared" ca="1" si="7"/>
        <v>-73.03992266610021</v>
      </c>
      <c r="W32" s="27">
        <f t="shared" ca="1" si="7"/>
        <v>-73.03989256370005</v>
      </c>
      <c r="X32" s="27">
        <f t="shared" ca="1" si="7"/>
        <v>-73.039892504399631</v>
      </c>
      <c r="Y32" s="27">
        <f t="shared" ca="1" si="8"/>
        <v>15.508427591600594</v>
      </c>
      <c r="Z32" s="27">
        <f t="shared" ca="1" si="8"/>
        <v>15.508427798900357</v>
      </c>
      <c r="AA32" s="27">
        <f t="shared" ca="1" si="8"/>
        <v>15.508428652700331</v>
      </c>
      <c r="AB32" s="27">
        <f t="shared" ca="1" si="8"/>
        <v>15.508459091298846</v>
      </c>
      <c r="AC32" s="27">
        <f t="shared" ca="1" si="8"/>
        <v>-32.199873034499888</v>
      </c>
      <c r="AD32" s="27">
        <f t="shared" ca="1" si="8"/>
        <v>-39.070714851499361</v>
      </c>
      <c r="AE32" s="27">
        <f t="shared" ca="1" si="8"/>
        <v>-39.07059557499997</v>
      </c>
      <c r="AF32" s="27">
        <f t="shared" ca="1" si="8"/>
        <v>-44.793850955498783</v>
      </c>
      <c r="AG32" s="27">
        <f t="shared" ca="1" si="8"/>
        <v>-44.79320806549822</v>
      </c>
    </row>
    <row r="33" spans="1:33" x14ac:dyDescent="0.35">
      <c r="H33" s="21" t="s">
        <v>70</v>
      </c>
      <c r="I33" s="27">
        <f t="shared" ca="1" si="7"/>
        <v>0</v>
      </c>
      <c r="J33" s="27">
        <f t="shared" ca="1" si="7"/>
        <v>0</v>
      </c>
      <c r="K33" s="27">
        <f t="shared" ca="1" si="7"/>
        <v>0</v>
      </c>
      <c r="L33" s="27">
        <f t="shared" ca="1" si="7"/>
        <v>1.0458301699145522E-3</v>
      </c>
      <c r="M33" s="27">
        <f t="shared" ca="1" si="7"/>
        <v>1.1170290899826796E-3</v>
      </c>
      <c r="N33" s="27">
        <f t="shared" ca="1" si="7"/>
        <v>1.1593413501032046E-3</v>
      </c>
      <c r="O33" s="27">
        <f t="shared" ca="1" si="7"/>
        <v>1.2322509396653913E-3</v>
      </c>
      <c r="P33" s="27">
        <f t="shared" ca="1" si="7"/>
        <v>1.3026537394580373E-3</v>
      </c>
      <c r="Q33" s="27">
        <f t="shared" ca="1" si="7"/>
        <v>1.3669718596247549E-3</v>
      </c>
      <c r="R33" s="27">
        <f t="shared" ca="1" si="7"/>
        <v>1.469690000249102E-3</v>
      </c>
      <c r="S33" s="27">
        <f t="shared" ca="1" si="7"/>
        <v>1.5991112004485331E-3</v>
      </c>
      <c r="T33" s="27">
        <f t="shared" ca="1" si="7"/>
        <v>1.6845759000716498E-3</v>
      </c>
      <c r="U33" s="27">
        <f t="shared" ca="1" si="7"/>
        <v>2.1085970006424759E-3</v>
      </c>
      <c r="V33" s="27">
        <f t="shared" ca="1" si="7"/>
        <v>2.337336799428158E-3</v>
      </c>
      <c r="W33" s="27">
        <f t="shared" ca="1" si="7"/>
        <v>-9.9432967999746324E-3</v>
      </c>
      <c r="X33" s="27">
        <f t="shared" ca="1" si="7"/>
        <v>-11.448899456799609</v>
      </c>
      <c r="Y33" s="27">
        <f t="shared" ca="1" si="8"/>
        <v>-3.1853892840008484</v>
      </c>
      <c r="Z33" s="27">
        <f t="shared" ca="1" si="8"/>
        <v>-3.1851959932000682</v>
      </c>
      <c r="AA33" s="27">
        <f t="shared" ca="1" si="8"/>
        <v>-3.1850397842999882</v>
      </c>
      <c r="AB33" s="27">
        <f t="shared" ca="1" si="8"/>
        <v>-3.1847452041010911</v>
      </c>
      <c r="AC33" s="27">
        <f t="shared" ca="1" si="8"/>
        <v>11.845567991100324</v>
      </c>
      <c r="AD33" s="27">
        <f t="shared" ca="1" si="8"/>
        <v>23.469779580499562</v>
      </c>
      <c r="AE33" s="27">
        <f t="shared" ca="1" si="8"/>
        <v>23.469850051999856</v>
      </c>
      <c r="AF33" s="27">
        <f t="shared" ca="1" si="8"/>
        <v>29.921591186300248</v>
      </c>
      <c r="AG33" s="27">
        <f t="shared" ca="1" si="8"/>
        <v>29.921804057699774</v>
      </c>
    </row>
    <row r="34" spans="1:33" x14ac:dyDescent="0.35">
      <c r="H34" s="21" t="s">
        <v>52</v>
      </c>
      <c r="I34" s="27">
        <f t="shared" ca="1" si="7"/>
        <v>0</v>
      </c>
      <c r="J34" s="27">
        <f t="shared" ca="1" si="7"/>
        <v>0</v>
      </c>
      <c r="K34" s="27">
        <f t="shared" ca="1" si="7"/>
        <v>0</v>
      </c>
      <c r="L34" s="27">
        <f t="shared" ca="1" si="7"/>
        <v>0</v>
      </c>
      <c r="M34" s="27">
        <f t="shared" ca="1" si="7"/>
        <v>0</v>
      </c>
      <c r="N34" s="27">
        <f t="shared" ca="1" si="7"/>
        <v>0</v>
      </c>
      <c r="O34" s="27">
        <f t="shared" ca="1" si="7"/>
        <v>0</v>
      </c>
      <c r="P34" s="27">
        <f t="shared" ca="1" si="7"/>
        <v>0</v>
      </c>
      <c r="Q34" s="27">
        <f t="shared" ca="1" si="7"/>
        <v>0</v>
      </c>
      <c r="R34" s="27">
        <f t="shared" ca="1" si="7"/>
        <v>0</v>
      </c>
      <c r="S34" s="27">
        <f t="shared" ca="1" si="7"/>
        <v>0</v>
      </c>
      <c r="T34" s="27">
        <f t="shared" ca="1" si="7"/>
        <v>0</v>
      </c>
      <c r="U34" s="27">
        <f t="shared" ca="1" si="7"/>
        <v>0</v>
      </c>
      <c r="V34" s="27">
        <f t="shared" ca="1" si="7"/>
        <v>0</v>
      </c>
      <c r="W34" s="27">
        <f t="shared" ca="1" si="7"/>
        <v>0</v>
      </c>
      <c r="X34" s="27">
        <f t="shared" ca="1" si="7"/>
        <v>0</v>
      </c>
      <c r="Y34" s="27">
        <f t="shared" ca="1" si="8"/>
        <v>0</v>
      </c>
      <c r="Z34" s="27">
        <f t="shared" ca="1" si="8"/>
        <v>0</v>
      </c>
      <c r="AA34" s="27">
        <f t="shared" ca="1" si="8"/>
        <v>0</v>
      </c>
      <c r="AB34" s="27">
        <f t="shared" ca="1" si="8"/>
        <v>0</v>
      </c>
      <c r="AC34" s="27">
        <f t="shared" ca="1" si="8"/>
        <v>0</v>
      </c>
      <c r="AD34" s="27">
        <f t="shared" ca="1" si="8"/>
        <v>0</v>
      </c>
      <c r="AE34" s="27">
        <f t="shared" ca="1" si="8"/>
        <v>0</v>
      </c>
      <c r="AF34" s="27">
        <f t="shared" ca="1" si="8"/>
        <v>0</v>
      </c>
      <c r="AG34" s="27">
        <f t="shared" ca="1" si="8"/>
        <v>0</v>
      </c>
    </row>
    <row r="36" spans="1:33" x14ac:dyDescent="0.35">
      <c r="H36" s="21" t="s">
        <v>67</v>
      </c>
      <c r="I36" s="27">
        <f t="shared" ref="I36:X38" ca="1" si="9">-SUMIFS(OFFSET(INDIRECT("'"&amp;$E$1 &amp; "_Capacity'!C:C"), 0, I$1), INDIRECT("'"&amp;$E$1 &amp; "_Capacity'!B:B"),$H36, INDIRECT("'"&amp;$E$1 &amp; "_Capacity'!A:A"),$B$21) +SUMIFS(OFFSET(INDIRECT("'"&amp;$C$1 &amp; "_Capacity'!C:C"), 0, I$1), INDIRECT("'"&amp;$C$1 &amp; "_Capacity'!B:B"),$H36, INDIRECT("'"&amp;$C$1 &amp; "_Capacity'!A:A"),$B$21)</f>
        <v>9.1374025004142823E-4</v>
      </c>
      <c r="J36" s="27">
        <f t="shared" ca="1" si="9"/>
        <v>9.0988945999015414E-4</v>
      </c>
      <c r="K36" s="27">
        <f t="shared" ca="1" si="9"/>
        <v>9.0996322001046792E-4</v>
      </c>
      <c r="L36" s="27">
        <f t="shared" ca="1" si="9"/>
        <v>9.0998420995447304E-4</v>
      </c>
      <c r="M36" s="27">
        <f t="shared" ca="1" si="9"/>
        <v>9.1235539997569504E-4</v>
      </c>
      <c r="N36" s="27">
        <f t="shared" ca="1" si="9"/>
        <v>1.3576995200992314E-3</v>
      </c>
      <c r="O36" s="27">
        <f t="shared" ca="1" si="9"/>
        <v>1.8736851999960891E-3</v>
      </c>
      <c r="P36" s="27">
        <f t="shared" ca="1" si="9"/>
        <v>2.0726968999724704E-3</v>
      </c>
      <c r="Q36" s="27">
        <f t="shared" ca="1" si="9"/>
        <v>2.0739776000482379E-3</v>
      </c>
      <c r="R36" s="27">
        <f t="shared" ca="1" si="9"/>
        <v>-36.360945109499994</v>
      </c>
      <c r="S36" s="27">
        <f t="shared" ca="1" si="9"/>
        <v>-36.360731348800186</v>
      </c>
      <c r="T36" s="27">
        <f t="shared" ca="1" si="9"/>
        <v>-15.56110924590098</v>
      </c>
      <c r="U36" s="27">
        <f t="shared" ca="1" si="9"/>
        <v>-73.039922889000991</v>
      </c>
      <c r="V36" s="27">
        <f t="shared" ca="1" si="9"/>
        <v>-73.03992266610021</v>
      </c>
      <c r="W36" s="27">
        <f t="shared" ca="1" si="9"/>
        <v>-73.03989256370005</v>
      </c>
      <c r="X36" s="27">
        <f t="shared" ca="1" si="9"/>
        <v>-73.039892504399631</v>
      </c>
      <c r="Y36" s="27">
        <f t="shared" ref="Y36:AG38" ca="1" si="10">-SUMIFS(OFFSET(INDIRECT("'"&amp;$E$1 &amp; "_Capacity'!C:C"), 0, Y$1), INDIRECT("'"&amp;$E$1 &amp; "_Capacity'!B:B"),$H36, INDIRECT("'"&amp;$E$1 &amp; "_Capacity'!A:A"),$B$21) +SUMIFS(OFFSET(INDIRECT("'"&amp;$C$1 &amp; "_Capacity'!C:C"), 0, Y$1), INDIRECT("'"&amp;$C$1 &amp; "_Capacity'!B:B"),$H36, INDIRECT("'"&amp;$C$1 &amp; "_Capacity'!A:A"),$B$21)</f>
        <v>15.508427591600594</v>
      </c>
      <c r="Z36" s="27">
        <f t="shared" ca="1" si="10"/>
        <v>15.508427798900357</v>
      </c>
      <c r="AA36" s="27">
        <f t="shared" ca="1" si="10"/>
        <v>15.508428652700331</v>
      </c>
      <c r="AB36" s="27">
        <f t="shared" ca="1" si="10"/>
        <v>15.508459091298846</v>
      </c>
      <c r="AC36" s="27">
        <f t="shared" ca="1" si="10"/>
        <v>-32.199873034499888</v>
      </c>
      <c r="AD36" s="27">
        <f t="shared" ca="1" si="10"/>
        <v>-39.070714851499361</v>
      </c>
      <c r="AE36" s="27">
        <f t="shared" ca="1" si="10"/>
        <v>-39.07059557499997</v>
      </c>
      <c r="AF36" s="27">
        <f t="shared" ca="1" si="10"/>
        <v>-44.793850955498783</v>
      </c>
      <c r="AG36" s="27">
        <f t="shared" ca="1" si="10"/>
        <v>-44.79320806549822</v>
      </c>
    </row>
    <row r="37" spans="1:33" x14ac:dyDescent="0.35">
      <c r="H37" s="21" t="s">
        <v>113</v>
      </c>
      <c r="I37" s="27">
        <f t="shared" ca="1" si="9"/>
        <v>0</v>
      </c>
      <c r="J37" s="27">
        <f t="shared" ca="1" si="9"/>
        <v>0</v>
      </c>
      <c r="K37" s="27">
        <f t="shared" ca="1" si="9"/>
        <v>0</v>
      </c>
      <c r="L37" s="27">
        <f t="shared" ca="1" si="9"/>
        <v>1.0458301699145522E-3</v>
      </c>
      <c r="M37" s="27">
        <f t="shared" ca="1" si="9"/>
        <v>1.1170290899826796E-3</v>
      </c>
      <c r="N37" s="27">
        <f t="shared" ca="1" si="9"/>
        <v>1.1593413496484573E-3</v>
      </c>
      <c r="O37" s="27">
        <f t="shared" ca="1" si="9"/>
        <v>1.232250939210644E-3</v>
      </c>
      <c r="P37" s="27">
        <f t="shared" ca="1" si="9"/>
        <v>1.3026537399127847E-3</v>
      </c>
      <c r="Q37" s="27">
        <f t="shared" ca="1" si="9"/>
        <v>1.3669718600795022E-3</v>
      </c>
      <c r="R37" s="27">
        <f t="shared" ca="1" si="9"/>
        <v>1.469690000249102E-3</v>
      </c>
      <c r="S37" s="27">
        <f t="shared" ca="1" si="9"/>
        <v>1.5991111999937857E-3</v>
      </c>
      <c r="T37" s="27">
        <f t="shared" ca="1" si="9"/>
        <v>1.6845758996169025E-3</v>
      </c>
      <c r="U37" s="27">
        <f t="shared" ca="1" si="9"/>
        <v>2.1085970001877286E-3</v>
      </c>
      <c r="V37" s="27">
        <f t="shared" ca="1" si="9"/>
        <v>2.337336799428158E-3</v>
      </c>
      <c r="W37" s="27">
        <f t="shared" ca="1" si="9"/>
        <v>-9.9432968004293798E-3</v>
      </c>
      <c r="X37" s="27">
        <f t="shared" ca="1" si="9"/>
        <v>-11.448899456799609</v>
      </c>
      <c r="Y37" s="27">
        <f t="shared" ca="1" si="10"/>
        <v>-3.1853892839999389</v>
      </c>
      <c r="Z37" s="27">
        <f t="shared" ca="1" si="10"/>
        <v>-3.1851959932009777</v>
      </c>
      <c r="AA37" s="27">
        <f t="shared" ca="1" si="10"/>
        <v>-3.1850397842999882</v>
      </c>
      <c r="AB37" s="27">
        <f t="shared" ca="1" si="10"/>
        <v>-3.1847452041010911</v>
      </c>
      <c r="AC37" s="27">
        <f t="shared" ca="1" si="10"/>
        <v>11.845567991101234</v>
      </c>
      <c r="AD37" s="27">
        <f t="shared" ca="1" si="10"/>
        <v>23.469779580499562</v>
      </c>
      <c r="AE37" s="27">
        <f t="shared" ca="1" si="10"/>
        <v>23.469850051999856</v>
      </c>
      <c r="AF37" s="27">
        <f t="shared" ca="1" si="10"/>
        <v>29.921591186300248</v>
      </c>
      <c r="AG37" s="27">
        <f t="shared" ca="1" si="10"/>
        <v>29.921804057698864</v>
      </c>
    </row>
    <row r="38" spans="1:33" x14ac:dyDescent="0.35">
      <c r="H38" s="21" t="s">
        <v>72</v>
      </c>
      <c r="I38" s="27">
        <f t="shared" ca="1" si="9"/>
        <v>0</v>
      </c>
      <c r="J38" s="27">
        <f t="shared" ca="1" si="9"/>
        <v>0</v>
      </c>
      <c r="K38" s="27">
        <f t="shared" ca="1" si="9"/>
        <v>0</v>
      </c>
      <c r="L38" s="27">
        <f t="shared" ca="1" si="9"/>
        <v>0</v>
      </c>
      <c r="M38" s="27">
        <f t="shared" ca="1" si="9"/>
        <v>0</v>
      </c>
      <c r="N38" s="27">
        <f t="shared" ca="1" si="9"/>
        <v>0</v>
      </c>
      <c r="O38" s="27">
        <f t="shared" ca="1" si="9"/>
        <v>0</v>
      </c>
      <c r="P38" s="27">
        <f t="shared" ca="1" si="9"/>
        <v>0</v>
      </c>
      <c r="Q38" s="27">
        <f t="shared" ca="1" si="9"/>
        <v>0</v>
      </c>
      <c r="R38" s="27">
        <f t="shared" ca="1" si="9"/>
        <v>0</v>
      </c>
      <c r="S38" s="27">
        <f t="shared" ca="1" si="9"/>
        <v>0</v>
      </c>
      <c r="T38" s="27">
        <f t="shared" ca="1" si="9"/>
        <v>0</v>
      </c>
      <c r="U38" s="27">
        <f t="shared" ca="1" si="9"/>
        <v>0</v>
      </c>
      <c r="V38" s="27">
        <f t="shared" ca="1" si="9"/>
        <v>0</v>
      </c>
      <c r="W38" s="27">
        <f t="shared" ca="1" si="9"/>
        <v>0</v>
      </c>
      <c r="X38" s="27">
        <f t="shared" ca="1" si="9"/>
        <v>0</v>
      </c>
      <c r="Y38" s="27">
        <f t="shared" ca="1" si="10"/>
        <v>0</v>
      </c>
      <c r="Z38" s="27">
        <f t="shared" ca="1" si="10"/>
        <v>0</v>
      </c>
      <c r="AA38" s="27">
        <f t="shared" ca="1" si="10"/>
        <v>0</v>
      </c>
      <c r="AB38" s="27">
        <f t="shared" ca="1" si="10"/>
        <v>0</v>
      </c>
      <c r="AC38" s="27">
        <f t="shared" ca="1" si="10"/>
        <v>0</v>
      </c>
      <c r="AD38" s="27">
        <f t="shared" ca="1" si="10"/>
        <v>0</v>
      </c>
      <c r="AE38" s="27">
        <f t="shared" ca="1" si="10"/>
        <v>0</v>
      </c>
      <c r="AF38" s="27">
        <f t="shared" ca="1" si="10"/>
        <v>0</v>
      </c>
      <c r="AG38" s="27">
        <f t="shared" ca="1" si="10"/>
        <v>0</v>
      </c>
    </row>
    <row r="41" spans="1:33" ht="25" x14ac:dyDescent="0.6">
      <c r="A41" s="15" t="str">
        <f>B42&amp;" generation difference by year"</f>
        <v>NEM generation difference by year</v>
      </c>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row>
    <row r="42" spans="1:33" x14ac:dyDescent="0.35">
      <c r="A42" s="17" t="s">
        <v>80</v>
      </c>
      <c r="B42" s="9" t="s">
        <v>38</v>
      </c>
    </row>
    <row r="44" spans="1:33" x14ac:dyDescent="0.35">
      <c r="H44" t="s">
        <v>114</v>
      </c>
      <c r="I44" s="19" t="str">
        <f t="shared" ref="I44:AG44" si="11">I6</f>
        <v>2021-22</v>
      </c>
      <c r="J44" s="19" t="str">
        <f t="shared" si="11"/>
        <v>2022-23</v>
      </c>
      <c r="K44" s="19" t="str">
        <f t="shared" si="11"/>
        <v>2023-24</v>
      </c>
      <c r="L44" s="19" t="str">
        <f t="shared" si="11"/>
        <v>2024-25</v>
      </c>
      <c r="M44" s="19" t="str">
        <f t="shared" si="11"/>
        <v>2025-26</v>
      </c>
      <c r="N44" s="19" t="str">
        <f t="shared" si="11"/>
        <v>2026-27</v>
      </c>
      <c r="O44" s="19" t="str">
        <f t="shared" si="11"/>
        <v>2027-28</v>
      </c>
      <c r="P44" s="19" t="str">
        <f t="shared" si="11"/>
        <v>2028-29</v>
      </c>
      <c r="Q44" s="19" t="str">
        <f t="shared" si="11"/>
        <v>2029-30</v>
      </c>
      <c r="R44" s="19" t="str">
        <f t="shared" si="11"/>
        <v>2030-31</v>
      </c>
      <c r="S44" s="19" t="str">
        <f t="shared" si="11"/>
        <v>2031-32</v>
      </c>
      <c r="T44" s="19" t="str">
        <f t="shared" si="11"/>
        <v>2032-33</v>
      </c>
      <c r="U44" s="19" t="str">
        <f t="shared" si="11"/>
        <v>2033-34</v>
      </c>
      <c r="V44" s="19" t="str">
        <f t="shared" si="11"/>
        <v>2034-35</v>
      </c>
      <c r="W44" s="19" t="str">
        <f t="shared" si="11"/>
        <v>2035-36</v>
      </c>
      <c r="X44" s="19" t="str">
        <f t="shared" si="11"/>
        <v>2036-37</v>
      </c>
      <c r="Y44" s="19" t="str">
        <f t="shared" si="11"/>
        <v>2037-38</v>
      </c>
      <c r="Z44" s="19" t="str">
        <f t="shared" si="11"/>
        <v>2038-39</v>
      </c>
      <c r="AA44" s="19" t="str">
        <f t="shared" si="11"/>
        <v>2039-40</v>
      </c>
      <c r="AB44" s="19" t="str">
        <f t="shared" si="11"/>
        <v>2040-41</v>
      </c>
      <c r="AC44" s="19" t="str">
        <f t="shared" si="11"/>
        <v>2041-42</v>
      </c>
      <c r="AD44" s="19" t="str">
        <f t="shared" si="11"/>
        <v>2042-43</v>
      </c>
      <c r="AE44" s="19" t="str">
        <f t="shared" si="11"/>
        <v>2043-44</v>
      </c>
      <c r="AF44" s="19" t="str">
        <f t="shared" si="11"/>
        <v>2044-45</v>
      </c>
      <c r="AG44" s="19" t="str">
        <f t="shared" si="11"/>
        <v>2045-46</v>
      </c>
    </row>
    <row r="45" spans="1:33" x14ac:dyDescent="0.35">
      <c r="H45" s="21" t="s">
        <v>60</v>
      </c>
      <c r="I45" s="27">
        <f t="shared" ref="I45:X55" ca="1" si="12">-SUMIFS(OFFSET(INDIRECT("'"&amp;$E$1 &amp; "_Generation'!C:C"), 0, I$1), INDIRECT("'"&amp;$E$1 &amp; "_Generation'!B:B"),$H45, INDIRECT("'"&amp;$E$1 &amp; "_Generation'!A:A"),$B$42) + SUMIFS(OFFSET(INDIRECT("'"&amp;$C$1 &amp; "_Generation'!C:C"), 0, I$1), INDIRECT("'"&amp;$C$1 &amp; "_Generation'!B:B"),$H45, INDIRECT("'"&amp;$C$1 &amp; "_Generation'!A:A"),$B$42)</f>
        <v>-0.43160000001080334</v>
      </c>
      <c r="J45" s="27">
        <f t="shared" ca="1" si="12"/>
        <v>0.41499000000476371</v>
      </c>
      <c r="K45" s="27">
        <f t="shared" ca="1" si="12"/>
        <v>-2.684579999971902</v>
      </c>
      <c r="L45" s="27">
        <f t="shared" ca="1" si="12"/>
        <v>-222.43955000002461</v>
      </c>
      <c r="M45" s="27">
        <f t="shared" ca="1" si="12"/>
        <v>-499.45689000000129</v>
      </c>
      <c r="N45" s="27">
        <f t="shared" ca="1" si="12"/>
        <v>106.65638000000035</v>
      </c>
      <c r="O45" s="27">
        <f t="shared" ca="1" si="12"/>
        <v>-60.247749999980442</v>
      </c>
      <c r="P45" s="27">
        <f t="shared" ca="1" si="12"/>
        <v>-171.63973999999871</v>
      </c>
      <c r="Q45" s="27">
        <f t="shared" ca="1" si="12"/>
        <v>-161.23109999997541</v>
      </c>
      <c r="R45" s="27">
        <f t="shared" ca="1" si="12"/>
        <v>57.959399999992456</v>
      </c>
      <c r="S45" s="27">
        <f t="shared" ca="1" si="12"/>
        <v>40.080279999965569</v>
      </c>
      <c r="T45" s="27">
        <f t="shared" ca="1" si="12"/>
        <v>39.02430999999342</v>
      </c>
      <c r="U45" s="27">
        <f t="shared" ca="1" si="12"/>
        <v>17.580499999981839</v>
      </c>
      <c r="V45" s="27">
        <f t="shared" ca="1" si="12"/>
        <v>-119.9039499999999</v>
      </c>
      <c r="W45" s="27">
        <f t="shared" ca="1" si="12"/>
        <v>51.836899999994785</v>
      </c>
      <c r="X45" s="27">
        <f t="shared" ca="1" si="12"/>
        <v>84.743299999998271</v>
      </c>
      <c r="Y45" s="27">
        <f t="shared" ref="Y45:AG55" ca="1" si="13">-SUMIFS(OFFSET(INDIRECT("'"&amp;$E$1 &amp; "_Generation'!C:C"), 0, Y$1), INDIRECT("'"&amp;$E$1 &amp; "_Generation'!B:B"),$H45, INDIRECT("'"&amp;$E$1 &amp; "_Generation'!A:A"),$B$42) + SUMIFS(OFFSET(INDIRECT("'"&amp;$C$1 &amp; "_Generation'!C:C"), 0, Y$1), INDIRECT("'"&amp;$C$1 &amp; "_Generation'!B:B"),$H45, INDIRECT("'"&amp;$C$1 &amp; "_Generation'!A:A"),$B$42)</f>
        <v>-35.510900000001129</v>
      </c>
      <c r="Z45" s="27">
        <f t="shared" ca="1" si="13"/>
        <v>-23.233800000005431</v>
      </c>
      <c r="AA45" s="27">
        <f t="shared" ca="1" si="13"/>
        <v>-6.3620999999911874</v>
      </c>
      <c r="AB45" s="27">
        <f t="shared" ca="1" si="13"/>
        <v>-4.0955999999932828</v>
      </c>
      <c r="AC45" s="27">
        <f t="shared" ca="1" si="13"/>
        <v>-6.1672000000035041</v>
      </c>
      <c r="AD45" s="27">
        <f t="shared" ca="1" si="13"/>
        <v>-4.2393999999894731</v>
      </c>
      <c r="AE45" s="27">
        <f t="shared" ca="1" si="13"/>
        <v>-0.871900000007372</v>
      </c>
      <c r="AF45" s="27">
        <f t="shared" ca="1" si="13"/>
        <v>15.904699999991863</v>
      </c>
      <c r="AG45" s="27">
        <f t="shared" ca="1" si="13"/>
        <v>-38.947699999998804</v>
      </c>
    </row>
    <row r="46" spans="1:33" x14ac:dyDescent="0.35">
      <c r="H46" s="21" t="s">
        <v>68</v>
      </c>
      <c r="I46" s="27">
        <f t="shared" ca="1" si="12"/>
        <v>-0.15649999999732245</v>
      </c>
      <c r="J46" s="27">
        <f t="shared" ca="1" si="12"/>
        <v>-0.68530000001919689</v>
      </c>
      <c r="K46" s="27">
        <f t="shared" ca="1" si="12"/>
        <v>-0.54469999998400453</v>
      </c>
      <c r="L46" s="27">
        <f t="shared" ca="1" si="12"/>
        <v>-92.861400000005233</v>
      </c>
      <c r="M46" s="27">
        <f t="shared" ca="1" si="12"/>
        <v>-9.3517999999967287</v>
      </c>
      <c r="N46" s="27">
        <f t="shared" ca="1" si="12"/>
        <v>130.81360000000132</v>
      </c>
      <c r="O46" s="27">
        <f t="shared" ca="1" si="12"/>
        <v>102.06790000000183</v>
      </c>
      <c r="P46" s="27">
        <f t="shared" ca="1" si="12"/>
        <v>82.80899999999383</v>
      </c>
      <c r="Q46" s="27">
        <f t="shared" ca="1" si="12"/>
        <v>61.978999999988446</v>
      </c>
      <c r="R46" s="27">
        <f t="shared" ca="1" si="12"/>
        <v>55.612199999999575</v>
      </c>
      <c r="S46" s="27">
        <f t="shared" ca="1" si="12"/>
        <v>76.027000000012777</v>
      </c>
      <c r="T46" s="27">
        <f t="shared" ca="1" si="12"/>
        <v>104.90030000000115</v>
      </c>
      <c r="U46" s="27">
        <f t="shared" ca="1" si="12"/>
        <v>106.5586000000003</v>
      </c>
      <c r="V46" s="27">
        <f t="shared" ca="1" si="12"/>
        <v>-9.0279000000009546</v>
      </c>
      <c r="W46" s="27">
        <f t="shared" ca="1" si="12"/>
        <v>52.012699999992037</v>
      </c>
      <c r="X46" s="27">
        <f t="shared" ca="1" si="12"/>
        <v>55.527299999987008</v>
      </c>
      <c r="Y46" s="27">
        <f t="shared" ca="1" si="13"/>
        <v>0.28929999998945277</v>
      </c>
      <c r="Z46" s="27">
        <f t="shared" ca="1" si="13"/>
        <v>-3.5786999999982072</v>
      </c>
      <c r="AA46" s="27">
        <f t="shared" ca="1" si="13"/>
        <v>7.1445999999996275</v>
      </c>
      <c r="AB46" s="27">
        <f t="shared" ca="1" si="13"/>
        <v>14.975499999989552</v>
      </c>
      <c r="AC46" s="27">
        <f t="shared" ca="1" si="13"/>
        <v>22.445199999994657</v>
      </c>
      <c r="AD46" s="27">
        <f t="shared" ca="1" si="13"/>
        <v>9.8817000000126427</v>
      </c>
      <c r="AE46" s="27">
        <f t="shared" ca="1" si="13"/>
        <v>0.1835999999930209</v>
      </c>
      <c r="AF46" s="27">
        <f t="shared" ca="1" si="13"/>
        <v>23.569899999987683</v>
      </c>
      <c r="AG46" s="27">
        <f t="shared" ca="1" si="13"/>
        <v>-54.81789999999819</v>
      </c>
    </row>
    <row r="47" spans="1:33" x14ac:dyDescent="0.35">
      <c r="H47" s="21" t="s">
        <v>18</v>
      </c>
      <c r="I47" s="27">
        <f t="shared" ca="1" si="12"/>
        <v>0.27374590000090393</v>
      </c>
      <c r="J47" s="27">
        <f t="shared" ca="1" si="12"/>
        <v>1.4044640984138823E-3</v>
      </c>
      <c r="K47" s="27">
        <f t="shared" ca="1" si="12"/>
        <v>2.5925428999471478E-3</v>
      </c>
      <c r="L47" s="27">
        <f t="shared" ca="1" si="12"/>
        <v>-7.1717324717496922</v>
      </c>
      <c r="M47" s="27">
        <f t="shared" ca="1" si="12"/>
        <v>-1.592915169349908</v>
      </c>
      <c r="N47" s="27">
        <f t="shared" ca="1" si="12"/>
        <v>1.1708280001130333E-3</v>
      </c>
      <c r="O47" s="27">
        <f t="shared" ca="1" si="12"/>
        <v>1.2156321097336331E-3</v>
      </c>
      <c r="P47" s="27">
        <f t="shared" ca="1" si="12"/>
        <v>1.2783641398073087E-3</v>
      </c>
      <c r="Q47" s="27">
        <f t="shared" ca="1" si="12"/>
        <v>1.3648818501224014E-3</v>
      </c>
      <c r="R47" s="27">
        <f t="shared" ca="1" si="12"/>
        <v>-69.976668691300802</v>
      </c>
      <c r="S47" s="27">
        <f t="shared" ca="1" si="12"/>
        <v>2.2462517096998909</v>
      </c>
      <c r="T47" s="27">
        <f t="shared" ca="1" si="12"/>
        <v>6.2760985375998644</v>
      </c>
      <c r="U47" s="27">
        <f t="shared" ca="1" si="12"/>
        <v>-30.810400697000659</v>
      </c>
      <c r="V47" s="27">
        <f t="shared" ca="1" si="12"/>
        <v>-60.827111378299378</v>
      </c>
      <c r="W47" s="27">
        <f t="shared" ca="1" si="12"/>
        <v>30.439034013901619</v>
      </c>
      <c r="X47" s="27">
        <f t="shared" ca="1" si="12"/>
        <v>11.243597411800692</v>
      </c>
      <c r="Y47" s="27">
        <f t="shared" ca="1" si="13"/>
        <v>-3.9261629180996351</v>
      </c>
      <c r="Z47" s="27">
        <f t="shared" ca="1" si="13"/>
        <v>-8.4391383614997721</v>
      </c>
      <c r="AA47" s="27">
        <f t="shared" ca="1" si="13"/>
        <v>1.2678868296011387</v>
      </c>
      <c r="AB47" s="27">
        <f t="shared" ca="1" si="13"/>
        <v>13.632187270599388</v>
      </c>
      <c r="AC47" s="27">
        <f t="shared" ca="1" si="13"/>
        <v>0.29026788799819769</v>
      </c>
      <c r="AD47" s="27">
        <f t="shared" ca="1" si="13"/>
        <v>-2.7328274336996401</v>
      </c>
      <c r="AE47" s="27">
        <f t="shared" ca="1" si="13"/>
        <v>1.1935598170011872</v>
      </c>
      <c r="AF47" s="27">
        <f t="shared" ca="1" si="13"/>
        <v>11.158743717599464</v>
      </c>
      <c r="AG47" s="27">
        <f t="shared" ca="1" si="13"/>
        <v>-1.3904869898003653</v>
      </c>
    </row>
    <row r="48" spans="1:33" x14ac:dyDescent="0.35">
      <c r="H48" s="21" t="s">
        <v>30</v>
      </c>
      <c r="I48" s="27">
        <f t="shared" ca="1" si="12"/>
        <v>1.4289999999164138E-3</v>
      </c>
      <c r="J48" s="27">
        <f t="shared" ca="1" si="12"/>
        <v>7.7000000032967364E-5</v>
      </c>
      <c r="K48" s="27">
        <f t="shared" ca="1" si="12"/>
        <v>-2.4999999936881068E-5</v>
      </c>
      <c r="L48" s="27">
        <f t="shared" ca="1" si="12"/>
        <v>7.6800000010734948E-4</v>
      </c>
      <c r="M48" s="27">
        <f t="shared" ca="1" si="12"/>
        <v>6.9990000113762108E-5</v>
      </c>
      <c r="N48" s="27">
        <f t="shared" ca="1" si="12"/>
        <v>-0.71131499999989956</v>
      </c>
      <c r="O48" s="27">
        <f t="shared" ca="1" si="12"/>
        <v>-2.0649599999870816E-2</v>
      </c>
      <c r="P48" s="27">
        <f t="shared" ca="1" si="12"/>
        <v>-0.24475599999988162</v>
      </c>
      <c r="Q48" s="27">
        <f t="shared" ca="1" si="12"/>
        <v>-0.4913353999998975</v>
      </c>
      <c r="R48" s="27">
        <f t="shared" ca="1" si="12"/>
        <v>-1.4586070000000007</v>
      </c>
      <c r="S48" s="27">
        <f t="shared" ca="1" si="12"/>
        <v>-0.55048699999990447</v>
      </c>
      <c r="T48" s="27">
        <f t="shared" ca="1" si="12"/>
        <v>0.2517969999998968</v>
      </c>
      <c r="U48" s="27">
        <f t="shared" ca="1" si="12"/>
        <v>-0.35623999999999967</v>
      </c>
      <c r="V48" s="27">
        <f t="shared" ca="1" si="12"/>
        <v>-0.71785200000009297</v>
      </c>
      <c r="W48" s="27">
        <f t="shared" ca="1" si="12"/>
        <v>0.77751999999999555</v>
      </c>
      <c r="X48" s="27">
        <f t="shared" ca="1" si="12"/>
        <v>0.10977999999999355</v>
      </c>
      <c r="Y48" s="27">
        <f t="shared" ca="1" si="13"/>
        <v>1.2397200000000907</v>
      </c>
      <c r="Z48" s="27">
        <f t="shared" ca="1" si="13"/>
        <v>0.27425999999999817</v>
      </c>
      <c r="AA48" s="27">
        <f t="shared" ca="1" si="13"/>
        <v>0</v>
      </c>
      <c r="AB48" s="27">
        <f t="shared" ca="1" si="13"/>
        <v>0</v>
      </c>
      <c r="AC48" s="27">
        <f t="shared" ca="1" si="13"/>
        <v>0</v>
      </c>
      <c r="AD48" s="27">
        <f t="shared" ca="1" si="13"/>
        <v>0</v>
      </c>
      <c r="AE48" s="27">
        <f t="shared" ca="1" si="13"/>
        <v>0</v>
      </c>
      <c r="AF48" s="27">
        <f t="shared" ca="1" si="13"/>
        <v>0</v>
      </c>
      <c r="AG48" s="27">
        <f t="shared" ca="1" si="13"/>
        <v>0</v>
      </c>
    </row>
    <row r="49" spans="8:33" x14ac:dyDescent="0.35">
      <c r="H49" s="21" t="s">
        <v>63</v>
      </c>
      <c r="I49" s="27">
        <f t="shared" ca="1" si="12"/>
        <v>1.3063111555993601E-2</v>
      </c>
      <c r="J49" s="27">
        <f t="shared" ca="1" si="12"/>
        <v>1.3047175899032482E-3</v>
      </c>
      <c r="K49" s="27">
        <f t="shared" ca="1" si="12"/>
        <v>9.9945878000085031E-4</v>
      </c>
      <c r="L49" s="27">
        <f t="shared" ca="1" si="12"/>
        <v>-0.82650976082799055</v>
      </c>
      <c r="M49" s="27">
        <f t="shared" ca="1" si="12"/>
        <v>-4.9358999912999746E-2</v>
      </c>
      <c r="N49" s="27">
        <f t="shared" ca="1" si="12"/>
        <v>-1.1675796841809998</v>
      </c>
      <c r="O49" s="27">
        <f t="shared" ca="1" si="12"/>
        <v>-0.73300717998698861</v>
      </c>
      <c r="P49" s="27">
        <f t="shared" ca="1" si="12"/>
        <v>-1.6949558426020115</v>
      </c>
      <c r="Q49" s="27">
        <f t="shared" ca="1" si="12"/>
        <v>-0.88997757321199966</v>
      </c>
      <c r="R49" s="27">
        <f t="shared" ca="1" si="12"/>
        <v>-4.9588599887829901</v>
      </c>
      <c r="S49" s="27">
        <f t="shared" ca="1" si="12"/>
        <v>-1.8137500687999975</v>
      </c>
      <c r="T49" s="27">
        <f t="shared" ca="1" si="12"/>
        <v>0.24499543915000288</v>
      </c>
      <c r="U49" s="27">
        <f t="shared" ca="1" si="12"/>
        <v>-2.5362792839000008</v>
      </c>
      <c r="V49" s="27">
        <f t="shared" ca="1" si="12"/>
        <v>-3.910276539598982</v>
      </c>
      <c r="W49" s="27">
        <f t="shared" ca="1" si="12"/>
        <v>4.6686265939299574</v>
      </c>
      <c r="X49" s="27">
        <f t="shared" ca="1" si="12"/>
        <v>5.6980929724799694</v>
      </c>
      <c r="Y49" s="27">
        <f t="shared" ca="1" si="13"/>
        <v>1.6912421162398914</v>
      </c>
      <c r="Z49" s="27">
        <f t="shared" ca="1" si="13"/>
        <v>-3.2055999006710749</v>
      </c>
      <c r="AA49" s="27">
        <f t="shared" ca="1" si="13"/>
        <v>3.1932983334188521</v>
      </c>
      <c r="AB49" s="27">
        <f t="shared" ca="1" si="13"/>
        <v>16.870476914631126</v>
      </c>
      <c r="AC49" s="27">
        <f t="shared" ca="1" si="13"/>
        <v>16.210877546849815</v>
      </c>
      <c r="AD49" s="27">
        <f t="shared" ca="1" si="13"/>
        <v>5.745800937578224</v>
      </c>
      <c r="AE49" s="27">
        <f t="shared" ca="1" si="13"/>
        <v>19.556066712428219</v>
      </c>
      <c r="AF49" s="27">
        <f t="shared" ca="1" si="13"/>
        <v>23.610299542330722</v>
      </c>
      <c r="AG49" s="27">
        <f t="shared" ca="1" si="13"/>
        <v>0.76631670000051599</v>
      </c>
    </row>
    <row r="50" spans="8:33" x14ac:dyDescent="0.35">
      <c r="H50" s="21" t="s">
        <v>62</v>
      </c>
      <c r="I50" s="27">
        <f t="shared" ca="1" si="12"/>
        <v>2.0889199997327523E-2</v>
      </c>
      <c r="J50" s="27">
        <f t="shared" ca="1" si="12"/>
        <v>3.2124700006534113E-2</v>
      </c>
      <c r="K50" s="27">
        <f t="shared" ca="1" si="12"/>
        <v>1.82065099999636</v>
      </c>
      <c r="L50" s="27">
        <f t="shared" ca="1" si="12"/>
        <v>18.748281199999838</v>
      </c>
      <c r="M50" s="27">
        <f t="shared" ca="1" si="12"/>
        <v>41.753764700002648</v>
      </c>
      <c r="N50" s="27">
        <f t="shared" ca="1" si="12"/>
        <v>-9.0308550000045216</v>
      </c>
      <c r="O50" s="27">
        <f t="shared" ca="1" si="12"/>
        <v>1.2647452000037447</v>
      </c>
      <c r="P50" s="27">
        <f t="shared" ca="1" si="12"/>
        <v>18.252047999998467</v>
      </c>
      <c r="Q50" s="27">
        <f t="shared" ca="1" si="12"/>
        <v>-15.685016999994332</v>
      </c>
      <c r="R50" s="27">
        <f t="shared" ca="1" si="12"/>
        <v>13.531568200003676</v>
      </c>
      <c r="S50" s="27">
        <f t="shared" ca="1" si="12"/>
        <v>-14.239606999999523</v>
      </c>
      <c r="T50" s="27">
        <f t="shared" ca="1" si="12"/>
        <v>-1.1443350000135979</v>
      </c>
      <c r="U50" s="27">
        <f t="shared" ca="1" si="12"/>
        <v>7.3798200000019278</v>
      </c>
      <c r="V50" s="27">
        <f t="shared" ca="1" si="12"/>
        <v>-5.9363359999988461</v>
      </c>
      <c r="W50" s="27">
        <f t="shared" ca="1" si="12"/>
        <v>1.7194500000005064</v>
      </c>
      <c r="X50" s="27">
        <f t="shared" ca="1" si="12"/>
        <v>-4.2953299999990122</v>
      </c>
      <c r="Y50" s="27">
        <f t="shared" ca="1" si="13"/>
        <v>5.3221099999936996</v>
      </c>
      <c r="Z50" s="27">
        <f t="shared" ca="1" si="13"/>
        <v>5.7292390000002342</v>
      </c>
      <c r="AA50" s="27">
        <f t="shared" ca="1" si="13"/>
        <v>4.4540019999985816</v>
      </c>
      <c r="AB50" s="27">
        <f t="shared" ca="1" si="13"/>
        <v>4.7505800000035379</v>
      </c>
      <c r="AC50" s="27">
        <f t="shared" ca="1" si="13"/>
        <v>-4.6746880000027886</v>
      </c>
      <c r="AD50" s="27">
        <f t="shared" ca="1" si="13"/>
        <v>-1.558337999998912</v>
      </c>
      <c r="AE50" s="27">
        <f t="shared" ca="1" si="13"/>
        <v>-3.4598780000033003</v>
      </c>
      <c r="AF50" s="27">
        <f t="shared" ca="1" si="13"/>
        <v>-4.9250760000031732</v>
      </c>
      <c r="AG50" s="27">
        <f t="shared" ca="1" si="13"/>
        <v>22.061514000000898</v>
      </c>
    </row>
    <row r="51" spans="8:33" x14ac:dyDescent="0.35">
      <c r="H51" s="21" t="s">
        <v>66</v>
      </c>
      <c r="I51" s="27">
        <f t="shared" ca="1" si="12"/>
        <v>-4.6679999977641273E-3</v>
      </c>
      <c r="J51" s="27">
        <f t="shared" ca="1" si="12"/>
        <v>-2.8635604685405269E-3</v>
      </c>
      <c r="K51" s="27">
        <f t="shared" ca="1" si="12"/>
        <v>1.1351932050747564</v>
      </c>
      <c r="L51" s="27">
        <f t="shared" ca="1" si="12"/>
        <v>69.279475094117515</v>
      </c>
      <c r="M51" s="27">
        <f t="shared" ca="1" si="12"/>
        <v>199.40186706437089</v>
      </c>
      <c r="N51" s="27">
        <f t="shared" ca="1" si="12"/>
        <v>226.29782981031167</v>
      </c>
      <c r="O51" s="27">
        <f t="shared" ca="1" si="12"/>
        <v>166.8323701812551</v>
      </c>
      <c r="P51" s="27">
        <f t="shared" ca="1" si="12"/>
        <v>223.27874473478005</v>
      </c>
      <c r="Q51" s="27">
        <f t="shared" ca="1" si="12"/>
        <v>635.62566292700649</v>
      </c>
      <c r="R51" s="27">
        <f t="shared" ca="1" si="12"/>
        <v>21.331711954182538</v>
      </c>
      <c r="S51" s="27">
        <f t="shared" ca="1" si="12"/>
        <v>42.82897383182717</v>
      </c>
      <c r="T51" s="27">
        <f t="shared" ca="1" si="12"/>
        <v>303.17482896440197</v>
      </c>
      <c r="U51" s="27">
        <f t="shared" ca="1" si="12"/>
        <v>230.89198580221273</v>
      </c>
      <c r="V51" s="27">
        <f t="shared" ca="1" si="12"/>
        <v>566.53234161161527</v>
      </c>
      <c r="W51" s="27">
        <f t="shared" ca="1" si="12"/>
        <v>161.91182550236408</v>
      </c>
      <c r="X51" s="27">
        <f t="shared" ca="1" si="12"/>
        <v>342.88754578660883</v>
      </c>
      <c r="Y51" s="27">
        <f t="shared" ca="1" si="13"/>
        <v>13.43582947649702</v>
      </c>
      <c r="Z51" s="27">
        <f t="shared" ca="1" si="13"/>
        <v>-163.21971629750624</v>
      </c>
      <c r="AA51" s="27">
        <f t="shared" ca="1" si="13"/>
        <v>-192.43405212438665</v>
      </c>
      <c r="AB51" s="27">
        <f t="shared" ca="1" si="13"/>
        <v>-142.72086699871579</v>
      </c>
      <c r="AC51" s="27">
        <f t="shared" ca="1" si="13"/>
        <v>173.36100792385696</v>
      </c>
      <c r="AD51" s="27">
        <f t="shared" ca="1" si="13"/>
        <v>129.24771255090309</v>
      </c>
      <c r="AE51" s="27">
        <f t="shared" ca="1" si="13"/>
        <v>167.36717806733213</v>
      </c>
      <c r="AF51" s="27">
        <f t="shared" ca="1" si="13"/>
        <v>111.65599641286826</v>
      </c>
      <c r="AG51" s="27">
        <f t="shared" ca="1" si="13"/>
        <v>-1081.3967423725844</v>
      </c>
    </row>
    <row r="52" spans="8:33" x14ac:dyDescent="0.35">
      <c r="H52" s="21" t="s">
        <v>65</v>
      </c>
      <c r="I52" s="27">
        <f t="shared" ca="1" si="12"/>
        <v>-3.744230244501523</v>
      </c>
      <c r="J52" s="27">
        <f t="shared" ca="1" si="12"/>
        <v>-3.20176203383744</v>
      </c>
      <c r="K52" s="27">
        <f t="shared" ca="1" si="12"/>
        <v>-5.9567847646139853</v>
      </c>
      <c r="L52" s="27">
        <f t="shared" ca="1" si="12"/>
        <v>256.92078655521982</v>
      </c>
      <c r="M52" s="27">
        <f t="shared" ca="1" si="12"/>
        <v>384.27091573574944</v>
      </c>
      <c r="N52" s="27">
        <f t="shared" ca="1" si="12"/>
        <v>-445.01770586585917</v>
      </c>
      <c r="O52" s="27">
        <f t="shared" ca="1" si="12"/>
        <v>-167.47856265949304</v>
      </c>
      <c r="P52" s="27">
        <f t="shared" ca="1" si="12"/>
        <v>-87.233243584832962</v>
      </c>
      <c r="Q52" s="27">
        <f t="shared" ca="1" si="12"/>
        <v>-514.81486694457271</v>
      </c>
      <c r="R52" s="27">
        <f t="shared" ca="1" si="12"/>
        <v>-53.172478589898674</v>
      </c>
      <c r="S52" s="27">
        <f t="shared" ca="1" si="12"/>
        <v>-139.71147038639901</v>
      </c>
      <c r="T52" s="27">
        <f t="shared" ca="1" si="12"/>
        <v>-468.53203828188998</v>
      </c>
      <c r="U52" s="27">
        <f t="shared" ca="1" si="12"/>
        <v>-278.07539325049584</v>
      </c>
      <c r="V52" s="27">
        <f t="shared" ca="1" si="12"/>
        <v>-362.74868345910363</v>
      </c>
      <c r="W52" s="27">
        <f t="shared" ca="1" si="12"/>
        <v>-352.96454895000352</v>
      </c>
      <c r="X52" s="27">
        <f t="shared" ca="1" si="12"/>
        <v>-550.54075659040245</v>
      </c>
      <c r="Y52" s="27">
        <f t="shared" ca="1" si="13"/>
        <v>9.7217617023707135</v>
      </c>
      <c r="Z52" s="27">
        <f t="shared" ca="1" si="13"/>
        <v>195.61926465611032</v>
      </c>
      <c r="AA52" s="27">
        <f t="shared" ca="1" si="13"/>
        <v>178.32391136633669</v>
      </c>
      <c r="AB52" s="27">
        <f t="shared" ca="1" si="13"/>
        <v>58.529070935590426</v>
      </c>
      <c r="AC52" s="27">
        <f t="shared" ca="1" si="13"/>
        <v>-240.17507323710743</v>
      </c>
      <c r="AD52" s="27">
        <f t="shared" ca="1" si="13"/>
        <v>-174.84360442275647</v>
      </c>
      <c r="AE52" s="27">
        <f t="shared" ca="1" si="13"/>
        <v>-208.86378995032283</v>
      </c>
      <c r="AF52" s="27">
        <f t="shared" ca="1" si="13"/>
        <v>-225.11369552626275</v>
      </c>
      <c r="AG52" s="27">
        <f t="shared" ca="1" si="13"/>
        <v>1170.7656222790538</v>
      </c>
    </row>
    <row r="53" spans="8:33" x14ac:dyDescent="0.35">
      <c r="H53" s="21" t="s">
        <v>34</v>
      </c>
      <c r="I53" s="27">
        <f t="shared" ca="1" si="12"/>
        <v>-5.7825113000006922E-2</v>
      </c>
      <c r="J53" s="27">
        <f t="shared" ca="1" si="12"/>
        <v>-9.3169445999308209E-3</v>
      </c>
      <c r="K53" s="27">
        <f t="shared" ca="1" si="12"/>
        <v>-8.3993642699880411E-2</v>
      </c>
      <c r="L53" s="27">
        <f t="shared" ca="1" si="12"/>
        <v>-1.6689258493001091</v>
      </c>
      <c r="M53" s="27">
        <f t="shared" ca="1" si="12"/>
        <v>-2.6243272746001196</v>
      </c>
      <c r="N53" s="27">
        <f t="shared" ca="1" si="12"/>
        <v>-5.359901104499869</v>
      </c>
      <c r="O53" s="27">
        <f t="shared" ca="1" si="12"/>
        <v>-4.6384674453998684</v>
      </c>
      <c r="P53" s="27">
        <f t="shared" ca="1" si="12"/>
        <v>-6.1454118846000654</v>
      </c>
      <c r="Q53" s="27">
        <f t="shared" ca="1" si="12"/>
        <v>-5.8624853351000183</v>
      </c>
      <c r="R53" s="27">
        <f t="shared" ca="1" si="12"/>
        <v>-40.399245622999842</v>
      </c>
      <c r="S53" s="27">
        <f t="shared" ca="1" si="12"/>
        <v>-40.616172903998859</v>
      </c>
      <c r="T53" s="27">
        <f t="shared" ca="1" si="12"/>
        <v>-22.776019266000048</v>
      </c>
      <c r="U53" s="27">
        <f t="shared" ca="1" si="12"/>
        <v>-84.119409386998996</v>
      </c>
      <c r="V53" s="27">
        <f t="shared" ca="1" si="12"/>
        <v>-74.83832453550076</v>
      </c>
      <c r="W53" s="27">
        <f t="shared" ca="1" si="12"/>
        <v>-87.136229853000714</v>
      </c>
      <c r="X53" s="27">
        <f t="shared" ca="1" si="12"/>
        <v>-82.425114365500576</v>
      </c>
      <c r="Y53" s="27">
        <f t="shared" ca="1" si="13"/>
        <v>16.930565012500665</v>
      </c>
      <c r="Z53" s="27">
        <f t="shared" ca="1" si="13"/>
        <v>14.315886548998151</v>
      </c>
      <c r="AA53" s="27">
        <f t="shared" ca="1" si="13"/>
        <v>16.907319597999049</v>
      </c>
      <c r="AB53" s="27">
        <f t="shared" ca="1" si="13"/>
        <v>13.542048973000419</v>
      </c>
      <c r="AC53" s="27">
        <f t="shared" ca="1" si="13"/>
        <v>-40.379582157000186</v>
      </c>
      <c r="AD53" s="27">
        <f t="shared" ca="1" si="13"/>
        <v>-50.407632390999424</v>
      </c>
      <c r="AE53" s="27">
        <f t="shared" ca="1" si="13"/>
        <v>-46.657791757001178</v>
      </c>
      <c r="AF53" s="27">
        <f t="shared" ca="1" si="13"/>
        <v>-58.112270608000472</v>
      </c>
      <c r="AG53" s="27">
        <f t="shared" ca="1" si="13"/>
        <v>-25.802374295000845</v>
      </c>
    </row>
    <row r="54" spans="8:33" x14ac:dyDescent="0.35">
      <c r="H54" s="21" t="s">
        <v>70</v>
      </c>
      <c r="I54" s="27">
        <f t="shared" ca="1" si="12"/>
        <v>-1.67757000001032E-2</v>
      </c>
      <c r="J54" s="27">
        <f t="shared" ca="1" si="12"/>
        <v>5.7630000009112337E-4</v>
      </c>
      <c r="K54" s="27">
        <f t="shared" ca="1" si="12"/>
        <v>2.6780000000030668E-3</v>
      </c>
      <c r="L54" s="27">
        <f t="shared" ca="1" si="12"/>
        <v>14.300514047799084</v>
      </c>
      <c r="M54" s="27">
        <f t="shared" ca="1" si="12"/>
        <v>127.0057376405</v>
      </c>
      <c r="N54" s="27">
        <f t="shared" ca="1" si="12"/>
        <v>50.3732975180003</v>
      </c>
      <c r="O54" s="27">
        <f t="shared" ca="1" si="12"/>
        <v>57.537991125999952</v>
      </c>
      <c r="P54" s="27">
        <f t="shared" ca="1" si="12"/>
        <v>77.789740326300034</v>
      </c>
      <c r="Q54" s="27">
        <f t="shared" ca="1" si="12"/>
        <v>3.3370395149004253</v>
      </c>
      <c r="R54" s="27">
        <f t="shared" ca="1" si="12"/>
        <v>65.521063967700229</v>
      </c>
      <c r="S54" s="27">
        <f t="shared" ca="1" si="12"/>
        <v>12.055319843500001</v>
      </c>
      <c r="T54" s="27">
        <f t="shared" ca="1" si="12"/>
        <v>14.552983034298904</v>
      </c>
      <c r="U54" s="27">
        <f t="shared" ca="1" si="12"/>
        <v>73.350629554301122</v>
      </c>
      <c r="V54" s="27">
        <f t="shared" ca="1" si="12"/>
        <v>33.832882829899972</v>
      </c>
      <c r="W54" s="27">
        <f t="shared" ca="1" si="12"/>
        <v>-2.8554184393997275</v>
      </c>
      <c r="X54" s="27">
        <f t="shared" ca="1" si="12"/>
        <v>-55.966997119501684</v>
      </c>
      <c r="Y54" s="27">
        <f t="shared" ca="1" si="13"/>
        <v>-3.8743043054982991</v>
      </c>
      <c r="Z54" s="27">
        <f t="shared" ca="1" si="13"/>
        <v>7.0110772099997121</v>
      </c>
      <c r="AA54" s="27">
        <f t="shared" ca="1" si="13"/>
        <v>8.3812533094987884</v>
      </c>
      <c r="AB54" s="27">
        <f t="shared" ca="1" si="13"/>
        <v>15.275214896999387</v>
      </c>
      <c r="AC54" s="27">
        <f t="shared" ca="1" si="13"/>
        <v>20.891387592999308</v>
      </c>
      <c r="AD54" s="27">
        <f t="shared" ca="1" si="13"/>
        <v>39.997120918995279</v>
      </c>
      <c r="AE54" s="27">
        <f t="shared" ca="1" si="13"/>
        <v>41.812548828998843</v>
      </c>
      <c r="AF54" s="27">
        <f t="shared" ca="1" si="13"/>
        <v>58.84618909699202</v>
      </c>
      <c r="AG54" s="27">
        <f t="shared" ca="1" si="13"/>
        <v>220.36913962600374</v>
      </c>
    </row>
    <row r="55" spans="8:33" x14ac:dyDescent="0.35">
      <c r="H55" s="21" t="s">
        <v>52</v>
      </c>
      <c r="I55" s="27">
        <f t="shared" ca="1" si="12"/>
        <v>-6.0513010000050826E-2</v>
      </c>
      <c r="J55" s="27">
        <f t="shared" ca="1" si="12"/>
        <v>-7.4842679999960637E-2</v>
      </c>
      <c r="K55" s="27">
        <f t="shared" ca="1" si="12"/>
        <v>-0.2614712000000452</v>
      </c>
      <c r="L55" s="27">
        <f t="shared" ca="1" si="12"/>
        <v>1.76688252999989</v>
      </c>
      <c r="M55" s="27">
        <f t="shared" ca="1" si="12"/>
        <v>1.877872049999894</v>
      </c>
      <c r="N55" s="27">
        <f t="shared" ca="1" si="12"/>
        <v>-1.0377332000009005</v>
      </c>
      <c r="O55" s="27">
        <f t="shared" ca="1" si="12"/>
        <v>-2.0991688999997677</v>
      </c>
      <c r="P55" s="27">
        <f t="shared" ca="1" si="12"/>
        <v>-6.7913344999989249</v>
      </c>
      <c r="Q55" s="27">
        <f t="shared" ca="1" si="12"/>
        <v>-8.2460664999998698</v>
      </c>
      <c r="R55" s="27">
        <f t="shared" ca="1" si="12"/>
        <v>-5.8058814000009988</v>
      </c>
      <c r="S55" s="27">
        <f t="shared" ca="1" si="12"/>
        <v>-8.3312516999999389</v>
      </c>
      <c r="T55" s="27">
        <f t="shared" ca="1" si="12"/>
        <v>-3.519884399998773</v>
      </c>
      <c r="U55" s="27">
        <f t="shared" ca="1" si="12"/>
        <v>-2.8062616000006528</v>
      </c>
      <c r="V55" s="27">
        <f t="shared" ca="1" si="12"/>
        <v>3.3834702999997717</v>
      </c>
      <c r="W55" s="27">
        <f t="shared" ca="1" si="12"/>
        <v>-0.24078229999986434</v>
      </c>
      <c r="X55" s="27">
        <f t="shared" ca="1" si="12"/>
        <v>1.0962705999986611</v>
      </c>
      <c r="Y55" s="27">
        <f t="shared" ca="1" si="13"/>
        <v>-0.91002770000022792</v>
      </c>
      <c r="Z55" s="27">
        <f t="shared" ca="1" si="13"/>
        <v>0.23823270000002594</v>
      </c>
      <c r="AA55" s="27">
        <f t="shared" ca="1" si="13"/>
        <v>-2.1429895000001125</v>
      </c>
      <c r="AB55" s="27">
        <f t="shared" ca="1" si="13"/>
        <v>-5.0874479999997675</v>
      </c>
      <c r="AC55" s="27">
        <f t="shared" ca="1" si="13"/>
        <v>-14.823645999998917</v>
      </c>
      <c r="AD55" s="27">
        <f t="shared" ca="1" si="13"/>
        <v>-16.698034999997617</v>
      </c>
      <c r="AE55" s="27">
        <f t="shared" ca="1" si="13"/>
        <v>-6.4147540000003573</v>
      </c>
      <c r="AF55" s="27">
        <f t="shared" ca="1" si="13"/>
        <v>-10.955009999998765</v>
      </c>
      <c r="AG55" s="27">
        <f t="shared" ca="1" si="13"/>
        <v>-6.6001219999998284</v>
      </c>
    </row>
    <row r="57" spans="8:33" x14ac:dyDescent="0.35">
      <c r="H57" s="21" t="s">
        <v>67</v>
      </c>
      <c r="I57" s="27">
        <f t="shared" ref="I57:X59" ca="1" si="14">-SUMIFS(OFFSET(INDIRECT("'"&amp;$E$1 &amp; "_Generation'!C:C"), 0, I$1), INDIRECT("'"&amp;$E$1 &amp; "_Generation'!B:B"),$H57, INDIRECT("'"&amp;$E$1 &amp; "_Generation'!A:A"),$B$42) + SUMIFS(OFFSET(INDIRECT("'"&amp;$C$1 &amp; "_Generation'!C:C"), 0, I$1), INDIRECT("'"&amp;$C$1 &amp; "_Generation'!B:B"),$H57, INDIRECT("'"&amp;$C$1 &amp; "_Generation'!A:A"),$B$42)</f>
        <v>-7.1386731899963252E-2</v>
      </c>
      <c r="J57" s="27">
        <f t="shared" ca="1" si="14"/>
        <v>-1.1506259399965302E-2</v>
      </c>
      <c r="K57" s="27">
        <f t="shared" ca="1" si="14"/>
        <v>-0.10373149190024833</v>
      </c>
      <c r="L57" s="27">
        <f t="shared" ca="1" si="14"/>
        <v>-2.0603826775999892</v>
      </c>
      <c r="M57" s="27">
        <f t="shared" ca="1" si="14"/>
        <v>-3.3366111766000586</v>
      </c>
      <c r="N57" s="27">
        <f t="shared" ca="1" si="14"/>
        <v>-6.5204622490001043</v>
      </c>
      <c r="O57" s="27">
        <f t="shared" ca="1" si="14"/>
        <v>-5.7264976683998157</v>
      </c>
      <c r="P57" s="27">
        <f t="shared" ca="1" si="14"/>
        <v>-7.5869237283002064</v>
      </c>
      <c r="Q57" s="27">
        <f t="shared" ca="1" si="14"/>
        <v>-7.2376406556998916</v>
      </c>
      <c r="R57" s="27">
        <f t="shared" ca="1" si="14"/>
        <v>-49.875595679498588</v>
      </c>
      <c r="S57" s="27">
        <f t="shared" ca="1" si="14"/>
        <v>-50.128188731998875</v>
      </c>
      <c r="T57" s="27">
        <f t="shared" ca="1" si="14"/>
        <v>-28.139611968998906</v>
      </c>
      <c r="U57" s="27">
        <f t="shared" ca="1" si="14"/>
        <v>-103.84534358249903</v>
      </c>
      <c r="V57" s="27">
        <f t="shared" ca="1" si="14"/>
        <v>-92.484683397000481</v>
      </c>
      <c r="W57" s="27">
        <f t="shared" ca="1" si="14"/>
        <v>-107.48391937199949</v>
      </c>
      <c r="X57" s="27">
        <f t="shared" ca="1" si="14"/>
        <v>-101.75957624550165</v>
      </c>
      <c r="Y57" s="27">
        <f t="shared" ref="Y57:AG59" ca="1" si="15">-SUMIFS(OFFSET(INDIRECT("'"&amp;$E$1 &amp; "_Generation'!C:C"), 0, Y$1), INDIRECT("'"&amp;$E$1 &amp; "_Generation'!B:B"),$H57, INDIRECT("'"&amp;$E$1 &amp; "_Generation'!A:A"),$B$42) + SUMIFS(OFFSET(INDIRECT("'"&amp;$C$1 &amp; "_Generation'!C:C"), 0, Y$1), INDIRECT("'"&amp;$C$1 &amp; "_Generation'!B:B"),$H57, INDIRECT("'"&amp;$C$1 &amp; "_Generation'!A:A"),$B$42)</f>
        <v>20.979643609001869</v>
      </c>
      <c r="Z57" s="27">
        <f t="shared" ca="1" si="15"/>
        <v>17.600634158999583</v>
      </c>
      <c r="AA57" s="27">
        <f t="shared" ca="1" si="15"/>
        <v>20.869215297001574</v>
      </c>
      <c r="AB57" s="27">
        <f t="shared" ca="1" si="15"/>
        <v>16.779443584001001</v>
      </c>
      <c r="AC57" s="27">
        <f t="shared" ca="1" si="15"/>
        <v>-49.981979355000476</v>
      </c>
      <c r="AD57" s="27">
        <f t="shared" ca="1" si="15"/>
        <v>-62.231837500999973</v>
      </c>
      <c r="AE57" s="27">
        <f t="shared" ca="1" si="15"/>
        <v>-57.532201109002017</v>
      </c>
      <c r="AF57" s="27">
        <f t="shared" ca="1" si="15"/>
        <v>-71.743603985998561</v>
      </c>
      <c r="AG57" s="27">
        <f t="shared" ca="1" si="15"/>
        <v>-31.855135541999516</v>
      </c>
    </row>
    <row r="58" spans="8:33" x14ac:dyDescent="0.35">
      <c r="H58" s="21" t="s">
        <v>69</v>
      </c>
      <c r="I58" s="27">
        <f t="shared" ca="1" si="14"/>
        <v>2.9267999999973426E-3</v>
      </c>
      <c r="J58" s="27">
        <f t="shared" ca="1" si="14"/>
        <v>9.6650000097042721E-4</v>
      </c>
      <c r="K58" s="27">
        <f t="shared" ca="1" si="14"/>
        <v>7.688000000143802E-3</v>
      </c>
      <c r="L58" s="27">
        <f t="shared" ca="1" si="14"/>
        <v>47.276972263099765</v>
      </c>
      <c r="M58" s="27">
        <f t="shared" ca="1" si="14"/>
        <v>236.92950807470015</v>
      </c>
      <c r="N58" s="27">
        <f t="shared" ca="1" si="14"/>
        <v>27.521268120799959</v>
      </c>
      <c r="O58" s="27">
        <f t="shared" ca="1" si="14"/>
        <v>87.872595336799804</v>
      </c>
      <c r="P58" s="27">
        <f t="shared" ca="1" si="14"/>
        <v>123.92206667849905</v>
      </c>
      <c r="Q58" s="27">
        <f t="shared" ca="1" si="14"/>
        <v>-3.1785021795003559</v>
      </c>
      <c r="R58" s="27">
        <f t="shared" ca="1" si="14"/>
        <v>92.478632727299555</v>
      </c>
      <c r="S58" s="27">
        <f t="shared" ca="1" si="14"/>
        <v>4.7062477429990395</v>
      </c>
      <c r="T58" s="27">
        <f t="shared" ca="1" si="14"/>
        <v>2.6879331244981586</v>
      </c>
      <c r="U58" s="27">
        <f t="shared" ca="1" si="14"/>
        <v>104.56798063919814</v>
      </c>
      <c r="V58" s="27">
        <f t="shared" ca="1" si="14"/>
        <v>45.161248757898647</v>
      </c>
      <c r="W58" s="27">
        <f t="shared" ca="1" si="14"/>
        <v>-2.1869099636105602</v>
      </c>
      <c r="X58" s="27">
        <f t="shared" ca="1" si="14"/>
        <v>-84.157913422988713</v>
      </c>
      <c r="Y58" s="27">
        <f t="shared" ca="1" si="15"/>
        <v>6.028114144997744</v>
      </c>
      <c r="Z58" s="27">
        <f t="shared" ca="1" si="15"/>
        <v>18.467018362498493</v>
      </c>
      <c r="AA58" s="27">
        <f t="shared" ca="1" si="15"/>
        <v>17.891832421013532</v>
      </c>
      <c r="AB58" s="27">
        <f t="shared" ca="1" si="15"/>
        <v>23.855927687996882</v>
      </c>
      <c r="AC58" s="27">
        <f t="shared" ca="1" si="15"/>
        <v>22.624835708000319</v>
      </c>
      <c r="AD58" s="27">
        <f t="shared" ca="1" si="15"/>
        <v>47.580857845005085</v>
      </c>
      <c r="AE58" s="27">
        <f t="shared" ca="1" si="15"/>
        <v>48.539722612000332</v>
      </c>
      <c r="AF58" s="27">
        <f t="shared" ca="1" si="15"/>
        <v>62.49502086000939</v>
      </c>
      <c r="AG58" s="27">
        <f t="shared" ca="1" si="15"/>
        <v>310.10599626900148</v>
      </c>
    </row>
    <row r="59" spans="8:33" x14ac:dyDescent="0.35">
      <c r="H59" s="21" t="s">
        <v>72</v>
      </c>
      <c r="I59" s="27">
        <f t="shared" ca="1" si="14"/>
        <v>-7.119090999995592E-2</v>
      </c>
      <c r="J59" s="27">
        <f t="shared" ca="1" si="14"/>
        <v>-8.8057230000032405E-2</v>
      </c>
      <c r="K59" s="27">
        <f t="shared" ca="1" si="14"/>
        <v>-0.3075994499998842</v>
      </c>
      <c r="L59" s="27">
        <f t="shared" ca="1" si="14"/>
        <v>2.0786828400000559</v>
      </c>
      <c r="M59" s="27">
        <f t="shared" ca="1" si="14"/>
        <v>2.2092638300001113</v>
      </c>
      <c r="N59" s="27">
        <f t="shared" ca="1" si="14"/>
        <v>-1.2208523000001605</v>
      </c>
      <c r="O59" s="27">
        <f t="shared" ca="1" si="14"/>
        <v>-2.4696466000007149</v>
      </c>
      <c r="P59" s="27">
        <f t="shared" ca="1" si="14"/>
        <v>-7.9897703999997702</v>
      </c>
      <c r="Q59" s="27">
        <f t="shared" ca="1" si="14"/>
        <v>-9.7011867999997321</v>
      </c>
      <c r="R59" s="27">
        <f t="shared" ca="1" si="14"/>
        <v>-6.8304430000000593</v>
      </c>
      <c r="S59" s="27">
        <f t="shared" ca="1" si="14"/>
        <v>-9.8013908999982959</v>
      </c>
      <c r="T59" s="27">
        <f t="shared" ca="1" si="14"/>
        <v>-4.1410590000000411</v>
      </c>
      <c r="U59" s="27">
        <f t="shared" ca="1" si="14"/>
        <v>-3.3014324999981</v>
      </c>
      <c r="V59" s="27">
        <f t="shared" ca="1" si="14"/>
        <v>3.9805494999995972</v>
      </c>
      <c r="W59" s="27">
        <f t="shared" ca="1" si="14"/>
        <v>-0.28335899999910907</v>
      </c>
      <c r="X59" s="27">
        <f t="shared" ca="1" si="14"/>
        <v>1.2898920000016005</v>
      </c>
      <c r="Y59" s="27">
        <f t="shared" ca="1" si="15"/>
        <v>-1.0705249999991793</v>
      </c>
      <c r="Z59" s="27">
        <f t="shared" ca="1" si="15"/>
        <v>0.28009099999917453</v>
      </c>
      <c r="AA59" s="27">
        <f t="shared" ca="1" si="15"/>
        <v>-2.5210630000010497</v>
      </c>
      <c r="AB59" s="27">
        <f t="shared" ca="1" si="15"/>
        <v>-5.9850809999998091</v>
      </c>
      <c r="AC59" s="27">
        <f t="shared" ca="1" si="15"/>
        <v>-17.439539000001787</v>
      </c>
      <c r="AD59" s="27">
        <f t="shared" ca="1" si="15"/>
        <v>-19.644570499988731</v>
      </c>
      <c r="AE59" s="27">
        <f t="shared" ca="1" si="15"/>
        <v>-7.5467549999993935</v>
      </c>
      <c r="AF59" s="27">
        <f t="shared" ca="1" si="15"/>
        <v>-12.888286000000335</v>
      </c>
      <c r="AG59" s="27">
        <f t="shared" ca="1" si="15"/>
        <v>-7.7647669999978461</v>
      </c>
    </row>
    <row r="61" spans="8:33" x14ac:dyDescent="0.35">
      <c r="H61" s="28" t="s">
        <v>154</v>
      </c>
      <c r="I61" s="28"/>
    </row>
  </sheetData>
  <dataConsolidate/>
  <dataValidations count="1">
    <dataValidation type="list" allowBlank="1" showInputMessage="1" showErrorMessage="1" sqref="B4 B21 B42" xr:uid="{00000000-0002-0000-0400-000000000000}">
      <formula1>"NEM,NSW1,QLD1,VIC1,SA1,TAS1"</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188736"/>
  </sheetPr>
  <dimension ref="A1:AA151"/>
  <sheetViews>
    <sheetView zoomScale="85" zoomScaleNormal="85" workbookViewId="0"/>
  </sheetViews>
  <sheetFormatPr defaultColWidth="9.1796875" defaultRowHeight="14.5" x14ac:dyDescent="0.35"/>
  <cols>
    <col min="1" max="1" width="16" style="13" customWidth="1"/>
    <col min="2" max="2" width="30.54296875" style="13" customWidth="1"/>
    <col min="3" max="27" width="9.453125" style="13" customWidth="1"/>
    <col min="28" max="16384" width="9.1796875" style="13"/>
  </cols>
  <sheetData>
    <row r="1" spans="1:27" s="30" customFormat="1" ht="23.25" customHeight="1" x14ac:dyDescent="0.35">
      <c r="A1" s="29" t="s">
        <v>115</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s="30" customFormat="1" x14ac:dyDescent="0.35"/>
    <row r="3" spans="1:27" s="30" customFormat="1" x14ac:dyDescent="0.35"/>
    <row r="4" spans="1:27" x14ac:dyDescent="0.35">
      <c r="A4" s="18" t="s">
        <v>116</v>
      </c>
      <c r="B4" s="18"/>
      <c r="C4" s="30"/>
      <c r="D4" s="30"/>
      <c r="E4" s="30"/>
      <c r="F4" s="30"/>
      <c r="G4" s="30"/>
      <c r="H4" s="30"/>
      <c r="I4" s="30"/>
      <c r="J4" s="30"/>
      <c r="K4" s="30"/>
      <c r="L4" s="30"/>
      <c r="M4" s="30"/>
      <c r="N4" s="30"/>
      <c r="O4" s="30"/>
      <c r="P4" s="30"/>
      <c r="Q4" s="30"/>
      <c r="R4" s="30"/>
      <c r="S4" s="30"/>
      <c r="T4" s="30"/>
      <c r="U4" s="30"/>
      <c r="V4" s="30"/>
      <c r="W4" s="30"/>
      <c r="X4" s="30"/>
      <c r="Y4" s="30"/>
      <c r="Z4" s="30"/>
      <c r="AA4" s="30"/>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2">
        <v>0.60293068678918393</v>
      </c>
      <c r="D6" s="32">
        <v>0.52521133420082644</v>
      </c>
      <c r="E6" s="32">
        <v>0.56914319203886599</v>
      </c>
      <c r="F6" s="32">
        <v>0.57455524498304877</v>
      </c>
      <c r="G6" s="32">
        <v>0.56066108005386039</v>
      </c>
      <c r="H6" s="32">
        <v>0.53186280106347483</v>
      </c>
      <c r="I6" s="32">
        <v>0.54723036494043953</v>
      </c>
      <c r="J6" s="32">
        <v>0.5568142485293377</v>
      </c>
      <c r="K6" s="32">
        <v>0.59478341190545647</v>
      </c>
      <c r="L6" s="32">
        <v>0.5809993279270762</v>
      </c>
      <c r="M6" s="32">
        <v>0.54297222740333639</v>
      </c>
      <c r="N6" s="32">
        <v>0.58562269542750878</v>
      </c>
      <c r="O6" s="32">
        <v>0.65623954930581407</v>
      </c>
      <c r="P6" s="32">
        <v>0.55295478979484536</v>
      </c>
      <c r="Q6" s="32">
        <v>0.55738190687685851</v>
      </c>
      <c r="R6" s="32">
        <v>0.55047971800066731</v>
      </c>
      <c r="S6" s="32">
        <v>0.64929839823724689</v>
      </c>
      <c r="T6" s="32">
        <v>0.67802451667857244</v>
      </c>
      <c r="U6" s="32">
        <v>0.6644024948700169</v>
      </c>
      <c r="V6" s="32">
        <v>0.62359770446718843</v>
      </c>
      <c r="W6" s="32">
        <v>0.60211865173142254</v>
      </c>
      <c r="X6" s="32">
        <v>0.67562632207051743</v>
      </c>
      <c r="Y6" s="32">
        <v>0.59264014418816857</v>
      </c>
      <c r="Z6" s="32">
        <v>0.54468727494164981</v>
      </c>
      <c r="AA6" s="32">
        <v>0.54461695002919086</v>
      </c>
    </row>
    <row r="7" spans="1:27" x14ac:dyDescent="0.35">
      <c r="A7" s="31" t="s">
        <v>38</v>
      </c>
      <c r="B7" s="31" t="s">
        <v>68</v>
      </c>
      <c r="C7" s="32">
        <v>0.79651947691792757</v>
      </c>
      <c r="D7" s="32">
        <v>0.70287687728609338</v>
      </c>
      <c r="E7" s="32">
        <v>0.75606717827344627</v>
      </c>
      <c r="F7" s="32">
        <v>0.73782724425637713</v>
      </c>
      <c r="G7" s="32">
        <v>0.72087060890769539</v>
      </c>
      <c r="H7" s="32">
        <v>0.70244019460183127</v>
      </c>
      <c r="I7" s="32">
        <v>0.67175161968968899</v>
      </c>
      <c r="J7" s="32">
        <v>0.67891146812020375</v>
      </c>
      <c r="K7" s="32">
        <v>0.6654866283330515</v>
      </c>
      <c r="L7" s="32">
        <v>0.76008670992549876</v>
      </c>
      <c r="M7" s="32">
        <v>0.67311353383458616</v>
      </c>
      <c r="N7" s="32">
        <v>0.73449775809386475</v>
      </c>
      <c r="O7" s="32">
        <v>0.75047389020496447</v>
      </c>
      <c r="P7" s="32">
        <v>0.68713110172691994</v>
      </c>
      <c r="Q7" s="32">
        <v>0.66252761355443401</v>
      </c>
      <c r="R7" s="32">
        <v>0.62483202526865111</v>
      </c>
      <c r="S7" s="32">
        <v>0.7097819239880524</v>
      </c>
      <c r="T7" s="32">
        <v>0.69451609846534135</v>
      </c>
      <c r="U7" s="32">
        <v>0.71837423696226865</v>
      </c>
      <c r="V7" s="32">
        <v>0.68190899509046587</v>
      </c>
      <c r="W7" s="32">
        <v>0.72626182923061078</v>
      </c>
      <c r="X7" s="32">
        <v>0.72352255295773638</v>
      </c>
      <c r="Y7" s="32">
        <v>0.66302448243897405</v>
      </c>
      <c r="Z7" s="32">
        <v>0.58963612455797032</v>
      </c>
      <c r="AA7" s="32">
        <v>0.62274830159260486</v>
      </c>
    </row>
    <row r="8" spans="1:27" x14ac:dyDescent="0.35">
      <c r="A8" s="31" t="s">
        <v>38</v>
      </c>
      <c r="B8" s="31" t="s">
        <v>18</v>
      </c>
      <c r="C8" s="32">
        <v>0.11675626323042401</v>
      </c>
      <c r="D8" s="32">
        <v>8.5844361476983447E-2</v>
      </c>
      <c r="E8" s="32">
        <v>8.4576409306930403E-2</v>
      </c>
      <c r="F8" s="32">
        <v>7.5417482030250574E-2</v>
      </c>
      <c r="G8" s="32">
        <v>7.1559552260885756E-2</v>
      </c>
      <c r="H8" s="32">
        <v>7.0909822313764498E-2</v>
      </c>
      <c r="I8" s="32">
        <v>7.0909830383254824E-2</v>
      </c>
      <c r="J8" s="32">
        <v>7.0909840760208037E-2</v>
      </c>
      <c r="K8" s="32">
        <v>7.0909862229896994E-2</v>
      </c>
      <c r="L8" s="32">
        <v>0.12332851860510483</v>
      </c>
      <c r="M8" s="32">
        <v>7.1721744826669875E-2</v>
      </c>
      <c r="N8" s="32">
        <v>8.8680693199739841E-2</v>
      </c>
      <c r="O8" s="32">
        <v>0.16786321819626018</v>
      </c>
      <c r="P8" s="32">
        <v>0.11232721277419691</v>
      </c>
      <c r="Q8" s="32">
        <v>0.1376861650438943</v>
      </c>
      <c r="R8" s="32">
        <v>0.12407542706507287</v>
      </c>
      <c r="S8" s="32">
        <v>0.19294726243583321</v>
      </c>
      <c r="T8" s="32">
        <v>0.21173675582148049</v>
      </c>
      <c r="U8" s="32">
        <v>0.21962499301466198</v>
      </c>
      <c r="V8" s="32">
        <v>0.25431543165199366</v>
      </c>
      <c r="W8" s="32">
        <v>0.26940854196757852</v>
      </c>
      <c r="X8" s="32">
        <v>0.360884222113247</v>
      </c>
      <c r="Y8" s="32">
        <v>0.27684077587030936</v>
      </c>
      <c r="Z8" s="32">
        <v>0.23533729464034595</v>
      </c>
      <c r="AA8" s="32">
        <v>0.27006127433566884</v>
      </c>
    </row>
    <row r="9" spans="1:27" x14ac:dyDescent="0.35">
      <c r="A9" s="31" t="s">
        <v>38</v>
      </c>
      <c r="B9" s="31" t="s">
        <v>30</v>
      </c>
      <c r="C9" s="32">
        <v>6.2339134671039943E-2</v>
      </c>
      <c r="D9" s="32">
        <v>6.5841748331577091E-2</v>
      </c>
      <c r="E9" s="32">
        <v>7.0342438531787843E-2</v>
      </c>
      <c r="F9" s="32">
        <v>7.9829820864067355E-3</v>
      </c>
      <c r="G9" s="32">
        <v>7.3926624973656378E-3</v>
      </c>
      <c r="H9" s="32">
        <v>8.1842989111345181E-3</v>
      </c>
      <c r="I9" s="32">
        <v>7.5884400070249276E-3</v>
      </c>
      <c r="J9" s="32">
        <v>7.55279478398313E-3</v>
      </c>
      <c r="K9" s="32">
        <v>7.9762463997189934E-3</v>
      </c>
      <c r="L9" s="32">
        <v>9.8807311204776871E-3</v>
      </c>
      <c r="M9" s="32">
        <v>8.7246076571829909E-3</v>
      </c>
      <c r="N9" s="32">
        <v>8.7376230242360384E-3</v>
      </c>
      <c r="O9" s="32">
        <v>1.0114961362838076E-2</v>
      </c>
      <c r="P9" s="32">
        <v>8.6470218651211808E-3</v>
      </c>
      <c r="Q9" s="32">
        <v>7.9415296803652963E-3</v>
      </c>
      <c r="R9" s="32">
        <v>9.8831506849315076E-3</v>
      </c>
      <c r="S9" s="32">
        <v>2.275040410958902E-2</v>
      </c>
      <c r="T9" s="32">
        <v>1.1471858447488586E-2</v>
      </c>
      <c r="U9" s="32" t="s">
        <v>152</v>
      </c>
      <c r="V9" s="32" t="s">
        <v>152</v>
      </c>
      <c r="W9" s="32" t="s">
        <v>152</v>
      </c>
      <c r="X9" s="32" t="s">
        <v>152</v>
      </c>
      <c r="Y9" s="32" t="s">
        <v>152</v>
      </c>
      <c r="Z9" s="32" t="s">
        <v>152</v>
      </c>
      <c r="AA9" s="32" t="s">
        <v>152</v>
      </c>
    </row>
    <row r="10" spans="1:27" x14ac:dyDescent="0.35">
      <c r="A10" s="31" t="s">
        <v>38</v>
      </c>
      <c r="B10" s="31" t="s">
        <v>63</v>
      </c>
      <c r="C10" s="32">
        <v>1.796131140549082E-3</v>
      </c>
      <c r="D10" s="32">
        <v>1.2676081239137076E-3</v>
      </c>
      <c r="E10" s="32">
        <v>2.9043246986174198E-3</v>
      </c>
      <c r="F10" s="32">
        <v>2.769447713974367E-4</v>
      </c>
      <c r="G10" s="32">
        <v>1.3143441103410774E-5</v>
      </c>
      <c r="H10" s="32">
        <v>2.641755243993717E-4</v>
      </c>
      <c r="I10" s="32">
        <v>7.1703245683746677E-5</v>
      </c>
      <c r="J10" s="32">
        <v>7.1606999905568505E-5</v>
      </c>
      <c r="K10" s="32">
        <v>1.1361206690852627E-4</v>
      </c>
      <c r="L10" s="32">
        <v>1.6986059198847488E-3</v>
      </c>
      <c r="M10" s="32">
        <v>4.29510347090497E-4</v>
      </c>
      <c r="N10" s="32">
        <v>1.8103767767348854E-3</v>
      </c>
      <c r="O10" s="32">
        <v>3.5478381439785996E-3</v>
      </c>
      <c r="P10" s="32">
        <v>2.1677950278216561E-3</v>
      </c>
      <c r="Q10" s="32">
        <v>5.2901121540109754E-3</v>
      </c>
      <c r="R10" s="32">
        <v>6.382475260035804E-3</v>
      </c>
      <c r="S10" s="32">
        <v>1.0916646531105287E-2</v>
      </c>
      <c r="T10" s="32">
        <v>6.3196828461000616E-3</v>
      </c>
      <c r="U10" s="32">
        <v>1.6765856370529769E-2</v>
      </c>
      <c r="V10" s="32">
        <v>2.6819543021459724E-2</v>
      </c>
      <c r="W10" s="32">
        <v>3.8063522281517874E-2</v>
      </c>
      <c r="X10" s="32">
        <v>6.5783823604939215E-2</v>
      </c>
      <c r="Y10" s="32">
        <v>9.4012031219798592E-2</v>
      </c>
      <c r="Z10" s="32">
        <v>5.3881400027391717E-2</v>
      </c>
      <c r="AA10" s="32">
        <v>6.643992151106623E-2</v>
      </c>
    </row>
    <row r="11" spans="1:27" x14ac:dyDescent="0.35">
      <c r="A11" s="31" t="s">
        <v>38</v>
      </c>
      <c r="B11" s="31" t="s">
        <v>62</v>
      </c>
      <c r="C11" s="32">
        <v>0.20197592035822159</v>
      </c>
      <c r="D11" s="32">
        <v>0.26003186946951917</v>
      </c>
      <c r="E11" s="32">
        <v>0.2109562484645037</v>
      </c>
      <c r="F11" s="32">
        <v>0.23333886517116553</v>
      </c>
      <c r="G11" s="32">
        <v>0.26210619854800044</v>
      </c>
      <c r="H11" s="32">
        <v>0.24601354544727239</v>
      </c>
      <c r="I11" s="32">
        <v>0.24807399600056099</v>
      </c>
      <c r="J11" s="32">
        <v>0.28685538634020064</v>
      </c>
      <c r="K11" s="32">
        <v>0.25032811821190476</v>
      </c>
      <c r="L11" s="32">
        <v>0.21726587060844285</v>
      </c>
      <c r="M11" s="32">
        <v>0.26898010528254757</v>
      </c>
      <c r="N11" s="32">
        <v>0.22037481185949179</v>
      </c>
      <c r="O11" s="32">
        <v>0.24198153030291092</v>
      </c>
      <c r="P11" s="32">
        <v>0.26962059446874304</v>
      </c>
      <c r="Q11" s="32">
        <v>0.25540082645609863</v>
      </c>
      <c r="R11" s="32">
        <v>0.25335027446532565</v>
      </c>
      <c r="S11" s="32">
        <v>0.29021474416849924</v>
      </c>
      <c r="T11" s="32">
        <v>0.25208956707961139</v>
      </c>
      <c r="U11" s="32">
        <v>0.2123873750740386</v>
      </c>
      <c r="V11" s="32">
        <v>0.27004970726060468</v>
      </c>
      <c r="W11" s="32">
        <v>0.21784122030400879</v>
      </c>
      <c r="X11" s="32">
        <v>0.23403311976022198</v>
      </c>
      <c r="Y11" s="32">
        <v>0.26502131778617222</v>
      </c>
      <c r="Z11" s="32">
        <v>0.2452256656230771</v>
      </c>
      <c r="AA11" s="32">
        <v>0.24640525969057858</v>
      </c>
    </row>
    <row r="12" spans="1:27" x14ac:dyDescent="0.35">
      <c r="A12" s="31" t="s">
        <v>38</v>
      </c>
      <c r="B12" s="31" t="s">
        <v>66</v>
      </c>
      <c r="C12" s="32">
        <v>0.33826004958285688</v>
      </c>
      <c r="D12" s="32">
        <v>0.3829180562815131</v>
      </c>
      <c r="E12" s="32">
        <v>0.34683062988475571</v>
      </c>
      <c r="F12" s="32">
        <v>0.33842407691435272</v>
      </c>
      <c r="G12" s="32">
        <v>0.35763713175178136</v>
      </c>
      <c r="H12" s="32">
        <v>0.37570455709052242</v>
      </c>
      <c r="I12" s="32">
        <v>0.38323336584543211</v>
      </c>
      <c r="J12" s="32">
        <v>0.36749716995026976</v>
      </c>
      <c r="K12" s="32">
        <v>0.36479041703990006</v>
      </c>
      <c r="L12" s="32">
        <v>0.3623496185317579</v>
      </c>
      <c r="M12" s="32">
        <v>0.38396620277365368</v>
      </c>
      <c r="N12" s="32">
        <v>0.34683968593221914</v>
      </c>
      <c r="O12" s="32">
        <v>0.33809889488045808</v>
      </c>
      <c r="P12" s="32">
        <v>0.35544946438875713</v>
      </c>
      <c r="Q12" s="32">
        <v>0.365475460701713</v>
      </c>
      <c r="R12" s="32">
        <v>0.37298813443132506</v>
      </c>
      <c r="S12" s="32">
        <v>0.36424034995320459</v>
      </c>
      <c r="T12" s="32">
        <v>0.35741482285669546</v>
      </c>
      <c r="U12" s="32">
        <v>0.36189281961685771</v>
      </c>
      <c r="V12" s="32">
        <v>0.35578774008636854</v>
      </c>
      <c r="W12" s="32">
        <v>0.32898075034381496</v>
      </c>
      <c r="X12" s="32">
        <v>0.30692966464792093</v>
      </c>
      <c r="Y12" s="32">
        <v>0.3371838610015252</v>
      </c>
      <c r="Z12" s="32">
        <v>0.35053626360000995</v>
      </c>
      <c r="AA12" s="32">
        <v>0.35547377351732989</v>
      </c>
    </row>
    <row r="13" spans="1:27" x14ac:dyDescent="0.35">
      <c r="A13" s="31" t="s">
        <v>38</v>
      </c>
      <c r="B13" s="31" t="s">
        <v>65</v>
      </c>
      <c r="C13" s="32">
        <v>0.27368932946522662</v>
      </c>
      <c r="D13" s="32">
        <v>0.28268075084507038</v>
      </c>
      <c r="E13" s="32">
        <v>0.2856836606850825</v>
      </c>
      <c r="F13" s="32">
        <v>0.28480582376443181</v>
      </c>
      <c r="G13" s="32">
        <v>0.27588148439792204</v>
      </c>
      <c r="H13" s="32">
        <v>0.29684754376204381</v>
      </c>
      <c r="I13" s="32">
        <v>0.30013755537623943</v>
      </c>
      <c r="J13" s="32">
        <v>0.26525423936539105</v>
      </c>
      <c r="K13" s="32">
        <v>0.27950199805373582</v>
      </c>
      <c r="L13" s="32">
        <v>0.29240099064258263</v>
      </c>
      <c r="M13" s="32">
        <v>0.29832808898427471</v>
      </c>
      <c r="N13" s="32">
        <v>0.2973396928881134</v>
      </c>
      <c r="O13" s="32">
        <v>0.28790466197493148</v>
      </c>
      <c r="P13" s="32">
        <v>0.27958812902738095</v>
      </c>
      <c r="Q13" s="32">
        <v>0.29830265003285056</v>
      </c>
      <c r="R13" s="32">
        <v>0.29924170957514351</v>
      </c>
      <c r="S13" s="32">
        <v>0.26895424367949572</v>
      </c>
      <c r="T13" s="32">
        <v>0.28176337641119897</v>
      </c>
      <c r="U13" s="32">
        <v>0.29537581505363825</v>
      </c>
      <c r="V13" s="32">
        <v>0.30096330514072944</v>
      </c>
      <c r="W13" s="32">
        <v>0.29928862075740303</v>
      </c>
      <c r="X13" s="32">
        <v>0.28947557534315932</v>
      </c>
      <c r="Y13" s="32">
        <v>0.28239743200234019</v>
      </c>
      <c r="Z13" s="32">
        <v>0.30072360045252555</v>
      </c>
      <c r="AA13" s="32">
        <v>0.30200437358614357</v>
      </c>
    </row>
    <row r="14" spans="1:27" x14ac:dyDescent="0.35">
      <c r="A14" s="31" t="s">
        <v>38</v>
      </c>
      <c r="B14" s="31" t="s">
        <v>34</v>
      </c>
      <c r="C14" s="32">
        <v>4.0195718221335296E-2</v>
      </c>
      <c r="D14" s="32">
        <v>4.034273384663406E-2</v>
      </c>
      <c r="E14" s="32">
        <v>5.1466427082012746E-2</v>
      </c>
      <c r="F14" s="32">
        <v>4.7838702710320966E-2</v>
      </c>
      <c r="G14" s="32">
        <v>4.7653036316392165E-2</v>
      </c>
      <c r="H14" s="32">
        <v>5.4115645968594799E-2</v>
      </c>
      <c r="I14" s="32">
        <v>5.2026169775486207E-2</v>
      </c>
      <c r="J14" s="32">
        <v>4.8527049159085546E-2</v>
      </c>
      <c r="K14" s="32">
        <v>5.1513744176700911E-2</v>
      </c>
      <c r="L14" s="32">
        <v>0.1050465185270201</v>
      </c>
      <c r="M14" s="32">
        <v>9.7009951482396106E-2</v>
      </c>
      <c r="N14" s="32">
        <v>0.1161919635302115</v>
      </c>
      <c r="O14" s="32">
        <v>0.12154081891837372</v>
      </c>
      <c r="P14" s="32">
        <v>0.11751197737945342</v>
      </c>
      <c r="Q14" s="32">
        <v>0.12561782125559065</v>
      </c>
      <c r="R14" s="32">
        <v>0.12489174641580982</v>
      </c>
      <c r="S14" s="32">
        <v>0.12169278992321683</v>
      </c>
      <c r="T14" s="32">
        <v>0.11980201700895189</v>
      </c>
      <c r="U14" s="32">
        <v>0.12278326143755741</v>
      </c>
      <c r="V14" s="32">
        <v>0.11979130156601447</v>
      </c>
      <c r="W14" s="32">
        <v>0.12174380638589605</v>
      </c>
      <c r="X14" s="32">
        <v>0.12021922613686531</v>
      </c>
      <c r="Y14" s="32">
        <v>0.11651945407028405</v>
      </c>
      <c r="Z14" s="32">
        <v>0.12248571751217542</v>
      </c>
      <c r="AA14" s="32">
        <v>0.12185457349421111</v>
      </c>
    </row>
    <row r="15" spans="1:27" x14ac:dyDescent="0.35">
      <c r="A15" s="31" t="s">
        <v>38</v>
      </c>
      <c r="B15" s="31" t="s">
        <v>70</v>
      </c>
      <c r="C15" s="32">
        <v>5.3013670866452452E-3</v>
      </c>
      <c r="D15" s="32">
        <v>1.5306843818704537E-2</v>
      </c>
      <c r="E15" s="32">
        <v>3.964347539320142E-2</v>
      </c>
      <c r="F15" s="32">
        <v>4.1071469534795277E-2</v>
      </c>
      <c r="G15" s="32">
        <v>2.804357339234631E-2</v>
      </c>
      <c r="H15" s="32">
        <v>5.1935257281379786E-2</v>
      </c>
      <c r="I15" s="32">
        <v>6.1116339530806661E-2</v>
      </c>
      <c r="J15" s="32">
        <v>4.3455791245979279E-2</v>
      </c>
      <c r="K15" s="32">
        <v>6.5676204891564866E-2</v>
      </c>
      <c r="L15" s="32">
        <v>0.12527858389281141</v>
      </c>
      <c r="M15" s="32">
        <v>9.1569262660882514E-2</v>
      </c>
      <c r="N15" s="32">
        <v>0.12837858257513718</v>
      </c>
      <c r="O15" s="32">
        <v>0.13191169932266214</v>
      </c>
      <c r="P15" s="32">
        <v>0.13306148218621688</v>
      </c>
      <c r="Q15" s="32">
        <v>0.1809971158867984</v>
      </c>
      <c r="R15" s="32">
        <v>0.18868985787941114</v>
      </c>
      <c r="S15" s="32">
        <v>0.2183176346383647</v>
      </c>
      <c r="T15" s="32">
        <v>0.21209167482158697</v>
      </c>
      <c r="U15" s="32">
        <v>0.22779284812007469</v>
      </c>
      <c r="V15" s="32">
        <v>0.24088775815028279</v>
      </c>
      <c r="W15" s="32">
        <v>0.25146836530116518</v>
      </c>
      <c r="X15" s="32">
        <v>0.24264084024190655</v>
      </c>
      <c r="Y15" s="32">
        <v>0.24101838980952736</v>
      </c>
      <c r="Z15" s="32">
        <v>0.25685980636091621</v>
      </c>
      <c r="AA15" s="32">
        <v>0.2538917149030977</v>
      </c>
    </row>
    <row r="16" spans="1:27" x14ac:dyDescent="0.35">
      <c r="A16" s="31" t="s">
        <v>38</v>
      </c>
      <c r="B16" s="31" t="s">
        <v>52</v>
      </c>
      <c r="C16" s="32">
        <v>7.3666862384737741E-2</v>
      </c>
      <c r="D16" s="32">
        <v>7.5815627349733947E-2</v>
      </c>
      <c r="E16" s="32">
        <v>8.4341385481789155E-2</v>
      </c>
      <c r="F16" s="32">
        <v>8.0780321648232511E-2</v>
      </c>
      <c r="G16" s="32">
        <v>7.948891231069509E-2</v>
      </c>
      <c r="H16" s="32">
        <v>8.4095838333613601E-2</v>
      </c>
      <c r="I16" s="32">
        <v>8.4522495534009479E-2</v>
      </c>
      <c r="J16" s="32">
        <v>7.820452039435237E-2</v>
      </c>
      <c r="K16" s="32">
        <v>8.3077092615839218E-2</v>
      </c>
      <c r="L16" s="32">
        <v>9.1866169471224557E-2</v>
      </c>
      <c r="M16" s="32">
        <v>8.7060484046964773E-2</v>
      </c>
      <c r="N16" s="32">
        <v>9.2591925881832821E-2</v>
      </c>
      <c r="O16" s="32">
        <v>9.2394850398700906E-2</v>
      </c>
      <c r="P16" s="32">
        <v>9.083936160197946E-2</v>
      </c>
      <c r="Q16" s="32">
        <v>9.4119470582442799E-2</v>
      </c>
      <c r="R16" s="32">
        <v>9.2398539513876124E-2</v>
      </c>
      <c r="S16" s="32">
        <v>9.0407196078688301E-2</v>
      </c>
      <c r="T16" s="32">
        <v>8.9850713083126463E-2</v>
      </c>
      <c r="U16" s="32">
        <v>9.0649604197915165E-2</v>
      </c>
      <c r="V16" s="32">
        <v>8.9690535390205495E-2</v>
      </c>
      <c r="W16" s="32">
        <v>9.0034384695159494E-2</v>
      </c>
      <c r="X16" s="32">
        <v>9.0005009755206408E-2</v>
      </c>
      <c r="Y16" s="32">
        <v>8.8018294357831164E-2</v>
      </c>
      <c r="Z16" s="32">
        <v>9.0696960539479232E-2</v>
      </c>
      <c r="AA16" s="32">
        <v>9.0746394641091299E-2</v>
      </c>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2">
        <v>0.54638586255084687</v>
      </c>
      <c r="D20" s="32">
        <v>0.48272561802904423</v>
      </c>
      <c r="E20" s="32">
        <v>0.55677720654084706</v>
      </c>
      <c r="F20" s="32">
        <v>0.54762974034517453</v>
      </c>
      <c r="G20" s="32">
        <v>0.53180146660475192</v>
      </c>
      <c r="H20" s="32">
        <v>0.47644547635631923</v>
      </c>
      <c r="I20" s="32">
        <v>0.50762463950973302</v>
      </c>
      <c r="J20" s="32">
        <v>0.54067724405191064</v>
      </c>
      <c r="K20" s="32">
        <v>0.60958317048938704</v>
      </c>
      <c r="L20" s="32">
        <v>0.61590336031548365</v>
      </c>
      <c r="M20" s="32">
        <v>0.57721054379410552</v>
      </c>
      <c r="N20" s="32">
        <v>0.62654957599478145</v>
      </c>
      <c r="O20" s="32">
        <v>0.67663853524808604</v>
      </c>
      <c r="P20" s="32">
        <v>0.60886286092580344</v>
      </c>
      <c r="Q20" s="32">
        <v>0.43273368098796178</v>
      </c>
      <c r="R20" s="32">
        <v>0.50350511969005118</v>
      </c>
      <c r="S20" s="32">
        <v>0.66870205479452061</v>
      </c>
      <c r="T20" s="32">
        <v>0.65068551957935516</v>
      </c>
      <c r="U20" s="32">
        <v>0.67465873633596229</v>
      </c>
      <c r="V20" s="32">
        <v>0.54848483118859837</v>
      </c>
      <c r="W20" s="32">
        <v>0.61427217379272003</v>
      </c>
      <c r="X20" s="32" t="s">
        <v>152</v>
      </c>
      <c r="Y20" s="32" t="s">
        <v>152</v>
      </c>
      <c r="Z20" s="32" t="s">
        <v>152</v>
      </c>
      <c r="AA20" s="32" t="s">
        <v>152</v>
      </c>
    </row>
    <row r="21" spans="1:27" s="30" customFormat="1" x14ac:dyDescent="0.35">
      <c r="A21" s="31" t="s">
        <v>119</v>
      </c>
      <c r="B21" s="31" t="s">
        <v>68</v>
      </c>
      <c r="C21" s="32" t="s">
        <v>152</v>
      </c>
      <c r="D21" s="32" t="s">
        <v>152</v>
      </c>
      <c r="E21" s="32" t="s">
        <v>152</v>
      </c>
      <c r="F21" s="32" t="s">
        <v>152</v>
      </c>
      <c r="G21" s="32" t="s">
        <v>152</v>
      </c>
      <c r="H21" s="32" t="s">
        <v>152</v>
      </c>
      <c r="I21" s="32" t="s">
        <v>152</v>
      </c>
      <c r="J21" s="32" t="s">
        <v>152</v>
      </c>
      <c r="K21" s="32" t="s">
        <v>152</v>
      </c>
      <c r="L21" s="32" t="s">
        <v>152</v>
      </c>
      <c r="M21" s="32" t="s">
        <v>152</v>
      </c>
      <c r="N21" s="32" t="s">
        <v>152</v>
      </c>
      <c r="O21" s="32" t="s">
        <v>152</v>
      </c>
      <c r="P21" s="32" t="s">
        <v>152</v>
      </c>
      <c r="Q21" s="32" t="s">
        <v>152</v>
      </c>
      <c r="R21" s="32" t="s">
        <v>152</v>
      </c>
      <c r="S21" s="32" t="s">
        <v>152</v>
      </c>
      <c r="T21" s="32" t="s">
        <v>152</v>
      </c>
      <c r="U21" s="32" t="s">
        <v>152</v>
      </c>
      <c r="V21" s="32" t="s">
        <v>152</v>
      </c>
      <c r="W21" s="32" t="s">
        <v>152</v>
      </c>
      <c r="X21" s="32" t="s">
        <v>152</v>
      </c>
      <c r="Y21" s="32" t="s">
        <v>152</v>
      </c>
      <c r="Z21" s="32" t="s">
        <v>152</v>
      </c>
      <c r="AA21" s="32" t="s">
        <v>152</v>
      </c>
    </row>
    <row r="22" spans="1:27" s="30" customFormat="1" x14ac:dyDescent="0.35">
      <c r="A22" s="31" t="s">
        <v>119</v>
      </c>
      <c r="B22" s="31" t="s">
        <v>18</v>
      </c>
      <c r="C22" s="32">
        <v>4.3863084924397793E-3</v>
      </c>
      <c r="D22" s="32">
        <v>6.3363340029455499E-3</v>
      </c>
      <c r="E22" s="32">
        <v>6.3364106792919038E-3</v>
      </c>
      <c r="F22" s="32">
        <v>1.1968452297532097E-2</v>
      </c>
      <c r="G22" s="32">
        <v>1.1968460560327117E-2</v>
      </c>
      <c r="H22" s="32">
        <v>1.1968472099920746E-2</v>
      </c>
      <c r="I22" s="32">
        <v>1.1968487622847274E-2</v>
      </c>
      <c r="J22" s="32">
        <v>1.1968502553519474E-2</v>
      </c>
      <c r="K22" s="32">
        <v>1.1968552047044534E-2</v>
      </c>
      <c r="L22" s="32">
        <v>0.20430059554601357</v>
      </c>
      <c r="M22" s="32">
        <v>1.5812116556606148E-2</v>
      </c>
      <c r="N22" s="32">
        <v>6.5418252343636074E-2</v>
      </c>
      <c r="O22" s="32">
        <v>0.25992478284798165</v>
      </c>
      <c r="P22" s="32">
        <v>0.14906052992504218</v>
      </c>
      <c r="Q22" s="32">
        <v>0.1730457342730273</v>
      </c>
      <c r="R22" s="32">
        <v>0.10567846800083777</v>
      </c>
      <c r="S22" s="32">
        <v>0.22853738675223018</v>
      </c>
      <c r="T22" s="32">
        <v>0.26757804163358584</v>
      </c>
      <c r="U22" s="32">
        <v>0.27060149591664895</v>
      </c>
      <c r="V22" s="32">
        <v>0.30361496365247576</v>
      </c>
      <c r="W22" s="32">
        <v>0.32582630510615418</v>
      </c>
      <c r="X22" s="32">
        <v>0.46660167153427001</v>
      </c>
      <c r="Y22" s="32">
        <v>0.25597470800156896</v>
      </c>
      <c r="Z22" s="32" t="s">
        <v>152</v>
      </c>
      <c r="AA22" s="32" t="s">
        <v>152</v>
      </c>
    </row>
    <row r="23" spans="1:27" s="30" customFormat="1" x14ac:dyDescent="0.35">
      <c r="A23" s="31" t="s">
        <v>119</v>
      </c>
      <c r="B23" s="31" t="s">
        <v>30</v>
      </c>
      <c r="C23" s="32" t="s">
        <v>152</v>
      </c>
      <c r="D23" s="32" t="s">
        <v>152</v>
      </c>
      <c r="E23" s="32" t="s">
        <v>152</v>
      </c>
      <c r="F23" s="32" t="s">
        <v>152</v>
      </c>
      <c r="G23" s="32" t="s">
        <v>152</v>
      </c>
      <c r="H23" s="32" t="s">
        <v>152</v>
      </c>
      <c r="I23" s="32" t="s">
        <v>152</v>
      </c>
      <c r="J23" s="32" t="s">
        <v>152</v>
      </c>
      <c r="K23" s="32" t="s">
        <v>152</v>
      </c>
      <c r="L23" s="32" t="s">
        <v>152</v>
      </c>
      <c r="M23" s="32" t="s">
        <v>152</v>
      </c>
      <c r="N23" s="32" t="s">
        <v>152</v>
      </c>
      <c r="O23" s="32" t="s">
        <v>152</v>
      </c>
      <c r="P23" s="32" t="s">
        <v>152</v>
      </c>
      <c r="Q23" s="32" t="s">
        <v>152</v>
      </c>
      <c r="R23" s="32" t="s">
        <v>152</v>
      </c>
      <c r="S23" s="32" t="s">
        <v>152</v>
      </c>
      <c r="T23" s="32" t="s">
        <v>152</v>
      </c>
      <c r="U23" s="32" t="s">
        <v>152</v>
      </c>
      <c r="V23" s="32" t="s">
        <v>152</v>
      </c>
      <c r="W23" s="32" t="s">
        <v>152</v>
      </c>
      <c r="X23" s="32" t="s">
        <v>152</v>
      </c>
      <c r="Y23" s="32" t="s">
        <v>152</v>
      </c>
      <c r="Z23" s="32" t="s">
        <v>152</v>
      </c>
      <c r="AA23" s="32" t="s">
        <v>152</v>
      </c>
    </row>
    <row r="24" spans="1:27" s="30" customFormat="1" x14ac:dyDescent="0.35">
      <c r="A24" s="31" t="s">
        <v>119</v>
      </c>
      <c r="B24" s="31" t="s">
        <v>63</v>
      </c>
      <c r="C24" s="32">
        <v>2.354357362978045E-4</v>
      </c>
      <c r="D24" s="32">
        <v>1.0447371123232599E-4</v>
      </c>
      <c r="E24" s="32">
        <v>1.6677027195305164E-4</v>
      </c>
      <c r="F24" s="32">
        <v>1.5252427394289988E-4</v>
      </c>
      <c r="G24" s="32">
        <v>1.1116424894582386E-7</v>
      </c>
      <c r="H24" s="32">
        <v>7.1254963203569363E-6</v>
      </c>
      <c r="I24" s="32">
        <v>1.2537269393873241E-7</v>
      </c>
      <c r="J24" s="32">
        <v>1.3323577034934394E-7</v>
      </c>
      <c r="K24" s="32">
        <v>1.4514939664135236E-7</v>
      </c>
      <c r="L24" s="32">
        <v>2.8875343833862255E-4</v>
      </c>
      <c r="M24" s="32">
        <v>1.2158317958775661E-5</v>
      </c>
      <c r="N24" s="32">
        <v>8.4514125641369257E-4</v>
      </c>
      <c r="O24" s="32">
        <v>1.0516890705066888E-3</v>
      </c>
      <c r="P24" s="32">
        <v>1.0802683928206862E-4</v>
      </c>
      <c r="Q24" s="32">
        <v>6.7871337726616108E-3</v>
      </c>
      <c r="R24" s="32">
        <v>6.685663395003749E-3</v>
      </c>
      <c r="S24" s="32">
        <v>1.0876879739458058E-2</v>
      </c>
      <c r="T24" s="32">
        <v>2.5438635022377166E-3</v>
      </c>
      <c r="U24" s="32">
        <v>1.6286921072982036E-2</v>
      </c>
      <c r="V24" s="32">
        <v>3.8234072358130734E-2</v>
      </c>
      <c r="W24" s="32">
        <v>5.3691984608514577E-2</v>
      </c>
      <c r="X24" s="32">
        <v>0.10068163896346706</v>
      </c>
      <c r="Y24" s="32">
        <v>0.15439074829388535</v>
      </c>
      <c r="Z24" s="32">
        <v>8.578327195963191E-2</v>
      </c>
      <c r="AA24" s="32">
        <v>0.10349813832426338</v>
      </c>
    </row>
    <row r="25" spans="1:27" s="30" customFormat="1" x14ac:dyDescent="0.35">
      <c r="A25" s="31" t="s">
        <v>119</v>
      </c>
      <c r="B25" s="31" t="s">
        <v>62</v>
      </c>
      <c r="C25" s="32">
        <v>8.7093808038338077E-2</v>
      </c>
      <c r="D25" s="32">
        <v>8.8623901170939018E-2</v>
      </c>
      <c r="E25" s="32">
        <v>8.5236677697906729E-2</v>
      </c>
      <c r="F25" s="32">
        <v>0.11479895338848953</v>
      </c>
      <c r="G25" s="32">
        <v>0.11857941769519419</v>
      </c>
      <c r="H25" s="32">
        <v>0.12150074099190744</v>
      </c>
      <c r="I25" s="32">
        <v>0.12330151996021516</v>
      </c>
      <c r="J25" s="32">
        <v>0.14997068583570683</v>
      </c>
      <c r="K25" s="32">
        <v>0.12925137980921375</v>
      </c>
      <c r="L25" s="32">
        <v>0.13571634657986345</v>
      </c>
      <c r="M25" s="32">
        <v>0.11694639269406391</v>
      </c>
      <c r="N25" s="32">
        <v>0.11963777819973773</v>
      </c>
      <c r="O25" s="32">
        <v>0.14560410416384104</v>
      </c>
      <c r="P25" s="32">
        <v>0.14675474090148738</v>
      </c>
      <c r="Q25" s="32">
        <v>0.15163773226637733</v>
      </c>
      <c r="R25" s="32">
        <v>0.1479712175053122</v>
      </c>
      <c r="S25" s="32">
        <v>0.1797253492472535</v>
      </c>
      <c r="T25" s="32">
        <v>0.15152749333152493</v>
      </c>
      <c r="U25" s="32">
        <v>0.13705788236357883</v>
      </c>
      <c r="V25" s="32">
        <v>0.14002283945928837</v>
      </c>
      <c r="W25" s="32">
        <v>0.12945901103124005</v>
      </c>
      <c r="X25" s="32">
        <v>0.14571269180342694</v>
      </c>
      <c r="Y25" s="32">
        <v>0.15271717347077177</v>
      </c>
      <c r="Z25" s="32">
        <v>0.14791326800488269</v>
      </c>
      <c r="AA25" s="32">
        <v>0.14989032732040322</v>
      </c>
    </row>
    <row r="26" spans="1:27" s="30" customFormat="1" x14ac:dyDescent="0.35">
      <c r="A26" s="31" t="s">
        <v>119</v>
      </c>
      <c r="B26" s="31" t="s">
        <v>66</v>
      </c>
      <c r="C26" s="32">
        <v>0.3360319970579983</v>
      </c>
      <c r="D26" s="32">
        <v>0.38169374545983331</v>
      </c>
      <c r="E26" s="32">
        <v>0.35532678333860329</v>
      </c>
      <c r="F26" s="32">
        <v>0.34407948061461219</v>
      </c>
      <c r="G26" s="32">
        <v>0.35660233000680464</v>
      </c>
      <c r="H26" s="32">
        <v>0.37855294968292902</v>
      </c>
      <c r="I26" s="32">
        <v>0.37638920485891147</v>
      </c>
      <c r="J26" s="32">
        <v>0.34399932319546189</v>
      </c>
      <c r="K26" s="32">
        <v>0.32383713093018107</v>
      </c>
      <c r="L26" s="32">
        <v>0.3427747578108496</v>
      </c>
      <c r="M26" s="32">
        <v>0.38167533279683669</v>
      </c>
      <c r="N26" s="32">
        <v>0.33815368241223603</v>
      </c>
      <c r="O26" s="32">
        <v>0.32137237713492744</v>
      </c>
      <c r="P26" s="32">
        <v>0.34820602380192267</v>
      </c>
      <c r="Q26" s="32">
        <v>0.3581808437518112</v>
      </c>
      <c r="R26" s="32">
        <v>0.35400736202563421</v>
      </c>
      <c r="S26" s="32">
        <v>0.33108496712409269</v>
      </c>
      <c r="T26" s="32">
        <v>0.30321477529318502</v>
      </c>
      <c r="U26" s="32">
        <v>0.31935747701480149</v>
      </c>
      <c r="V26" s="32">
        <v>0.31566373194012126</v>
      </c>
      <c r="W26" s="32">
        <v>0.31714765881682483</v>
      </c>
      <c r="X26" s="32">
        <v>0.29757635754616729</v>
      </c>
      <c r="Y26" s="32">
        <v>0.33093621798605732</v>
      </c>
      <c r="Z26" s="32">
        <v>0.34108585858593998</v>
      </c>
      <c r="AA26" s="32">
        <v>0.33824080300493298</v>
      </c>
    </row>
    <row r="27" spans="1:27" s="30" customFormat="1" x14ac:dyDescent="0.35">
      <c r="A27" s="31" t="s">
        <v>119</v>
      </c>
      <c r="B27" s="31" t="s">
        <v>65</v>
      </c>
      <c r="C27" s="32">
        <v>0.24810284397736349</v>
      </c>
      <c r="D27" s="32">
        <v>0.25912857332124617</v>
      </c>
      <c r="E27" s="32">
        <v>0.26398902769863702</v>
      </c>
      <c r="F27" s="32">
        <v>0.27693252399812607</v>
      </c>
      <c r="G27" s="32">
        <v>0.26714182953174243</v>
      </c>
      <c r="H27" s="32">
        <v>0.29339212599871267</v>
      </c>
      <c r="I27" s="32">
        <v>0.29810602841991385</v>
      </c>
      <c r="J27" s="32">
        <v>0.26698593339923066</v>
      </c>
      <c r="K27" s="32">
        <v>0.27527163553469314</v>
      </c>
      <c r="L27" s="32">
        <v>0.29232544565640167</v>
      </c>
      <c r="M27" s="32">
        <v>0.29738845343808168</v>
      </c>
      <c r="N27" s="32">
        <v>0.29313622816944523</v>
      </c>
      <c r="O27" s="32">
        <v>0.28646592521250386</v>
      </c>
      <c r="P27" s="32">
        <v>0.27829673440761815</v>
      </c>
      <c r="Q27" s="32">
        <v>0.29937680190660831</v>
      </c>
      <c r="R27" s="32">
        <v>0.29983271745489326</v>
      </c>
      <c r="S27" s="32">
        <v>0.27185046573692656</v>
      </c>
      <c r="T27" s="32">
        <v>0.28084401913413909</v>
      </c>
      <c r="U27" s="32">
        <v>0.29811347013904965</v>
      </c>
      <c r="V27" s="32">
        <v>0.30459793876844837</v>
      </c>
      <c r="W27" s="32">
        <v>0.29892701273135236</v>
      </c>
      <c r="X27" s="32">
        <v>0.29026459958731221</v>
      </c>
      <c r="Y27" s="32">
        <v>0.28220717468246459</v>
      </c>
      <c r="Z27" s="32">
        <v>0.30354896333010528</v>
      </c>
      <c r="AA27" s="32">
        <v>0.30367289691513705</v>
      </c>
    </row>
    <row r="28" spans="1:27" s="30" customFormat="1" x14ac:dyDescent="0.35">
      <c r="A28" s="31" t="s">
        <v>119</v>
      </c>
      <c r="B28" s="31" t="s">
        <v>34</v>
      </c>
      <c r="C28" s="32" t="s">
        <v>152</v>
      </c>
      <c r="D28" s="32" t="s">
        <v>152</v>
      </c>
      <c r="E28" s="32" t="s">
        <v>152</v>
      </c>
      <c r="F28" s="32" t="s">
        <v>152</v>
      </c>
      <c r="G28" s="32" t="s">
        <v>152</v>
      </c>
      <c r="H28" s="32" t="s">
        <v>152</v>
      </c>
      <c r="I28" s="32" t="s">
        <v>152</v>
      </c>
      <c r="J28" s="32" t="s">
        <v>152</v>
      </c>
      <c r="K28" s="32" t="s">
        <v>152</v>
      </c>
      <c r="L28" s="32">
        <v>0.13054575557088921</v>
      </c>
      <c r="M28" s="32">
        <v>0.12110457088497294</v>
      </c>
      <c r="N28" s="32">
        <v>0.13144226986586219</v>
      </c>
      <c r="O28" s="32">
        <v>0.12666601700066588</v>
      </c>
      <c r="P28" s="32">
        <v>0.12283417824443169</v>
      </c>
      <c r="Q28" s="32">
        <v>0.13121691960854653</v>
      </c>
      <c r="R28" s="32">
        <v>0.13061605248480537</v>
      </c>
      <c r="S28" s="32">
        <v>0.12703272641288563</v>
      </c>
      <c r="T28" s="32">
        <v>0.1246951250853241</v>
      </c>
      <c r="U28" s="32">
        <v>0.12845496105441551</v>
      </c>
      <c r="V28" s="32">
        <v>0.12521887192943623</v>
      </c>
      <c r="W28" s="32">
        <v>0.12595799225800799</v>
      </c>
      <c r="X28" s="32">
        <v>0.12369194859330747</v>
      </c>
      <c r="Y28" s="32">
        <v>0.1200357433531177</v>
      </c>
      <c r="Z28" s="32">
        <v>0.12902886771507019</v>
      </c>
      <c r="AA28" s="32">
        <v>0.12731613729439628</v>
      </c>
    </row>
    <row r="29" spans="1:27" s="30" customFormat="1" x14ac:dyDescent="0.35">
      <c r="A29" s="31" t="s">
        <v>119</v>
      </c>
      <c r="B29" s="31" t="s">
        <v>70</v>
      </c>
      <c r="C29" s="32">
        <v>2.7133001807458147E-3</v>
      </c>
      <c r="D29" s="32">
        <v>1.1316148687214611E-2</v>
      </c>
      <c r="E29" s="32">
        <v>2.5139685121765599E-2</v>
      </c>
      <c r="F29" s="32">
        <v>3.431936153408114E-2</v>
      </c>
      <c r="G29" s="32">
        <v>2.4818282413054282E-2</v>
      </c>
      <c r="H29" s="32">
        <v>4.9880046849306643E-2</v>
      </c>
      <c r="I29" s="32">
        <v>6.1382193251387836E-2</v>
      </c>
      <c r="J29" s="32">
        <v>4.0739895719318402E-2</v>
      </c>
      <c r="K29" s="32">
        <v>6.6720964988849635E-2</v>
      </c>
      <c r="L29" s="32">
        <v>0.13496867477615906</v>
      </c>
      <c r="M29" s="32">
        <v>9.5561702469111845E-2</v>
      </c>
      <c r="N29" s="32">
        <v>0.137683513644383</v>
      </c>
      <c r="O29" s="32">
        <v>0.14512508892002521</v>
      </c>
      <c r="P29" s="32">
        <v>0.14435724923184048</v>
      </c>
      <c r="Q29" s="32">
        <v>0.19698554671487242</v>
      </c>
      <c r="R29" s="32">
        <v>0.20467902494715262</v>
      </c>
      <c r="S29" s="32">
        <v>0.2290716886622384</v>
      </c>
      <c r="T29" s="32">
        <v>0.22096388295435321</v>
      </c>
      <c r="U29" s="32">
        <v>0.23894549065647816</v>
      </c>
      <c r="V29" s="32">
        <v>0.25254625013199489</v>
      </c>
      <c r="W29" s="32">
        <v>0.25270972398466784</v>
      </c>
      <c r="X29" s="32">
        <v>0.2368327916687227</v>
      </c>
      <c r="Y29" s="32">
        <v>0.24251107093910393</v>
      </c>
      <c r="Z29" s="32">
        <v>0.25817031249352534</v>
      </c>
      <c r="AA29" s="32">
        <v>0.25577447428772038</v>
      </c>
    </row>
    <row r="30" spans="1:27" s="30" customFormat="1" x14ac:dyDescent="0.35">
      <c r="A30" s="31" t="s">
        <v>119</v>
      </c>
      <c r="B30" s="31" t="s">
        <v>52</v>
      </c>
      <c r="C30" s="32">
        <v>4.2661907171284798E-2</v>
      </c>
      <c r="D30" s="32">
        <v>6.5698382705641961E-2</v>
      </c>
      <c r="E30" s="32">
        <v>7.2668037568047295E-2</v>
      </c>
      <c r="F30" s="32">
        <v>7.5062223326847768E-2</v>
      </c>
      <c r="G30" s="32">
        <v>7.5495570793043421E-2</v>
      </c>
      <c r="H30" s="32">
        <v>8.3021673845298766E-2</v>
      </c>
      <c r="I30" s="32">
        <v>8.3952774636981004E-2</v>
      </c>
      <c r="J30" s="32">
        <v>7.2764474086299699E-2</v>
      </c>
      <c r="K30" s="32">
        <v>8.0729071009787851E-2</v>
      </c>
      <c r="L30" s="32">
        <v>9.224042574708867E-2</v>
      </c>
      <c r="M30" s="32">
        <v>8.7442968812148317E-2</v>
      </c>
      <c r="N30" s="32">
        <v>9.2554775964900263E-2</v>
      </c>
      <c r="O30" s="32">
        <v>9.2018876390975099E-2</v>
      </c>
      <c r="P30" s="32">
        <v>9.0074501615025906E-2</v>
      </c>
      <c r="Q30" s="32">
        <v>9.4630779101762014E-2</v>
      </c>
      <c r="R30" s="32">
        <v>9.202861886071112E-2</v>
      </c>
      <c r="S30" s="32">
        <v>9.0203717585222359E-2</v>
      </c>
      <c r="T30" s="32">
        <v>8.8926571221001602E-2</v>
      </c>
      <c r="U30" s="32">
        <v>8.9548897404309866E-2</v>
      </c>
      <c r="V30" s="32">
        <v>8.9259963707126869E-2</v>
      </c>
      <c r="W30" s="32">
        <v>8.8759777940104256E-2</v>
      </c>
      <c r="X30" s="32">
        <v>8.9276440859210562E-2</v>
      </c>
      <c r="Y30" s="32">
        <v>8.7543503594011779E-2</v>
      </c>
      <c r="Z30" s="32">
        <v>9.0971962443519711E-2</v>
      </c>
      <c r="AA30" s="32">
        <v>9.0337188804852267E-2</v>
      </c>
    </row>
    <row r="32" spans="1:27" s="30" customFormat="1" x14ac:dyDescent="0.35"/>
    <row r="33" spans="1:27" s="30" customFormat="1"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s="30" customFormat="1" x14ac:dyDescent="0.35">
      <c r="A34" s="31" t="s">
        <v>120</v>
      </c>
      <c r="B34" s="31" t="s">
        <v>60</v>
      </c>
      <c r="C34" s="32">
        <v>0.67432496400864483</v>
      </c>
      <c r="D34" s="32">
        <v>0.57624020324298675</v>
      </c>
      <c r="E34" s="32">
        <v>0.5817130960769703</v>
      </c>
      <c r="F34" s="32">
        <v>0.60192475868091277</v>
      </c>
      <c r="G34" s="32">
        <v>0.58999659655516923</v>
      </c>
      <c r="H34" s="32">
        <v>0.59072945513769104</v>
      </c>
      <c r="I34" s="32">
        <v>0.58593966448691204</v>
      </c>
      <c r="J34" s="32">
        <v>0.57332936218789465</v>
      </c>
      <c r="K34" s="32">
        <v>0.58095223434385157</v>
      </c>
      <c r="L34" s="32">
        <v>0.55514797078511025</v>
      </c>
      <c r="M34" s="32">
        <v>0.51761392681766039</v>
      </c>
      <c r="N34" s="32">
        <v>0.5632468355967617</v>
      </c>
      <c r="O34" s="32">
        <v>0.64790774362942283</v>
      </c>
      <c r="P34" s="32">
        <v>0.5301195770189151</v>
      </c>
      <c r="Q34" s="32">
        <v>0.58998905276931668</v>
      </c>
      <c r="R34" s="32">
        <v>0.56474719838953369</v>
      </c>
      <c r="S34" s="32">
        <v>0.64272426408539851</v>
      </c>
      <c r="T34" s="32">
        <v>0.68728721590109976</v>
      </c>
      <c r="U34" s="32">
        <v>0.66092758759716064</v>
      </c>
      <c r="V34" s="32">
        <v>0.63632216451951618</v>
      </c>
      <c r="W34" s="32">
        <v>0.59984696536482474</v>
      </c>
      <c r="X34" s="32">
        <v>0.67562632207051743</v>
      </c>
      <c r="Y34" s="32">
        <v>0.59264014418816857</v>
      </c>
      <c r="Z34" s="32">
        <v>0.54468727494164981</v>
      </c>
      <c r="AA34" s="32">
        <v>0.54461695002919086</v>
      </c>
    </row>
    <row r="35" spans="1:27" s="30" customFormat="1" x14ac:dyDescent="0.35">
      <c r="A35" s="31" t="s">
        <v>120</v>
      </c>
      <c r="B35" s="31" t="s">
        <v>68</v>
      </c>
      <c r="C35" s="32" t="s">
        <v>152</v>
      </c>
      <c r="D35" s="32" t="s">
        <v>152</v>
      </c>
      <c r="E35" s="32" t="s">
        <v>152</v>
      </c>
      <c r="F35" s="32" t="s">
        <v>152</v>
      </c>
      <c r="G35" s="32" t="s">
        <v>152</v>
      </c>
      <c r="H35" s="32" t="s">
        <v>152</v>
      </c>
      <c r="I35" s="32" t="s">
        <v>152</v>
      </c>
      <c r="J35" s="32" t="s">
        <v>152</v>
      </c>
      <c r="K35" s="32" t="s">
        <v>152</v>
      </c>
      <c r="L35" s="32" t="s">
        <v>152</v>
      </c>
      <c r="M35" s="32" t="s">
        <v>152</v>
      </c>
      <c r="N35" s="32" t="s">
        <v>152</v>
      </c>
      <c r="O35" s="32" t="s">
        <v>152</v>
      </c>
      <c r="P35" s="32" t="s">
        <v>152</v>
      </c>
      <c r="Q35" s="32" t="s">
        <v>152</v>
      </c>
      <c r="R35" s="32" t="s">
        <v>152</v>
      </c>
      <c r="S35" s="32" t="s">
        <v>152</v>
      </c>
      <c r="T35" s="32" t="s">
        <v>152</v>
      </c>
      <c r="U35" s="32" t="s">
        <v>152</v>
      </c>
      <c r="V35" s="32" t="s">
        <v>152</v>
      </c>
      <c r="W35" s="32" t="s">
        <v>152</v>
      </c>
      <c r="X35" s="32" t="s">
        <v>152</v>
      </c>
      <c r="Y35" s="32" t="s">
        <v>152</v>
      </c>
      <c r="Z35" s="32" t="s">
        <v>152</v>
      </c>
      <c r="AA35" s="32" t="s">
        <v>152</v>
      </c>
    </row>
    <row r="36" spans="1:27" s="30" customFormat="1" x14ac:dyDescent="0.35">
      <c r="A36" s="31" t="s">
        <v>120</v>
      </c>
      <c r="B36" s="31" t="s">
        <v>18</v>
      </c>
      <c r="C36" s="32">
        <v>0.12498826820019737</v>
      </c>
      <c r="D36" s="32">
        <v>8.4098107021282759E-2</v>
      </c>
      <c r="E36" s="32">
        <v>8.8959983484365165E-2</v>
      </c>
      <c r="F36" s="32">
        <v>0.10193003180566559</v>
      </c>
      <c r="G36" s="32">
        <v>9.4781664175625002E-2</v>
      </c>
      <c r="H36" s="32">
        <v>9.3577769608841413E-2</v>
      </c>
      <c r="I36" s="32">
        <v>9.3577770705695382E-2</v>
      </c>
      <c r="J36" s="32">
        <v>9.3577777652318492E-2</v>
      </c>
      <c r="K36" s="32">
        <v>9.3577778471821652E-2</v>
      </c>
      <c r="L36" s="32">
        <v>9.3841062819907964E-2</v>
      </c>
      <c r="M36" s="32">
        <v>9.3577786464181037E-2</v>
      </c>
      <c r="N36" s="32">
        <v>0.1055860347387437</v>
      </c>
      <c r="O36" s="32">
        <v>0.15524106680157934</v>
      </c>
      <c r="P36" s="32">
        <v>0.10777479525274952</v>
      </c>
      <c r="Q36" s="32">
        <v>0.15426479340554375</v>
      </c>
      <c r="R36" s="32">
        <v>0.16536686786435401</v>
      </c>
      <c r="S36" s="32">
        <v>0.20770793827484069</v>
      </c>
      <c r="T36" s="32">
        <v>0.21927838159164065</v>
      </c>
      <c r="U36" s="32">
        <v>0.23255986444602547</v>
      </c>
      <c r="V36" s="32">
        <v>0.27498432538645168</v>
      </c>
      <c r="W36" s="32">
        <v>0.28885165475535995</v>
      </c>
      <c r="X36" s="32">
        <v>0.36929717035706294</v>
      </c>
      <c r="Y36" s="32">
        <v>0.33434412961546861</v>
      </c>
      <c r="Z36" s="32">
        <v>0.28114609801653334</v>
      </c>
      <c r="AA36" s="32">
        <v>0.40253630054565526</v>
      </c>
    </row>
    <row r="37" spans="1:27" s="30" customFormat="1" x14ac:dyDescent="0.35">
      <c r="A37" s="31" t="s">
        <v>120</v>
      </c>
      <c r="B37" s="31" t="s">
        <v>30</v>
      </c>
      <c r="C37" s="32" t="s">
        <v>152</v>
      </c>
      <c r="D37" s="32" t="s">
        <v>152</v>
      </c>
      <c r="E37" s="32" t="s">
        <v>152</v>
      </c>
      <c r="F37" s="32" t="s">
        <v>152</v>
      </c>
      <c r="G37" s="32" t="s">
        <v>152</v>
      </c>
      <c r="H37" s="32" t="s">
        <v>152</v>
      </c>
      <c r="I37" s="32" t="s">
        <v>152</v>
      </c>
      <c r="J37" s="32" t="s">
        <v>152</v>
      </c>
      <c r="K37" s="32" t="s">
        <v>152</v>
      </c>
      <c r="L37" s="32" t="s">
        <v>152</v>
      </c>
      <c r="M37" s="32" t="s">
        <v>152</v>
      </c>
      <c r="N37" s="32" t="s">
        <v>152</v>
      </c>
      <c r="O37" s="32" t="s">
        <v>152</v>
      </c>
      <c r="P37" s="32" t="s">
        <v>152</v>
      </c>
      <c r="Q37" s="32" t="s">
        <v>152</v>
      </c>
      <c r="R37" s="32" t="s">
        <v>152</v>
      </c>
      <c r="S37" s="32" t="s">
        <v>152</v>
      </c>
      <c r="T37" s="32" t="s">
        <v>152</v>
      </c>
      <c r="U37" s="32" t="s">
        <v>152</v>
      </c>
      <c r="V37" s="32" t="s">
        <v>152</v>
      </c>
      <c r="W37" s="32" t="s">
        <v>152</v>
      </c>
      <c r="X37" s="32" t="s">
        <v>152</v>
      </c>
      <c r="Y37" s="32" t="s">
        <v>152</v>
      </c>
      <c r="Z37" s="32" t="s">
        <v>152</v>
      </c>
      <c r="AA37" s="32" t="s">
        <v>152</v>
      </c>
    </row>
    <row r="38" spans="1:27" s="30" customFormat="1" x14ac:dyDescent="0.35">
      <c r="A38" s="31" t="s">
        <v>120</v>
      </c>
      <c r="B38" s="31" t="s">
        <v>63</v>
      </c>
      <c r="C38" s="32">
        <v>3.616207513060426E-4</v>
      </c>
      <c r="D38" s="32">
        <v>1.1882630052509159E-7</v>
      </c>
      <c r="E38" s="32">
        <v>3.7258374384039403E-5</v>
      </c>
      <c r="F38" s="32">
        <v>7.529485144250705E-5</v>
      </c>
      <c r="G38" s="32">
        <v>1.0849101823601009E-7</v>
      </c>
      <c r="H38" s="32">
        <v>2.9312977657595007E-5</v>
      </c>
      <c r="I38" s="32">
        <v>1.1530778493368337E-7</v>
      </c>
      <c r="J38" s="32">
        <v>2.0599077596680119E-5</v>
      </c>
      <c r="K38" s="32">
        <v>1.2415634750341323E-7</v>
      </c>
      <c r="L38" s="32">
        <v>1.4329884697549966E-5</v>
      </c>
      <c r="M38" s="32">
        <v>1.2720354493789221E-7</v>
      </c>
      <c r="N38" s="32">
        <v>1.0714346443855308E-3</v>
      </c>
      <c r="O38" s="32">
        <v>1.6771390865698639E-3</v>
      </c>
      <c r="P38" s="32">
        <v>1.2633496963378348E-7</v>
      </c>
      <c r="Q38" s="32">
        <v>3.3595892546675696E-3</v>
      </c>
      <c r="R38" s="32">
        <v>8.9674772678514491E-3</v>
      </c>
      <c r="S38" s="32">
        <v>6.5264183418415654E-3</v>
      </c>
      <c r="T38" s="32">
        <v>2.3621072702545449E-3</v>
      </c>
      <c r="U38" s="32">
        <v>1.1991277687007224E-2</v>
      </c>
      <c r="V38" s="32">
        <v>1.0002817001373164E-2</v>
      </c>
      <c r="W38" s="32">
        <v>1.1870814942352412E-2</v>
      </c>
      <c r="X38" s="32">
        <v>3.7440845412576251E-2</v>
      </c>
      <c r="Y38" s="32">
        <v>3.4503327960164157E-2</v>
      </c>
      <c r="Z38" s="32">
        <v>4.2470447811055065E-2</v>
      </c>
      <c r="AA38" s="32">
        <v>6.5399425441389311E-2</v>
      </c>
    </row>
    <row r="39" spans="1:27" s="30" customFormat="1" x14ac:dyDescent="0.35">
      <c r="A39" s="31" t="s">
        <v>120</v>
      </c>
      <c r="B39" s="31" t="s">
        <v>62</v>
      </c>
      <c r="C39" s="32">
        <v>0.52188700953997336</v>
      </c>
      <c r="D39" s="32">
        <v>0.52056047160337549</v>
      </c>
      <c r="E39" s="32">
        <v>0.52126597951227427</v>
      </c>
      <c r="F39" s="32">
        <v>0.51844006030615675</v>
      </c>
      <c r="G39" s="32">
        <v>0.51712425625888037</v>
      </c>
      <c r="H39" s="32">
        <v>0.51710526034588855</v>
      </c>
      <c r="I39" s="32">
        <v>0.51800979089208654</v>
      </c>
      <c r="J39" s="32">
        <v>0.51241353949496216</v>
      </c>
      <c r="K39" s="32">
        <v>0.51366902252988689</v>
      </c>
      <c r="L39" s="32">
        <v>0.51260862212822755</v>
      </c>
      <c r="M39" s="32">
        <v>0.51353233584996805</v>
      </c>
      <c r="N39" s="32">
        <v>0.51016435148790318</v>
      </c>
      <c r="O39" s="32">
        <v>0.50942822240695751</v>
      </c>
      <c r="P39" s="32">
        <v>0.50765940029113299</v>
      </c>
      <c r="Q39" s="32">
        <v>0.50728547443286987</v>
      </c>
      <c r="R39" s="32">
        <v>0.50260456237628381</v>
      </c>
      <c r="S39" s="32">
        <v>0.43246127369586274</v>
      </c>
      <c r="T39" s="32">
        <v>0.43398502144734852</v>
      </c>
      <c r="U39" s="32">
        <v>0.43248021308980211</v>
      </c>
      <c r="V39" s="32">
        <v>0.43444854365573543</v>
      </c>
      <c r="W39" s="32">
        <v>0.43378689290161887</v>
      </c>
      <c r="X39" s="32" t="s">
        <v>152</v>
      </c>
      <c r="Y39" s="32" t="s">
        <v>152</v>
      </c>
      <c r="Z39" s="32" t="s">
        <v>152</v>
      </c>
      <c r="AA39" s="32" t="s">
        <v>152</v>
      </c>
    </row>
    <row r="40" spans="1:27" s="30" customFormat="1" x14ac:dyDescent="0.35">
      <c r="A40" s="31" t="s">
        <v>120</v>
      </c>
      <c r="B40" s="31" t="s">
        <v>66</v>
      </c>
      <c r="C40" s="32">
        <v>0.36463165365745093</v>
      </c>
      <c r="D40" s="32">
        <v>0.43419909512058436</v>
      </c>
      <c r="E40" s="32">
        <v>0.38975462843120379</v>
      </c>
      <c r="F40" s="32">
        <v>0.34339526326857406</v>
      </c>
      <c r="G40" s="32">
        <v>0.40547667514248281</v>
      </c>
      <c r="H40" s="32">
        <v>0.41011034354624049</v>
      </c>
      <c r="I40" s="32">
        <v>0.43324176372770989</v>
      </c>
      <c r="J40" s="32">
        <v>0.43369814207332114</v>
      </c>
      <c r="K40" s="32">
        <v>0.4171517283929238</v>
      </c>
      <c r="L40" s="32">
        <v>0.414540894364339</v>
      </c>
      <c r="M40" s="32">
        <v>0.39088654337501078</v>
      </c>
      <c r="N40" s="32">
        <v>0.37153733819459372</v>
      </c>
      <c r="O40" s="32">
        <v>0.34382806440189112</v>
      </c>
      <c r="P40" s="32">
        <v>0.37467333400123654</v>
      </c>
      <c r="Q40" s="32">
        <v>0.36658618232040602</v>
      </c>
      <c r="R40" s="32">
        <v>0.39537043153880758</v>
      </c>
      <c r="S40" s="32">
        <v>0.40668790774418673</v>
      </c>
      <c r="T40" s="32">
        <v>0.39954909327441085</v>
      </c>
      <c r="U40" s="32">
        <v>0.40790315388595755</v>
      </c>
      <c r="V40" s="32">
        <v>0.36331339384992661</v>
      </c>
      <c r="W40" s="32">
        <v>0.35012012093336303</v>
      </c>
      <c r="X40" s="32">
        <v>0.30597089645436099</v>
      </c>
      <c r="Y40" s="32">
        <v>0.36129733783773382</v>
      </c>
      <c r="Z40" s="32">
        <v>0.35179190045706749</v>
      </c>
      <c r="AA40" s="32">
        <v>0.37513278645910342</v>
      </c>
    </row>
    <row r="41" spans="1:27" s="30" customFormat="1" x14ac:dyDescent="0.35">
      <c r="A41" s="31" t="s">
        <v>120</v>
      </c>
      <c r="B41" s="31" t="s">
        <v>65</v>
      </c>
      <c r="C41" s="32">
        <v>0.30285422147331292</v>
      </c>
      <c r="D41" s="32">
        <v>0.31018441461977053</v>
      </c>
      <c r="E41" s="32">
        <v>0.31217470724271595</v>
      </c>
      <c r="F41" s="32">
        <v>0.29776182328125189</v>
      </c>
      <c r="G41" s="32">
        <v>0.29145704604974881</v>
      </c>
      <c r="H41" s="32">
        <v>0.31000308757839129</v>
      </c>
      <c r="I41" s="32">
        <v>0.30971912028242976</v>
      </c>
      <c r="J41" s="32">
        <v>0.25941321673228979</v>
      </c>
      <c r="K41" s="32">
        <v>0.28774298551101501</v>
      </c>
      <c r="L41" s="32">
        <v>0.29873891698900862</v>
      </c>
      <c r="M41" s="32">
        <v>0.31139263548279222</v>
      </c>
      <c r="N41" s="32">
        <v>0.30922126373044684</v>
      </c>
      <c r="O41" s="32">
        <v>0.29727195087082231</v>
      </c>
      <c r="P41" s="32">
        <v>0.29137501558832946</v>
      </c>
      <c r="Q41" s="32">
        <v>0.30910246192936025</v>
      </c>
      <c r="R41" s="32">
        <v>0.30786591178659395</v>
      </c>
      <c r="S41" s="32">
        <v>0.25802964710771475</v>
      </c>
      <c r="T41" s="32">
        <v>0.28515414279632262</v>
      </c>
      <c r="U41" s="32">
        <v>0.2975548297645712</v>
      </c>
      <c r="V41" s="32">
        <v>0.30837437903171372</v>
      </c>
      <c r="W41" s="32">
        <v>0.30622706922879794</v>
      </c>
      <c r="X41" s="32">
        <v>0.29709698113627991</v>
      </c>
      <c r="Y41" s="32">
        <v>0.29202172494622691</v>
      </c>
      <c r="Z41" s="32">
        <v>0.30740660787074187</v>
      </c>
      <c r="AA41" s="32">
        <v>0.30984044464539984</v>
      </c>
    </row>
    <row r="42" spans="1:27" s="30" customFormat="1" x14ac:dyDescent="0.35">
      <c r="A42" s="31" t="s">
        <v>120</v>
      </c>
      <c r="B42" s="31" t="s">
        <v>34</v>
      </c>
      <c r="C42" s="32">
        <v>2.7378870221012704E-2</v>
      </c>
      <c r="D42" s="32">
        <v>3.6094043681529138E-2</v>
      </c>
      <c r="E42" s="32">
        <v>5.4235691013435068E-2</v>
      </c>
      <c r="F42" s="32">
        <v>5.4862541473255283E-2</v>
      </c>
      <c r="G42" s="32">
        <v>5.520429574805473E-2</v>
      </c>
      <c r="H42" s="32">
        <v>6.8921890852115267E-2</v>
      </c>
      <c r="I42" s="32">
        <v>6.4971846598667907E-2</v>
      </c>
      <c r="J42" s="32">
        <v>5.5779479976654493E-2</v>
      </c>
      <c r="K42" s="32">
        <v>6.173508741193879E-2</v>
      </c>
      <c r="L42" s="32">
        <v>7.0998256502595988E-2</v>
      </c>
      <c r="M42" s="32">
        <v>6.3198301586288072E-2</v>
      </c>
      <c r="N42" s="32">
        <v>7.2794488711921679E-2</v>
      </c>
      <c r="O42" s="32">
        <v>0.11503706949296776</v>
      </c>
      <c r="P42" s="32">
        <v>0.10774793982513542</v>
      </c>
      <c r="Q42" s="32">
        <v>0.11706460128927818</v>
      </c>
      <c r="R42" s="32">
        <v>0.11404038522090253</v>
      </c>
      <c r="S42" s="32">
        <v>0.11041761284706239</v>
      </c>
      <c r="T42" s="32">
        <v>0.11049704796324941</v>
      </c>
      <c r="U42" s="32">
        <v>0.11190582891797417</v>
      </c>
      <c r="V42" s="32">
        <v>0.11225561753814833</v>
      </c>
      <c r="W42" s="32">
        <v>0.11398961063411119</v>
      </c>
      <c r="X42" s="32">
        <v>0.11407277930646159</v>
      </c>
      <c r="Y42" s="32">
        <v>0.10925396416364001</v>
      </c>
      <c r="Z42" s="32">
        <v>0.11056457267053081</v>
      </c>
      <c r="AA42" s="32">
        <v>0.11005506682711609</v>
      </c>
    </row>
    <row r="43" spans="1:27" s="30" customFormat="1" x14ac:dyDescent="0.35">
      <c r="A43" s="31" t="s">
        <v>120</v>
      </c>
      <c r="B43" s="31" t="s">
        <v>70</v>
      </c>
      <c r="C43" s="32">
        <v>6.3910794680765836E-3</v>
      </c>
      <c r="D43" s="32">
        <v>1.6987136505647663E-2</v>
      </c>
      <c r="E43" s="32">
        <v>4.5750334454858606E-2</v>
      </c>
      <c r="F43" s="32">
        <v>4.3913354492580096E-2</v>
      </c>
      <c r="G43" s="32">
        <v>4.0943424503930549E-2</v>
      </c>
      <c r="H43" s="32">
        <v>6.0154789742032505E-2</v>
      </c>
      <c r="I43" s="32">
        <v>6.005158193405491E-2</v>
      </c>
      <c r="J43" s="32">
        <v>5.4317861703511605E-2</v>
      </c>
      <c r="K43" s="32">
        <v>6.1495648662220175E-2</v>
      </c>
      <c r="L43" s="32">
        <v>8.6516759567550797E-2</v>
      </c>
      <c r="M43" s="32">
        <v>7.5597622837239975E-2</v>
      </c>
      <c r="N43" s="32">
        <v>9.1156884893599632E-2</v>
      </c>
      <c r="O43" s="32">
        <v>7.9056254369973059E-2</v>
      </c>
      <c r="P43" s="32">
        <v>8.7876478014136949E-2</v>
      </c>
      <c r="Q43" s="32">
        <v>0.11704111512672462</v>
      </c>
      <c r="R43" s="32">
        <v>0.11498437718325563</v>
      </c>
      <c r="S43" s="32">
        <v>0.18200232288140072</v>
      </c>
      <c r="T43" s="32">
        <v>0.1821309052942755</v>
      </c>
      <c r="U43" s="32">
        <v>0.19013145357078795</v>
      </c>
      <c r="V43" s="32">
        <v>0.20151826819765209</v>
      </c>
      <c r="W43" s="32">
        <v>0.24928119984582425</v>
      </c>
      <c r="X43" s="32">
        <v>0.25068260717609386</v>
      </c>
      <c r="Y43" s="32">
        <v>0.23894974405614297</v>
      </c>
      <c r="Z43" s="32">
        <v>0.24626645004986197</v>
      </c>
      <c r="AA43" s="32">
        <v>0.24173728745601425</v>
      </c>
    </row>
    <row r="44" spans="1:27" s="30" customFormat="1" x14ac:dyDescent="0.35">
      <c r="A44" s="31" t="s">
        <v>120</v>
      </c>
      <c r="B44" s="31" t="s">
        <v>52</v>
      </c>
      <c r="C44" s="32">
        <v>8.084406349489047E-2</v>
      </c>
      <c r="D44" s="32">
        <v>6.3875461151199922E-2</v>
      </c>
      <c r="E44" s="32">
        <v>8.1200174692126564E-2</v>
      </c>
      <c r="F44" s="32">
        <v>8.3295313107211638E-2</v>
      </c>
      <c r="G44" s="32">
        <v>7.9318664316206308E-2</v>
      </c>
      <c r="H44" s="32">
        <v>8.5033034023572387E-2</v>
      </c>
      <c r="I44" s="32">
        <v>8.5996513481795947E-2</v>
      </c>
      <c r="J44" s="32">
        <v>7.940356648472971E-2</v>
      </c>
      <c r="K44" s="32">
        <v>8.3790281225767774E-2</v>
      </c>
      <c r="L44" s="32">
        <v>8.9899994570880618E-2</v>
      </c>
      <c r="M44" s="32">
        <v>8.5868222893742477E-2</v>
      </c>
      <c r="N44" s="32">
        <v>9.1866112209297052E-2</v>
      </c>
      <c r="O44" s="32">
        <v>9.364495020018572E-2</v>
      </c>
      <c r="P44" s="32">
        <v>9.393563452060702E-2</v>
      </c>
      <c r="Q44" s="32">
        <v>9.5785330591171516E-2</v>
      </c>
      <c r="R44" s="32">
        <v>9.5453062919368392E-2</v>
      </c>
      <c r="S44" s="32">
        <v>9.3100605504290293E-2</v>
      </c>
      <c r="T44" s="32">
        <v>9.2781760831150223E-2</v>
      </c>
      <c r="U44" s="32">
        <v>9.2582242540316745E-2</v>
      </c>
      <c r="V44" s="32">
        <v>9.144070395501977E-2</v>
      </c>
      <c r="W44" s="32">
        <v>9.1241378626749456E-2</v>
      </c>
      <c r="X44" s="32">
        <v>9.1570589969882543E-2</v>
      </c>
      <c r="Y44" s="32">
        <v>9.086726280791789E-2</v>
      </c>
      <c r="Z44" s="32">
        <v>8.9740582285100581E-2</v>
      </c>
      <c r="AA44" s="32">
        <v>9.0042709983800373E-2</v>
      </c>
    </row>
    <row r="46" spans="1:27" s="30" customFormat="1" x14ac:dyDescent="0.35"/>
    <row r="47" spans="1:27" s="30" customFormat="1"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s="30" customFormat="1" x14ac:dyDescent="0.35">
      <c r="A48" s="31" t="s">
        <v>121</v>
      </c>
      <c r="B48" s="31" t="s">
        <v>60</v>
      </c>
      <c r="C48" s="32" t="s">
        <v>152</v>
      </c>
      <c r="D48" s="32" t="s">
        <v>152</v>
      </c>
      <c r="E48" s="32" t="s">
        <v>152</v>
      </c>
      <c r="F48" s="32" t="s">
        <v>152</v>
      </c>
      <c r="G48" s="32" t="s">
        <v>152</v>
      </c>
      <c r="H48" s="32" t="s">
        <v>152</v>
      </c>
      <c r="I48" s="32" t="s">
        <v>152</v>
      </c>
      <c r="J48" s="32" t="s">
        <v>152</v>
      </c>
      <c r="K48" s="32" t="s">
        <v>152</v>
      </c>
      <c r="L48" s="32" t="s">
        <v>152</v>
      </c>
      <c r="M48" s="32" t="s">
        <v>152</v>
      </c>
      <c r="N48" s="32" t="s">
        <v>152</v>
      </c>
      <c r="O48" s="32" t="s">
        <v>152</v>
      </c>
      <c r="P48" s="32" t="s">
        <v>152</v>
      </c>
      <c r="Q48" s="32" t="s">
        <v>152</v>
      </c>
      <c r="R48" s="32" t="s">
        <v>152</v>
      </c>
      <c r="S48" s="32" t="s">
        <v>152</v>
      </c>
      <c r="T48" s="32" t="s">
        <v>152</v>
      </c>
      <c r="U48" s="32" t="s">
        <v>152</v>
      </c>
      <c r="V48" s="32" t="s">
        <v>152</v>
      </c>
      <c r="W48" s="32" t="s">
        <v>152</v>
      </c>
      <c r="X48" s="32" t="s">
        <v>152</v>
      </c>
      <c r="Y48" s="32" t="s">
        <v>152</v>
      </c>
      <c r="Z48" s="32" t="s">
        <v>152</v>
      </c>
      <c r="AA48" s="32" t="s">
        <v>152</v>
      </c>
    </row>
    <row r="49" spans="1:27" s="30" customFormat="1" x14ac:dyDescent="0.35">
      <c r="A49" s="31" t="s">
        <v>121</v>
      </c>
      <c r="B49" s="31" t="s">
        <v>68</v>
      </c>
      <c r="C49" s="32">
        <v>0.79651947691792757</v>
      </c>
      <c r="D49" s="32">
        <v>0.70287687728609338</v>
      </c>
      <c r="E49" s="32">
        <v>0.75606717827344627</v>
      </c>
      <c r="F49" s="32">
        <v>0.73782724425637713</v>
      </c>
      <c r="G49" s="32">
        <v>0.72087060890769539</v>
      </c>
      <c r="H49" s="32">
        <v>0.70244019460183127</v>
      </c>
      <c r="I49" s="32">
        <v>0.67175161968968899</v>
      </c>
      <c r="J49" s="32">
        <v>0.67891146812020375</v>
      </c>
      <c r="K49" s="32">
        <v>0.6654866283330515</v>
      </c>
      <c r="L49" s="32">
        <v>0.76008670992549876</v>
      </c>
      <c r="M49" s="32">
        <v>0.67311353383458616</v>
      </c>
      <c r="N49" s="32">
        <v>0.73449775809386475</v>
      </c>
      <c r="O49" s="32">
        <v>0.75047389020496447</v>
      </c>
      <c r="P49" s="32">
        <v>0.68713110172691994</v>
      </c>
      <c r="Q49" s="32">
        <v>0.66252761355443401</v>
      </c>
      <c r="R49" s="32">
        <v>0.62483202526865111</v>
      </c>
      <c r="S49" s="32">
        <v>0.7097819239880524</v>
      </c>
      <c r="T49" s="32">
        <v>0.69451609846534135</v>
      </c>
      <c r="U49" s="32">
        <v>0.71837423696226865</v>
      </c>
      <c r="V49" s="32">
        <v>0.68190899509046587</v>
      </c>
      <c r="W49" s="32">
        <v>0.72626182923061078</v>
      </c>
      <c r="X49" s="32">
        <v>0.72352255295773638</v>
      </c>
      <c r="Y49" s="32">
        <v>0.66302448243897405</v>
      </c>
      <c r="Z49" s="32">
        <v>0.58963612455797032</v>
      </c>
      <c r="AA49" s="32">
        <v>0.62274830159260486</v>
      </c>
    </row>
    <row r="50" spans="1:27" s="30" customFormat="1" x14ac:dyDescent="0.35">
      <c r="A50" s="31" t="s">
        <v>121</v>
      </c>
      <c r="B50" s="31" t="s">
        <v>18</v>
      </c>
      <c r="C50" s="32" t="s">
        <v>152</v>
      </c>
      <c r="D50" s="32" t="s">
        <v>152</v>
      </c>
      <c r="E50" s="32" t="s">
        <v>152</v>
      </c>
      <c r="F50" s="32" t="s">
        <v>152</v>
      </c>
      <c r="G50" s="32" t="s">
        <v>152</v>
      </c>
      <c r="H50" s="32" t="s">
        <v>152</v>
      </c>
      <c r="I50" s="32" t="s">
        <v>152</v>
      </c>
      <c r="J50" s="32" t="s">
        <v>152</v>
      </c>
      <c r="K50" s="32" t="s">
        <v>152</v>
      </c>
      <c r="L50" s="32" t="s">
        <v>152</v>
      </c>
      <c r="M50" s="32" t="s">
        <v>152</v>
      </c>
      <c r="N50" s="32" t="s">
        <v>152</v>
      </c>
      <c r="O50" s="32" t="s">
        <v>152</v>
      </c>
      <c r="P50" s="32" t="s">
        <v>152</v>
      </c>
      <c r="Q50" s="32" t="s">
        <v>152</v>
      </c>
      <c r="R50" s="32" t="s">
        <v>152</v>
      </c>
      <c r="S50" s="32" t="s">
        <v>152</v>
      </c>
      <c r="T50" s="32" t="s">
        <v>152</v>
      </c>
      <c r="U50" s="32" t="s">
        <v>152</v>
      </c>
      <c r="V50" s="32" t="s">
        <v>152</v>
      </c>
      <c r="W50" s="32" t="s">
        <v>152</v>
      </c>
      <c r="X50" s="32" t="s">
        <v>152</v>
      </c>
      <c r="Y50" s="32" t="s">
        <v>152</v>
      </c>
      <c r="Z50" s="32" t="s">
        <v>152</v>
      </c>
      <c r="AA50" s="32" t="s">
        <v>152</v>
      </c>
    </row>
    <row r="51" spans="1:27" s="30" customFormat="1" x14ac:dyDescent="0.35">
      <c r="A51" s="31" t="s">
        <v>121</v>
      </c>
      <c r="B51" s="31" t="s">
        <v>30</v>
      </c>
      <c r="C51" s="32">
        <v>5.6377949771689497E-3</v>
      </c>
      <c r="D51" s="32">
        <v>4.5597557077625347E-3</v>
      </c>
      <c r="E51" s="32">
        <v>5.7278835616438361E-3</v>
      </c>
      <c r="F51" s="32">
        <v>1.5557511415525093E-3</v>
      </c>
      <c r="G51" s="32">
        <v>2.0920210045662097E-5</v>
      </c>
      <c r="H51" s="32">
        <v>2.0791748858447487E-3</v>
      </c>
      <c r="I51" s="32">
        <v>5.299417351598151E-4</v>
      </c>
      <c r="J51" s="32">
        <v>4.3726415525113924E-4</v>
      </c>
      <c r="K51" s="32">
        <v>1.5382383561643811E-3</v>
      </c>
      <c r="L51" s="32">
        <v>6.4898986301369869E-3</v>
      </c>
      <c r="M51" s="32">
        <v>3.4839776255707763E-3</v>
      </c>
      <c r="N51" s="32">
        <v>3.5178162100456619E-3</v>
      </c>
      <c r="O51" s="32">
        <v>7.0988958904109594E-3</v>
      </c>
      <c r="P51" s="32">
        <v>3.2822531963470321E-3</v>
      </c>
      <c r="Q51" s="32">
        <v>7.9415296803652963E-3</v>
      </c>
      <c r="R51" s="32">
        <v>9.8831506849315076E-3</v>
      </c>
      <c r="S51" s="32">
        <v>2.275040410958902E-2</v>
      </c>
      <c r="T51" s="32">
        <v>1.1471858447488586E-2</v>
      </c>
      <c r="U51" s="32" t="s">
        <v>152</v>
      </c>
      <c r="V51" s="32" t="s">
        <v>152</v>
      </c>
      <c r="W51" s="32" t="s">
        <v>152</v>
      </c>
      <c r="X51" s="32" t="s">
        <v>152</v>
      </c>
      <c r="Y51" s="32" t="s">
        <v>152</v>
      </c>
      <c r="Z51" s="32" t="s">
        <v>152</v>
      </c>
      <c r="AA51" s="32" t="s">
        <v>152</v>
      </c>
    </row>
    <row r="52" spans="1:27" s="30" customFormat="1" x14ac:dyDescent="0.35">
      <c r="A52" s="31" t="s">
        <v>121</v>
      </c>
      <c r="B52" s="31" t="s">
        <v>63</v>
      </c>
      <c r="C52" s="32">
        <v>6.9892377118903662E-4</v>
      </c>
      <c r="D52" s="32">
        <v>1.272262305068014E-3</v>
      </c>
      <c r="E52" s="32">
        <v>1.0776856278093795E-3</v>
      </c>
      <c r="F52" s="32">
        <v>4.3578142970871473E-4</v>
      </c>
      <c r="G52" s="32">
        <v>1.37882782862423E-7</v>
      </c>
      <c r="H52" s="32">
        <v>4.368660751533659E-4</v>
      </c>
      <c r="I52" s="32">
        <v>1.0284848328832263E-4</v>
      </c>
      <c r="J52" s="32">
        <v>6.5769044713741905E-5</v>
      </c>
      <c r="K52" s="32">
        <v>6.7752274908447458E-5</v>
      </c>
      <c r="L52" s="32">
        <v>7.1275150423402982E-4</v>
      </c>
      <c r="M52" s="32">
        <v>7.4742210874869676E-4</v>
      </c>
      <c r="N52" s="32">
        <v>4.9645542531205394E-4</v>
      </c>
      <c r="O52" s="32">
        <v>7.0896064686698057E-4</v>
      </c>
      <c r="P52" s="32">
        <v>1.6216845125102995E-5</v>
      </c>
      <c r="Q52" s="32">
        <v>1.019128790036704E-3</v>
      </c>
      <c r="R52" s="32">
        <v>1.1314453352999278E-3</v>
      </c>
      <c r="S52" s="32">
        <v>2.7025491387958479E-3</v>
      </c>
      <c r="T52" s="32">
        <v>5.0830622942347678E-4</v>
      </c>
      <c r="U52" s="32">
        <v>3.2941300931810798E-3</v>
      </c>
      <c r="V52" s="32">
        <v>3.7654288025726398E-3</v>
      </c>
      <c r="W52" s="32">
        <v>1.0934275300148361E-2</v>
      </c>
      <c r="X52" s="32">
        <v>1.0335783351808998E-2</v>
      </c>
      <c r="Y52" s="32">
        <v>3.5273719359256266E-2</v>
      </c>
      <c r="Z52" s="32">
        <v>3.160986896185701E-2</v>
      </c>
      <c r="AA52" s="32">
        <v>3.2226159152165486E-2</v>
      </c>
    </row>
    <row r="53" spans="1:27" s="30" customFormat="1" x14ac:dyDescent="0.35">
      <c r="A53" s="31" t="s">
        <v>121</v>
      </c>
      <c r="B53" s="31" t="s">
        <v>62</v>
      </c>
      <c r="C53" s="32">
        <v>0.1450809310139631</v>
      </c>
      <c r="D53" s="32">
        <v>0.14377460554076227</v>
      </c>
      <c r="E53" s="32">
        <v>0.13130498666602552</v>
      </c>
      <c r="F53" s="32">
        <v>0.16153952757057183</v>
      </c>
      <c r="G53" s="32">
        <v>0.16609140133960862</v>
      </c>
      <c r="H53" s="32">
        <v>0.15722297110204145</v>
      </c>
      <c r="I53" s="32">
        <v>0.15832211766756629</v>
      </c>
      <c r="J53" s="32">
        <v>0.20433426250398212</v>
      </c>
      <c r="K53" s="32">
        <v>0.16665869107655509</v>
      </c>
      <c r="L53" s="32">
        <v>0.14330746256769672</v>
      </c>
      <c r="M53" s="32">
        <v>0.14213567138715411</v>
      </c>
      <c r="N53" s="32">
        <v>0.12937172160544655</v>
      </c>
      <c r="O53" s="32">
        <v>0.15921840043398031</v>
      </c>
      <c r="P53" s="32">
        <v>0.16401938335126551</v>
      </c>
      <c r="Q53" s="32">
        <v>0.15601026415495053</v>
      </c>
      <c r="R53" s="32">
        <v>0.15571911466817337</v>
      </c>
      <c r="S53" s="32">
        <v>0.19767829307094148</v>
      </c>
      <c r="T53" s="32">
        <v>0.16422558465120285</v>
      </c>
      <c r="U53" s="32">
        <v>0.14103372764230085</v>
      </c>
      <c r="V53" s="32">
        <v>0.14057497831100316</v>
      </c>
      <c r="W53" s="32">
        <v>0.12750777668247507</v>
      </c>
      <c r="X53" s="32">
        <v>0.15637769780064553</v>
      </c>
      <c r="Y53" s="32">
        <v>0.1612757770471307</v>
      </c>
      <c r="Z53" s="32">
        <v>0.15230057468328054</v>
      </c>
      <c r="AA53" s="32">
        <v>0.1530848273195205</v>
      </c>
    </row>
    <row r="54" spans="1:27" s="30" customFormat="1" x14ac:dyDescent="0.35">
      <c r="A54" s="31" t="s">
        <v>121</v>
      </c>
      <c r="B54" s="31" t="s">
        <v>66</v>
      </c>
      <c r="C54" s="32">
        <v>0.33587527334020334</v>
      </c>
      <c r="D54" s="32">
        <v>0.37445157980722255</v>
      </c>
      <c r="E54" s="32">
        <v>0.32369105907511608</v>
      </c>
      <c r="F54" s="32">
        <v>0.3274177308792241</v>
      </c>
      <c r="G54" s="32">
        <v>0.34065023701445607</v>
      </c>
      <c r="H54" s="32">
        <v>0.35833699169479999</v>
      </c>
      <c r="I54" s="32">
        <v>0.36296964969383272</v>
      </c>
      <c r="J54" s="32">
        <v>0.33805994194932659</v>
      </c>
      <c r="K54" s="32">
        <v>0.34642383523051751</v>
      </c>
      <c r="L54" s="32">
        <v>0.3306992358705389</v>
      </c>
      <c r="M54" s="32">
        <v>0.37498408541960221</v>
      </c>
      <c r="N54" s="32">
        <v>0.32546261326549858</v>
      </c>
      <c r="O54" s="32">
        <v>0.33008091235967946</v>
      </c>
      <c r="P54" s="32">
        <v>0.3374495492310306</v>
      </c>
      <c r="Q54" s="32">
        <v>0.36044312905748177</v>
      </c>
      <c r="R54" s="32">
        <v>0.35918840915055023</v>
      </c>
      <c r="S54" s="32">
        <v>0.33787480705856432</v>
      </c>
      <c r="T54" s="32">
        <v>0.35434776963403131</v>
      </c>
      <c r="U54" s="32">
        <v>0.34391660746387442</v>
      </c>
      <c r="V54" s="32">
        <v>0.3647598400426999</v>
      </c>
      <c r="W54" s="32">
        <v>0.30902782993308864</v>
      </c>
      <c r="X54" s="32">
        <v>0.30375361506642368</v>
      </c>
      <c r="Y54" s="32">
        <v>0.31777540972941742</v>
      </c>
      <c r="Z54" s="32">
        <v>0.34928689717715244</v>
      </c>
      <c r="AA54" s="32">
        <v>0.3343729059383142</v>
      </c>
    </row>
    <row r="55" spans="1:27" s="30" customFormat="1" x14ac:dyDescent="0.35">
      <c r="A55" s="31" t="s">
        <v>121</v>
      </c>
      <c r="B55" s="31" t="s">
        <v>65</v>
      </c>
      <c r="C55" s="32">
        <v>0.28275325484331032</v>
      </c>
      <c r="D55" s="32">
        <v>0.28149253166806976</v>
      </c>
      <c r="E55" s="32">
        <v>0.29240497699068541</v>
      </c>
      <c r="F55" s="32">
        <v>0.27894173085073248</v>
      </c>
      <c r="G55" s="32">
        <v>0.26515140780601165</v>
      </c>
      <c r="H55" s="32">
        <v>0.28050704136623927</v>
      </c>
      <c r="I55" s="32">
        <v>0.28615829956817951</v>
      </c>
      <c r="J55" s="32">
        <v>0.2689759189057126</v>
      </c>
      <c r="K55" s="32">
        <v>0.27936311773331218</v>
      </c>
      <c r="L55" s="32">
        <v>0.28293789402139113</v>
      </c>
      <c r="M55" s="32">
        <v>0.28146895609171452</v>
      </c>
      <c r="N55" s="32">
        <v>0.29295927547271938</v>
      </c>
      <c r="O55" s="32">
        <v>0.2795832895513059</v>
      </c>
      <c r="P55" s="32">
        <v>0.26589818844226337</v>
      </c>
      <c r="Q55" s="32">
        <v>0.28288072538718839</v>
      </c>
      <c r="R55" s="32">
        <v>0.28887758913100409</v>
      </c>
      <c r="S55" s="32">
        <v>0.26928214965375374</v>
      </c>
      <c r="T55" s="32">
        <v>0.28042718583496418</v>
      </c>
      <c r="U55" s="32">
        <v>0.28685565155946807</v>
      </c>
      <c r="V55" s="32">
        <v>0.28451543300178045</v>
      </c>
      <c r="W55" s="32">
        <v>0.29350475056579323</v>
      </c>
      <c r="X55" s="32">
        <v>0.2755867022083538</v>
      </c>
      <c r="Y55" s="32">
        <v>0.26873765956062051</v>
      </c>
      <c r="Z55" s="32">
        <v>0.28249842670318692</v>
      </c>
      <c r="AA55" s="32">
        <v>0.28470284035471294</v>
      </c>
    </row>
    <row r="56" spans="1:27" s="30" customFormat="1" x14ac:dyDescent="0.35">
      <c r="A56" s="31" t="s">
        <v>121</v>
      </c>
      <c r="B56" s="31" t="s">
        <v>34</v>
      </c>
      <c r="C56" s="32">
        <v>4.8278627076592244E-2</v>
      </c>
      <c r="D56" s="32">
        <v>4.2175934811569907E-2</v>
      </c>
      <c r="E56" s="32">
        <v>4.8351553640106723E-2</v>
      </c>
      <c r="F56" s="32">
        <v>4.4679502219630303E-2</v>
      </c>
      <c r="G56" s="32">
        <v>4.6134657720867084E-2</v>
      </c>
      <c r="H56" s="32">
        <v>4.979973918959333E-2</v>
      </c>
      <c r="I56" s="32">
        <v>4.7531502395187386E-2</v>
      </c>
      <c r="J56" s="32">
        <v>5.0946086724701349E-2</v>
      </c>
      <c r="K56" s="32">
        <v>5.184042127744453E-2</v>
      </c>
      <c r="L56" s="32">
        <v>6.0269603980971344E-2</v>
      </c>
      <c r="M56" s="32">
        <v>4.5328634725055578E-2</v>
      </c>
      <c r="N56" s="32">
        <v>5.6788572577323261E-2</v>
      </c>
      <c r="O56" s="32">
        <v>5.9121175289237209E-2</v>
      </c>
      <c r="P56" s="32">
        <v>5.4894929648759257E-2</v>
      </c>
      <c r="Q56" s="32">
        <v>6.4085315339361279E-2</v>
      </c>
      <c r="R56" s="32">
        <v>6.3547035771394422E-2</v>
      </c>
      <c r="S56" s="32">
        <v>6.2079604476368282E-2</v>
      </c>
      <c r="T56" s="32">
        <v>6.1210714938159598E-2</v>
      </c>
      <c r="U56" s="32">
        <v>6.3148780561087872E-2</v>
      </c>
      <c r="V56" s="32">
        <v>6.2537791505852161E-2</v>
      </c>
      <c r="W56" s="32">
        <v>6.8823116132657708E-2</v>
      </c>
      <c r="X56" s="32">
        <v>6.7455755050773808E-2</v>
      </c>
      <c r="Y56" s="32">
        <v>6.1943882734328388E-2</v>
      </c>
      <c r="Z56" s="32">
        <v>6.1066562559914661E-2</v>
      </c>
      <c r="AA56" s="32">
        <v>6.3708353907121526E-2</v>
      </c>
    </row>
    <row r="57" spans="1:27" s="30" customFormat="1" x14ac:dyDescent="0.35">
      <c r="A57" s="31" t="s">
        <v>121</v>
      </c>
      <c r="B57" s="31" t="s">
        <v>70</v>
      </c>
      <c r="C57" s="32" t="s">
        <v>152</v>
      </c>
      <c r="D57" s="32" t="s">
        <v>152</v>
      </c>
      <c r="E57" s="32" t="s">
        <v>152</v>
      </c>
      <c r="F57" s="32" t="s">
        <v>152</v>
      </c>
      <c r="G57" s="32" t="s">
        <v>152</v>
      </c>
      <c r="H57" s="32" t="s">
        <v>152</v>
      </c>
      <c r="I57" s="32" t="s">
        <v>152</v>
      </c>
      <c r="J57" s="32" t="s">
        <v>152</v>
      </c>
      <c r="K57" s="32" t="s">
        <v>152</v>
      </c>
      <c r="L57" s="32" t="s">
        <v>152</v>
      </c>
      <c r="M57" s="32" t="s">
        <v>152</v>
      </c>
      <c r="N57" s="32" t="s">
        <v>152</v>
      </c>
      <c r="O57" s="32" t="s">
        <v>152</v>
      </c>
      <c r="P57" s="32" t="s">
        <v>152</v>
      </c>
      <c r="Q57" s="32" t="s">
        <v>152</v>
      </c>
      <c r="R57" s="32" t="s">
        <v>152</v>
      </c>
      <c r="S57" s="32" t="s">
        <v>152</v>
      </c>
      <c r="T57" s="32" t="s">
        <v>152</v>
      </c>
      <c r="U57" s="32" t="s">
        <v>152</v>
      </c>
      <c r="V57" s="32" t="s">
        <v>152</v>
      </c>
      <c r="W57" s="32" t="s">
        <v>152</v>
      </c>
      <c r="X57" s="32" t="s">
        <v>152</v>
      </c>
      <c r="Y57" s="32" t="s">
        <v>152</v>
      </c>
      <c r="Z57" s="32">
        <v>0.28577543473561745</v>
      </c>
      <c r="AA57" s="32">
        <v>0.2853390204907284</v>
      </c>
    </row>
    <row r="58" spans="1:27" s="30" customFormat="1" x14ac:dyDescent="0.35">
      <c r="A58" s="31" t="s">
        <v>121</v>
      </c>
      <c r="B58" s="31" t="s">
        <v>52</v>
      </c>
      <c r="C58" s="32">
        <v>9.0863682274065188E-2</v>
      </c>
      <c r="D58" s="32">
        <v>8.7261867661185682E-2</v>
      </c>
      <c r="E58" s="32">
        <v>9.2804345976552141E-2</v>
      </c>
      <c r="F58" s="32">
        <v>8.6074138145331797E-2</v>
      </c>
      <c r="G58" s="32">
        <v>8.6630251212883161E-2</v>
      </c>
      <c r="H58" s="32">
        <v>8.7631316102613238E-2</v>
      </c>
      <c r="I58" s="32">
        <v>8.7546856531888678E-2</v>
      </c>
      <c r="J58" s="32">
        <v>8.7050903895764559E-2</v>
      </c>
      <c r="K58" s="32">
        <v>8.8438633019686977E-2</v>
      </c>
      <c r="L58" s="32">
        <v>9.6459165201565319E-2</v>
      </c>
      <c r="M58" s="32">
        <v>8.7452197881092833E-2</v>
      </c>
      <c r="N58" s="32">
        <v>9.3616319949923602E-2</v>
      </c>
      <c r="O58" s="32">
        <v>9.3522041710944678E-2</v>
      </c>
      <c r="P58" s="32">
        <v>9.1507863861740757E-2</v>
      </c>
      <c r="Q58" s="32">
        <v>9.316000516143208E-2</v>
      </c>
      <c r="R58" s="32">
        <v>9.1391054461600299E-2</v>
      </c>
      <c r="S58" s="32">
        <v>8.9619031424226558E-2</v>
      </c>
      <c r="T58" s="32">
        <v>8.9872491152334533E-2</v>
      </c>
      <c r="U58" s="32">
        <v>9.0597545071289684E-2</v>
      </c>
      <c r="V58" s="32">
        <v>8.9796543954551722E-2</v>
      </c>
      <c r="W58" s="32">
        <v>8.9501377183590927E-2</v>
      </c>
      <c r="X58" s="32">
        <v>8.8793461126492612E-2</v>
      </c>
      <c r="Y58" s="32">
        <v>8.6134721834528055E-2</v>
      </c>
      <c r="Z58" s="32">
        <v>9.1590695867230967E-2</v>
      </c>
      <c r="AA58" s="32">
        <v>9.1689803573825501E-2</v>
      </c>
    </row>
    <row r="60" spans="1:27" s="30" customFormat="1" x14ac:dyDescent="0.35"/>
    <row r="61" spans="1:27" s="30" customFormat="1"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s="30" customFormat="1" x14ac:dyDescent="0.35">
      <c r="A62" s="31" t="s">
        <v>122</v>
      </c>
      <c r="B62" s="31" t="s">
        <v>60</v>
      </c>
      <c r="C62" s="32" t="s">
        <v>152</v>
      </c>
      <c r="D62" s="32" t="s">
        <v>152</v>
      </c>
      <c r="E62" s="32" t="s">
        <v>152</v>
      </c>
      <c r="F62" s="32" t="s">
        <v>152</v>
      </c>
      <c r="G62" s="32" t="s">
        <v>152</v>
      </c>
      <c r="H62" s="32" t="s">
        <v>152</v>
      </c>
      <c r="I62" s="32" t="s">
        <v>152</v>
      </c>
      <c r="J62" s="32" t="s">
        <v>152</v>
      </c>
      <c r="K62" s="32" t="s">
        <v>152</v>
      </c>
      <c r="L62" s="32" t="s">
        <v>152</v>
      </c>
      <c r="M62" s="32" t="s">
        <v>152</v>
      </c>
      <c r="N62" s="32" t="s">
        <v>152</v>
      </c>
      <c r="O62" s="32" t="s">
        <v>152</v>
      </c>
      <c r="P62" s="32" t="s">
        <v>152</v>
      </c>
      <c r="Q62" s="32" t="s">
        <v>152</v>
      </c>
      <c r="R62" s="32" t="s">
        <v>152</v>
      </c>
      <c r="S62" s="32" t="s">
        <v>152</v>
      </c>
      <c r="T62" s="32" t="s">
        <v>152</v>
      </c>
      <c r="U62" s="32" t="s">
        <v>152</v>
      </c>
      <c r="V62" s="32" t="s">
        <v>152</v>
      </c>
      <c r="W62" s="32" t="s">
        <v>152</v>
      </c>
      <c r="X62" s="32" t="s">
        <v>152</v>
      </c>
      <c r="Y62" s="32" t="s">
        <v>152</v>
      </c>
      <c r="Z62" s="32" t="s">
        <v>152</v>
      </c>
      <c r="AA62" s="32" t="s">
        <v>152</v>
      </c>
    </row>
    <row r="63" spans="1:27" s="30" customFormat="1" x14ac:dyDescent="0.35">
      <c r="A63" s="31" t="s">
        <v>122</v>
      </c>
      <c r="B63" s="31" t="s">
        <v>68</v>
      </c>
      <c r="C63" s="32" t="s">
        <v>152</v>
      </c>
      <c r="D63" s="32" t="s">
        <v>152</v>
      </c>
      <c r="E63" s="32" t="s">
        <v>152</v>
      </c>
      <c r="F63" s="32" t="s">
        <v>152</v>
      </c>
      <c r="G63" s="32" t="s">
        <v>152</v>
      </c>
      <c r="H63" s="32" t="s">
        <v>152</v>
      </c>
      <c r="I63" s="32" t="s">
        <v>152</v>
      </c>
      <c r="J63" s="32" t="s">
        <v>152</v>
      </c>
      <c r="K63" s="32" t="s">
        <v>152</v>
      </c>
      <c r="L63" s="32" t="s">
        <v>152</v>
      </c>
      <c r="M63" s="32" t="s">
        <v>152</v>
      </c>
      <c r="N63" s="32" t="s">
        <v>152</v>
      </c>
      <c r="O63" s="32" t="s">
        <v>152</v>
      </c>
      <c r="P63" s="32" t="s">
        <v>152</v>
      </c>
      <c r="Q63" s="32" t="s">
        <v>152</v>
      </c>
      <c r="R63" s="32" t="s">
        <v>152</v>
      </c>
      <c r="S63" s="32" t="s">
        <v>152</v>
      </c>
      <c r="T63" s="32" t="s">
        <v>152</v>
      </c>
      <c r="U63" s="32" t="s">
        <v>152</v>
      </c>
      <c r="V63" s="32" t="s">
        <v>152</v>
      </c>
      <c r="W63" s="32" t="s">
        <v>152</v>
      </c>
      <c r="X63" s="32" t="s">
        <v>152</v>
      </c>
      <c r="Y63" s="32" t="s">
        <v>152</v>
      </c>
      <c r="Z63" s="32" t="s">
        <v>152</v>
      </c>
      <c r="AA63" s="32" t="s">
        <v>152</v>
      </c>
    </row>
    <row r="64" spans="1:27" s="30" customFormat="1" x14ac:dyDescent="0.35">
      <c r="A64" s="31" t="s">
        <v>122</v>
      </c>
      <c r="B64" s="31" t="s">
        <v>18</v>
      </c>
      <c r="C64" s="32">
        <v>0.23152456028492122</v>
      </c>
      <c r="D64" s="32">
        <v>0.18504950876326767</v>
      </c>
      <c r="E64" s="32">
        <v>0.19703662291252835</v>
      </c>
      <c r="F64" s="32">
        <v>0.10000028095196602</v>
      </c>
      <c r="G64" s="32">
        <v>0.10000027547681613</v>
      </c>
      <c r="H64" s="32">
        <v>0.10000027433510182</v>
      </c>
      <c r="I64" s="32">
        <v>0.10000027722915525</v>
      </c>
      <c r="J64" s="32">
        <v>0.10000028012448477</v>
      </c>
      <c r="K64" s="32">
        <v>0.10000028605686799</v>
      </c>
      <c r="L64" s="32">
        <v>0.16516792009421358</v>
      </c>
      <c r="M64" s="32">
        <v>0.10000031095067193</v>
      </c>
      <c r="N64" s="32">
        <v>0.10000036048936807</v>
      </c>
      <c r="O64" s="32">
        <v>0.16319988056405421</v>
      </c>
      <c r="P64" s="32">
        <v>0.12683597178267708</v>
      </c>
      <c r="Q64" s="32">
        <v>0.10000041286429723</v>
      </c>
      <c r="R64" s="32">
        <v>0.10000039845758689</v>
      </c>
      <c r="S64" s="32" t="s">
        <v>152</v>
      </c>
      <c r="T64" s="32" t="s">
        <v>152</v>
      </c>
      <c r="U64" s="32" t="s">
        <v>152</v>
      </c>
      <c r="V64" s="32" t="s">
        <v>152</v>
      </c>
      <c r="W64" s="32" t="s">
        <v>152</v>
      </c>
      <c r="X64" s="32" t="s">
        <v>152</v>
      </c>
      <c r="Y64" s="32" t="s">
        <v>152</v>
      </c>
      <c r="Z64" s="32" t="s">
        <v>152</v>
      </c>
      <c r="AA64" s="32" t="s">
        <v>152</v>
      </c>
    </row>
    <row r="65" spans="1:27" s="30" customFormat="1" x14ac:dyDescent="0.35">
      <c r="A65" s="31" t="s">
        <v>122</v>
      </c>
      <c r="B65" s="31" t="s">
        <v>30</v>
      </c>
      <c r="C65" s="32">
        <v>9.315508015683939E-2</v>
      </c>
      <c r="D65" s="32">
        <v>0.1041429937214612</v>
      </c>
      <c r="E65" s="32">
        <v>0.11072653538812785</v>
      </c>
      <c r="F65" s="32">
        <v>1.2000001426940623E-2</v>
      </c>
      <c r="G65" s="32">
        <v>1.2000001426940623E-2</v>
      </c>
      <c r="H65" s="32">
        <v>1.2000001426940623E-2</v>
      </c>
      <c r="I65" s="32">
        <v>1.2000001426940623E-2</v>
      </c>
      <c r="J65" s="32">
        <v>1.2000001426940623E-2</v>
      </c>
      <c r="K65" s="32">
        <v>1.2000001426940623E-2</v>
      </c>
      <c r="L65" s="32">
        <v>1.2000001426940623E-2</v>
      </c>
      <c r="M65" s="32">
        <v>1.2000001426940623E-2</v>
      </c>
      <c r="N65" s="32">
        <v>1.2000002283105023E-2</v>
      </c>
      <c r="O65" s="32">
        <v>1.2000002283105023E-2</v>
      </c>
      <c r="P65" s="32">
        <v>1.2000002283105023E-2</v>
      </c>
      <c r="Q65" s="32" t="s">
        <v>152</v>
      </c>
      <c r="R65" s="32" t="s">
        <v>152</v>
      </c>
      <c r="S65" s="32" t="s">
        <v>152</v>
      </c>
      <c r="T65" s="32" t="s">
        <v>152</v>
      </c>
      <c r="U65" s="32" t="s">
        <v>152</v>
      </c>
      <c r="V65" s="32" t="s">
        <v>152</v>
      </c>
      <c r="W65" s="32" t="s">
        <v>152</v>
      </c>
      <c r="X65" s="32" t="s">
        <v>152</v>
      </c>
      <c r="Y65" s="32" t="s">
        <v>152</v>
      </c>
      <c r="Z65" s="32" t="s">
        <v>152</v>
      </c>
      <c r="AA65" s="32" t="s">
        <v>152</v>
      </c>
    </row>
    <row r="66" spans="1:27" s="30" customFormat="1" x14ac:dyDescent="0.35">
      <c r="A66" s="31" t="s">
        <v>122</v>
      </c>
      <c r="B66" s="31" t="s">
        <v>63</v>
      </c>
      <c r="C66" s="32">
        <v>7.5330403565956718E-3</v>
      </c>
      <c r="D66" s="32">
        <v>4.61399172155835E-3</v>
      </c>
      <c r="E66" s="32">
        <v>1.3308887062169516E-2</v>
      </c>
      <c r="F66" s="32">
        <v>5.1869148145441382E-4</v>
      </c>
      <c r="G66" s="32">
        <v>6.7963996061772206E-5</v>
      </c>
      <c r="H66" s="32">
        <v>6.810726995005931E-4</v>
      </c>
      <c r="I66" s="32">
        <v>2.2165682799348661E-4</v>
      </c>
      <c r="J66" s="32">
        <v>2.4549038534677685E-4</v>
      </c>
      <c r="K66" s="32">
        <v>4.9187851140292376E-4</v>
      </c>
      <c r="L66" s="32">
        <v>1.0112487435661273E-2</v>
      </c>
      <c r="M66" s="32">
        <v>1.4414410068811436E-3</v>
      </c>
      <c r="N66" s="32">
        <v>1.048830602728487E-2</v>
      </c>
      <c r="O66" s="32">
        <v>2.2363641034922051E-2</v>
      </c>
      <c r="P66" s="32">
        <v>1.8153314447587832E-2</v>
      </c>
      <c r="Q66" s="32">
        <v>2.1076527840534365E-2</v>
      </c>
      <c r="R66" s="32">
        <v>1.6714748403570127E-2</v>
      </c>
      <c r="S66" s="32">
        <v>5.09994016429429E-2</v>
      </c>
      <c r="T66" s="32">
        <v>5.0378658498402597E-2</v>
      </c>
      <c r="U66" s="32">
        <v>6.7002988467346314E-2</v>
      </c>
      <c r="V66" s="32">
        <v>8.5067669895106626E-2</v>
      </c>
      <c r="W66" s="32">
        <v>0.11607520910004251</v>
      </c>
      <c r="X66" s="32">
        <v>0.13449981477806178</v>
      </c>
      <c r="Y66" s="32">
        <v>0.16025699407766961</v>
      </c>
      <c r="Z66" s="32">
        <v>3.6173787290600015E-2</v>
      </c>
      <c r="AA66" s="32">
        <v>3.3183146347764578E-2</v>
      </c>
    </row>
    <row r="67" spans="1:27" s="30" customFormat="1" x14ac:dyDescent="0.35">
      <c r="A67" s="31" t="s">
        <v>122</v>
      </c>
      <c r="B67" s="31" t="s">
        <v>62</v>
      </c>
      <c r="C67" s="32" t="s">
        <v>152</v>
      </c>
      <c r="D67" s="32" t="s">
        <v>152</v>
      </c>
      <c r="E67" s="32" t="s">
        <v>152</v>
      </c>
      <c r="F67" s="32" t="s">
        <v>152</v>
      </c>
      <c r="G67" s="32" t="s">
        <v>152</v>
      </c>
      <c r="H67" s="32" t="s">
        <v>152</v>
      </c>
      <c r="I67" s="32" t="s">
        <v>152</v>
      </c>
      <c r="J67" s="32" t="s">
        <v>152</v>
      </c>
      <c r="K67" s="32" t="s">
        <v>152</v>
      </c>
      <c r="L67" s="32" t="s">
        <v>152</v>
      </c>
      <c r="M67" s="32" t="s">
        <v>152</v>
      </c>
      <c r="N67" s="32" t="s">
        <v>152</v>
      </c>
      <c r="O67" s="32" t="s">
        <v>152</v>
      </c>
      <c r="P67" s="32" t="s">
        <v>152</v>
      </c>
      <c r="Q67" s="32" t="s">
        <v>152</v>
      </c>
      <c r="R67" s="32" t="s">
        <v>152</v>
      </c>
      <c r="S67" s="32" t="s">
        <v>152</v>
      </c>
      <c r="T67" s="32" t="s">
        <v>152</v>
      </c>
      <c r="U67" s="32" t="s">
        <v>152</v>
      </c>
      <c r="V67" s="32" t="s">
        <v>152</v>
      </c>
      <c r="W67" s="32" t="s">
        <v>152</v>
      </c>
      <c r="X67" s="32" t="s">
        <v>152</v>
      </c>
      <c r="Y67" s="32" t="s">
        <v>152</v>
      </c>
      <c r="Z67" s="32" t="s">
        <v>152</v>
      </c>
      <c r="AA67" s="32" t="s">
        <v>152</v>
      </c>
    </row>
    <row r="68" spans="1:27" s="30" customFormat="1" x14ac:dyDescent="0.35">
      <c r="A68" s="31" t="s">
        <v>122</v>
      </c>
      <c r="B68" s="31" t="s">
        <v>66</v>
      </c>
      <c r="C68" s="32">
        <v>0.33149644493845604</v>
      </c>
      <c r="D68" s="32">
        <v>0.35324389868151634</v>
      </c>
      <c r="E68" s="32">
        <v>0.3128118242086162</v>
      </c>
      <c r="F68" s="32">
        <v>0.31790326284238646</v>
      </c>
      <c r="G68" s="32">
        <v>0.30765474387050268</v>
      </c>
      <c r="H68" s="32">
        <v>0.34165995101529151</v>
      </c>
      <c r="I68" s="32">
        <v>0.34630825199887771</v>
      </c>
      <c r="J68" s="32">
        <v>0.31544059564998794</v>
      </c>
      <c r="K68" s="32">
        <v>0.33009933258124802</v>
      </c>
      <c r="L68" s="32">
        <v>0.32205434488658441</v>
      </c>
      <c r="M68" s="32">
        <v>0.35282287520988603</v>
      </c>
      <c r="N68" s="32">
        <v>0.30264496498817728</v>
      </c>
      <c r="O68" s="32">
        <v>0.31211219162617831</v>
      </c>
      <c r="P68" s="32">
        <v>0.29389790463726878</v>
      </c>
      <c r="Q68" s="32">
        <v>0.3341827894486889</v>
      </c>
      <c r="R68" s="32">
        <v>0.32888232894060004</v>
      </c>
      <c r="S68" s="32">
        <v>0.31605080282658082</v>
      </c>
      <c r="T68" s="32">
        <v>0.3185345323520325</v>
      </c>
      <c r="U68" s="32">
        <v>0.31664435059746421</v>
      </c>
      <c r="V68" s="32">
        <v>0.34601789901760327</v>
      </c>
      <c r="W68" s="32">
        <v>0.29327823212687631</v>
      </c>
      <c r="X68" s="32">
        <v>0.29443651979359731</v>
      </c>
      <c r="Y68" s="32">
        <v>0.28242694336542917</v>
      </c>
      <c r="Z68" s="32">
        <v>0.32793712115454782</v>
      </c>
      <c r="AA68" s="32">
        <v>0.33374708354251986</v>
      </c>
    </row>
    <row r="69" spans="1:27" s="30" customFormat="1" x14ac:dyDescent="0.35">
      <c r="A69" s="31" t="s">
        <v>122</v>
      </c>
      <c r="B69" s="31" t="s">
        <v>65</v>
      </c>
      <c r="C69" s="32">
        <v>0.29321969115423119</v>
      </c>
      <c r="D69" s="32">
        <v>0.29475472099682493</v>
      </c>
      <c r="E69" s="32">
        <v>0.29936309133724059</v>
      </c>
      <c r="F69" s="32">
        <v>0.2849640134726345</v>
      </c>
      <c r="G69" s="32">
        <v>0.27754076646945985</v>
      </c>
      <c r="H69" s="32">
        <v>0.28499752122112382</v>
      </c>
      <c r="I69" s="32">
        <v>0.29402234931654314</v>
      </c>
      <c r="J69" s="32">
        <v>0.26954078971262824</v>
      </c>
      <c r="K69" s="32">
        <v>0.29049887328784885</v>
      </c>
      <c r="L69" s="32">
        <v>0.2904467219386116</v>
      </c>
      <c r="M69" s="32">
        <v>0.2930934098653839</v>
      </c>
      <c r="N69" s="32">
        <v>0.29708661848639495</v>
      </c>
      <c r="O69" s="32">
        <v>0.28346428877932134</v>
      </c>
      <c r="P69" s="32">
        <v>0.27424556524191046</v>
      </c>
      <c r="Q69" s="32">
        <v>0.285337977447707</v>
      </c>
      <c r="R69" s="32">
        <v>0.2934151915870718</v>
      </c>
      <c r="S69" s="32">
        <v>0.27254391569319819</v>
      </c>
      <c r="T69" s="32">
        <v>0.28419755223405907</v>
      </c>
      <c r="U69" s="32">
        <v>0.29019595762598394</v>
      </c>
      <c r="V69" s="32">
        <v>0.29160784306200205</v>
      </c>
      <c r="W69" s="32">
        <v>0.29340179076598477</v>
      </c>
      <c r="X69" s="32">
        <v>0.27886866170308555</v>
      </c>
      <c r="Y69" s="32">
        <v>0.27048711200675057</v>
      </c>
      <c r="Z69" s="32">
        <v>0.28145850802891187</v>
      </c>
      <c r="AA69" s="32">
        <v>0.2899417137984478</v>
      </c>
    </row>
    <row r="70" spans="1:27" s="30" customFormat="1" x14ac:dyDescent="0.35">
      <c r="A70" s="31" t="s">
        <v>122</v>
      </c>
      <c r="B70" s="31" t="s">
        <v>34</v>
      </c>
      <c r="C70" s="32">
        <v>4.4421804955681814E-2</v>
      </c>
      <c r="D70" s="32">
        <v>4.2639916044064266E-2</v>
      </c>
      <c r="E70" s="32">
        <v>5.0833817676277621E-2</v>
      </c>
      <c r="F70" s="32">
        <v>4.4080531378644303E-2</v>
      </c>
      <c r="G70" s="32">
        <v>4.2755627717287442E-2</v>
      </c>
      <c r="H70" s="32">
        <v>4.512930351953346E-2</v>
      </c>
      <c r="I70" s="32">
        <v>4.4494666177665336E-2</v>
      </c>
      <c r="J70" s="32">
        <v>4.2047752594939945E-2</v>
      </c>
      <c r="K70" s="32">
        <v>4.379451083051944E-2</v>
      </c>
      <c r="L70" s="32">
        <v>8.2205422214095256E-2</v>
      </c>
      <c r="M70" s="32">
        <v>7.9631354689717132E-2</v>
      </c>
      <c r="N70" s="32">
        <v>0.10877821574910507</v>
      </c>
      <c r="O70" s="32">
        <v>0.10716319444769501</v>
      </c>
      <c r="P70" s="32">
        <v>0.10454857352997936</v>
      </c>
      <c r="Q70" s="32">
        <v>0.11011752816295846</v>
      </c>
      <c r="R70" s="32">
        <v>0.11101426359369285</v>
      </c>
      <c r="S70" s="32">
        <v>0.11284777422220282</v>
      </c>
      <c r="T70" s="32">
        <v>0.1110828039072136</v>
      </c>
      <c r="U70" s="32">
        <v>0.11245960631417594</v>
      </c>
      <c r="V70" s="32">
        <v>0.1078175200535394</v>
      </c>
      <c r="W70" s="32">
        <v>0.11207459603322144</v>
      </c>
      <c r="X70" s="32">
        <v>0.10907164017772369</v>
      </c>
      <c r="Y70" s="32">
        <v>0.10595843368818506</v>
      </c>
      <c r="Z70" s="32">
        <v>0.11000165925844839</v>
      </c>
      <c r="AA70" s="32">
        <v>0.11216738104173783</v>
      </c>
    </row>
    <row r="71" spans="1:27" s="30" customFormat="1" x14ac:dyDescent="0.35">
      <c r="A71" s="31" t="s">
        <v>122</v>
      </c>
      <c r="B71" s="31" t="s">
        <v>70</v>
      </c>
      <c r="C71" s="32" t="s">
        <v>152</v>
      </c>
      <c r="D71" s="32" t="s">
        <v>152</v>
      </c>
      <c r="E71" s="32" t="s">
        <v>152</v>
      </c>
      <c r="F71" s="32" t="s">
        <v>152</v>
      </c>
      <c r="G71" s="32" t="s">
        <v>152</v>
      </c>
      <c r="H71" s="32" t="s">
        <v>152</v>
      </c>
      <c r="I71" s="32" t="s">
        <v>152</v>
      </c>
      <c r="J71" s="32" t="s">
        <v>152</v>
      </c>
      <c r="K71" s="32" t="s">
        <v>152</v>
      </c>
      <c r="L71" s="32" t="s">
        <v>152</v>
      </c>
      <c r="M71" s="32" t="s">
        <v>152</v>
      </c>
      <c r="N71" s="32" t="s">
        <v>152</v>
      </c>
      <c r="O71" s="32" t="s">
        <v>152</v>
      </c>
      <c r="P71" s="32" t="s">
        <v>152</v>
      </c>
      <c r="Q71" s="32" t="s">
        <v>152</v>
      </c>
      <c r="R71" s="32" t="s">
        <v>152</v>
      </c>
      <c r="S71" s="32" t="s">
        <v>152</v>
      </c>
      <c r="T71" s="32" t="s">
        <v>152</v>
      </c>
      <c r="U71" s="32" t="s">
        <v>152</v>
      </c>
      <c r="V71" s="32" t="s">
        <v>152</v>
      </c>
      <c r="W71" s="32" t="s">
        <v>152</v>
      </c>
      <c r="X71" s="32" t="s">
        <v>152</v>
      </c>
      <c r="Y71" s="32" t="s">
        <v>152</v>
      </c>
      <c r="Z71" s="32" t="s">
        <v>152</v>
      </c>
      <c r="AA71" s="32" t="s">
        <v>152</v>
      </c>
    </row>
    <row r="72" spans="1:27" s="30" customFormat="1" x14ac:dyDescent="0.35">
      <c r="A72" s="31" t="s">
        <v>122</v>
      </c>
      <c r="B72" s="31" t="s">
        <v>52</v>
      </c>
      <c r="C72" s="32">
        <v>0.10564050153865251</v>
      </c>
      <c r="D72" s="32">
        <v>0.10207916435353598</v>
      </c>
      <c r="E72" s="32">
        <v>0.11248642808719432</v>
      </c>
      <c r="F72" s="32">
        <v>9.5668576137585046E-2</v>
      </c>
      <c r="G72" s="32">
        <v>9.148131120392107E-2</v>
      </c>
      <c r="H72" s="32">
        <v>9.0211959427922109E-2</v>
      </c>
      <c r="I72" s="32">
        <v>8.9340661818591793E-2</v>
      </c>
      <c r="J72" s="32">
        <v>8.8969976101060944E-2</v>
      </c>
      <c r="K72" s="32">
        <v>8.978798866133994E-2</v>
      </c>
      <c r="L72" s="32">
        <v>9.6190045679325667E-2</v>
      </c>
      <c r="M72" s="32">
        <v>9.3042195346625362E-2</v>
      </c>
      <c r="N72" s="32">
        <v>9.6589799839662233E-2</v>
      </c>
      <c r="O72" s="32">
        <v>9.4359617840609075E-2</v>
      </c>
      <c r="P72" s="32">
        <v>9.2175110752681588E-2</v>
      </c>
      <c r="Q72" s="32">
        <v>9.5683372134259065E-2</v>
      </c>
      <c r="R72" s="32">
        <v>9.3939013397996818E-2</v>
      </c>
      <c r="S72" s="32">
        <v>9.3315630665947114E-2</v>
      </c>
      <c r="T72" s="32">
        <v>9.1892753102348138E-2</v>
      </c>
      <c r="U72" s="32">
        <v>9.2980733123185208E-2</v>
      </c>
      <c r="V72" s="32">
        <v>9.3264965460705784E-2</v>
      </c>
      <c r="W72" s="32">
        <v>9.5226620922622338E-2</v>
      </c>
      <c r="X72" s="32">
        <v>9.4599519652660599E-2</v>
      </c>
      <c r="Y72" s="32">
        <v>9.32116977262194E-2</v>
      </c>
      <c r="Z72" s="32">
        <v>9.2791041682822817E-2</v>
      </c>
      <c r="AA72" s="32">
        <v>9.5496835438731192E-2</v>
      </c>
    </row>
    <row r="74" spans="1:27" s="30" customFormat="1" x14ac:dyDescent="0.35"/>
    <row r="75" spans="1:27" s="30" customFormat="1"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s="30" customFormat="1" x14ac:dyDescent="0.35">
      <c r="A76" s="31" t="s">
        <v>123</v>
      </c>
      <c r="B76" s="31" t="s">
        <v>60</v>
      </c>
      <c r="C76" s="32" t="s">
        <v>152</v>
      </c>
      <c r="D76" s="32" t="s">
        <v>152</v>
      </c>
      <c r="E76" s="32" t="s">
        <v>152</v>
      </c>
      <c r="F76" s="32" t="s">
        <v>152</v>
      </c>
      <c r="G76" s="32" t="s">
        <v>152</v>
      </c>
      <c r="H76" s="32" t="s">
        <v>152</v>
      </c>
      <c r="I76" s="32" t="s">
        <v>152</v>
      </c>
      <c r="J76" s="32" t="s">
        <v>152</v>
      </c>
      <c r="K76" s="32" t="s">
        <v>152</v>
      </c>
      <c r="L76" s="32" t="s">
        <v>152</v>
      </c>
      <c r="M76" s="32" t="s">
        <v>152</v>
      </c>
      <c r="N76" s="32" t="s">
        <v>152</v>
      </c>
      <c r="O76" s="32" t="s">
        <v>152</v>
      </c>
      <c r="P76" s="32" t="s">
        <v>152</v>
      </c>
      <c r="Q76" s="32" t="s">
        <v>152</v>
      </c>
      <c r="R76" s="32" t="s">
        <v>152</v>
      </c>
      <c r="S76" s="32" t="s">
        <v>152</v>
      </c>
      <c r="T76" s="32" t="s">
        <v>152</v>
      </c>
      <c r="U76" s="32" t="s">
        <v>152</v>
      </c>
      <c r="V76" s="32" t="s">
        <v>152</v>
      </c>
      <c r="W76" s="32" t="s">
        <v>152</v>
      </c>
      <c r="X76" s="32" t="s">
        <v>152</v>
      </c>
      <c r="Y76" s="32" t="s">
        <v>152</v>
      </c>
      <c r="Z76" s="32" t="s">
        <v>152</v>
      </c>
      <c r="AA76" s="32" t="s">
        <v>152</v>
      </c>
    </row>
    <row r="77" spans="1:27" s="30" customFormat="1" x14ac:dyDescent="0.35">
      <c r="A77" s="31" t="s">
        <v>123</v>
      </c>
      <c r="B77" s="31" t="s">
        <v>68</v>
      </c>
      <c r="C77" s="32" t="s">
        <v>152</v>
      </c>
      <c r="D77" s="32" t="s">
        <v>152</v>
      </c>
      <c r="E77" s="32" t="s">
        <v>152</v>
      </c>
      <c r="F77" s="32" t="s">
        <v>152</v>
      </c>
      <c r="G77" s="32" t="s">
        <v>152</v>
      </c>
      <c r="H77" s="32" t="s">
        <v>152</v>
      </c>
      <c r="I77" s="32" t="s">
        <v>152</v>
      </c>
      <c r="J77" s="32" t="s">
        <v>152</v>
      </c>
      <c r="K77" s="32" t="s">
        <v>152</v>
      </c>
      <c r="L77" s="32" t="s">
        <v>152</v>
      </c>
      <c r="M77" s="32" t="s">
        <v>152</v>
      </c>
      <c r="N77" s="32" t="s">
        <v>152</v>
      </c>
      <c r="O77" s="32" t="s">
        <v>152</v>
      </c>
      <c r="P77" s="32" t="s">
        <v>152</v>
      </c>
      <c r="Q77" s="32" t="s">
        <v>152</v>
      </c>
      <c r="R77" s="32" t="s">
        <v>152</v>
      </c>
      <c r="S77" s="32" t="s">
        <v>152</v>
      </c>
      <c r="T77" s="32" t="s">
        <v>152</v>
      </c>
      <c r="U77" s="32" t="s">
        <v>152</v>
      </c>
      <c r="V77" s="32" t="s">
        <v>152</v>
      </c>
      <c r="W77" s="32" t="s">
        <v>152</v>
      </c>
      <c r="X77" s="32" t="s">
        <v>152</v>
      </c>
      <c r="Y77" s="32" t="s">
        <v>152</v>
      </c>
      <c r="Z77" s="32" t="s">
        <v>152</v>
      </c>
      <c r="AA77" s="32" t="s">
        <v>152</v>
      </c>
    </row>
    <row r="78" spans="1:27" s="30" customFormat="1" x14ac:dyDescent="0.35">
      <c r="A78" s="31" t="s">
        <v>123</v>
      </c>
      <c r="B78" s="31" t="s">
        <v>18</v>
      </c>
      <c r="C78" s="32">
        <v>0</v>
      </c>
      <c r="D78" s="32">
        <v>5.1771293442934951E-7</v>
      </c>
      <c r="E78" s="32">
        <v>5.7093295214479224E-7</v>
      </c>
      <c r="F78" s="32">
        <v>5.8472480111427232E-7</v>
      </c>
      <c r="G78" s="32">
        <v>5.7401227340770309E-7</v>
      </c>
      <c r="H78" s="32">
        <v>5.9683428079091881E-7</v>
      </c>
      <c r="I78" s="32">
        <v>6.1831177948493095E-7</v>
      </c>
      <c r="J78" s="32">
        <v>6.2729643318091596E-7</v>
      </c>
      <c r="K78" s="32">
        <v>6.916985137846948E-7</v>
      </c>
      <c r="L78" s="32">
        <v>7.8750088759149276E-7</v>
      </c>
      <c r="M78" s="32">
        <v>7.7566596574054358E-7</v>
      </c>
      <c r="N78" s="32">
        <v>8.6596017034891774E-7</v>
      </c>
      <c r="O78" s="32">
        <v>9.5660954660549725E-7</v>
      </c>
      <c r="P78" s="32">
        <v>9.4606249257488034E-7</v>
      </c>
      <c r="Q78" s="32">
        <v>9.6980248804550043E-7</v>
      </c>
      <c r="R78" s="32">
        <v>9.7281457233730435E-7</v>
      </c>
      <c r="S78" s="32">
        <v>1.1322183529881095E-6</v>
      </c>
      <c r="T78" s="32">
        <v>1.2221274744384817E-6</v>
      </c>
      <c r="U78" s="32">
        <v>1.2943880702403E-6</v>
      </c>
      <c r="V78" s="32">
        <v>1.2112014476047563E-6</v>
      </c>
      <c r="W78" s="32">
        <v>1.5532880414656389E-6</v>
      </c>
      <c r="X78" s="32">
        <v>1.5723387421942423E-6</v>
      </c>
      <c r="Y78" s="32">
        <v>1.527828132644637E-6</v>
      </c>
      <c r="Z78" s="32">
        <v>1.5685825820571337E-6</v>
      </c>
      <c r="AA78" s="32">
        <v>1.6035562155917547E-6</v>
      </c>
    </row>
    <row r="79" spans="1:27" s="30" customFormat="1" x14ac:dyDescent="0.35">
      <c r="A79" s="31" t="s">
        <v>123</v>
      </c>
      <c r="B79" s="31" t="s">
        <v>30</v>
      </c>
      <c r="C79" s="32" t="s">
        <v>152</v>
      </c>
      <c r="D79" s="32" t="s">
        <v>152</v>
      </c>
      <c r="E79" s="32" t="s">
        <v>152</v>
      </c>
      <c r="F79" s="32" t="s">
        <v>152</v>
      </c>
      <c r="G79" s="32" t="s">
        <v>152</v>
      </c>
      <c r="H79" s="32" t="s">
        <v>152</v>
      </c>
      <c r="I79" s="32" t="s">
        <v>152</v>
      </c>
      <c r="J79" s="32" t="s">
        <v>152</v>
      </c>
      <c r="K79" s="32" t="s">
        <v>152</v>
      </c>
      <c r="L79" s="32" t="s">
        <v>152</v>
      </c>
      <c r="M79" s="32" t="s">
        <v>152</v>
      </c>
      <c r="N79" s="32" t="s">
        <v>152</v>
      </c>
      <c r="O79" s="32" t="s">
        <v>152</v>
      </c>
      <c r="P79" s="32" t="s">
        <v>152</v>
      </c>
      <c r="Q79" s="32" t="s">
        <v>152</v>
      </c>
      <c r="R79" s="32" t="s">
        <v>152</v>
      </c>
      <c r="S79" s="32" t="s">
        <v>152</v>
      </c>
      <c r="T79" s="32" t="s">
        <v>152</v>
      </c>
      <c r="U79" s="32" t="s">
        <v>152</v>
      </c>
      <c r="V79" s="32" t="s">
        <v>152</v>
      </c>
      <c r="W79" s="32" t="s">
        <v>152</v>
      </c>
      <c r="X79" s="32" t="s">
        <v>152</v>
      </c>
      <c r="Y79" s="32" t="s">
        <v>152</v>
      </c>
      <c r="Z79" s="32" t="s">
        <v>152</v>
      </c>
      <c r="AA79" s="32" t="s">
        <v>152</v>
      </c>
    </row>
    <row r="80" spans="1:27" s="30" customFormat="1" x14ac:dyDescent="0.35">
      <c r="A80" s="31" t="s">
        <v>123</v>
      </c>
      <c r="B80" s="31" t="s">
        <v>63</v>
      </c>
      <c r="C80" s="32">
        <v>5.2148385134006835E-7</v>
      </c>
      <c r="D80" s="32">
        <v>4.4396316991102027E-7</v>
      </c>
      <c r="E80" s="32">
        <v>4.8307984045207769E-7</v>
      </c>
      <c r="F80" s="32">
        <v>5.0700641948470525E-7</v>
      </c>
      <c r="G80" s="32">
        <v>4.7801319843010389E-7</v>
      </c>
      <c r="H80" s="32">
        <v>4.9664845695739028E-7</v>
      </c>
      <c r="I80" s="32">
        <v>5.1339988219142863E-7</v>
      </c>
      <c r="J80" s="32">
        <v>5.1903597530830335E-7</v>
      </c>
      <c r="K80" s="32">
        <v>5.586379340591932E-7</v>
      </c>
      <c r="L80" s="32">
        <v>6.2323980666513167E-7</v>
      </c>
      <c r="M80" s="32">
        <v>5.9985170912544316E-7</v>
      </c>
      <c r="N80" s="32">
        <v>6.8451874614429015E-7</v>
      </c>
      <c r="O80" s="32">
        <v>7.4670753390543046E-7</v>
      </c>
      <c r="P80" s="32">
        <v>7.318117190177324E-7</v>
      </c>
      <c r="Q80" s="32">
        <v>3.9807862901371769E-4</v>
      </c>
      <c r="R80" s="32">
        <v>7.8926411242249712E-7</v>
      </c>
      <c r="S80" s="32">
        <v>7.5886772107358993E-4</v>
      </c>
      <c r="T80" s="32">
        <v>9.5843810615239474E-7</v>
      </c>
      <c r="U80" s="32">
        <v>4.265483481571206E-4</v>
      </c>
      <c r="V80" s="32">
        <v>1.8875127889176532E-6</v>
      </c>
      <c r="W80" s="32">
        <v>2.2855164104612215E-3</v>
      </c>
      <c r="X80" s="32">
        <v>2.5489358449622229E-6</v>
      </c>
      <c r="Y80" s="32">
        <v>1.0867265661474571E-3</v>
      </c>
      <c r="Z80" s="32">
        <v>9.0057286081054524E-3</v>
      </c>
      <c r="AA80" s="32">
        <v>5.3642568822162848E-3</v>
      </c>
    </row>
    <row r="81" spans="1:27" s="30" customFormat="1" x14ac:dyDescent="0.35">
      <c r="A81" s="31" t="s">
        <v>123</v>
      </c>
      <c r="B81" s="31" t="s">
        <v>62</v>
      </c>
      <c r="C81" s="32">
        <v>0.37242690275822499</v>
      </c>
      <c r="D81" s="32">
        <v>0.56237547798386234</v>
      </c>
      <c r="E81" s="32">
        <v>0.4184802262028785</v>
      </c>
      <c r="F81" s="32">
        <v>0.42607699718778375</v>
      </c>
      <c r="G81" s="32">
        <v>0.51129438653624693</v>
      </c>
      <c r="H81" s="32">
        <v>0.4644533210434561</v>
      </c>
      <c r="I81" s="32">
        <v>0.46790253555067862</v>
      </c>
      <c r="J81" s="32">
        <v>0.51627162628344681</v>
      </c>
      <c r="K81" s="32">
        <v>0.45996204143206543</v>
      </c>
      <c r="L81" s="32">
        <v>0.36863436302164121</v>
      </c>
      <c r="M81" s="32">
        <v>0.56105170082940092</v>
      </c>
      <c r="N81" s="32">
        <v>0.41223933088838649</v>
      </c>
      <c r="O81" s="32">
        <v>0.42172483239435599</v>
      </c>
      <c r="P81" s="32">
        <v>0.5060664135000007</v>
      </c>
      <c r="Q81" s="32">
        <v>0.46221253460607942</v>
      </c>
      <c r="R81" s="32">
        <v>0.46037861232612592</v>
      </c>
      <c r="S81" s="32">
        <v>0.51097652796658521</v>
      </c>
      <c r="T81" s="32">
        <v>0.45523964812947815</v>
      </c>
      <c r="U81" s="32">
        <v>0.36781848175397341</v>
      </c>
      <c r="V81" s="32">
        <v>0.55148339630209464</v>
      </c>
      <c r="W81" s="32">
        <v>0.40841442559176205</v>
      </c>
      <c r="X81" s="32">
        <v>0.41780788959056298</v>
      </c>
      <c r="Y81" s="32">
        <v>0.50393886928135434</v>
      </c>
      <c r="Z81" s="32">
        <v>0.45542097250840025</v>
      </c>
      <c r="AA81" s="32">
        <v>0.45608937124971149</v>
      </c>
    </row>
    <row r="82" spans="1:27" s="30" customFormat="1" x14ac:dyDescent="0.35">
      <c r="A82" s="31" t="s">
        <v>123</v>
      </c>
      <c r="B82" s="31" t="s">
        <v>66</v>
      </c>
      <c r="C82" s="32">
        <v>0.35764048059491854</v>
      </c>
      <c r="D82" s="32">
        <v>0.40614644390528382</v>
      </c>
      <c r="E82" s="32">
        <v>0.41910864924281316</v>
      </c>
      <c r="F82" s="32">
        <v>0.41735914337935781</v>
      </c>
      <c r="G82" s="32">
        <v>0.44722793244318682</v>
      </c>
      <c r="H82" s="32">
        <v>0.45203910078219273</v>
      </c>
      <c r="I82" s="32">
        <v>0.46529848451499084</v>
      </c>
      <c r="J82" s="32">
        <v>0.41973076546856719</v>
      </c>
      <c r="K82" s="32">
        <v>0.43370128155759552</v>
      </c>
      <c r="L82" s="32">
        <v>0.42393901254122057</v>
      </c>
      <c r="M82" s="32">
        <v>0.45883574020088119</v>
      </c>
      <c r="N82" s="32">
        <v>0.42471711858674216</v>
      </c>
      <c r="O82" s="32">
        <v>0.42991954131292709</v>
      </c>
      <c r="P82" s="32">
        <v>0.45146387760670531</v>
      </c>
      <c r="Q82" s="32">
        <v>0.45260191720319171</v>
      </c>
      <c r="R82" s="32">
        <v>0.45661728067067814</v>
      </c>
      <c r="S82" s="32">
        <v>0.4241629920679264</v>
      </c>
      <c r="T82" s="32">
        <v>0.40747308142822813</v>
      </c>
      <c r="U82" s="32">
        <v>0.40263065075241522</v>
      </c>
      <c r="V82" s="32">
        <v>0.43664262322831632</v>
      </c>
      <c r="W82" s="32">
        <v>0.39112704559823064</v>
      </c>
      <c r="X82" s="32">
        <v>0.3847668773653059</v>
      </c>
      <c r="Y82" s="32">
        <v>0.40761739155184873</v>
      </c>
      <c r="Z82" s="32">
        <v>0.43235782215647039</v>
      </c>
      <c r="AA82" s="32">
        <v>0.43847037913691245</v>
      </c>
    </row>
    <row r="83" spans="1:27" s="30" customFormat="1" x14ac:dyDescent="0.35">
      <c r="A83" s="31" t="s">
        <v>123</v>
      </c>
      <c r="B83" s="31" t="s">
        <v>65</v>
      </c>
      <c r="C83" s="32" t="s">
        <v>152</v>
      </c>
      <c r="D83" s="32" t="s">
        <v>152</v>
      </c>
      <c r="E83" s="32" t="s">
        <v>152</v>
      </c>
      <c r="F83" s="32" t="s">
        <v>152</v>
      </c>
      <c r="G83" s="32" t="s">
        <v>152</v>
      </c>
      <c r="H83" s="32" t="s">
        <v>152</v>
      </c>
      <c r="I83" s="32" t="s">
        <v>152</v>
      </c>
      <c r="J83" s="32" t="s">
        <v>152</v>
      </c>
      <c r="K83" s="32" t="s">
        <v>152</v>
      </c>
      <c r="L83" s="32" t="s">
        <v>152</v>
      </c>
      <c r="M83" s="32" t="s">
        <v>152</v>
      </c>
      <c r="N83" s="32" t="s">
        <v>152</v>
      </c>
      <c r="O83" s="32" t="s">
        <v>152</v>
      </c>
      <c r="P83" s="32" t="s">
        <v>152</v>
      </c>
      <c r="Q83" s="32" t="s">
        <v>152</v>
      </c>
      <c r="R83" s="32" t="s">
        <v>152</v>
      </c>
      <c r="S83" s="32" t="s">
        <v>152</v>
      </c>
      <c r="T83" s="32" t="s">
        <v>152</v>
      </c>
      <c r="U83" s="32" t="s">
        <v>152</v>
      </c>
      <c r="V83" s="32" t="s">
        <v>152</v>
      </c>
      <c r="W83" s="32" t="s">
        <v>152</v>
      </c>
      <c r="X83" s="32" t="s">
        <v>152</v>
      </c>
      <c r="Y83" s="32" t="s">
        <v>152</v>
      </c>
      <c r="Z83" s="32" t="s">
        <v>152</v>
      </c>
      <c r="AA83" s="32" t="s">
        <v>152</v>
      </c>
    </row>
    <row r="84" spans="1:27" s="30" customFormat="1" x14ac:dyDescent="0.35">
      <c r="A84" s="31" t="s">
        <v>123</v>
      </c>
      <c r="B84" s="31" t="s">
        <v>34</v>
      </c>
      <c r="C84" s="32" t="s">
        <v>152</v>
      </c>
      <c r="D84" s="32" t="s">
        <v>152</v>
      </c>
      <c r="E84" s="32" t="s">
        <v>152</v>
      </c>
      <c r="F84" s="32" t="s">
        <v>152</v>
      </c>
      <c r="G84" s="32" t="s">
        <v>152</v>
      </c>
      <c r="H84" s="32" t="s">
        <v>152</v>
      </c>
      <c r="I84" s="32" t="s">
        <v>152</v>
      </c>
      <c r="J84" s="32" t="s">
        <v>152</v>
      </c>
      <c r="K84" s="32" t="s">
        <v>152</v>
      </c>
      <c r="L84" s="32" t="s">
        <v>152</v>
      </c>
      <c r="M84" s="32" t="s">
        <v>152</v>
      </c>
      <c r="N84" s="32" t="s">
        <v>152</v>
      </c>
      <c r="O84" s="32" t="s">
        <v>152</v>
      </c>
      <c r="P84" s="32" t="s">
        <v>152</v>
      </c>
      <c r="Q84" s="32" t="s">
        <v>152</v>
      </c>
      <c r="R84" s="32" t="s">
        <v>152</v>
      </c>
      <c r="S84" s="32" t="s">
        <v>152</v>
      </c>
      <c r="T84" s="32" t="s">
        <v>152</v>
      </c>
      <c r="U84" s="32" t="s">
        <v>152</v>
      </c>
      <c r="V84" s="32" t="s">
        <v>152</v>
      </c>
      <c r="W84" s="32" t="s">
        <v>152</v>
      </c>
      <c r="X84" s="32" t="s">
        <v>152</v>
      </c>
      <c r="Y84" s="32" t="s">
        <v>152</v>
      </c>
      <c r="Z84" s="32" t="s">
        <v>152</v>
      </c>
      <c r="AA84" s="32" t="s">
        <v>152</v>
      </c>
    </row>
    <row r="85" spans="1:27" s="30" customFormat="1" x14ac:dyDescent="0.35">
      <c r="A85" s="31" t="s">
        <v>123</v>
      </c>
      <c r="B85" s="31" t="s">
        <v>70</v>
      </c>
      <c r="C85" s="32" t="s">
        <v>152</v>
      </c>
      <c r="D85" s="32" t="s">
        <v>152</v>
      </c>
      <c r="E85" s="32" t="s">
        <v>152</v>
      </c>
      <c r="F85" s="32" t="s">
        <v>152</v>
      </c>
      <c r="G85" s="32" t="s">
        <v>152</v>
      </c>
      <c r="H85" s="32" t="s">
        <v>152</v>
      </c>
      <c r="I85" s="32" t="s">
        <v>152</v>
      </c>
      <c r="J85" s="32" t="s">
        <v>152</v>
      </c>
      <c r="K85" s="32" t="s">
        <v>152</v>
      </c>
      <c r="L85" s="32" t="s">
        <v>152</v>
      </c>
      <c r="M85" s="32" t="s">
        <v>152</v>
      </c>
      <c r="N85" s="32" t="s">
        <v>152</v>
      </c>
      <c r="O85" s="32" t="s">
        <v>152</v>
      </c>
      <c r="P85" s="32" t="s">
        <v>152</v>
      </c>
      <c r="Q85" s="32" t="s">
        <v>152</v>
      </c>
      <c r="R85" s="32" t="s">
        <v>152</v>
      </c>
      <c r="S85" s="32" t="s">
        <v>152</v>
      </c>
      <c r="T85" s="32" t="s">
        <v>152</v>
      </c>
      <c r="U85" s="32" t="s">
        <v>152</v>
      </c>
      <c r="V85" s="32" t="s">
        <v>152</v>
      </c>
      <c r="W85" s="32" t="s">
        <v>152</v>
      </c>
      <c r="X85" s="32" t="s">
        <v>152</v>
      </c>
      <c r="Y85" s="32" t="s">
        <v>152</v>
      </c>
      <c r="Z85" s="32" t="s">
        <v>152</v>
      </c>
      <c r="AA85" s="32" t="s">
        <v>152</v>
      </c>
    </row>
    <row r="86" spans="1:27" s="30" customFormat="1" x14ac:dyDescent="0.35">
      <c r="A86" s="31" t="s">
        <v>123</v>
      </c>
      <c r="B86" s="31" t="s">
        <v>52</v>
      </c>
      <c r="C86" s="32">
        <v>5.6830732956561041E-3</v>
      </c>
      <c r="D86" s="32">
        <v>4.3651286332568005E-3</v>
      </c>
      <c r="E86" s="32">
        <v>2.4667011798036445E-2</v>
      </c>
      <c r="F86" s="32">
        <v>1.8192165777021173E-2</v>
      </c>
      <c r="G86" s="32">
        <v>2.1150742404640727E-2</v>
      </c>
      <c r="H86" s="32">
        <v>2.8906693665524823E-2</v>
      </c>
      <c r="I86" s="32">
        <v>2.607908251613621E-2</v>
      </c>
      <c r="J86" s="32">
        <v>2.3696593122675441E-2</v>
      </c>
      <c r="K86" s="32">
        <v>3.1628431357806241E-2</v>
      </c>
      <c r="L86" s="32">
        <v>3.4907056825105837E-2</v>
      </c>
      <c r="M86" s="32">
        <v>6.1997608929015666E-2</v>
      </c>
      <c r="N86" s="32">
        <v>7.1685283821505852E-2</v>
      </c>
      <c r="O86" s="32">
        <v>6.3946816697635245E-2</v>
      </c>
      <c r="P86" s="32">
        <v>5.7624398027653977E-2</v>
      </c>
      <c r="Q86" s="32">
        <v>7.1774458531567484E-2</v>
      </c>
      <c r="R86" s="32">
        <v>7.2605795144591395E-2</v>
      </c>
      <c r="S86" s="32">
        <v>6.2791910682497662E-2</v>
      </c>
      <c r="T86" s="32">
        <v>6.6059536996296922E-2</v>
      </c>
      <c r="U86" s="32">
        <v>8.0816708374112659E-2</v>
      </c>
      <c r="V86" s="32">
        <v>6.1093883190994389E-2</v>
      </c>
      <c r="W86" s="32">
        <v>8.6231680943004763E-2</v>
      </c>
      <c r="X86" s="32">
        <v>8.2980629779994902E-2</v>
      </c>
      <c r="Y86" s="32">
        <v>6.683690659050924E-2</v>
      </c>
      <c r="Z86" s="32">
        <v>7.5095606917058993E-2</v>
      </c>
      <c r="AA86" s="32">
        <v>7.3644413761695421E-2</v>
      </c>
    </row>
    <row r="88" spans="1:27" s="30" customFormat="1" collapsed="1" x14ac:dyDescent="0.3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row>
    <row r="89" spans="1:27" s="30" customFormat="1" x14ac:dyDescent="0.3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row>
    <row r="90" spans="1:27" s="30" customFormat="1" x14ac:dyDescent="0.35">
      <c r="A90" s="18" t="s">
        <v>124</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row>
    <row r="91" spans="1:27" s="30" customFormat="1" x14ac:dyDescent="0.35">
      <c r="A91" s="19" t="s">
        <v>117</v>
      </c>
      <c r="B91" s="19" t="s">
        <v>118</v>
      </c>
      <c r="C91" s="19" t="s">
        <v>75</v>
      </c>
      <c r="D91" s="19" t="s">
        <v>82</v>
      </c>
      <c r="E91" s="19" t="s">
        <v>83</v>
      </c>
      <c r="F91" s="19" t="s">
        <v>84</v>
      </c>
      <c r="G91" s="19" t="s">
        <v>85</v>
      </c>
      <c r="H91" s="19" t="s">
        <v>86</v>
      </c>
      <c r="I91" s="19" t="s">
        <v>87</v>
      </c>
      <c r="J91" s="19" t="s">
        <v>88</v>
      </c>
      <c r="K91" s="19" t="s">
        <v>89</v>
      </c>
      <c r="L91" s="19" t="s">
        <v>90</v>
      </c>
      <c r="M91" s="19" t="s">
        <v>91</v>
      </c>
      <c r="N91" s="19" t="s">
        <v>92</v>
      </c>
      <c r="O91" s="19" t="s">
        <v>93</v>
      </c>
      <c r="P91" s="19" t="s">
        <v>94</v>
      </c>
      <c r="Q91" s="19" t="s">
        <v>95</v>
      </c>
      <c r="R91" s="19" t="s">
        <v>96</v>
      </c>
      <c r="S91" s="19" t="s">
        <v>97</v>
      </c>
      <c r="T91" s="19" t="s">
        <v>98</v>
      </c>
      <c r="U91" s="19" t="s">
        <v>99</v>
      </c>
      <c r="V91" s="19" t="s">
        <v>100</v>
      </c>
      <c r="W91" s="19" t="s">
        <v>101</v>
      </c>
      <c r="X91" s="19" t="s">
        <v>102</v>
      </c>
      <c r="Y91" s="19" t="s">
        <v>103</v>
      </c>
      <c r="Z91" s="19" t="s">
        <v>104</v>
      </c>
      <c r="AA91" s="19" t="s">
        <v>105</v>
      </c>
    </row>
    <row r="92" spans="1:27" s="30" customFormat="1" x14ac:dyDescent="0.35">
      <c r="A92" s="31" t="s">
        <v>38</v>
      </c>
      <c r="B92" s="31" t="s">
        <v>67</v>
      </c>
      <c r="C92" s="33">
        <v>4.9440739796535724E-2</v>
      </c>
      <c r="D92" s="33">
        <v>4.9893783267713175E-2</v>
      </c>
      <c r="E92" s="33">
        <v>6.3419806017265282E-2</v>
      </c>
      <c r="F92" s="33">
        <v>5.9060079584802506E-2</v>
      </c>
      <c r="G92" s="33">
        <v>5.8947981395123583E-2</v>
      </c>
      <c r="H92" s="33">
        <v>6.6692360576049048E-2</v>
      </c>
      <c r="I92" s="33">
        <v>6.4348861218327238E-2</v>
      </c>
      <c r="J92" s="33">
        <v>5.979091773977073E-2</v>
      </c>
      <c r="K92" s="33">
        <v>6.3713116088645813E-2</v>
      </c>
      <c r="L92" s="33">
        <v>0.12964044302359667</v>
      </c>
      <c r="M92" s="33">
        <v>0.11983187486966292</v>
      </c>
      <c r="N92" s="33">
        <v>0.14342657991901298</v>
      </c>
      <c r="O92" s="33">
        <v>0.15004076045341061</v>
      </c>
      <c r="P92" s="33">
        <v>0.14515727687252192</v>
      </c>
      <c r="Q92" s="33">
        <v>0.15500297371969465</v>
      </c>
      <c r="R92" s="33">
        <v>0.15418733930808351</v>
      </c>
      <c r="S92" s="33">
        <v>0.15054692202133382</v>
      </c>
      <c r="T92" s="33">
        <v>0.14767072550128715</v>
      </c>
      <c r="U92" s="33">
        <v>0.15150834397740123</v>
      </c>
      <c r="V92" s="33">
        <v>0.14832311237101872</v>
      </c>
      <c r="W92" s="33">
        <v>0.14993649175834575</v>
      </c>
      <c r="X92" s="33">
        <v>0.14849486966623868</v>
      </c>
      <c r="Y92" s="33">
        <v>0.14376628749523371</v>
      </c>
      <c r="Z92" s="33">
        <v>0.15121693665088887</v>
      </c>
      <c r="AA92" s="33">
        <v>0.15043774475710739</v>
      </c>
    </row>
    <row r="93" spans="1:27" collapsed="1" x14ac:dyDescent="0.35">
      <c r="A93" s="31" t="s">
        <v>38</v>
      </c>
      <c r="B93" s="31" t="s">
        <v>113</v>
      </c>
      <c r="C93" s="33">
        <v>4.8184220139389569E-3</v>
      </c>
      <c r="D93" s="33">
        <v>2.6660981177258132E-2</v>
      </c>
      <c r="E93" s="33">
        <v>6.0411312785388117E-2</v>
      </c>
      <c r="F93" s="33">
        <v>6.5853091724177165E-2</v>
      </c>
      <c r="G93" s="33">
        <v>5.0154714252320785E-2</v>
      </c>
      <c r="H93" s="33">
        <v>8.5222106569617567E-2</v>
      </c>
      <c r="I93" s="33">
        <v>9.7792653779647049E-2</v>
      </c>
      <c r="J93" s="33">
        <v>7.5767787097891282E-2</v>
      </c>
      <c r="K93" s="33">
        <v>9.8858791920068537E-2</v>
      </c>
      <c r="L93" s="33">
        <v>0.17186273878957745</v>
      </c>
      <c r="M93" s="33">
        <v>0.15139314892661965</v>
      </c>
      <c r="N93" s="33">
        <v>0.18670797016335258</v>
      </c>
      <c r="O93" s="33">
        <v>0.18927996818009968</v>
      </c>
      <c r="P93" s="33">
        <v>0.19136005685861512</v>
      </c>
      <c r="Q93" s="33">
        <v>0.2535759923542058</v>
      </c>
      <c r="R93" s="33">
        <v>0.27072114705974448</v>
      </c>
      <c r="S93" s="33">
        <v>0.28268755563419712</v>
      </c>
      <c r="T93" s="33">
        <v>0.27621756468534708</v>
      </c>
      <c r="U93" s="33">
        <v>0.29583137431943507</v>
      </c>
      <c r="V93" s="33">
        <v>0.32170173965078097</v>
      </c>
      <c r="W93" s="33">
        <v>0.32351879358912922</v>
      </c>
      <c r="X93" s="33">
        <v>0.31289343025139521</v>
      </c>
      <c r="Y93" s="33">
        <v>0.30479959815883073</v>
      </c>
      <c r="Z93" s="33">
        <v>0.32888999685073034</v>
      </c>
      <c r="AA93" s="33">
        <v>0.32456812790133899</v>
      </c>
    </row>
    <row r="94" spans="1:27" x14ac:dyDescent="0.35">
      <c r="A94" s="31" t="s">
        <v>38</v>
      </c>
      <c r="B94" s="31" t="s">
        <v>72</v>
      </c>
      <c r="C94" s="33">
        <v>8.6388065398251848E-2</v>
      </c>
      <c r="D94" s="33">
        <v>8.8915967092472778E-2</v>
      </c>
      <c r="E94" s="33">
        <v>9.8946196502525549E-2</v>
      </c>
      <c r="F94" s="33">
        <v>9.4756672451346849E-2</v>
      </c>
      <c r="G94" s="33">
        <v>9.3237328947467238E-2</v>
      </c>
      <c r="H94" s="33">
        <v>9.8657229767877178E-2</v>
      </c>
      <c r="I94" s="33">
        <v>9.9159146649747607E-2</v>
      </c>
      <c r="J94" s="33">
        <v>9.1726214944487378E-2</v>
      </c>
      <c r="K94" s="33">
        <v>9.7458641455270945E-2</v>
      </c>
      <c r="L94" s="33">
        <v>0.10779875153291986</v>
      </c>
      <c r="M94" s="33">
        <v>0.10214502226225777</v>
      </c>
      <c r="N94" s="33">
        <v>0.10865262404679972</v>
      </c>
      <c r="O94" s="33">
        <v>0.1084207946400178</v>
      </c>
      <c r="P94" s="33">
        <v>0.10659083263960421</v>
      </c>
      <c r="Q94" s="33">
        <v>0.11044977963070964</v>
      </c>
      <c r="R94" s="33">
        <v>0.1084251607656631</v>
      </c>
      <c r="S94" s="33">
        <v>0.10608241443238212</v>
      </c>
      <c r="T94" s="33">
        <v>0.10542774625939738</v>
      </c>
      <c r="U94" s="33">
        <v>0.1063676336987411</v>
      </c>
      <c r="V94" s="33">
        <v>0.10523930562109056</v>
      </c>
      <c r="W94" s="33">
        <v>0.1056438331745843</v>
      </c>
      <c r="X94" s="33">
        <v>0.10560926815944323</v>
      </c>
      <c r="Y94" s="33">
        <v>0.10327194766971243</v>
      </c>
      <c r="Z94" s="33">
        <v>0.10642331469923182</v>
      </c>
      <c r="AA94" s="33">
        <v>0.10648147033945879</v>
      </c>
    </row>
    <row r="95" spans="1:27" collapsed="1" x14ac:dyDescent="0.35"/>
    <row r="96" spans="1:27" x14ac:dyDescent="0.35">
      <c r="A96" s="19" t="s">
        <v>117</v>
      </c>
      <c r="B96" s="19" t="s">
        <v>118</v>
      </c>
      <c r="C96" s="19" t="s">
        <v>75</v>
      </c>
      <c r="D96" s="19" t="s">
        <v>82</v>
      </c>
      <c r="E96" s="19" t="s">
        <v>83</v>
      </c>
      <c r="F96" s="19" t="s">
        <v>84</v>
      </c>
      <c r="G96" s="19" t="s">
        <v>85</v>
      </c>
      <c r="H96" s="19" t="s">
        <v>86</v>
      </c>
      <c r="I96" s="19" t="s">
        <v>87</v>
      </c>
      <c r="J96" s="19" t="s">
        <v>88</v>
      </c>
      <c r="K96" s="19" t="s">
        <v>89</v>
      </c>
      <c r="L96" s="19" t="s">
        <v>90</v>
      </c>
      <c r="M96" s="19" t="s">
        <v>91</v>
      </c>
      <c r="N96" s="19" t="s">
        <v>92</v>
      </c>
      <c r="O96" s="19" t="s">
        <v>93</v>
      </c>
      <c r="P96" s="19" t="s">
        <v>94</v>
      </c>
      <c r="Q96" s="19" t="s">
        <v>95</v>
      </c>
      <c r="R96" s="19" t="s">
        <v>96</v>
      </c>
      <c r="S96" s="19" t="s">
        <v>97</v>
      </c>
      <c r="T96" s="19" t="s">
        <v>98</v>
      </c>
      <c r="U96" s="19" t="s">
        <v>99</v>
      </c>
      <c r="V96" s="19" t="s">
        <v>100</v>
      </c>
      <c r="W96" s="19" t="s">
        <v>101</v>
      </c>
      <c r="X96" s="19" t="s">
        <v>102</v>
      </c>
      <c r="Y96" s="19" t="s">
        <v>103</v>
      </c>
      <c r="Z96" s="19" t="s">
        <v>104</v>
      </c>
      <c r="AA96" s="19" t="s">
        <v>105</v>
      </c>
    </row>
    <row r="97" spans="1:27" x14ac:dyDescent="0.35">
      <c r="A97" s="31" t="s">
        <v>119</v>
      </c>
      <c r="B97" s="31" t="s">
        <v>67</v>
      </c>
      <c r="C97" s="33" t="s">
        <v>152</v>
      </c>
      <c r="D97" s="33" t="s">
        <v>152</v>
      </c>
      <c r="E97" s="33" t="s">
        <v>152</v>
      </c>
      <c r="F97" s="33" t="s">
        <v>152</v>
      </c>
      <c r="G97" s="33" t="s">
        <v>152</v>
      </c>
      <c r="H97" s="33" t="s">
        <v>152</v>
      </c>
      <c r="I97" s="33" t="s">
        <v>152</v>
      </c>
      <c r="J97" s="33" t="s">
        <v>152</v>
      </c>
      <c r="K97" s="33" t="s">
        <v>152</v>
      </c>
      <c r="L97" s="33">
        <v>0.16116759389693702</v>
      </c>
      <c r="M97" s="33">
        <v>0.14958425538363418</v>
      </c>
      <c r="N97" s="33">
        <v>0.1622336160073729</v>
      </c>
      <c r="O97" s="33">
        <v>0.15637779393460993</v>
      </c>
      <c r="P97" s="33">
        <v>0.15168071119988769</v>
      </c>
      <c r="Q97" s="33">
        <v>0.16196262475805001</v>
      </c>
      <c r="R97" s="33">
        <v>0.1612543834064202</v>
      </c>
      <c r="S97" s="33">
        <v>0.15721018797193284</v>
      </c>
      <c r="T97" s="33">
        <v>0.15356492056186666</v>
      </c>
      <c r="U97" s="33">
        <v>0.15858635794673803</v>
      </c>
      <c r="V97" s="33">
        <v>0.15504219233902458</v>
      </c>
      <c r="W97" s="33">
        <v>0.15513577332228801</v>
      </c>
      <c r="X97" s="33">
        <v>0.15271171536494305</v>
      </c>
      <c r="Y97" s="33">
        <v>0.14818071686746129</v>
      </c>
      <c r="Z97" s="33">
        <v>0.15929489939904196</v>
      </c>
      <c r="AA97" s="33">
        <v>0.15718042121454492</v>
      </c>
    </row>
    <row r="98" spans="1:27" x14ac:dyDescent="0.35">
      <c r="A98" s="31" t="s">
        <v>119</v>
      </c>
      <c r="B98" s="31" t="s">
        <v>113</v>
      </c>
      <c r="C98" s="33">
        <v>1.6226232876712329E-3</v>
      </c>
      <c r="D98" s="33">
        <v>2.5698503682865841E-2</v>
      </c>
      <c r="E98" s="33">
        <v>5.1337121249184603E-2</v>
      </c>
      <c r="F98" s="33">
        <v>6.1709357449417399E-2</v>
      </c>
      <c r="G98" s="33">
        <v>4.6996046737749125E-2</v>
      </c>
      <c r="H98" s="33">
        <v>8.2828748242266312E-2</v>
      </c>
      <c r="I98" s="33">
        <v>9.7451832574940306E-2</v>
      </c>
      <c r="J98" s="33">
        <v>7.3300779762386595E-2</v>
      </c>
      <c r="K98" s="33">
        <v>9.8291028381307058E-2</v>
      </c>
      <c r="L98" s="33">
        <v>0.17664139816262756</v>
      </c>
      <c r="M98" s="33">
        <v>0.15565111518621833</v>
      </c>
      <c r="N98" s="33">
        <v>0.19282556845607626</v>
      </c>
      <c r="O98" s="33">
        <v>0.19913129980493927</v>
      </c>
      <c r="P98" s="33">
        <v>0.19894626312095212</v>
      </c>
      <c r="Q98" s="33">
        <v>0.2637523604048389</v>
      </c>
      <c r="R98" s="33">
        <v>0.28281523419345977</v>
      </c>
      <c r="S98" s="33">
        <v>0.28851682492657443</v>
      </c>
      <c r="T98" s="33">
        <v>0.281009438944954</v>
      </c>
      <c r="U98" s="33">
        <v>0.30229310302430523</v>
      </c>
      <c r="V98" s="33">
        <v>0.32999852797325446</v>
      </c>
      <c r="W98" s="33">
        <v>0.32057581075432573</v>
      </c>
      <c r="X98" s="33">
        <v>0.30414950549699693</v>
      </c>
      <c r="Y98" s="33">
        <v>0.30123272222489406</v>
      </c>
      <c r="Z98" s="33">
        <v>0.32792532059145452</v>
      </c>
      <c r="AA98" s="33">
        <v>0.32402761953677284</v>
      </c>
    </row>
    <row r="99" spans="1:27" x14ac:dyDescent="0.35">
      <c r="A99" s="31" t="s">
        <v>119</v>
      </c>
      <c r="B99" s="31" t="s">
        <v>72</v>
      </c>
      <c r="C99" s="33">
        <v>4.9911771621479049E-2</v>
      </c>
      <c r="D99" s="33">
        <v>7.7013427368459328E-2</v>
      </c>
      <c r="E99" s="33">
        <v>8.5212888888402658E-2</v>
      </c>
      <c r="F99" s="33">
        <v>8.8029534623805888E-2</v>
      </c>
      <c r="G99" s="33">
        <v>8.8539284846313904E-2</v>
      </c>
      <c r="H99" s="33">
        <v>9.7393522040992955E-2</v>
      </c>
      <c r="I99" s="33">
        <v>9.8488893194902463E-2</v>
      </c>
      <c r="J99" s="33">
        <v>8.5326162355685894E-2</v>
      </c>
      <c r="K99" s="33">
        <v>9.4696268068423725E-2</v>
      </c>
      <c r="L99" s="33">
        <v>0.10823906091913475</v>
      </c>
      <c r="M99" s="33">
        <v>0.10259500939541989</v>
      </c>
      <c r="N99" s="33">
        <v>0.10860892518396874</v>
      </c>
      <c r="O99" s="33">
        <v>0.10797847203811035</v>
      </c>
      <c r="P99" s="33">
        <v>0.105691002708304</v>
      </c>
      <c r="Q99" s="33">
        <v>0.11105133051100494</v>
      </c>
      <c r="R99" s="33">
        <v>0.10798997287019567</v>
      </c>
      <c r="S99" s="33">
        <v>0.10584303037225722</v>
      </c>
      <c r="T99" s="33">
        <v>0.10434052266382116</v>
      </c>
      <c r="U99" s="33">
        <v>0.10507269224012773</v>
      </c>
      <c r="V99" s="33">
        <v>0.10473276056758955</v>
      </c>
      <c r="W99" s="33">
        <v>0.10414430090931442</v>
      </c>
      <c r="X99" s="33">
        <v>0.10475213705462567</v>
      </c>
      <c r="Y99" s="33">
        <v>0.10271338421482276</v>
      </c>
      <c r="Z99" s="33">
        <v>0.10674685528618351</v>
      </c>
      <c r="AA99" s="33">
        <v>0.1060000608155459</v>
      </c>
    </row>
    <row r="101" spans="1:27" x14ac:dyDescent="0.35">
      <c r="A101" s="19" t="s">
        <v>117</v>
      </c>
      <c r="B101" s="19" t="s">
        <v>118</v>
      </c>
      <c r="C101" s="19" t="s">
        <v>75</v>
      </c>
      <c r="D101" s="19" t="s">
        <v>82</v>
      </c>
      <c r="E101" s="19" t="s">
        <v>83</v>
      </c>
      <c r="F101" s="19" t="s">
        <v>84</v>
      </c>
      <c r="G101" s="19" t="s">
        <v>85</v>
      </c>
      <c r="H101" s="19" t="s">
        <v>86</v>
      </c>
      <c r="I101" s="19" t="s">
        <v>87</v>
      </c>
      <c r="J101" s="19" t="s">
        <v>88</v>
      </c>
      <c r="K101" s="19" t="s">
        <v>89</v>
      </c>
      <c r="L101" s="19" t="s">
        <v>90</v>
      </c>
      <c r="M101" s="19" t="s">
        <v>91</v>
      </c>
      <c r="N101" s="19" t="s">
        <v>92</v>
      </c>
      <c r="O101" s="19" t="s">
        <v>93</v>
      </c>
      <c r="P101" s="19" t="s">
        <v>94</v>
      </c>
      <c r="Q101" s="19" t="s">
        <v>95</v>
      </c>
      <c r="R101" s="19" t="s">
        <v>96</v>
      </c>
      <c r="S101" s="19" t="s">
        <v>97</v>
      </c>
      <c r="T101" s="19" t="s">
        <v>98</v>
      </c>
      <c r="U101" s="19" t="s">
        <v>99</v>
      </c>
      <c r="V101" s="19" t="s">
        <v>100</v>
      </c>
      <c r="W101" s="19" t="s">
        <v>101</v>
      </c>
      <c r="X101" s="19" t="s">
        <v>102</v>
      </c>
      <c r="Y101" s="19" t="s">
        <v>103</v>
      </c>
      <c r="Z101" s="19" t="s">
        <v>104</v>
      </c>
      <c r="AA101" s="19" t="s">
        <v>105</v>
      </c>
    </row>
    <row r="102" spans="1:27" x14ac:dyDescent="0.35">
      <c r="A102" s="31" t="s">
        <v>120</v>
      </c>
      <c r="B102" s="31" t="s">
        <v>67</v>
      </c>
      <c r="C102" s="33">
        <v>3.3588307881109947E-2</v>
      </c>
      <c r="D102" s="33">
        <v>4.4468230878515771E-2</v>
      </c>
      <c r="E102" s="33">
        <v>6.6957626838458989E-2</v>
      </c>
      <c r="F102" s="33">
        <v>6.7731464091102117E-2</v>
      </c>
      <c r="G102" s="33">
        <v>6.8278511146023846E-2</v>
      </c>
      <c r="H102" s="33">
        <v>8.4963696841493186E-2</v>
      </c>
      <c r="I102" s="33">
        <v>8.0212175871978361E-2</v>
      </c>
      <c r="J102" s="33">
        <v>6.8863532262889063E-2</v>
      </c>
      <c r="K102" s="33">
        <v>7.6216153912043699E-2</v>
      </c>
      <c r="L102" s="33">
        <v>8.7652165110921693E-2</v>
      </c>
      <c r="M102" s="33">
        <v>7.8223613107411952E-2</v>
      </c>
      <c r="N102" s="33">
        <v>8.9668776836752381E-2</v>
      </c>
      <c r="O102" s="33">
        <v>0.14202107594614627</v>
      </c>
      <c r="P102" s="33">
        <v>0.13342136093161777</v>
      </c>
      <c r="Q102" s="33">
        <v>0.14412499343473881</v>
      </c>
      <c r="R102" s="33">
        <v>0.14079059417537854</v>
      </c>
      <c r="S102" s="33">
        <v>0.13671728767900726</v>
      </c>
      <c r="T102" s="33">
        <v>0.13601686176887992</v>
      </c>
      <c r="U102" s="33">
        <v>0.13815533821617032</v>
      </c>
      <c r="V102" s="33">
        <v>0.1389864340331726</v>
      </c>
      <c r="W102" s="33">
        <v>0.1403722127910528</v>
      </c>
      <c r="X102" s="33">
        <v>0.14092246368767491</v>
      </c>
      <c r="Y102" s="33">
        <v>0.13474603113750888</v>
      </c>
      <c r="Z102" s="33">
        <v>0.13649946882330546</v>
      </c>
      <c r="AA102" s="33">
        <v>0.13587044228246745</v>
      </c>
    </row>
    <row r="103" spans="1:27" x14ac:dyDescent="0.35">
      <c r="A103" s="31" t="s">
        <v>120</v>
      </c>
      <c r="B103" s="31" t="s">
        <v>113</v>
      </c>
      <c r="C103" s="33">
        <v>1.0296934116112199E-2</v>
      </c>
      <c r="D103" s="33">
        <v>2.8310942596216339E-2</v>
      </c>
      <c r="E103" s="33">
        <v>7.5967069704594159E-2</v>
      </c>
      <c r="F103" s="33">
        <v>7.2955052019247638E-2</v>
      </c>
      <c r="G103" s="33">
        <v>6.8718099181475464E-2</v>
      </c>
      <c r="H103" s="33">
        <v>9.9287393693329201E-2</v>
      </c>
      <c r="I103" s="33">
        <v>9.9794016798406188E-2</v>
      </c>
      <c r="J103" s="33">
        <v>9.0265677377248832E-2</v>
      </c>
      <c r="K103" s="33">
        <v>0.10219375540776632</v>
      </c>
      <c r="L103" s="33">
        <v>0.14377397432985739</v>
      </c>
      <c r="M103" s="33">
        <v>0.12636437622718621</v>
      </c>
      <c r="N103" s="33">
        <v>0.15074897490741634</v>
      </c>
      <c r="O103" s="33">
        <v>0.13137592148490207</v>
      </c>
      <c r="P103" s="33">
        <v>0.14676931635565904</v>
      </c>
      <c r="Q103" s="33">
        <v>0.19376173976521754</v>
      </c>
      <c r="R103" s="33">
        <v>0.1910642906690416</v>
      </c>
      <c r="S103" s="33">
        <v>0.2576653614631404</v>
      </c>
      <c r="T103" s="33">
        <v>0.25564807604567613</v>
      </c>
      <c r="U103" s="33">
        <v>0.26809436579989965</v>
      </c>
      <c r="V103" s="33">
        <v>0.28608834815983569</v>
      </c>
      <c r="W103" s="33">
        <v>0.32978879492361224</v>
      </c>
      <c r="X103" s="33">
        <v>0.32742720487206728</v>
      </c>
      <c r="Y103" s="33">
        <v>0.31072730947693861</v>
      </c>
      <c r="Z103" s="33">
        <v>0.3216243253622133</v>
      </c>
      <c r="AA103" s="33">
        <v>0.31541555944534849</v>
      </c>
    </row>
    <row r="104" spans="1:27" x14ac:dyDescent="0.35">
      <c r="A104" s="31" t="s">
        <v>120</v>
      </c>
      <c r="B104" s="31" t="s">
        <v>72</v>
      </c>
      <c r="C104" s="33">
        <v>9.4831769583461345E-2</v>
      </c>
      <c r="D104" s="33">
        <v>7.4868599746084952E-2</v>
      </c>
      <c r="E104" s="33">
        <v>9.5250553480005537E-2</v>
      </c>
      <c r="F104" s="33">
        <v>9.7715392548023097E-2</v>
      </c>
      <c r="G104" s="33">
        <v>9.3036947715708584E-2</v>
      </c>
      <c r="H104" s="33">
        <v>9.9759715305651336E-2</v>
      </c>
      <c r="I104" s="33">
        <v>0.10089319746765042</v>
      </c>
      <c r="J104" s="33">
        <v>9.3136768570389245E-2</v>
      </c>
      <c r="K104" s="33">
        <v>9.8297595003848645E-2</v>
      </c>
      <c r="L104" s="33">
        <v>0.1054855218687925</v>
      </c>
      <c r="M104" s="33">
        <v>0.1007422720798463</v>
      </c>
      <c r="N104" s="33">
        <v>0.10779862320370413</v>
      </c>
      <c r="O104" s="33">
        <v>0.10989138621784833</v>
      </c>
      <c r="P104" s="33">
        <v>0.11023338542950174</v>
      </c>
      <c r="Q104" s="33">
        <v>0.11240949605891896</v>
      </c>
      <c r="R104" s="33">
        <v>0.11201860390901523</v>
      </c>
      <c r="S104" s="33">
        <v>0.10925102775776202</v>
      </c>
      <c r="T104" s="33">
        <v>0.10887591785737083</v>
      </c>
      <c r="U104" s="33">
        <v>0.10864120182023251</v>
      </c>
      <c r="V104" s="33">
        <v>0.10729820263151185</v>
      </c>
      <c r="W104" s="33">
        <v>0.10706370155477538</v>
      </c>
      <c r="X104" s="33">
        <v>0.10745100877276328</v>
      </c>
      <c r="Y104" s="33">
        <v>0.10662354567524225</v>
      </c>
      <c r="Z104" s="33">
        <v>0.10529803638337164</v>
      </c>
      <c r="AA104" s="33">
        <v>0.10565349530172959</v>
      </c>
    </row>
    <row r="106" spans="1:27" x14ac:dyDescent="0.35">
      <c r="A106" s="19" t="s">
        <v>117</v>
      </c>
      <c r="B106" s="19" t="s">
        <v>118</v>
      </c>
      <c r="C106" s="19" t="s">
        <v>75</v>
      </c>
      <c r="D106" s="19" t="s">
        <v>82</v>
      </c>
      <c r="E106" s="19" t="s">
        <v>83</v>
      </c>
      <c r="F106" s="19" t="s">
        <v>84</v>
      </c>
      <c r="G106" s="19" t="s">
        <v>85</v>
      </c>
      <c r="H106" s="19" t="s">
        <v>86</v>
      </c>
      <c r="I106" s="19" t="s">
        <v>87</v>
      </c>
      <c r="J106" s="19" t="s">
        <v>88</v>
      </c>
      <c r="K106" s="19" t="s">
        <v>89</v>
      </c>
      <c r="L106" s="19" t="s">
        <v>90</v>
      </c>
      <c r="M106" s="19" t="s">
        <v>91</v>
      </c>
      <c r="N106" s="19" t="s">
        <v>92</v>
      </c>
      <c r="O106" s="19" t="s">
        <v>93</v>
      </c>
      <c r="P106" s="19" t="s">
        <v>94</v>
      </c>
      <c r="Q106" s="19" t="s">
        <v>95</v>
      </c>
      <c r="R106" s="19" t="s">
        <v>96</v>
      </c>
      <c r="S106" s="19" t="s">
        <v>97</v>
      </c>
      <c r="T106" s="19" t="s">
        <v>98</v>
      </c>
      <c r="U106" s="19" t="s">
        <v>99</v>
      </c>
      <c r="V106" s="19" t="s">
        <v>100</v>
      </c>
      <c r="W106" s="19" t="s">
        <v>101</v>
      </c>
      <c r="X106" s="19" t="s">
        <v>102</v>
      </c>
      <c r="Y106" s="19" t="s">
        <v>103</v>
      </c>
      <c r="Z106" s="19" t="s">
        <v>104</v>
      </c>
      <c r="AA106" s="19" t="s">
        <v>105</v>
      </c>
    </row>
    <row r="107" spans="1:27" x14ac:dyDescent="0.35">
      <c r="A107" s="31" t="s">
        <v>121</v>
      </c>
      <c r="B107" s="31" t="s">
        <v>67</v>
      </c>
      <c r="C107" s="33">
        <v>5.9416155476547203E-2</v>
      </c>
      <c r="D107" s="33">
        <v>5.2282333071945471E-2</v>
      </c>
      <c r="E107" s="33">
        <v>5.9480158773268496E-2</v>
      </c>
      <c r="F107" s="33">
        <v>5.5159730457403841E-2</v>
      </c>
      <c r="G107" s="33">
        <v>5.703786989601705E-2</v>
      </c>
      <c r="H107" s="33">
        <v>6.1399649162752631E-2</v>
      </c>
      <c r="I107" s="33">
        <v>5.8894119490376193E-2</v>
      </c>
      <c r="J107" s="33">
        <v>6.2683161418561381E-2</v>
      </c>
      <c r="K107" s="33">
        <v>6.4213762337180819E-2</v>
      </c>
      <c r="L107" s="33">
        <v>7.4193693324462323E-2</v>
      </c>
      <c r="M107" s="33">
        <v>5.5961510108846792E-2</v>
      </c>
      <c r="N107" s="33">
        <v>7.0109218310770924E-2</v>
      </c>
      <c r="O107" s="33">
        <v>7.2988741593259174E-2</v>
      </c>
      <c r="P107" s="33">
        <v>6.7771492469036049E-2</v>
      </c>
      <c r="Q107" s="33">
        <v>7.9117656658766591E-2</v>
      </c>
      <c r="R107" s="33">
        <v>7.8453128413044679E-2</v>
      </c>
      <c r="S107" s="33">
        <v>7.6641500110849123E-2</v>
      </c>
      <c r="T107" s="33">
        <v>7.5808430721153286E-2</v>
      </c>
      <c r="U107" s="33">
        <v>7.7721792788169416E-2</v>
      </c>
      <c r="V107" s="33">
        <v>7.744683208093664E-2</v>
      </c>
      <c r="W107" s="33">
        <v>8.4727212503900445E-2</v>
      </c>
      <c r="X107" s="33">
        <v>8.3518352319127645E-2</v>
      </c>
      <c r="Y107" s="33">
        <v>7.6234283841191394E-2</v>
      </c>
      <c r="Z107" s="33">
        <v>7.539093046587339E-2</v>
      </c>
      <c r="AA107" s="33">
        <v>7.8652209802623163E-2</v>
      </c>
    </row>
    <row r="108" spans="1:27" x14ac:dyDescent="0.35">
      <c r="A108" s="31" t="s">
        <v>121</v>
      </c>
      <c r="B108" s="31" t="s">
        <v>113</v>
      </c>
      <c r="C108" s="33" t="s">
        <v>152</v>
      </c>
      <c r="D108" s="33" t="s">
        <v>152</v>
      </c>
      <c r="E108" s="33" t="s">
        <v>152</v>
      </c>
      <c r="F108" s="33" t="s">
        <v>152</v>
      </c>
      <c r="G108" s="33" t="s">
        <v>152</v>
      </c>
      <c r="H108" s="33" t="s">
        <v>152</v>
      </c>
      <c r="I108" s="33" t="s">
        <v>152</v>
      </c>
      <c r="J108" s="33" t="s">
        <v>152</v>
      </c>
      <c r="K108" s="33" t="s">
        <v>152</v>
      </c>
      <c r="L108" s="33" t="s">
        <v>152</v>
      </c>
      <c r="M108" s="33" t="s">
        <v>152</v>
      </c>
      <c r="N108" s="33" t="s">
        <v>152</v>
      </c>
      <c r="O108" s="33" t="s">
        <v>152</v>
      </c>
      <c r="P108" s="33" t="s">
        <v>152</v>
      </c>
      <c r="Q108" s="33" t="s">
        <v>152</v>
      </c>
      <c r="R108" s="33" t="s">
        <v>152</v>
      </c>
      <c r="S108" s="33" t="s">
        <v>152</v>
      </c>
      <c r="T108" s="33" t="s">
        <v>152</v>
      </c>
      <c r="U108" s="33" t="s">
        <v>152</v>
      </c>
      <c r="V108" s="33" t="s">
        <v>152</v>
      </c>
      <c r="W108" s="33" t="s">
        <v>152</v>
      </c>
      <c r="X108" s="33" t="s">
        <v>152</v>
      </c>
      <c r="Y108" s="33" t="s">
        <v>152</v>
      </c>
      <c r="Z108" s="33">
        <v>0.35722003013683157</v>
      </c>
      <c r="AA108" s="33">
        <v>0.35667303533717226</v>
      </c>
    </row>
    <row r="109" spans="1:27" x14ac:dyDescent="0.35">
      <c r="A109" s="31" t="s">
        <v>121</v>
      </c>
      <c r="B109" s="31" t="s">
        <v>72</v>
      </c>
      <c r="C109" s="33">
        <v>0.10661976607632799</v>
      </c>
      <c r="D109" s="33">
        <v>0.10238221529630284</v>
      </c>
      <c r="E109" s="33">
        <v>0.10890270787616539</v>
      </c>
      <c r="F109" s="33">
        <v>0.10098472770283116</v>
      </c>
      <c r="G109" s="33">
        <v>0.10163895100822512</v>
      </c>
      <c r="H109" s="33">
        <v>0.10281664163890891</v>
      </c>
      <c r="I109" s="33">
        <v>0.10271723871198435</v>
      </c>
      <c r="J109" s="33">
        <v>0.10213374024450655</v>
      </c>
      <c r="K109" s="33">
        <v>0.10376633389966175</v>
      </c>
      <c r="L109" s="33">
        <v>0.11320225702514698</v>
      </c>
      <c r="M109" s="33">
        <v>0.10260584313435295</v>
      </c>
      <c r="N109" s="33">
        <v>0.10985777697158113</v>
      </c>
      <c r="O109" s="33">
        <v>0.10974690188122674</v>
      </c>
      <c r="P109" s="33">
        <v>0.10737730101275139</v>
      </c>
      <c r="Q109" s="33">
        <v>0.10932098625037533</v>
      </c>
      <c r="R109" s="33">
        <v>0.10723987251038412</v>
      </c>
      <c r="S109" s="33">
        <v>0.10515515003334529</v>
      </c>
      <c r="T109" s="33">
        <v>0.10545337020769714</v>
      </c>
      <c r="U109" s="33">
        <v>0.10630638141600419</v>
      </c>
      <c r="V109" s="33">
        <v>0.10536401457015217</v>
      </c>
      <c r="W109" s="33">
        <v>0.10501676661750232</v>
      </c>
      <c r="X109" s="33">
        <v>0.10418390947560345</v>
      </c>
      <c r="Y109" s="33">
        <v>0.10105597698164426</v>
      </c>
      <c r="Z109" s="33">
        <v>0.10747477096552004</v>
      </c>
      <c r="AA109" s="33">
        <v>0.10759135144602991</v>
      </c>
    </row>
    <row r="111" spans="1:27" x14ac:dyDescent="0.35">
      <c r="A111" s="19" t="s">
        <v>117</v>
      </c>
      <c r="B111" s="19" t="s">
        <v>118</v>
      </c>
      <c r="C111" s="19" t="s">
        <v>75</v>
      </c>
      <c r="D111" s="19" t="s">
        <v>82</v>
      </c>
      <c r="E111" s="19" t="s">
        <v>83</v>
      </c>
      <c r="F111" s="19" t="s">
        <v>84</v>
      </c>
      <c r="G111" s="19" t="s">
        <v>85</v>
      </c>
      <c r="H111" s="19" t="s">
        <v>86</v>
      </c>
      <c r="I111" s="19" t="s">
        <v>87</v>
      </c>
      <c r="J111" s="19" t="s">
        <v>88</v>
      </c>
      <c r="K111" s="19" t="s">
        <v>89</v>
      </c>
      <c r="L111" s="19" t="s">
        <v>90</v>
      </c>
      <c r="M111" s="19" t="s">
        <v>91</v>
      </c>
      <c r="N111" s="19" t="s">
        <v>92</v>
      </c>
      <c r="O111" s="19" t="s">
        <v>93</v>
      </c>
      <c r="P111" s="19" t="s">
        <v>94</v>
      </c>
      <c r="Q111" s="19" t="s">
        <v>95</v>
      </c>
      <c r="R111" s="19" t="s">
        <v>96</v>
      </c>
      <c r="S111" s="19" t="s">
        <v>97</v>
      </c>
      <c r="T111" s="19" t="s">
        <v>98</v>
      </c>
      <c r="U111" s="19" t="s">
        <v>99</v>
      </c>
      <c r="V111" s="19" t="s">
        <v>100</v>
      </c>
      <c r="W111" s="19" t="s">
        <v>101</v>
      </c>
      <c r="X111" s="19" t="s">
        <v>102</v>
      </c>
      <c r="Y111" s="19" t="s">
        <v>103</v>
      </c>
      <c r="Z111" s="19" t="s">
        <v>104</v>
      </c>
      <c r="AA111" s="19" t="s">
        <v>105</v>
      </c>
    </row>
    <row r="112" spans="1:27" x14ac:dyDescent="0.35">
      <c r="A112" s="31" t="s">
        <v>122</v>
      </c>
      <c r="B112" s="31" t="s">
        <v>67</v>
      </c>
      <c r="C112" s="33">
        <v>5.4677741294031648E-2</v>
      </c>
      <c r="D112" s="33">
        <v>5.2805867107059076E-2</v>
      </c>
      <c r="E112" s="33">
        <v>6.2593806322945131E-2</v>
      </c>
      <c r="F112" s="33">
        <v>5.4420425254487099E-2</v>
      </c>
      <c r="G112" s="33">
        <v>5.2912132596892064E-2</v>
      </c>
      <c r="H112" s="33">
        <v>5.5587766628219959E-2</v>
      </c>
      <c r="I112" s="33">
        <v>5.5095678075402825E-2</v>
      </c>
      <c r="J112" s="33">
        <v>5.1746814280550724E-2</v>
      </c>
      <c r="K112" s="33">
        <v>5.4224453775132103E-2</v>
      </c>
      <c r="L112" s="33">
        <v>0.10136779772431564</v>
      </c>
      <c r="M112" s="33">
        <v>9.8310343340403672E-2</v>
      </c>
      <c r="N112" s="33">
        <v>0.13435619875691052</v>
      </c>
      <c r="O112" s="33">
        <v>0.13223812432801299</v>
      </c>
      <c r="P112" s="33">
        <v>0.12907231686576426</v>
      </c>
      <c r="Q112" s="33">
        <v>0.13594756724482879</v>
      </c>
      <c r="R112" s="33">
        <v>0.13705465021496038</v>
      </c>
      <c r="S112" s="33">
        <v>0.13931824038009696</v>
      </c>
      <c r="T112" s="33">
        <v>0.13753706402634075</v>
      </c>
      <c r="U112" s="33">
        <v>0.13844123291998917</v>
      </c>
      <c r="V112" s="33">
        <v>0.13350584028430465</v>
      </c>
      <c r="W112" s="33">
        <v>0.13800280828034389</v>
      </c>
      <c r="X112" s="33">
        <v>0.13505907539885154</v>
      </c>
      <c r="Y112" s="33">
        <v>0.13041016269674463</v>
      </c>
      <c r="Z112" s="33">
        <v>0.13580451934256513</v>
      </c>
      <c r="AA112" s="33">
        <v>0.13847824044465082</v>
      </c>
    </row>
    <row r="113" spans="1:27" x14ac:dyDescent="0.35">
      <c r="A113" s="31" t="s">
        <v>122</v>
      </c>
      <c r="B113" s="31" t="s">
        <v>113</v>
      </c>
      <c r="C113" s="33" t="s">
        <v>152</v>
      </c>
      <c r="D113" s="33" t="s">
        <v>152</v>
      </c>
      <c r="E113" s="33" t="s">
        <v>152</v>
      </c>
      <c r="F113" s="33" t="s">
        <v>152</v>
      </c>
      <c r="G113" s="33" t="s">
        <v>152</v>
      </c>
      <c r="H113" s="33" t="s">
        <v>152</v>
      </c>
      <c r="I113" s="33" t="s">
        <v>152</v>
      </c>
      <c r="J113" s="33" t="s">
        <v>152</v>
      </c>
      <c r="K113" s="33" t="s">
        <v>152</v>
      </c>
      <c r="L113" s="33" t="s">
        <v>152</v>
      </c>
      <c r="M113" s="33" t="s">
        <v>152</v>
      </c>
      <c r="N113" s="33" t="s">
        <v>152</v>
      </c>
      <c r="O113" s="33" t="s">
        <v>152</v>
      </c>
      <c r="P113" s="33" t="s">
        <v>152</v>
      </c>
      <c r="Q113" s="33" t="s">
        <v>152</v>
      </c>
      <c r="R113" s="33" t="s">
        <v>152</v>
      </c>
      <c r="S113" s="33" t="s">
        <v>152</v>
      </c>
      <c r="T113" s="33" t="s">
        <v>152</v>
      </c>
      <c r="U113" s="33" t="s">
        <v>152</v>
      </c>
      <c r="V113" s="33" t="s">
        <v>152</v>
      </c>
      <c r="W113" s="33" t="s">
        <v>152</v>
      </c>
      <c r="X113" s="33" t="s">
        <v>152</v>
      </c>
      <c r="Y113" s="33" t="s">
        <v>152</v>
      </c>
      <c r="Z113" s="33" t="s">
        <v>152</v>
      </c>
      <c r="AA113" s="33" t="s">
        <v>152</v>
      </c>
    </row>
    <row r="114" spans="1:27" x14ac:dyDescent="0.35">
      <c r="A114" s="31" t="s">
        <v>122</v>
      </c>
      <c r="B114" s="31" t="s">
        <v>72</v>
      </c>
      <c r="C114" s="33">
        <v>0.1240038576999349</v>
      </c>
      <c r="D114" s="33">
        <v>0.11981407874685975</v>
      </c>
      <c r="E114" s="33">
        <v>0.13205792294071647</v>
      </c>
      <c r="F114" s="33">
        <v>0.11227225622263003</v>
      </c>
      <c r="G114" s="33">
        <v>0.10734609349811938</v>
      </c>
      <c r="H114" s="33">
        <v>0.10585277798364931</v>
      </c>
      <c r="I114" s="33">
        <v>0.10482773549805502</v>
      </c>
      <c r="J114" s="33">
        <v>0.1043916088745561</v>
      </c>
      <c r="K114" s="33">
        <v>0.10535402286103712</v>
      </c>
      <c r="L114" s="33">
        <v>0.11288589528026061</v>
      </c>
      <c r="M114" s="33">
        <v>0.10918259887677174</v>
      </c>
      <c r="N114" s="33">
        <v>0.11335630701285355</v>
      </c>
      <c r="O114" s="33">
        <v>0.11073261783255296</v>
      </c>
      <c r="P114" s="33">
        <v>0.10816264635011333</v>
      </c>
      <c r="Q114" s="33">
        <v>0.11228998859920569</v>
      </c>
      <c r="R114" s="33">
        <v>0.11023779629330463</v>
      </c>
      <c r="S114" s="33">
        <v>0.10950444090912392</v>
      </c>
      <c r="T114" s="33">
        <v>0.10783049470170766</v>
      </c>
      <c r="U114" s="33">
        <v>0.10911050885513864</v>
      </c>
      <c r="V114" s="33">
        <v>0.10944488445898633</v>
      </c>
      <c r="W114" s="33">
        <v>0.11175271815759982</v>
      </c>
      <c r="X114" s="33">
        <v>0.11101494228017698</v>
      </c>
      <c r="Y114" s="33">
        <v>0.10938220225815304</v>
      </c>
      <c r="Z114" s="33">
        <v>0.10888730886781486</v>
      </c>
      <c r="AA114" s="33">
        <v>0.11207060450207409</v>
      </c>
    </row>
    <row r="116" spans="1:27" x14ac:dyDescent="0.35">
      <c r="A116" s="19" t="s">
        <v>117</v>
      </c>
      <c r="B116" s="19" t="s">
        <v>118</v>
      </c>
      <c r="C116" s="19" t="s">
        <v>75</v>
      </c>
      <c r="D116" s="19" t="s">
        <v>82</v>
      </c>
      <c r="E116" s="19" t="s">
        <v>83</v>
      </c>
      <c r="F116" s="19" t="s">
        <v>84</v>
      </c>
      <c r="G116" s="19" t="s">
        <v>85</v>
      </c>
      <c r="H116" s="19" t="s">
        <v>86</v>
      </c>
      <c r="I116" s="19" t="s">
        <v>87</v>
      </c>
      <c r="J116" s="19" t="s">
        <v>88</v>
      </c>
      <c r="K116" s="19" t="s">
        <v>89</v>
      </c>
      <c r="L116" s="19" t="s">
        <v>90</v>
      </c>
      <c r="M116" s="19" t="s">
        <v>91</v>
      </c>
      <c r="N116" s="19" t="s">
        <v>92</v>
      </c>
      <c r="O116" s="19" t="s">
        <v>93</v>
      </c>
      <c r="P116" s="19" t="s">
        <v>94</v>
      </c>
      <c r="Q116" s="19" t="s">
        <v>95</v>
      </c>
      <c r="R116" s="19" t="s">
        <v>96</v>
      </c>
      <c r="S116" s="19" t="s">
        <v>97</v>
      </c>
      <c r="T116" s="19" t="s">
        <v>98</v>
      </c>
      <c r="U116" s="19" t="s">
        <v>99</v>
      </c>
      <c r="V116" s="19" t="s">
        <v>100</v>
      </c>
      <c r="W116" s="19" t="s">
        <v>101</v>
      </c>
      <c r="X116" s="19" t="s">
        <v>102</v>
      </c>
      <c r="Y116" s="19" t="s">
        <v>103</v>
      </c>
      <c r="Z116" s="19" t="s">
        <v>104</v>
      </c>
      <c r="AA116" s="19" t="s">
        <v>105</v>
      </c>
    </row>
    <row r="117" spans="1:27" x14ac:dyDescent="0.35">
      <c r="A117" s="31" t="s">
        <v>123</v>
      </c>
      <c r="B117" s="31" t="s">
        <v>67</v>
      </c>
      <c r="C117" s="33" t="s">
        <v>152</v>
      </c>
      <c r="D117" s="33" t="s">
        <v>152</v>
      </c>
      <c r="E117" s="33" t="s">
        <v>152</v>
      </c>
      <c r="F117" s="33" t="s">
        <v>152</v>
      </c>
      <c r="G117" s="33" t="s">
        <v>152</v>
      </c>
      <c r="H117" s="33" t="s">
        <v>152</v>
      </c>
      <c r="I117" s="33" t="s">
        <v>152</v>
      </c>
      <c r="J117" s="33" t="s">
        <v>152</v>
      </c>
      <c r="K117" s="33" t="s">
        <v>152</v>
      </c>
      <c r="L117" s="33" t="s">
        <v>152</v>
      </c>
      <c r="M117" s="33" t="s">
        <v>152</v>
      </c>
      <c r="N117" s="33" t="s">
        <v>152</v>
      </c>
      <c r="O117" s="33" t="s">
        <v>152</v>
      </c>
      <c r="P117" s="33" t="s">
        <v>152</v>
      </c>
      <c r="Q117" s="33" t="s">
        <v>152</v>
      </c>
      <c r="R117" s="33" t="s">
        <v>152</v>
      </c>
      <c r="S117" s="33" t="s">
        <v>152</v>
      </c>
      <c r="T117" s="33" t="s">
        <v>152</v>
      </c>
      <c r="U117" s="33" t="s">
        <v>152</v>
      </c>
      <c r="V117" s="33" t="s">
        <v>152</v>
      </c>
      <c r="W117" s="33" t="s">
        <v>152</v>
      </c>
      <c r="X117" s="33" t="s">
        <v>152</v>
      </c>
      <c r="Y117" s="33" t="s">
        <v>152</v>
      </c>
      <c r="Z117" s="33" t="s">
        <v>152</v>
      </c>
      <c r="AA117" s="33" t="s">
        <v>152</v>
      </c>
    </row>
    <row r="118" spans="1:27" x14ac:dyDescent="0.35">
      <c r="A118" s="31" t="s">
        <v>123</v>
      </c>
      <c r="B118" s="31" t="s">
        <v>113</v>
      </c>
      <c r="C118" s="33" t="s">
        <v>152</v>
      </c>
      <c r="D118" s="33" t="s">
        <v>152</v>
      </c>
      <c r="E118" s="33" t="s">
        <v>152</v>
      </c>
      <c r="F118" s="33" t="s">
        <v>152</v>
      </c>
      <c r="G118" s="33" t="s">
        <v>152</v>
      </c>
      <c r="H118" s="33" t="s">
        <v>152</v>
      </c>
      <c r="I118" s="33" t="s">
        <v>152</v>
      </c>
      <c r="J118" s="33" t="s">
        <v>152</v>
      </c>
      <c r="K118" s="33" t="s">
        <v>152</v>
      </c>
      <c r="L118" s="33" t="s">
        <v>152</v>
      </c>
      <c r="M118" s="33" t="s">
        <v>152</v>
      </c>
      <c r="N118" s="33" t="s">
        <v>152</v>
      </c>
      <c r="O118" s="33" t="s">
        <v>152</v>
      </c>
      <c r="P118" s="33" t="s">
        <v>152</v>
      </c>
      <c r="Q118" s="33" t="s">
        <v>152</v>
      </c>
      <c r="R118" s="33" t="s">
        <v>152</v>
      </c>
      <c r="S118" s="33" t="s">
        <v>152</v>
      </c>
      <c r="T118" s="33" t="s">
        <v>152</v>
      </c>
      <c r="U118" s="33" t="s">
        <v>152</v>
      </c>
      <c r="V118" s="33" t="s">
        <v>152</v>
      </c>
      <c r="W118" s="33" t="s">
        <v>152</v>
      </c>
      <c r="X118" s="33" t="s">
        <v>152</v>
      </c>
      <c r="Y118" s="33" t="s">
        <v>152</v>
      </c>
      <c r="Z118" s="33" t="s">
        <v>152</v>
      </c>
      <c r="AA118" s="33" t="s">
        <v>152</v>
      </c>
    </row>
    <row r="119" spans="1:27" x14ac:dyDescent="0.35">
      <c r="A119" s="31" t="s">
        <v>123</v>
      </c>
      <c r="B119" s="31" t="s">
        <v>72</v>
      </c>
      <c r="C119" s="33">
        <v>6.4073779751463965E-3</v>
      </c>
      <c r="D119" s="33">
        <v>4.8567228845234952E-3</v>
      </c>
      <c r="E119" s="33">
        <v>2.8741145446854351E-2</v>
      </c>
      <c r="F119" s="33">
        <v>2.112351004955618E-2</v>
      </c>
      <c r="G119" s="33">
        <v>2.4604225323548074E-2</v>
      </c>
      <c r="H119" s="33">
        <v>3.3728732821854068E-2</v>
      </c>
      <c r="I119" s="33">
        <v>3.0402036951362756E-2</v>
      </c>
      <c r="J119" s="33">
        <v>2.7599237769964299E-2</v>
      </c>
      <c r="K119" s="33">
        <v>3.6930748231839665E-2</v>
      </c>
      <c r="L119" s="33">
        <v>4.0787946225352346E-2</v>
      </c>
      <c r="M119" s="33">
        <v>7.265919437049484E-2</v>
      </c>
      <c r="N119" s="33">
        <v>8.4056473621977656E-2</v>
      </c>
      <c r="O119" s="33">
        <v>7.4952372389343866E-2</v>
      </c>
      <c r="P119" s="33">
        <v>6.7514252183519322E-2</v>
      </c>
      <c r="Q119" s="33">
        <v>8.4161384220913599E-2</v>
      </c>
      <c r="R119" s="33">
        <v>8.5139409815190886E-2</v>
      </c>
      <c r="S119" s="33">
        <v>7.3593670279646695E-2</v>
      </c>
      <c r="T119" s="33">
        <v>7.7437927116191838E-2</v>
      </c>
      <c r="U119" s="33">
        <v>9.479931055654256E-2</v>
      </c>
      <c r="V119" s="33">
        <v>7.1595989419726058E-2</v>
      </c>
      <c r="W119" s="33">
        <v>0.10116984783398798</v>
      </c>
      <c r="X119" s="33">
        <v>9.7345084482593158E-2</v>
      </c>
      <c r="Y119" s="33">
        <v>7.835245489931604E-2</v>
      </c>
      <c r="Z119" s="33">
        <v>8.8068575253660131E-2</v>
      </c>
      <c r="AA119" s="33">
        <v>8.6361260555715608E-2</v>
      </c>
    </row>
    <row r="122" spans="1:27" x14ac:dyDescent="0.35">
      <c r="A122" s="28" t="s">
        <v>125</v>
      </c>
    </row>
    <row r="123" spans="1:27" x14ac:dyDescent="0.35">
      <c r="A123" s="19" t="s">
        <v>117</v>
      </c>
      <c r="B123" s="19" t="s">
        <v>118</v>
      </c>
      <c r="C123" s="19" t="s">
        <v>75</v>
      </c>
      <c r="D123" s="19" t="s">
        <v>82</v>
      </c>
      <c r="E123" s="19" t="s">
        <v>83</v>
      </c>
      <c r="F123" s="19" t="s">
        <v>84</v>
      </c>
      <c r="G123" s="19" t="s">
        <v>85</v>
      </c>
      <c r="H123" s="19" t="s">
        <v>86</v>
      </c>
      <c r="I123" s="19" t="s">
        <v>87</v>
      </c>
      <c r="J123" s="19" t="s">
        <v>88</v>
      </c>
      <c r="K123" s="19" t="s">
        <v>89</v>
      </c>
      <c r="L123" s="19" t="s">
        <v>90</v>
      </c>
      <c r="M123" s="19" t="s">
        <v>91</v>
      </c>
      <c r="N123" s="19" t="s">
        <v>92</v>
      </c>
      <c r="O123" s="19" t="s">
        <v>93</v>
      </c>
      <c r="P123" s="19" t="s">
        <v>94</v>
      </c>
      <c r="Q123" s="19" t="s">
        <v>95</v>
      </c>
      <c r="R123" s="19" t="s">
        <v>96</v>
      </c>
      <c r="S123" s="19" t="s">
        <v>97</v>
      </c>
      <c r="T123" s="19" t="s">
        <v>98</v>
      </c>
      <c r="U123" s="19" t="s">
        <v>99</v>
      </c>
      <c r="V123" s="19" t="s">
        <v>100</v>
      </c>
      <c r="W123" s="19" t="s">
        <v>101</v>
      </c>
      <c r="X123" s="19" t="s">
        <v>102</v>
      </c>
      <c r="Y123" s="19" t="s">
        <v>103</v>
      </c>
      <c r="Z123" s="19" t="s">
        <v>104</v>
      </c>
      <c r="AA123" s="19" t="s">
        <v>105</v>
      </c>
    </row>
    <row r="124" spans="1:27" x14ac:dyDescent="0.35">
      <c r="A124" s="31" t="s">
        <v>38</v>
      </c>
      <c r="B124" s="31" t="s">
        <v>22</v>
      </c>
      <c r="C124" s="33" t="s">
        <v>152</v>
      </c>
      <c r="D124" s="33" t="s">
        <v>152</v>
      </c>
      <c r="E124" s="33" t="s">
        <v>152</v>
      </c>
      <c r="F124" s="33" t="s">
        <v>152</v>
      </c>
      <c r="G124" s="33" t="s">
        <v>152</v>
      </c>
      <c r="H124" s="33" t="s">
        <v>152</v>
      </c>
      <c r="I124" s="33" t="s">
        <v>152</v>
      </c>
      <c r="J124" s="33" t="s">
        <v>152</v>
      </c>
      <c r="K124" s="33" t="s">
        <v>152</v>
      </c>
      <c r="L124" s="33" t="s">
        <v>152</v>
      </c>
      <c r="M124" s="33" t="s">
        <v>152</v>
      </c>
      <c r="N124" s="33" t="s">
        <v>152</v>
      </c>
      <c r="O124" s="33" t="s">
        <v>152</v>
      </c>
      <c r="P124" s="33" t="s">
        <v>152</v>
      </c>
      <c r="Q124" s="33" t="s">
        <v>152</v>
      </c>
      <c r="R124" s="33" t="s">
        <v>152</v>
      </c>
      <c r="S124" s="33" t="s">
        <v>152</v>
      </c>
      <c r="T124" s="33" t="s">
        <v>152</v>
      </c>
      <c r="U124" s="33" t="s">
        <v>152</v>
      </c>
      <c r="V124" s="33" t="s">
        <v>152</v>
      </c>
      <c r="W124" s="33" t="s">
        <v>152</v>
      </c>
      <c r="X124" s="33" t="s">
        <v>152</v>
      </c>
      <c r="Y124" s="33" t="s">
        <v>152</v>
      </c>
      <c r="Z124" s="33" t="s">
        <v>152</v>
      </c>
      <c r="AA124" s="33" t="s">
        <v>152</v>
      </c>
    </row>
    <row r="125" spans="1:27" collapsed="1" x14ac:dyDescent="0.35">
      <c r="A125" s="31" t="s">
        <v>38</v>
      </c>
      <c r="B125" s="31" t="s">
        <v>73</v>
      </c>
      <c r="C125" s="33">
        <v>3.8548718255743956E-2</v>
      </c>
      <c r="D125" s="33">
        <v>3.9000380424698396E-2</v>
      </c>
      <c r="E125" s="33">
        <v>4.1794927665401493E-2</v>
      </c>
      <c r="F125" s="33">
        <v>4.492196648328959E-2</v>
      </c>
      <c r="G125" s="33">
        <v>4.3628749942085862E-2</v>
      </c>
      <c r="H125" s="33">
        <v>3.9790975510725156E-2</v>
      </c>
      <c r="I125" s="33">
        <v>3.7241872015114169E-2</v>
      </c>
      <c r="J125" s="33">
        <v>3.535592149217389E-2</v>
      </c>
      <c r="K125" s="33">
        <v>3.3703252812456293E-2</v>
      </c>
      <c r="L125" s="33">
        <v>2.8869962717730874E-2</v>
      </c>
      <c r="M125" s="33">
        <v>2.3971447850428613E-2</v>
      </c>
      <c r="N125" s="33">
        <v>2.0286649179160746E-2</v>
      </c>
      <c r="O125" s="33">
        <v>1.781080029678284E-2</v>
      </c>
      <c r="P125" s="33">
        <v>1.6538051276755249E-2</v>
      </c>
      <c r="Q125" s="33">
        <v>1.623923463704606E-2</v>
      </c>
      <c r="R125" s="33">
        <v>1.6099560502106702E-2</v>
      </c>
      <c r="S125" s="33">
        <v>1.6121337784506699E-2</v>
      </c>
      <c r="T125" s="33">
        <v>1.6499093091819312E-2</v>
      </c>
      <c r="U125" s="33">
        <v>1.6996322867005927E-2</v>
      </c>
      <c r="V125" s="33">
        <v>1.6751195191014392E-2</v>
      </c>
      <c r="W125" s="33">
        <v>1.6565458851020228E-2</v>
      </c>
      <c r="X125" s="33">
        <v>1.6451833781849685E-2</v>
      </c>
      <c r="Y125" s="33">
        <v>1.6423123658632303E-2</v>
      </c>
      <c r="Z125" s="33">
        <v>1.6570663461578827E-2</v>
      </c>
      <c r="AA125" s="33">
        <v>1.6793384092500994E-2</v>
      </c>
    </row>
    <row r="126" spans="1:27" collapsed="1" x14ac:dyDescent="0.35">
      <c r="A126" s="31" t="s">
        <v>38</v>
      </c>
      <c r="B126" s="31" t="s">
        <v>74</v>
      </c>
      <c r="C126" s="33">
        <v>4.5351309727242065E-2</v>
      </c>
      <c r="D126" s="33">
        <v>4.5882965116582117E-2</v>
      </c>
      <c r="E126" s="33">
        <v>4.917041980948457E-2</v>
      </c>
      <c r="F126" s="33">
        <v>5.2849335996082193E-2</v>
      </c>
      <c r="G126" s="33">
        <v>5.1328108909156026E-2</v>
      </c>
      <c r="H126" s="33">
        <v>4.6813002405896156E-2</v>
      </c>
      <c r="I126" s="33">
        <v>4.3814243332285348E-2</v>
      </c>
      <c r="J126" s="33">
        <v>4.1595038016045617E-2</v>
      </c>
      <c r="K126" s="33">
        <v>3.9651071331073269E-2</v>
      </c>
      <c r="L126" s="33">
        <v>3.3964736463195949E-2</v>
      </c>
      <c r="M126" s="33">
        <v>2.8201790989473723E-2</v>
      </c>
      <c r="N126" s="33">
        <v>2.3866640198066041E-2</v>
      </c>
      <c r="O126" s="33">
        <v>2.095403522819124E-2</v>
      </c>
      <c r="P126" s="33">
        <v>1.9456613419241726E-2</v>
      </c>
      <c r="Q126" s="33">
        <v>1.910488170673302E-2</v>
      </c>
      <c r="R126" s="33">
        <v>1.8940644358269681E-2</v>
      </c>
      <c r="S126" s="33">
        <v>1.8966301652411584E-2</v>
      </c>
      <c r="T126" s="33">
        <v>1.9410710890782223E-2</v>
      </c>
      <c r="U126" s="33">
        <v>1.9995800645031214E-2</v>
      </c>
      <c r="V126" s="33">
        <v>1.9707271273104721E-2</v>
      </c>
      <c r="W126" s="33">
        <v>1.9488725721116946E-2</v>
      </c>
      <c r="X126" s="33">
        <v>1.9355124386481001E-2</v>
      </c>
      <c r="Y126" s="33">
        <v>1.9321305679879983E-2</v>
      </c>
      <c r="Z126" s="33">
        <v>1.9494892540660589E-2</v>
      </c>
      <c r="AA126" s="33">
        <v>1.9756995358857481E-2</v>
      </c>
    </row>
    <row r="128" spans="1:27" x14ac:dyDescent="0.35">
      <c r="A128" s="19" t="s">
        <v>117</v>
      </c>
      <c r="B128" s="19" t="s">
        <v>118</v>
      </c>
      <c r="C128" s="19" t="s">
        <v>75</v>
      </c>
      <c r="D128" s="19" t="s">
        <v>82</v>
      </c>
      <c r="E128" s="19" t="s">
        <v>83</v>
      </c>
      <c r="F128" s="19" t="s">
        <v>84</v>
      </c>
      <c r="G128" s="19" t="s">
        <v>85</v>
      </c>
      <c r="H128" s="19" t="s">
        <v>86</v>
      </c>
      <c r="I128" s="19" t="s">
        <v>87</v>
      </c>
      <c r="J128" s="19" t="s">
        <v>88</v>
      </c>
      <c r="K128" s="19" t="s">
        <v>89</v>
      </c>
      <c r="L128" s="19" t="s">
        <v>90</v>
      </c>
      <c r="M128" s="19" t="s">
        <v>91</v>
      </c>
      <c r="N128" s="19" t="s">
        <v>92</v>
      </c>
      <c r="O128" s="19" t="s">
        <v>93</v>
      </c>
      <c r="P128" s="19" t="s">
        <v>94</v>
      </c>
      <c r="Q128" s="19" t="s">
        <v>95</v>
      </c>
      <c r="R128" s="19" t="s">
        <v>96</v>
      </c>
      <c r="S128" s="19" t="s">
        <v>97</v>
      </c>
      <c r="T128" s="19" t="s">
        <v>98</v>
      </c>
      <c r="U128" s="19" t="s">
        <v>99</v>
      </c>
      <c r="V128" s="19" t="s">
        <v>100</v>
      </c>
      <c r="W128" s="19" t="s">
        <v>101</v>
      </c>
      <c r="X128" s="19" t="s">
        <v>102</v>
      </c>
      <c r="Y128" s="19" t="s">
        <v>103</v>
      </c>
      <c r="Z128" s="19" t="s">
        <v>104</v>
      </c>
      <c r="AA128" s="19" t="s">
        <v>105</v>
      </c>
    </row>
    <row r="129" spans="1:27" x14ac:dyDescent="0.35">
      <c r="A129" s="31" t="s">
        <v>119</v>
      </c>
      <c r="B129" s="31" t="s">
        <v>22</v>
      </c>
      <c r="C129" s="33" t="s">
        <v>152</v>
      </c>
      <c r="D129" s="33" t="s">
        <v>152</v>
      </c>
      <c r="E129" s="33" t="s">
        <v>152</v>
      </c>
      <c r="F129" s="33" t="s">
        <v>152</v>
      </c>
      <c r="G129" s="33" t="s">
        <v>152</v>
      </c>
      <c r="H129" s="33" t="s">
        <v>152</v>
      </c>
      <c r="I129" s="33" t="s">
        <v>152</v>
      </c>
      <c r="J129" s="33" t="s">
        <v>152</v>
      </c>
      <c r="K129" s="33" t="s">
        <v>152</v>
      </c>
      <c r="L129" s="33" t="s">
        <v>152</v>
      </c>
      <c r="M129" s="33" t="s">
        <v>152</v>
      </c>
      <c r="N129" s="33" t="s">
        <v>152</v>
      </c>
      <c r="O129" s="33" t="s">
        <v>152</v>
      </c>
      <c r="P129" s="33" t="s">
        <v>152</v>
      </c>
      <c r="Q129" s="33" t="s">
        <v>152</v>
      </c>
      <c r="R129" s="33" t="s">
        <v>152</v>
      </c>
      <c r="S129" s="33" t="s">
        <v>152</v>
      </c>
      <c r="T129" s="33" t="s">
        <v>152</v>
      </c>
      <c r="U129" s="33" t="s">
        <v>152</v>
      </c>
      <c r="V129" s="33" t="s">
        <v>152</v>
      </c>
      <c r="W129" s="33" t="s">
        <v>152</v>
      </c>
      <c r="X129" s="33" t="s">
        <v>152</v>
      </c>
      <c r="Y129" s="33" t="s">
        <v>152</v>
      </c>
      <c r="Z129" s="33" t="s">
        <v>152</v>
      </c>
      <c r="AA129" s="33" t="s">
        <v>152</v>
      </c>
    </row>
    <row r="130" spans="1:27" x14ac:dyDescent="0.35">
      <c r="A130" s="31" t="s">
        <v>119</v>
      </c>
      <c r="B130" s="31" t="s">
        <v>73</v>
      </c>
      <c r="C130" s="33">
        <v>3.6276212506410214E-2</v>
      </c>
      <c r="D130" s="33">
        <v>3.9763232422899648E-2</v>
      </c>
      <c r="E130" s="33">
        <v>4.3023641295990976E-2</v>
      </c>
      <c r="F130" s="33">
        <v>4.6711046303607576E-2</v>
      </c>
      <c r="G130" s="33">
        <v>4.5642710888862244E-2</v>
      </c>
      <c r="H130" s="33">
        <v>4.2243684840970859E-2</v>
      </c>
      <c r="I130" s="33">
        <v>3.9963486520601832E-2</v>
      </c>
      <c r="J130" s="33">
        <v>3.8080040476147256E-2</v>
      </c>
      <c r="K130" s="33">
        <v>3.6546826997314548E-2</v>
      </c>
      <c r="L130" s="33">
        <v>3.1920740474803776E-2</v>
      </c>
      <c r="M130" s="33">
        <v>2.7148455678920356E-2</v>
      </c>
      <c r="N130" s="33">
        <v>2.2957799397686086E-2</v>
      </c>
      <c r="O130" s="33">
        <v>2.0366290756857836E-2</v>
      </c>
      <c r="P130" s="33">
        <v>1.8956883344693014E-2</v>
      </c>
      <c r="Q130" s="33">
        <v>1.8656881645511797E-2</v>
      </c>
      <c r="R130" s="33">
        <v>1.850201797271259E-2</v>
      </c>
      <c r="S130" s="33">
        <v>1.8570973677297809E-2</v>
      </c>
      <c r="T130" s="33">
        <v>1.8953274487898211E-2</v>
      </c>
      <c r="U130" s="33">
        <v>1.9501559110696919E-2</v>
      </c>
      <c r="V130" s="33">
        <v>1.9196714026962654E-2</v>
      </c>
      <c r="W130" s="33">
        <v>1.8985656764588379E-2</v>
      </c>
      <c r="X130" s="33">
        <v>1.8820511085209983E-2</v>
      </c>
      <c r="Y130" s="33">
        <v>1.8743326903698457E-2</v>
      </c>
      <c r="Z130" s="33">
        <v>1.8858155446333558E-2</v>
      </c>
      <c r="AA130" s="33">
        <v>1.9043276204266425E-2</v>
      </c>
    </row>
    <row r="131" spans="1:27" x14ac:dyDescent="0.35">
      <c r="A131" s="31" t="s">
        <v>119</v>
      </c>
      <c r="B131" s="31" t="s">
        <v>74</v>
      </c>
      <c r="C131" s="33">
        <v>4.2677557882608817E-2</v>
      </c>
      <c r="D131" s="33">
        <v>4.6780915856846204E-2</v>
      </c>
      <c r="E131" s="33">
        <v>5.0616020657296042E-2</v>
      </c>
      <c r="F131" s="33">
        <v>5.4954154870506318E-2</v>
      </c>
      <c r="G131" s="33">
        <v>5.3697776872835175E-2</v>
      </c>
      <c r="H131" s="33">
        <v>4.9698240186190241E-2</v>
      </c>
      <c r="I131" s="33">
        <v>4.7016438197900953E-2</v>
      </c>
      <c r="J131" s="33">
        <v>4.4800006187685169E-2</v>
      </c>
      <c r="K131" s="33">
        <v>4.2996535137361666E-2</v>
      </c>
      <c r="L131" s="33">
        <v>3.7553905173155391E-2</v>
      </c>
      <c r="M131" s="33">
        <v>3.1939384326300571E-2</v>
      </c>
      <c r="N131" s="33">
        <v>2.7009265645246687E-2</v>
      </c>
      <c r="O131" s="33">
        <v>2.3960509947929462E-2</v>
      </c>
      <c r="P131" s="33">
        <v>2.2302325326470394E-2</v>
      </c>
      <c r="Q131" s="33">
        <v>2.1949070831695588E-2</v>
      </c>
      <c r="R131" s="33">
        <v>2.1767125147230337E-2</v>
      </c>
      <c r="S131" s="33">
        <v>2.1848296652028934E-2</v>
      </c>
      <c r="T131" s="33">
        <v>2.2297800159404583E-2</v>
      </c>
      <c r="U131" s="33">
        <v>2.2943143414134837E-2</v>
      </c>
      <c r="V131" s="33">
        <v>2.258438505666803E-2</v>
      </c>
      <c r="W131" s="33">
        <v>2.2336068004523472E-2</v>
      </c>
      <c r="X131" s="33">
        <v>2.2141936158723681E-2</v>
      </c>
      <c r="Y131" s="33">
        <v>2.2050994804525124E-2</v>
      </c>
      <c r="Z131" s="33">
        <v>2.2186039175935448E-2</v>
      </c>
      <c r="AA131" s="33">
        <v>2.2404033854099004E-2</v>
      </c>
    </row>
    <row r="133" spans="1:27" x14ac:dyDescent="0.35">
      <c r="A133" s="19" t="s">
        <v>117</v>
      </c>
      <c r="B133" s="19" t="s">
        <v>118</v>
      </c>
      <c r="C133" s="19" t="s">
        <v>75</v>
      </c>
      <c r="D133" s="19" t="s">
        <v>82</v>
      </c>
      <c r="E133" s="19" t="s">
        <v>83</v>
      </c>
      <c r="F133" s="19" t="s">
        <v>84</v>
      </c>
      <c r="G133" s="19" t="s">
        <v>85</v>
      </c>
      <c r="H133" s="19" t="s">
        <v>86</v>
      </c>
      <c r="I133" s="19" t="s">
        <v>87</v>
      </c>
      <c r="J133" s="19" t="s">
        <v>88</v>
      </c>
      <c r="K133" s="19" t="s">
        <v>89</v>
      </c>
      <c r="L133" s="19" t="s">
        <v>90</v>
      </c>
      <c r="M133" s="19" t="s">
        <v>91</v>
      </c>
      <c r="N133" s="19" t="s">
        <v>92</v>
      </c>
      <c r="O133" s="19" t="s">
        <v>93</v>
      </c>
      <c r="P133" s="19" t="s">
        <v>94</v>
      </c>
      <c r="Q133" s="19" t="s">
        <v>95</v>
      </c>
      <c r="R133" s="19" t="s">
        <v>96</v>
      </c>
      <c r="S133" s="19" t="s">
        <v>97</v>
      </c>
      <c r="T133" s="19" t="s">
        <v>98</v>
      </c>
      <c r="U133" s="19" t="s">
        <v>99</v>
      </c>
      <c r="V133" s="19" t="s">
        <v>100</v>
      </c>
      <c r="W133" s="19" t="s">
        <v>101</v>
      </c>
      <c r="X133" s="19" t="s">
        <v>102</v>
      </c>
      <c r="Y133" s="19" t="s">
        <v>103</v>
      </c>
      <c r="Z133" s="19" t="s">
        <v>104</v>
      </c>
      <c r="AA133" s="19" t="s">
        <v>105</v>
      </c>
    </row>
    <row r="134" spans="1:27" x14ac:dyDescent="0.35">
      <c r="A134" s="31" t="s">
        <v>120</v>
      </c>
      <c r="B134" s="31" t="s">
        <v>22</v>
      </c>
      <c r="C134" s="33" t="s">
        <v>152</v>
      </c>
      <c r="D134" s="33" t="s">
        <v>152</v>
      </c>
      <c r="E134" s="33" t="s">
        <v>152</v>
      </c>
      <c r="F134" s="33" t="s">
        <v>152</v>
      </c>
      <c r="G134" s="33" t="s">
        <v>152</v>
      </c>
      <c r="H134" s="33" t="s">
        <v>152</v>
      </c>
      <c r="I134" s="33" t="s">
        <v>152</v>
      </c>
      <c r="J134" s="33" t="s">
        <v>152</v>
      </c>
      <c r="K134" s="33" t="s">
        <v>152</v>
      </c>
      <c r="L134" s="33" t="s">
        <v>152</v>
      </c>
      <c r="M134" s="33" t="s">
        <v>152</v>
      </c>
      <c r="N134" s="33" t="s">
        <v>152</v>
      </c>
      <c r="O134" s="33" t="s">
        <v>152</v>
      </c>
      <c r="P134" s="33" t="s">
        <v>152</v>
      </c>
      <c r="Q134" s="33" t="s">
        <v>152</v>
      </c>
      <c r="R134" s="33" t="s">
        <v>152</v>
      </c>
      <c r="S134" s="33" t="s">
        <v>152</v>
      </c>
      <c r="T134" s="33" t="s">
        <v>152</v>
      </c>
      <c r="U134" s="33" t="s">
        <v>152</v>
      </c>
      <c r="V134" s="33" t="s">
        <v>152</v>
      </c>
      <c r="W134" s="33" t="s">
        <v>152</v>
      </c>
      <c r="X134" s="33" t="s">
        <v>152</v>
      </c>
      <c r="Y134" s="33" t="s">
        <v>152</v>
      </c>
      <c r="Z134" s="33" t="s">
        <v>152</v>
      </c>
      <c r="AA134" s="33" t="s">
        <v>152</v>
      </c>
    </row>
    <row r="135" spans="1:27" x14ac:dyDescent="0.35">
      <c r="A135" s="31" t="s">
        <v>120</v>
      </c>
      <c r="B135" s="31" t="s">
        <v>73</v>
      </c>
      <c r="C135" s="33">
        <v>3.927374889453248E-2</v>
      </c>
      <c r="D135" s="33">
        <v>4.3117134595390773E-2</v>
      </c>
      <c r="E135" s="33">
        <v>4.7241204635589014E-2</v>
      </c>
      <c r="F135" s="33">
        <v>5.1741176249528897E-2</v>
      </c>
      <c r="G135" s="33">
        <v>5.1227861490004967E-2</v>
      </c>
      <c r="H135" s="33">
        <v>4.802452479239739E-2</v>
      </c>
      <c r="I135" s="33">
        <v>4.6127732835870412E-2</v>
      </c>
      <c r="J135" s="33">
        <v>4.3288119883410831E-2</v>
      </c>
      <c r="K135" s="33">
        <v>4.1503562850302676E-2</v>
      </c>
      <c r="L135" s="33">
        <v>3.3761646013399919E-2</v>
      </c>
      <c r="M135" s="33">
        <v>2.6786774366655473E-2</v>
      </c>
      <c r="N135" s="33">
        <v>2.2940608210682101E-2</v>
      </c>
      <c r="O135" s="33">
        <v>1.9826655837285719E-2</v>
      </c>
      <c r="P135" s="33">
        <v>1.8291585005237584E-2</v>
      </c>
      <c r="Q135" s="33">
        <v>1.7677307003602323E-2</v>
      </c>
      <c r="R135" s="33">
        <v>1.7276067393977801E-2</v>
      </c>
      <c r="S135" s="33">
        <v>1.7157679920063049E-2</v>
      </c>
      <c r="T135" s="33">
        <v>1.7505178196392166E-2</v>
      </c>
      <c r="U135" s="33">
        <v>1.8049253884173909E-2</v>
      </c>
      <c r="V135" s="33">
        <v>1.7824024377391327E-2</v>
      </c>
      <c r="W135" s="33">
        <v>1.7671479439371984E-2</v>
      </c>
      <c r="X135" s="33">
        <v>1.7567733305177653E-2</v>
      </c>
      <c r="Y135" s="33">
        <v>1.7570698366479613E-2</v>
      </c>
      <c r="Z135" s="33">
        <v>1.7827374620678928E-2</v>
      </c>
      <c r="AA135" s="33">
        <v>1.8169616966951532E-2</v>
      </c>
    </row>
    <row r="136" spans="1:27" x14ac:dyDescent="0.35">
      <c r="A136" s="31" t="s">
        <v>120</v>
      </c>
      <c r="B136" s="31" t="s">
        <v>74</v>
      </c>
      <c r="C136" s="33">
        <v>4.6203748682862499E-2</v>
      </c>
      <c r="D136" s="33">
        <v>5.0726291257261087E-2</v>
      </c>
      <c r="E136" s="33">
        <v>5.5577513337015209E-2</v>
      </c>
      <c r="F136" s="33">
        <v>6.0871229829811961E-2</v>
      </c>
      <c r="G136" s="33">
        <v>6.0268073989024007E-2</v>
      </c>
      <c r="H136" s="33">
        <v>5.6500776848234333E-2</v>
      </c>
      <c r="I136" s="33">
        <v>5.4267961801614646E-2</v>
      </c>
      <c r="J136" s="33">
        <v>5.0926690707740113E-2</v>
      </c>
      <c r="K136" s="33">
        <v>4.8827727570074989E-2</v>
      </c>
      <c r="L136" s="33">
        <v>3.9719325569602844E-2</v>
      </c>
      <c r="M136" s="33">
        <v>3.1514003487301011E-2</v>
      </c>
      <c r="N136" s="33">
        <v>2.6988558695588027E-2</v>
      </c>
      <c r="O136" s="33">
        <v>2.3325391326364516E-2</v>
      </c>
      <c r="P136" s="33">
        <v>2.1519627331180617E-2</v>
      </c>
      <c r="Q136" s="33">
        <v>2.0796847484622804E-2</v>
      </c>
      <c r="R136" s="33">
        <v>2.0324710864973512E-2</v>
      </c>
      <c r="S136" s="33">
        <v>2.0185521030199494E-2</v>
      </c>
      <c r="T136" s="33">
        <v>2.0594462785385702E-2</v>
      </c>
      <c r="U136" s="33">
        <v>2.1234547021226974E-2</v>
      </c>
      <c r="V136" s="33">
        <v>2.0969324137218567E-2</v>
      </c>
      <c r="W136" s="33">
        <v>2.0789794187227602E-2</v>
      </c>
      <c r="X136" s="33">
        <v>2.0667908315219377E-2</v>
      </c>
      <c r="Y136" s="33">
        <v>2.0671376169651614E-2</v>
      </c>
      <c r="Z136" s="33">
        <v>2.0973369703677365E-2</v>
      </c>
      <c r="AA136" s="33">
        <v>2.1376115683401066E-2</v>
      </c>
    </row>
    <row r="138" spans="1:27" x14ac:dyDescent="0.35">
      <c r="A138" s="19" t="s">
        <v>117</v>
      </c>
      <c r="B138" s="19" t="s">
        <v>118</v>
      </c>
      <c r="C138" s="19" t="s">
        <v>75</v>
      </c>
      <c r="D138" s="19" t="s">
        <v>82</v>
      </c>
      <c r="E138" s="19" t="s">
        <v>83</v>
      </c>
      <c r="F138" s="19" t="s">
        <v>84</v>
      </c>
      <c r="G138" s="19" t="s">
        <v>85</v>
      </c>
      <c r="H138" s="19" t="s">
        <v>86</v>
      </c>
      <c r="I138" s="19" t="s">
        <v>87</v>
      </c>
      <c r="J138" s="19" t="s">
        <v>88</v>
      </c>
      <c r="K138" s="19" t="s">
        <v>89</v>
      </c>
      <c r="L138" s="19" t="s">
        <v>90</v>
      </c>
      <c r="M138" s="19" t="s">
        <v>91</v>
      </c>
      <c r="N138" s="19" t="s">
        <v>92</v>
      </c>
      <c r="O138" s="19" t="s">
        <v>93</v>
      </c>
      <c r="P138" s="19" t="s">
        <v>94</v>
      </c>
      <c r="Q138" s="19" t="s">
        <v>95</v>
      </c>
      <c r="R138" s="19" t="s">
        <v>96</v>
      </c>
      <c r="S138" s="19" t="s">
        <v>97</v>
      </c>
      <c r="T138" s="19" t="s">
        <v>98</v>
      </c>
      <c r="U138" s="19" t="s">
        <v>99</v>
      </c>
      <c r="V138" s="19" t="s">
        <v>100</v>
      </c>
      <c r="W138" s="19" t="s">
        <v>101</v>
      </c>
      <c r="X138" s="19" t="s">
        <v>102</v>
      </c>
      <c r="Y138" s="19" t="s">
        <v>103</v>
      </c>
      <c r="Z138" s="19" t="s">
        <v>104</v>
      </c>
      <c r="AA138" s="19" t="s">
        <v>105</v>
      </c>
    </row>
    <row r="139" spans="1:27" x14ac:dyDescent="0.35">
      <c r="A139" s="31" t="s">
        <v>121</v>
      </c>
      <c r="B139" s="31" t="s">
        <v>22</v>
      </c>
      <c r="C139" s="33" t="s">
        <v>152</v>
      </c>
      <c r="D139" s="33" t="s">
        <v>152</v>
      </c>
      <c r="E139" s="33" t="s">
        <v>152</v>
      </c>
      <c r="F139" s="33" t="s">
        <v>152</v>
      </c>
      <c r="G139" s="33" t="s">
        <v>152</v>
      </c>
      <c r="H139" s="33" t="s">
        <v>152</v>
      </c>
      <c r="I139" s="33" t="s">
        <v>152</v>
      </c>
      <c r="J139" s="33" t="s">
        <v>152</v>
      </c>
      <c r="K139" s="33" t="s">
        <v>152</v>
      </c>
      <c r="L139" s="33" t="s">
        <v>152</v>
      </c>
      <c r="M139" s="33" t="s">
        <v>152</v>
      </c>
      <c r="N139" s="33" t="s">
        <v>152</v>
      </c>
      <c r="O139" s="33" t="s">
        <v>152</v>
      </c>
      <c r="P139" s="33" t="s">
        <v>152</v>
      </c>
      <c r="Q139" s="33" t="s">
        <v>152</v>
      </c>
      <c r="R139" s="33" t="s">
        <v>152</v>
      </c>
      <c r="S139" s="33" t="s">
        <v>152</v>
      </c>
      <c r="T139" s="33" t="s">
        <v>152</v>
      </c>
      <c r="U139" s="33" t="s">
        <v>152</v>
      </c>
      <c r="V139" s="33" t="s">
        <v>152</v>
      </c>
      <c r="W139" s="33" t="s">
        <v>152</v>
      </c>
      <c r="X139" s="33" t="s">
        <v>152</v>
      </c>
      <c r="Y139" s="33" t="s">
        <v>152</v>
      </c>
      <c r="Z139" s="33" t="s">
        <v>152</v>
      </c>
      <c r="AA139" s="33" t="s">
        <v>152</v>
      </c>
    </row>
    <row r="140" spans="1:27" x14ac:dyDescent="0.35">
      <c r="A140" s="31" t="s">
        <v>121</v>
      </c>
      <c r="B140" s="31" t="s">
        <v>73</v>
      </c>
      <c r="C140" s="33">
        <v>3.2253183053460907E-2</v>
      </c>
      <c r="D140" s="33">
        <v>3.3920218380198111E-2</v>
      </c>
      <c r="E140" s="33">
        <v>3.7332856327021831E-2</v>
      </c>
      <c r="F140" s="33">
        <v>4.0494201569042376E-2</v>
      </c>
      <c r="G140" s="33">
        <v>3.9358352269966666E-2</v>
      </c>
      <c r="H140" s="33">
        <v>3.537546377362475E-2</v>
      </c>
      <c r="I140" s="33">
        <v>3.2302467141842442E-2</v>
      </c>
      <c r="J140" s="33">
        <v>3.0073776111413389E-2</v>
      </c>
      <c r="K140" s="33">
        <v>2.8312410651127651E-2</v>
      </c>
      <c r="L140" s="33">
        <v>2.4628986555189591E-2</v>
      </c>
      <c r="M140" s="33">
        <v>2.0619986471580785E-2</v>
      </c>
      <c r="N140" s="33">
        <v>1.730173497478053E-2</v>
      </c>
      <c r="O140" s="33">
        <v>1.5056677759934675E-2</v>
      </c>
      <c r="P140" s="33">
        <v>1.3920056092089928E-2</v>
      </c>
      <c r="Q140" s="33">
        <v>1.3740960535030336E-2</v>
      </c>
      <c r="R140" s="33">
        <v>1.3674205089497533E-2</v>
      </c>
      <c r="S140" s="33">
        <v>1.3733092733523761E-2</v>
      </c>
      <c r="T140" s="33">
        <v>1.4119996856844466E-2</v>
      </c>
      <c r="U140" s="33">
        <v>1.4563188197965605E-2</v>
      </c>
      <c r="V140" s="33">
        <v>1.4380083071307793E-2</v>
      </c>
      <c r="W140" s="33">
        <v>1.417375441886397E-2</v>
      </c>
      <c r="X140" s="33">
        <v>1.4092534082721346E-2</v>
      </c>
      <c r="Y140" s="33">
        <v>1.4103887188202997E-2</v>
      </c>
      <c r="Z140" s="33">
        <v>1.4263573476643858E-2</v>
      </c>
      <c r="AA140" s="33">
        <v>1.4445327225225339E-2</v>
      </c>
    </row>
    <row r="141" spans="1:27" x14ac:dyDescent="0.35">
      <c r="A141" s="31" t="s">
        <v>121</v>
      </c>
      <c r="B141" s="31" t="s">
        <v>74</v>
      </c>
      <c r="C141" s="33">
        <v>3.7943847529501855E-2</v>
      </c>
      <c r="D141" s="33">
        <v>3.9906156168341089E-2</v>
      </c>
      <c r="E141" s="33">
        <v>4.3920728377013274E-2</v>
      </c>
      <c r="F141" s="33">
        <v>4.7640651006310861E-2</v>
      </c>
      <c r="G141" s="33">
        <v>4.6303668315595709E-2</v>
      </c>
      <c r="H141" s="33">
        <v>4.1618180948684469E-2</v>
      </c>
      <c r="I141" s="33">
        <v>3.8002802524179286E-2</v>
      </c>
      <c r="J141" s="33">
        <v>3.5380423333096996E-2</v>
      </c>
      <c r="K141" s="33">
        <v>3.3309101664161948E-2</v>
      </c>
      <c r="L141" s="33">
        <v>2.8975772642668658E-2</v>
      </c>
      <c r="M141" s="33">
        <v>2.425888942327465E-2</v>
      </c>
      <c r="N141" s="33">
        <v>2.0355148114748405E-2</v>
      </c>
      <c r="O141" s="33">
        <v>1.7713892037127456E-2</v>
      </c>
      <c r="P141" s="33">
        <v>1.6376671748437089E-2</v>
      </c>
      <c r="Q141" s="33">
        <v>1.6165857947448094E-2</v>
      </c>
      <c r="R141" s="33">
        <v>1.6087241416749852E-2</v>
      </c>
      <c r="S141" s="33">
        <v>1.6156643517308517E-2</v>
      </c>
      <c r="T141" s="33">
        <v>1.6611871631278866E-2</v>
      </c>
      <c r="U141" s="33">
        <v>1.7133284054855126E-2</v>
      </c>
      <c r="V141" s="33">
        <v>1.6917793649161197E-2</v>
      </c>
      <c r="W141" s="33">
        <v>1.6674918462288382E-2</v>
      </c>
      <c r="X141" s="33">
        <v>1.6579400236556827E-2</v>
      </c>
      <c r="Y141" s="33">
        <v>1.6592811674665468E-2</v>
      </c>
      <c r="Z141" s="33">
        <v>1.6780615521074977E-2</v>
      </c>
      <c r="AA141" s="33">
        <v>1.6994506766419198E-2</v>
      </c>
    </row>
    <row r="143" spans="1:27" x14ac:dyDescent="0.35">
      <c r="A143" s="19" t="s">
        <v>117</v>
      </c>
      <c r="B143" s="19" t="s">
        <v>118</v>
      </c>
      <c r="C143" s="19" t="s">
        <v>75</v>
      </c>
      <c r="D143" s="19" t="s">
        <v>82</v>
      </c>
      <c r="E143" s="19" t="s">
        <v>83</v>
      </c>
      <c r="F143" s="19" t="s">
        <v>84</v>
      </c>
      <c r="G143" s="19" t="s">
        <v>85</v>
      </c>
      <c r="H143" s="19" t="s">
        <v>86</v>
      </c>
      <c r="I143" s="19" t="s">
        <v>87</v>
      </c>
      <c r="J143" s="19" t="s">
        <v>88</v>
      </c>
      <c r="K143" s="19" t="s">
        <v>89</v>
      </c>
      <c r="L143" s="19" t="s">
        <v>90</v>
      </c>
      <c r="M143" s="19" t="s">
        <v>91</v>
      </c>
      <c r="N143" s="19" t="s">
        <v>92</v>
      </c>
      <c r="O143" s="19" t="s">
        <v>93</v>
      </c>
      <c r="P143" s="19" t="s">
        <v>94</v>
      </c>
      <c r="Q143" s="19" t="s">
        <v>95</v>
      </c>
      <c r="R143" s="19" t="s">
        <v>96</v>
      </c>
      <c r="S143" s="19" t="s">
        <v>97</v>
      </c>
      <c r="T143" s="19" t="s">
        <v>98</v>
      </c>
      <c r="U143" s="19" t="s">
        <v>99</v>
      </c>
      <c r="V143" s="19" t="s">
        <v>100</v>
      </c>
      <c r="W143" s="19" t="s">
        <v>101</v>
      </c>
      <c r="X143" s="19" t="s">
        <v>102</v>
      </c>
      <c r="Y143" s="19" t="s">
        <v>103</v>
      </c>
      <c r="Z143" s="19" t="s">
        <v>104</v>
      </c>
      <c r="AA143" s="19" t="s">
        <v>105</v>
      </c>
    </row>
    <row r="144" spans="1:27" x14ac:dyDescent="0.35">
      <c r="A144" s="31" t="s">
        <v>122</v>
      </c>
      <c r="B144" s="31" t="s">
        <v>22</v>
      </c>
      <c r="C144" s="33" t="s">
        <v>152</v>
      </c>
      <c r="D144" s="33" t="s">
        <v>152</v>
      </c>
      <c r="E144" s="33" t="s">
        <v>152</v>
      </c>
      <c r="F144" s="33" t="s">
        <v>152</v>
      </c>
      <c r="G144" s="33" t="s">
        <v>152</v>
      </c>
      <c r="H144" s="33" t="s">
        <v>152</v>
      </c>
      <c r="I144" s="33" t="s">
        <v>152</v>
      </c>
      <c r="J144" s="33" t="s">
        <v>152</v>
      </c>
      <c r="K144" s="33" t="s">
        <v>152</v>
      </c>
      <c r="L144" s="33" t="s">
        <v>152</v>
      </c>
      <c r="M144" s="33" t="s">
        <v>152</v>
      </c>
      <c r="N144" s="33" t="s">
        <v>152</v>
      </c>
      <c r="O144" s="33" t="s">
        <v>152</v>
      </c>
      <c r="P144" s="33" t="s">
        <v>152</v>
      </c>
      <c r="Q144" s="33" t="s">
        <v>152</v>
      </c>
      <c r="R144" s="33" t="s">
        <v>152</v>
      </c>
      <c r="S144" s="33" t="s">
        <v>152</v>
      </c>
      <c r="T144" s="33" t="s">
        <v>152</v>
      </c>
      <c r="U144" s="33" t="s">
        <v>152</v>
      </c>
      <c r="V144" s="33" t="s">
        <v>152</v>
      </c>
      <c r="W144" s="33" t="s">
        <v>152</v>
      </c>
      <c r="X144" s="33" t="s">
        <v>152</v>
      </c>
      <c r="Y144" s="33" t="s">
        <v>152</v>
      </c>
      <c r="Z144" s="33" t="s">
        <v>152</v>
      </c>
      <c r="AA144" s="33" t="s">
        <v>152</v>
      </c>
    </row>
    <row r="145" spans="1:27" x14ac:dyDescent="0.35">
      <c r="A145" s="31" t="s">
        <v>122</v>
      </c>
      <c r="B145" s="31" t="s">
        <v>73</v>
      </c>
      <c r="C145" s="33">
        <v>5.0363628626431699E-2</v>
      </c>
      <c r="D145" s="33">
        <v>4.0086948279117532E-2</v>
      </c>
      <c r="E145" s="33">
        <v>3.9980237139708816E-2</v>
      </c>
      <c r="F145" s="33">
        <v>3.9691244427263482E-2</v>
      </c>
      <c r="G145" s="33">
        <v>3.616967201627809E-2</v>
      </c>
      <c r="H145" s="33">
        <v>3.0614030723547247E-2</v>
      </c>
      <c r="I145" s="33">
        <v>2.7927917587749377E-2</v>
      </c>
      <c r="J145" s="33">
        <v>2.8156814929661871E-2</v>
      </c>
      <c r="K145" s="33">
        <v>2.6581422720969899E-2</v>
      </c>
      <c r="L145" s="33">
        <v>2.2600851464491277E-2</v>
      </c>
      <c r="M145" s="33">
        <v>1.8572877105751551E-2</v>
      </c>
      <c r="N145" s="33">
        <v>1.5708064484390501E-2</v>
      </c>
      <c r="O145" s="33">
        <v>1.4003910633292529E-2</v>
      </c>
      <c r="P145" s="33">
        <v>1.3248915903905987E-2</v>
      </c>
      <c r="Q145" s="33">
        <v>1.3214723391298923E-2</v>
      </c>
      <c r="R145" s="33">
        <v>1.3402183924309133E-2</v>
      </c>
      <c r="S145" s="33">
        <v>1.3431100312260833E-2</v>
      </c>
      <c r="T145" s="33">
        <v>1.3841271146295004E-2</v>
      </c>
      <c r="U145" s="33">
        <v>1.4248644999856975E-2</v>
      </c>
      <c r="V145" s="33">
        <v>1.3993776281190704E-2</v>
      </c>
      <c r="W145" s="33">
        <v>1.3900123275505234E-2</v>
      </c>
      <c r="X145" s="33">
        <v>1.3857326875544954E-2</v>
      </c>
      <c r="Y145" s="33">
        <v>1.3809927124641783E-2</v>
      </c>
      <c r="Z145" s="33">
        <v>1.3803416576949426E-2</v>
      </c>
      <c r="AA145" s="33">
        <v>1.4043270514049383E-2</v>
      </c>
    </row>
    <row r="146" spans="1:27" x14ac:dyDescent="0.35">
      <c r="A146" s="31" t="s">
        <v>122</v>
      </c>
      <c r="B146" s="31" t="s">
        <v>74</v>
      </c>
      <c r="C146" s="33">
        <v>5.9252834689888276E-2</v>
      </c>
      <c r="D146" s="33">
        <v>4.7160611532808101E-2</v>
      </c>
      <c r="E146" s="33">
        <v>4.7035773550712631E-2</v>
      </c>
      <c r="F146" s="33">
        <v>4.6695939111554938E-2</v>
      </c>
      <c r="G146" s="33">
        <v>4.2552756650637645E-2</v>
      </c>
      <c r="H146" s="33">
        <v>3.6015826728227306E-2</v>
      </c>
      <c r="I146" s="33">
        <v>3.2856570353931039E-2</v>
      </c>
      <c r="J146" s="33">
        <v>3.3126245567823558E-2</v>
      </c>
      <c r="K146" s="33">
        <v>3.1272138822580155E-2</v>
      </c>
      <c r="L146" s="33">
        <v>2.658885048538728E-2</v>
      </c>
      <c r="M146" s="33">
        <v>2.1850820526274781E-2</v>
      </c>
      <c r="N146" s="33">
        <v>1.8479989434234557E-2</v>
      </c>
      <c r="O146" s="33">
        <v>1.6475607359308576E-2</v>
      </c>
      <c r="P146" s="33">
        <v>1.5586889866002715E-2</v>
      </c>
      <c r="Q146" s="33">
        <v>1.5546594689400808E-2</v>
      </c>
      <c r="R146" s="33">
        <v>1.5767391141691095E-2</v>
      </c>
      <c r="S146" s="33">
        <v>1.580114160575662E-2</v>
      </c>
      <c r="T146" s="33">
        <v>1.6283817936197941E-2</v>
      </c>
      <c r="U146" s="33">
        <v>1.6763410534704124E-2</v>
      </c>
      <c r="V146" s="33">
        <v>1.6463093403546611E-2</v>
      </c>
      <c r="W146" s="33">
        <v>1.6352985829036451E-2</v>
      </c>
      <c r="X146" s="33">
        <v>1.6302672685913396E-2</v>
      </c>
      <c r="Y146" s="33">
        <v>1.6246738449302134E-2</v>
      </c>
      <c r="Z146" s="33">
        <v>1.6239532703250972E-2</v>
      </c>
      <c r="AA146" s="33">
        <v>1.6521432586906117E-2</v>
      </c>
    </row>
    <row r="148" spans="1:27" x14ac:dyDescent="0.35">
      <c r="A148" s="19" t="s">
        <v>117</v>
      </c>
      <c r="B148" s="19" t="s">
        <v>118</v>
      </c>
      <c r="C148" s="19" t="s">
        <v>75</v>
      </c>
      <c r="D148" s="19" t="s">
        <v>82</v>
      </c>
      <c r="E148" s="19" t="s">
        <v>83</v>
      </c>
      <c r="F148" s="19" t="s">
        <v>84</v>
      </c>
      <c r="G148" s="19" t="s">
        <v>85</v>
      </c>
      <c r="H148" s="19" t="s">
        <v>86</v>
      </c>
      <c r="I148" s="19" t="s">
        <v>87</v>
      </c>
      <c r="J148" s="19" t="s">
        <v>88</v>
      </c>
      <c r="K148" s="19" t="s">
        <v>89</v>
      </c>
      <c r="L148" s="19" t="s">
        <v>90</v>
      </c>
      <c r="M148" s="19" t="s">
        <v>91</v>
      </c>
      <c r="N148" s="19" t="s">
        <v>92</v>
      </c>
      <c r="O148" s="19" t="s">
        <v>93</v>
      </c>
      <c r="P148" s="19" t="s">
        <v>94</v>
      </c>
      <c r="Q148" s="19" t="s">
        <v>95</v>
      </c>
      <c r="R148" s="19" t="s">
        <v>96</v>
      </c>
      <c r="S148" s="19" t="s">
        <v>97</v>
      </c>
      <c r="T148" s="19" t="s">
        <v>98</v>
      </c>
      <c r="U148" s="19" t="s">
        <v>99</v>
      </c>
      <c r="V148" s="19" t="s">
        <v>100</v>
      </c>
      <c r="W148" s="19" t="s">
        <v>101</v>
      </c>
      <c r="X148" s="19" t="s">
        <v>102</v>
      </c>
      <c r="Y148" s="19" t="s">
        <v>103</v>
      </c>
      <c r="Z148" s="19" t="s">
        <v>104</v>
      </c>
      <c r="AA148" s="19" t="s">
        <v>105</v>
      </c>
    </row>
    <row r="149" spans="1:27" x14ac:dyDescent="0.35">
      <c r="A149" s="31" t="s">
        <v>123</v>
      </c>
      <c r="B149" s="31" t="s">
        <v>22</v>
      </c>
      <c r="C149" s="33" t="s">
        <v>152</v>
      </c>
      <c r="D149" s="33" t="s">
        <v>152</v>
      </c>
      <c r="E149" s="33" t="s">
        <v>152</v>
      </c>
      <c r="F149" s="33" t="s">
        <v>152</v>
      </c>
      <c r="G149" s="33" t="s">
        <v>152</v>
      </c>
      <c r="H149" s="33" t="s">
        <v>152</v>
      </c>
      <c r="I149" s="33" t="s">
        <v>152</v>
      </c>
      <c r="J149" s="33" t="s">
        <v>152</v>
      </c>
      <c r="K149" s="33" t="s">
        <v>152</v>
      </c>
      <c r="L149" s="33" t="s">
        <v>152</v>
      </c>
      <c r="M149" s="33" t="s">
        <v>152</v>
      </c>
      <c r="N149" s="33" t="s">
        <v>152</v>
      </c>
      <c r="O149" s="33" t="s">
        <v>152</v>
      </c>
      <c r="P149" s="33" t="s">
        <v>152</v>
      </c>
      <c r="Q149" s="33" t="s">
        <v>152</v>
      </c>
      <c r="R149" s="33" t="s">
        <v>152</v>
      </c>
      <c r="S149" s="33" t="s">
        <v>152</v>
      </c>
      <c r="T149" s="33" t="s">
        <v>152</v>
      </c>
      <c r="U149" s="33" t="s">
        <v>152</v>
      </c>
      <c r="V149" s="33" t="s">
        <v>152</v>
      </c>
      <c r="W149" s="33" t="s">
        <v>152</v>
      </c>
      <c r="X149" s="33" t="s">
        <v>152</v>
      </c>
      <c r="Y149" s="33" t="s">
        <v>152</v>
      </c>
      <c r="Z149" s="33" t="s">
        <v>152</v>
      </c>
      <c r="AA149" s="33" t="s">
        <v>152</v>
      </c>
    </row>
    <row r="150" spans="1:27" x14ac:dyDescent="0.35">
      <c r="A150" s="31" t="s">
        <v>123</v>
      </c>
      <c r="B150" s="31" t="s">
        <v>73</v>
      </c>
      <c r="C150" s="33">
        <v>3.0211147155847603E-2</v>
      </c>
      <c r="D150" s="33">
        <v>3.315882905336396E-2</v>
      </c>
      <c r="E150" s="33">
        <v>3.546727419260047E-2</v>
      </c>
      <c r="F150" s="33">
        <v>3.9006549831446025E-2</v>
      </c>
      <c r="G150" s="33">
        <v>3.7634611433702184E-2</v>
      </c>
      <c r="H150" s="33">
        <v>3.4113917356866696E-2</v>
      </c>
      <c r="I150" s="33">
        <v>3.0839902596318493E-2</v>
      </c>
      <c r="J150" s="33">
        <v>2.9815527532269643E-2</v>
      </c>
      <c r="K150" s="33">
        <v>2.9266084545094773E-2</v>
      </c>
      <c r="L150" s="33">
        <v>2.5547183693254587E-2</v>
      </c>
      <c r="M150" s="33">
        <v>2.1087166228218844E-2</v>
      </c>
      <c r="N150" s="33">
        <v>1.7651905523552645E-2</v>
      </c>
      <c r="O150" s="33">
        <v>1.5642470931107422E-2</v>
      </c>
      <c r="P150" s="33">
        <v>1.4626229123266775E-2</v>
      </c>
      <c r="Q150" s="33">
        <v>1.4496989757860224E-2</v>
      </c>
      <c r="R150" s="33">
        <v>1.4470188518432158E-2</v>
      </c>
      <c r="S150" s="33">
        <v>1.449591058117888E-2</v>
      </c>
      <c r="T150" s="33">
        <v>1.4749711522911433E-2</v>
      </c>
      <c r="U150" s="33">
        <v>1.5053753906087663E-2</v>
      </c>
      <c r="V150" s="33">
        <v>1.4705154687915218E-2</v>
      </c>
      <c r="W150" s="33">
        <v>1.445206724945514E-2</v>
      </c>
      <c r="X150" s="33">
        <v>1.4221625254891769E-2</v>
      </c>
      <c r="Y150" s="33">
        <v>1.4081588463854865E-2</v>
      </c>
      <c r="Z150" s="33">
        <v>1.4073859278056891E-2</v>
      </c>
      <c r="AA150" s="33">
        <v>1.4121688201961875E-2</v>
      </c>
    </row>
    <row r="151" spans="1:27" x14ac:dyDescent="0.35">
      <c r="A151" s="31" t="s">
        <v>123</v>
      </c>
      <c r="B151" s="31" t="s">
        <v>74</v>
      </c>
      <c r="C151" s="33">
        <v>3.5544819665531822E-2</v>
      </c>
      <c r="D151" s="33">
        <v>3.9009573940275696E-2</v>
      </c>
      <c r="E151" s="33">
        <v>4.1727063354482626E-2</v>
      </c>
      <c r="F151" s="33">
        <v>4.5888449210747778E-2</v>
      </c>
      <c r="G151" s="33">
        <v>4.4276591593426923E-2</v>
      </c>
      <c r="H151" s="33">
        <v>4.0134803974166175E-2</v>
      </c>
      <c r="I151" s="33">
        <v>3.6283867076589253E-2</v>
      </c>
      <c r="J151" s="33">
        <v>3.5077174691127422E-2</v>
      </c>
      <c r="K151" s="33">
        <v>3.4430323817830913E-2</v>
      </c>
      <c r="L151" s="33">
        <v>3.0055235896257727E-2</v>
      </c>
      <c r="M151" s="33">
        <v>2.4807610941881567E-2</v>
      </c>
      <c r="N151" s="33">
        <v>2.0766962630156576E-2</v>
      </c>
      <c r="O151" s="33">
        <v>1.8403623706084116E-2</v>
      </c>
      <c r="P151" s="33">
        <v>1.720673752262699E-2</v>
      </c>
      <c r="Q151" s="33">
        <v>1.7054199517836651E-2</v>
      </c>
      <c r="R151" s="33">
        <v>1.7023377653069518E-2</v>
      </c>
      <c r="S151" s="33">
        <v>1.7053261827390694E-2</v>
      </c>
      <c r="T151" s="33">
        <v>1.7353056580400702E-2</v>
      </c>
      <c r="U151" s="33">
        <v>1.7709608890331751E-2</v>
      </c>
      <c r="V151" s="33">
        <v>1.7300392803218979E-2</v>
      </c>
      <c r="W151" s="33">
        <v>1.7003655350024655E-2</v>
      </c>
      <c r="X151" s="33">
        <v>1.6731215460185248E-2</v>
      </c>
      <c r="Y151" s="33">
        <v>1.656682270544664E-2</v>
      </c>
      <c r="Z151" s="33">
        <v>1.6557643932481134E-2</v>
      </c>
      <c r="AA151" s="33">
        <v>1.6613533232111174E-2</v>
      </c>
    </row>
  </sheetData>
  <sheetProtection algorithmName="SHA-512" hashValue="g4hWgUPUD3ve+smiugpIoGvh4rj6HgMBTjw3XTW9DQWyV2b56/Z8XtQMOdZAwhwCsGaVOqGJ4YUFy3VKACnLbQ==" saltValue="bA2iDrtpuAOf+nb18bhqqg=="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3">
    <tabColor rgb="FF188736"/>
  </sheetPr>
  <dimension ref="A1:AA151"/>
  <sheetViews>
    <sheetView zoomScale="85" zoomScaleNormal="85" workbookViewId="0"/>
  </sheetViews>
  <sheetFormatPr defaultColWidth="9.1796875" defaultRowHeight="14.5" x14ac:dyDescent="0.35"/>
  <cols>
    <col min="1" max="1" width="16" style="13" customWidth="1"/>
    <col min="2" max="2" width="30.54296875" style="13" customWidth="1"/>
    <col min="3" max="27" width="9.453125" style="13" customWidth="1"/>
    <col min="28" max="16384" width="9.1796875" style="13"/>
  </cols>
  <sheetData>
    <row r="1" spans="1:27" s="30" customFormat="1" ht="23.25" customHeight="1" x14ac:dyDescent="0.35">
      <c r="A1" s="29" t="s">
        <v>126</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s="30" customFormat="1" x14ac:dyDescent="0.35"/>
    <row r="3" spans="1:27" s="30" customFormat="1" x14ac:dyDescent="0.35"/>
    <row r="4" spans="1:27" x14ac:dyDescent="0.35">
      <c r="A4" s="18" t="s">
        <v>116</v>
      </c>
      <c r="B4" s="18"/>
      <c r="C4" s="30"/>
      <c r="D4" s="30"/>
      <c r="E4" s="30"/>
      <c r="F4" s="30"/>
      <c r="G4" s="30"/>
      <c r="H4" s="30"/>
      <c r="I4" s="30"/>
      <c r="J4" s="30"/>
      <c r="K4" s="30"/>
      <c r="L4" s="30"/>
      <c r="M4" s="30"/>
      <c r="N4" s="30"/>
      <c r="O4" s="30"/>
      <c r="P4" s="30"/>
      <c r="Q4" s="30"/>
      <c r="R4" s="30"/>
      <c r="S4" s="30"/>
      <c r="T4" s="30"/>
      <c r="U4" s="30"/>
      <c r="V4" s="30"/>
      <c r="W4" s="30"/>
      <c r="X4" s="30"/>
      <c r="Y4" s="30"/>
      <c r="Z4" s="30"/>
      <c r="AA4" s="30"/>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97108.8364</v>
      </c>
      <c r="D6" s="34">
        <v>82290.826130000001</v>
      </c>
      <c r="E6" s="34">
        <v>81695.587819999986</v>
      </c>
      <c r="F6" s="34">
        <v>82472.441260000007</v>
      </c>
      <c r="G6" s="34">
        <v>80478.053929999995</v>
      </c>
      <c r="H6" s="34">
        <v>74713.618450000009</v>
      </c>
      <c r="I6" s="34">
        <v>73708.515439999988</v>
      </c>
      <c r="J6" s="34">
        <v>73292.212270000004</v>
      </c>
      <c r="K6" s="34">
        <v>74851.208419999981</v>
      </c>
      <c r="L6" s="34">
        <v>65787.576459999997</v>
      </c>
      <c r="M6" s="34">
        <v>61481.70094000001</v>
      </c>
      <c r="N6" s="34">
        <v>58923.809569999998</v>
      </c>
      <c r="O6" s="34">
        <v>53324.555800000002</v>
      </c>
      <c r="P6" s="34">
        <v>44931.867599999998</v>
      </c>
      <c r="Q6" s="34">
        <v>31083.048599999995</v>
      </c>
      <c r="R6" s="34">
        <v>27322.598400000003</v>
      </c>
      <c r="S6" s="34">
        <v>29667.846300000005</v>
      </c>
      <c r="T6" s="34">
        <v>30980.404699999999</v>
      </c>
      <c r="U6" s="34">
        <v>30357.985099999991</v>
      </c>
      <c r="V6" s="34">
        <v>24888.13359999999</v>
      </c>
      <c r="W6" s="34">
        <v>22105.67839999999</v>
      </c>
      <c r="X6" s="34">
        <v>14334.57449999999</v>
      </c>
      <c r="Y6" s="34">
        <v>12573.88</v>
      </c>
      <c r="Z6" s="34">
        <v>11556.4774</v>
      </c>
      <c r="AA6" s="34">
        <v>9813.6270999999997</v>
      </c>
    </row>
    <row r="7" spans="1:27" x14ac:dyDescent="0.35">
      <c r="A7" s="31" t="s">
        <v>38</v>
      </c>
      <c r="B7" s="31" t="s">
        <v>68</v>
      </c>
      <c r="C7" s="34">
        <v>33317.613199999993</v>
      </c>
      <c r="D7" s="34">
        <v>29400.636899999998</v>
      </c>
      <c r="E7" s="34">
        <v>31625.533999999985</v>
      </c>
      <c r="F7" s="34">
        <v>30862.575800000002</v>
      </c>
      <c r="G7" s="34">
        <v>30153.296699999988</v>
      </c>
      <c r="H7" s="34">
        <v>29382.370899999998</v>
      </c>
      <c r="I7" s="34">
        <v>28098.698499999999</v>
      </c>
      <c r="J7" s="34">
        <v>28398.1878</v>
      </c>
      <c r="K7" s="34">
        <v>23610.134600000001</v>
      </c>
      <c r="L7" s="34">
        <v>22139.045600000001</v>
      </c>
      <c r="M7" s="34">
        <v>19605.77789999999</v>
      </c>
      <c r="N7" s="34">
        <v>21393.716199999999</v>
      </c>
      <c r="O7" s="34">
        <v>21859.053</v>
      </c>
      <c r="P7" s="34">
        <v>20014.067599999998</v>
      </c>
      <c r="Q7" s="34">
        <v>19297.441800000001</v>
      </c>
      <c r="R7" s="34">
        <v>18199.482400000001</v>
      </c>
      <c r="S7" s="34">
        <v>20673.8181</v>
      </c>
      <c r="T7" s="34">
        <v>20229.170399999999</v>
      </c>
      <c r="U7" s="34">
        <v>20924.0864</v>
      </c>
      <c r="V7" s="34">
        <v>19861.963299999999</v>
      </c>
      <c r="W7" s="34">
        <v>21153.828300000001</v>
      </c>
      <c r="X7" s="34">
        <v>21074.041399999987</v>
      </c>
      <c r="Y7" s="34">
        <v>19311.914099999998</v>
      </c>
      <c r="Z7" s="34">
        <v>17174.331400000003</v>
      </c>
      <c r="AA7" s="34">
        <v>15097.473899999999</v>
      </c>
    </row>
    <row r="8" spans="1:27" x14ac:dyDescent="0.35">
      <c r="A8" s="31" t="s">
        <v>38</v>
      </c>
      <c r="B8" s="31" t="s">
        <v>18</v>
      </c>
      <c r="C8" s="34">
        <v>3210.4183792999993</v>
      </c>
      <c r="D8" s="34">
        <v>2360.4422180037</v>
      </c>
      <c r="E8" s="34">
        <v>2192.2176944482999</v>
      </c>
      <c r="F8" s="34">
        <v>1954.8186392902999</v>
      </c>
      <c r="G8" s="34">
        <v>1854.82122922755</v>
      </c>
      <c r="H8" s="34">
        <v>1837.9802586135997</v>
      </c>
      <c r="I8" s="34">
        <v>1837.9804817702502</v>
      </c>
      <c r="J8" s="34">
        <v>1837.9807701379002</v>
      </c>
      <c r="K8" s="34">
        <v>1837.98138228165</v>
      </c>
      <c r="L8" s="34">
        <v>3196.6715143415004</v>
      </c>
      <c r="M8" s="34">
        <v>1859.0254865754998</v>
      </c>
      <c r="N8" s="34">
        <v>2298.6010654677002</v>
      </c>
      <c r="O8" s="34">
        <v>4351.0103744633998</v>
      </c>
      <c r="P8" s="34">
        <v>2911.5185216406999</v>
      </c>
      <c r="Q8" s="34">
        <v>3568.8222807817983</v>
      </c>
      <c r="R8" s="34">
        <v>2797.5755161869001</v>
      </c>
      <c r="S8" s="34">
        <v>3456.3327427095001</v>
      </c>
      <c r="T8" s="34">
        <v>3792.9156713039006</v>
      </c>
      <c r="U8" s="34">
        <v>3658.3311976917985</v>
      </c>
      <c r="V8" s="34">
        <v>4236.1758081592998</v>
      </c>
      <c r="W8" s="34">
        <v>4487.5871066641002</v>
      </c>
      <c r="X8" s="34">
        <v>6011.3297258144003</v>
      </c>
      <c r="Y8" s="34">
        <v>3544.3441680626988</v>
      </c>
      <c r="Z8" s="34">
        <v>2631.5973160921999</v>
      </c>
      <c r="AA8" s="34">
        <v>1495.1717505418003</v>
      </c>
    </row>
    <row r="9" spans="1:27" x14ac:dyDescent="0.35">
      <c r="A9" s="31" t="s">
        <v>38</v>
      </c>
      <c r="B9" s="31" t="s">
        <v>30</v>
      </c>
      <c r="C9" s="34">
        <v>775.44896400000005</v>
      </c>
      <c r="D9" s="34">
        <v>749.8058299999999</v>
      </c>
      <c r="E9" s="34">
        <v>801.05968999999993</v>
      </c>
      <c r="F9" s="34">
        <v>90.91019999999989</v>
      </c>
      <c r="G9" s="34">
        <v>84.187640519999889</v>
      </c>
      <c r="H9" s="34">
        <v>93.202795999999893</v>
      </c>
      <c r="I9" s="34">
        <v>86.417154799999878</v>
      </c>
      <c r="J9" s="34">
        <v>86.011226999999877</v>
      </c>
      <c r="K9" s="34">
        <v>90.833493999999888</v>
      </c>
      <c r="L9" s="34">
        <v>112.5217659999999</v>
      </c>
      <c r="M9" s="34">
        <v>99.355831999999893</v>
      </c>
      <c r="N9" s="34">
        <v>99.504051000000004</v>
      </c>
      <c r="O9" s="34">
        <v>115.18918000000001</v>
      </c>
      <c r="P9" s="34">
        <v>98.472284999999999</v>
      </c>
      <c r="Q9" s="34">
        <v>34.783900000000003</v>
      </c>
      <c r="R9" s="34">
        <v>43.288200000000003</v>
      </c>
      <c r="S9" s="34">
        <v>99.646769999999904</v>
      </c>
      <c r="T9" s="34">
        <v>50.246740000000003</v>
      </c>
      <c r="U9" s="34">
        <v>0</v>
      </c>
      <c r="V9" s="34">
        <v>0</v>
      </c>
      <c r="W9" s="34">
        <v>0</v>
      </c>
      <c r="X9" s="34">
        <v>0</v>
      </c>
      <c r="Y9" s="34">
        <v>0</v>
      </c>
      <c r="Z9" s="34">
        <v>0</v>
      </c>
      <c r="AA9" s="34">
        <v>0</v>
      </c>
    </row>
    <row r="10" spans="1:27" x14ac:dyDescent="0.35">
      <c r="A10" s="31" t="s">
        <v>38</v>
      </c>
      <c r="B10" s="31" t="s">
        <v>63</v>
      </c>
      <c r="C10" s="34">
        <v>105.61743614575799</v>
      </c>
      <c r="D10" s="34">
        <v>74.538833994853988</v>
      </c>
      <c r="E10" s="34">
        <v>170.78226356955994</v>
      </c>
      <c r="F10" s="34">
        <v>16.28511281772899</v>
      </c>
      <c r="G10" s="34">
        <v>0.77287042344899981</v>
      </c>
      <c r="H10" s="34">
        <v>15.534246314455999</v>
      </c>
      <c r="I10" s="34">
        <v>4.2163478052999883</v>
      </c>
      <c r="J10" s="34">
        <v>4.2106883394760004</v>
      </c>
      <c r="K10" s="34">
        <v>6.6807017799749993</v>
      </c>
      <c r="L10" s="34">
        <v>93.841504131144987</v>
      </c>
      <c r="M10" s="34">
        <v>23.728810242722997</v>
      </c>
      <c r="N10" s="34">
        <v>96.300047500169967</v>
      </c>
      <c r="O10" s="34">
        <v>174.73590754490002</v>
      </c>
      <c r="P10" s="34">
        <v>104.545072038339</v>
      </c>
      <c r="Q10" s="34">
        <v>253.58852837150999</v>
      </c>
      <c r="R10" s="34">
        <v>305.95241709796994</v>
      </c>
      <c r="S10" s="34">
        <v>579.67692160114996</v>
      </c>
      <c r="T10" s="34">
        <v>335.57689118760004</v>
      </c>
      <c r="U10" s="34">
        <v>825.64925582938997</v>
      </c>
      <c r="V10" s="34">
        <v>1292.5591616470088</v>
      </c>
      <c r="W10" s="34">
        <v>1834.45935234636</v>
      </c>
      <c r="X10" s="34">
        <v>3142.8852559762695</v>
      </c>
      <c r="Y10" s="34">
        <v>4491.5150044472402</v>
      </c>
      <c r="Z10" s="34">
        <v>2261.9773274342692</v>
      </c>
      <c r="AA10" s="34">
        <v>2789.1924927763989</v>
      </c>
    </row>
    <row r="11" spans="1:27" x14ac:dyDescent="0.35">
      <c r="A11" s="31" t="s">
        <v>38</v>
      </c>
      <c r="B11" s="31" t="s">
        <v>62</v>
      </c>
      <c r="C11" s="34">
        <v>12620.3046202</v>
      </c>
      <c r="D11" s="34">
        <v>16247.884390599997</v>
      </c>
      <c r="E11" s="34">
        <v>13181.433273999997</v>
      </c>
      <c r="F11" s="34">
        <v>14579.993263399998</v>
      </c>
      <c r="G11" s="34">
        <v>16377.497191999995</v>
      </c>
      <c r="H11" s="34">
        <v>15371.960572</v>
      </c>
      <c r="I11" s="34">
        <v>15500.706184799994</v>
      </c>
      <c r="J11" s="34">
        <v>17923.930491999996</v>
      </c>
      <c r="K11" s="34">
        <v>15641.553216999984</v>
      </c>
      <c r="L11" s="34">
        <v>13575.684991499995</v>
      </c>
      <c r="M11" s="34">
        <v>16807.007782999997</v>
      </c>
      <c r="N11" s="34">
        <v>13769.944710999996</v>
      </c>
      <c r="O11" s="34">
        <v>15120.023314999999</v>
      </c>
      <c r="P11" s="34">
        <v>16847.028239999992</v>
      </c>
      <c r="Q11" s="34">
        <v>15958.517353999994</v>
      </c>
      <c r="R11" s="34">
        <v>15830.390244999999</v>
      </c>
      <c r="S11" s="34">
        <v>17914.184196000002</v>
      </c>
      <c r="T11" s="34">
        <v>15560.818425999994</v>
      </c>
      <c r="U11" s="34">
        <v>13110.10772</v>
      </c>
      <c r="V11" s="34">
        <v>16669.450105999997</v>
      </c>
      <c r="W11" s="34">
        <v>13446.759078999999</v>
      </c>
      <c r="X11" s="34">
        <v>14310.933373999997</v>
      </c>
      <c r="Y11" s="34">
        <v>16205.836273999998</v>
      </c>
      <c r="Z11" s="34">
        <v>14995.348375999998</v>
      </c>
      <c r="AA11" s="34">
        <v>15067.479585999998</v>
      </c>
    </row>
    <row r="12" spans="1:27" x14ac:dyDescent="0.35">
      <c r="A12" s="31" t="s">
        <v>38</v>
      </c>
      <c r="B12" s="31" t="s">
        <v>66</v>
      </c>
      <c r="C12" s="34">
        <v>27294.679865999988</v>
      </c>
      <c r="D12" s="34">
        <v>36556.439839854138</v>
      </c>
      <c r="E12" s="34">
        <v>35268.257862232858</v>
      </c>
      <c r="F12" s="34">
        <v>34517.298108629497</v>
      </c>
      <c r="G12" s="34">
        <v>36476.938924195449</v>
      </c>
      <c r="H12" s="34">
        <v>38319.757955155044</v>
      </c>
      <c r="I12" s="34">
        <v>39087.672745914948</v>
      </c>
      <c r="J12" s="34">
        <v>42899.807589694079</v>
      </c>
      <c r="K12" s="34">
        <v>45458.488458054795</v>
      </c>
      <c r="L12" s="34">
        <v>50731.580767132502</v>
      </c>
      <c r="M12" s="34">
        <v>54926.736963747171</v>
      </c>
      <c r="N12" s="34">
        <v>58339.918031892914</v>
      </c>
      <c r="O12" s="34">
        <v>59972.937284362502</v>
      </c>
      <c r="P12" s="34">
        <v>72847.547199358742</v>
      </c>
      <c r="Q12" s="34">
        <v>82627.005103980729</v>
      </c>
      <c r="R12" s="34">
        <v>87883.351545092562</v>
      </c>
      <c r="S12" s="34">
        <v>89095.119626497544</v>
      </c>
      <c r="T12" s="34">
        <v>86925.942874931658</v>
      </c>
      <c r="U12" s="34">
        <v>87438.067172297771</v>
      </c>
      <c r="V12" s="34">
        <v>85839.876617058908</v>
      </c>
      <c r="W12" s="34">
        <v>84560.554499900158</v>
      </c>
      <c r="X12" s="34">
        <v>85489.085845085996</v>
      </c>
      <c r="Y12" s="34">
        <v>92488.445237295367</v>
      </c>
      <c r="Z12" s="34">
        <v>95922.650590057907</v>
      </c>
      <c r="AA12" s="34">
        <v>98970.393629786602</v>
      </c>
    </row>
    <row r="13" spans="1:27" x14ac:dyDescent="0.35">
      <c r="A13" s="31" t="s">
        <v>38</v>
      </c>
      <c r="B13" s="31" t="s">
        <v>65</v>
      </c>
      <c r="C13" s="34">
        <v>15657.64377649631</v>
      </c>
      <c r="D13" s="34">
        <v>19466.190574686694</v>
      </c>
      <c r="E13" s="34">
        <v>21046.385940155407</v>
      </c>
      <c r="F13" s="34">
        <v>20981.716131346442</v>
      </c>
      <c r="G13" s="34">
        <v>20324.273901508062</v>
      </c>
      <c r="H13" s="34">
        <v>25011.705167441098</v>
      </c>
      <c r="I13" s="34">
        <v>27275.75822443769</v>
      </c>
      <c r="J13" s="34">
        <v>24988.661310110929</v>
      </c>
      <c r="K13" s="34">
        <v>27737.341580018568</v>
      </c>
      <c r="L13" s="34">
        <v>35926.179678097695</v>
      </c>
      <c r="M13" s="34">
        <v>38043.127414916496</v>
      </c>
      <c r="N13" s="34">
        <v>40323.659562254485</v>
      </c>
      <c r="O13" s="34">
        <v>42966.454995883185</v>
      </c>
      <c r="P13" s="34">
        <v>41725.308275545198</v>
      </c>
      <c r="Q13" s="34">
        <v>45710.902525792597</v>
      </c>
      <c r="R13" s="34">
        <v>47222.811721579499</v>
      </c>
      <c r="S13" s="34">
        <v>45624.909685961225</v>
      </c>
      <c r="T13" s="34">
        <v>49477.182557257183</v>
      </c>
      <c r="U13" s="34">
        <v>51867.504525292854</v>
      </c>
      <c r="V13" s="34">
        <v>57702.491861831601</v>
      </c>
      <c r="W13" s="34">
        <v>64681.734060685798</v>
      </c>
      <c r="X13" s="34">
        <v>70228.032904146574</v>
      </c>
      <c r="Y13" s="34">
        <v>68367.413887788498</v>
      </c>
      <c r="Z13" s="34">
        <v>71894.899134815874</v>
      </c>
      <c r="AA13" s="34">
        <v>73946.789610420208</v>
      </c>
    </row>
    <row r="14" spans="1:27" x14ac:dyDescent="0.35">
      <c r="A14" s="31" t="s">
        <v>38</v>
      </c>
      <c r="B14" s="31" t="s">
        <v>34</v>
      </c>
      <c r="C14" s="34">
        <v>120.5415458968</v>
      </c>
      <c r="D14" s="34">
        <v>128.05050296829992</v>
      </c>
      <c r="E14" s="34">
        <v>163.3578404960999</v>
      </c>
      <c r="F14" s="34">
        <v>151.8432036783</v>
      </c>
      <c r="G14" s="34">
        <v>151.253887013</v>
      </c>
      <c r="H14" s="34">
        <v>171.76787125069987</v>
      </c>
      <c r="I14" s="34">
        <v>165.13744269629987</v>
      </c>
      <c r="J14" s="34">
        <v>154.03146510989998</v>
      </c>
      <c r="K14" s="34">
        <v>163.51164280910001</v>
      </c>
      <c r="L14" s="34">
        <v>829.04529077099983</v>
      </c>
      <c r="M14" s="34">
        <v>765.62026411699878</v>
      </c>
      <c r="N14" s="34">
        <v>1556.3103529519999</v>
      </c>
      <c r="O14" s="34">
        <v>3193.4362591019994</v>
      </c>
      <c r="P14" s="34">
        <v>3061.844941545</v>
      </c>
      <c r="Q14" s="34">
        <v>3273.0475583849998</v>
      </c>
      <c r="R14" s="34">
        <v>3254.1292439899998</v>
      </c>
      <c r="S14" s="34">
        <v>3323.2502876954991</v>
      </c>
      <c r="T14" s="34">
        <v>3271.6160736989996</v>
      </c>
      <c r="U14" s="34">
        <v>3353.0294555320002</v>
      </c>
      <c r="V14" s="34">
        <v>3271.3234873669994</v>
      </c>
      <c r="W14" s="34">
        <v>3837.2149942469996</v>
      </c>
      <c r="X14" s="34">
        <v>4432.7877876499997</v>
      </c>
      <c r="Y14" s="34">
        <v>4296.3678536710004</v>
      </c>
      <c r="Z14" s="34">
        <v>5039.7143544140008</v>
      </c>
      <c r="AA14" s="34">
        <v>5003.0714580979993</v>
      </c>
    </row>
    <row r="15" spans="1:27" x14ac:dyDescent="0.35">
      <c r="A15" s="31" t="s">
        <v>38</v>
      </c>
      <c r="B15" s="31" t="s">
        <v>70</v>
      </c>
      <c r="C15" s="34">
        <v>37.616380300000003</v>
      </c>
      <c r="D15" s="34">
        <v>108.61124099999991</v>
      </c>
      <c r="E15" s="34">
        <v>281.29424399999999</v>
      </c>
      <c r="F15" s="34">
        <v>291.4291977577999</v>
      </c>
      <c r="G15" s="34">
        <v>700.13760893129995</v>
      </c>
      <c r="H15" s="34">
        <v>1296.6191167720997</v>
      </c>
      <c r="I15" s="34">
        <v>1525.8348373077001</v>
      </c>
      <c r="J15" s="34">
        <v>1084.9204622556001</v>
      </c>
      <c r="K15" s="34">
        <v>1639.6773399430997</v>
      </c>
      <c r="L15" s="34">
        <v>3127.7180971819002</v>
      </c>
      <c r="M15" s="34">
        <v>2286.1281389602996</v>
      </c>
      <c r="N15" s="34">
        <v>3205.1171241035004</v>
      </c>
      <c r="O15" s="34">
        <v>3293.3274809485993</v>
      </c>
      <c r="P15" s="34">
        <v>3322.0334652687993</v>
      </c>
      <c r="Q15" s="34">
        <v>4518.9035092304994</v>
      </c>
      <c r="R15" s="34">
        <v>5286.150065937999</v>
      </c>
      <c r="S15" s="34">
        <v>8625.6251659494974</v>
      </c>
      <c r="T15" s="34">
        <v>8379.6408013649998</v>
      </c>
      <c r="U15" s="34">
        <v>8999.9897411335005</v>
      </c>
      <c r="V15" s="34">
        <v>9517.3658862280008</v>
      </c>
      <c r="W15" s="34">
        <v>12635.651491555</v>
      </c>
      <c r="X15" s="34">
        <v>13389.767101919002</v>
      </c>
      <c r="Y15" s="34">
        <v>13300.234723999001</v>
      </c>
      <c r="Z15" s="34">
        <v>15978.636855494999</v>
      </c>
      <c r="AA15" s="34">
        <v>15793.999316437998</v>
      </c>
    </row>
    <row r="16" spans="1:27" x14ac:dyDescent="0.35">
      <c r="A16" s="31" t="s">
        <v>38</v>
      </c>
      <c r="B16" s="31" t="s">
        <v>52</v>
      </c>
      <c r="C16" s="34">
        <v>169.51310788999996</v>
      </c>
      <c r="D16" s="34">
        <v>191.85818154999998</v>
      </c>
      <c r="E16" s="34">
        <v>234.72646263999991</v>
      </c>
      <c r="F16" s="34">
        <v>247.25495889999999</v>
      </c>
      <c r="G16" s="34">
        <v>323.10774205000001</v>
      </c>
      <c r="H16" s="34">
        <v>496.01370139999989</v>
      </c>
      <c r="I16" s="34">
        <v>706.78732179999975</v>
      </c>
      <c r="J16" s="34">
        <v>902.46538059999887</v>
      </c>
      <c r="K16" s="34">
        <v>1293.2576002000001</v>
      </c>
      <c r="L16" s="34">
        <v>1726.4653779999999</v>
      </c>
      <c r="M16" s="34">
        <v>1914.3960199999988</v>
      </c>
      <c r="N16" s="34">
        <v>2246.5263913999988</v>
      </c>
      <c r="O16" s="34">
        <v>2430.0548785999999</v>
      </c>
      <c r="P16" s="34">
        <v>2597.265547</v>
      </c>
      <c r="Q16" s="34">
        <v>2965.8512729999998</v>
      </c>
      <c r="R16" s="34">
        <v>3150.1150980000002</v>
      </c>
      <c r="S16" s="34">
        <v>3286.0771697000005</v>
      </c>
      <c r="T16" s="34">
        <v>3477.8694489999998</v>
      </c>
      <c r="U16" s="34">
        <v>3748.5678984999995</v>
      </c>
      <c r="V16" s="34">
        <v>3829.0321999999996</v>
      </c>
      <c r="W16" s="34">
        <v>3963.270884999999</v>
      </c>
      <c r="X16" s="34">
        <v>4082.9960139999976</v>
      </c>
      <c r="Y16" s="34">
        <v>4115.7434830000002</v>
      </c>
      <c r="Z16" s="34">
        <v>4369.6524819999986</v>
      </c>
      <c r="AA16" s="34">
        <v>4507.3724359999997</v>
      </c>
    </row>
    <row r="17" spans="1:27" x14ac:dyDescent="0.35">
      <c r="A17" s="38" t="s">
        <v>127</v>
      </c>
      <c r="B17" s="38"/>
      <c r="C17" s="35">
        <v>190090.56264214209</v>
      </c>
      <c r="D17" s="35">
        <v>187146.76471713936</v>
      </c>
      <c r="E17" s="35">
        <v>185981.2585444061</v>
      </c>
      <c r="F17" s="35">
        <v>185476.03851548399</v>
      </c>
      <c r="G17" s="35">
        <v>185749.84238787449</v>
      </c>
      <c r="H17" s="35">
        <v>184746.13034552423</v>
      </c>
      <c r="I17" s="35">
        <v>185599.96507952816</v>
      </c>
      <c r="J17" s="35">
        <v>189431.00214728239</v>
      </c>
      <c r="K17" s="35">
        <v>189234.22185313498</v>
      </c>
      <c r="L17" s="35">
        <v>191563.10228120282</v>
      </c>
      <c r="M17" s="35">
        <v>192846.46113048188</v>
      </c>
      <c r="N17" s="35">
        <v>195245.45323911525</v>
      </c>
      <c r="O17" s="35">
        <v>197883.959857254</v>
      </c>
      <c r="P17" s="35">
        <v>199480.35479358293</v>
      </c>
      <c r="Q17" s="35">
        <v>198534.11009292662</v>
      </c>
      <c r="R17" s="35">
        <v>199605.45044495692</v>
      </c>
      <c r="S17" s="35">
        <v>207111.53434276945</v>
      </c>
      <c r="T17" s="35">
        <v>207352.25826068033</v>
      </c>
      <c r="U17" s="35">
        <v>208181.73137111182</v>
      </c>
      <c r="V17" s="35">
        <v>210490.65045469682</v>
      </c>
      <c r="W17" s="35">
        <v>212270.6007985964</v>
      </c>
      <c r="X17" s="35">
        <v>214590.88300502324</v>
      </c>
      <c r="Y17" s="35">
        <v>216983.34867159382</v>
      </c>
      <c r="Z17" s="35">
        <v>216437.28154440023</v>
      </c>
      <c r="AA17" s="35">
        <v>217180.128069525</v>
      </c>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49107.849999999991</v>
      </c>
      <c r="D20" s="34">
        <v>41271.88180000001</v>
      </c>
      <c r="E20" s="34">
        <v>40287.062399999995</v>
      </c>
      <c r="F20" s="34">
        <v>39625.173699999999</v>
      </c>
      <c r="G20" s="34">
        <v>38479.877799999995</v>
      </c>
      <c r="H20" s="34">
        <v>34474.451200000003</v>
      </c>
      <c r="I20" s="34">
        <v>33795.617999999988</v>
      </c>
      <c r="J20" s="34">
        <v>35996.128200000006</v>
      </c>
      <c r="K20" s="34">
        <v>37059.243099999992</v>
      </c>
      <c r="L20" s="34">
        <v>29674.223900000001</v>
      </c>
      <c r="M20" s="34">
        <v>27810.004000000004</v>
      </c>
      <c r="N20" s="34">
        <v>22283.611599999997</v>
      </c>
      <c r="O20" s="34">
        <v>15944.581099999999</v>
      </c>
      <c r="P20" s="34">
        <v>14347.488000000001</v>
      </c>
      <c r="Q20" s="34">
        <v>5003.7860999999994</v>
      </c>
      <c r="R20" s="34">
        <v>5822.1304</v>
      </c>
      <c r="S20" s="34">
        <v>7732.3356000000003</v>
      </c>
      <c r="T20" s="34">
        <v>7524.0068000000001</v>
      </c>
      <c r="U20" s="34">
        <v>7801.2138999999997</v>
      </c>
      <c r="V20" s="34">
        <v>3171.1199000000001</v>
      </c>
      <c r="W20" s="34">
        <v>3551.4759999999901</v>
      </c>
      <c r="X20" s="34">
        <v>0</v>
      </c>
      <c r="Y20" s="34">
        <v>0</v>
      </c>
      <c r="Z20" s="34">
        <v>0</v>
      </c>
      <c r="AA20" s="34">
        <v>0</v>
      </c>
    </row>
    <row r="21" spans="1:27" s="30" customFormat="1"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s="30" customFormat="1" x14ac:dyDescent="0.35">
      <c r="A22" s="31" t="s">
        <v>119</v>
      </c>
      <c r="B22" s="31" t="s">
        <v>18</v>
      </c>
      <c r="C22" s="34">
        <v>24.015000300000001</v>
      </c>
      <c r="D22" s="34">
        <v>34.691385124099995</v>
      </c>
      <c r="E22" s="34">
        <v>34.691809843500003</v>
      </c>
      <c r="F22" s="34">
        <v>65.527206897099916</v>
      </c>
      <c r="G22" s="34">
        <v>65.527252139949908</v>
      </c>
      <c r="H22" s="34">
        <v>65.527315326599904</v>
      </c>
      <c r="I22" s="34">
        <v>65.527400366549898</v>
      </c>
      <c r="J22" s="34">
        <v>65.527482261200007</v>
      </c>
      <c r="K22" s="34">
        <v>65.527755461550001</v>
      </c>
      <c r="L22" s="34">
        <v>1118.5447728684001</v>
      </c>
      <c r="M22" s="34">
        <v>86.57126177969991</v>
      </c>
      <c r="N22" s="34">
        <v>358.16464179049996</v>
      </c>
      <c r="O22" s="34">
        <v>1423.0873568899999</v>
      </c>
      <c r="P22" s="34">
        <v>816.1059263866</v>
      </c>
      <c r="Q22" s="34">
        <v>947.42514069549998</v>
      </c>
      <c r="R22" s="34">
        <v>578.58945726740001</v>
      </c>
      <c r="S22" s="34">
        <v>1251.2438912530001</v>
      </c>
      <c r="T22" s="34">
        <v>1464.991771446</v>
      </c>
      <c r="U22" s="34">
        <v>1481.5452116889999</v>
      </c>
      <c r="V22" s="34">
        <v>1662.2941987139998</v>
      </c>
      <c r="W22" s="34">
        <v>1783.9030046560001</v>
      </c>
      <c r="X22" s="34">
        <v>2554.6691855499998</v>
      </c>
      <c r="Y22" s="34">
        <v>414.84634949000002</v>
      </c>
      <c r="Z22" s="34">
        <v>3.6190453999999997E-2</v>
      </c>
      <c r="AA22" s="34">
        <v>3.7036243999999899E-2</v>
      </c>
    </row>
    <row r="23" spans="1:27" s="30" customFormat="1"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s="30" customFormat="1" x14ac:dyDescent="0.35">
      <c r="A24" s="31" t="s">
        <v>119</v>
      </c>
      <c r="B24" s="31" t="s">
        <v>63</v>
      </c>
      <c r="C24" s="34">
        <v>2.9657573901530001</v>
      </c>
      <c r="D24" s="34">
        <v>1.3160435473359999</v>
      </c>
      <c r="E24" s="34">
        <v>2.1007863217100002</v>
      </c>
      <c r="F24" s="34">
        <v>1.92133110885</v>
      </c>
      <c r="G24" s="34">
        <v>1.40032354E-3</v>
      </c>
      <c r="H24" s="34">
        <v>8.9759076754000008E-2</v>
      </c>
      <c r="I24" s="34">
        <v>1.5793057639999991E-3</v>
      </c>
      <c r="J24" s="34">
        <v>1.6783560799999992E-3</v>
      </c>
      <c r="K24" s="34">
        <v>1.8284307259999999E-3</v>
      </c>
      <c r="L24" s="34">
        <v>3.6373948629449999</v>
      </c>
      <c r="M24" s="34">
        <v>0.15315697760999999</v>
      </c>
      <c r="N24" s="34">
        <v>10.64615073777999</v>
      </c>
      <c r="O24" s="34">
        <v>13.248011234589999</v>
      </c>
      <c r="P24" s="34">
        <v>1.3608022120099998</v>
      </c>
      <c r="Q24" s="34">
        <v>88.284007197500003</v>
      </c>
      <c r="R24" s="34">
        <v>86.964127638799894</v>
      </c>
      <c r="S24" s="34">
        <v>197.64892150809999</v>
      </c>
      <c r="T24" s="34">
        <v>46.225745857260002</v>
      </c>
      <c r="U24" s="34">
        <v>295.95734090463998</v>
      </c>
      <c r="V24" s="34">
        <v>694.76941154643896</v>
      </c>
      <c r="W24" s="34">
        <v>975.66258695179999</v>
      </c>
      <c r="X24" s="34">
        <v>1870.2814994312998</v>
      </c>
      <c r="Y24" s="34">
        <v>2867.9923294779001</v>
      </c>
      <c r="Z24" s="34">
        <v>1261.4039342383001</v>
      </c>
      <c r="AA24" s="34">
        <v>1521.892976972199</v>
      </c>
    </row>
    <row r="25" spans="1:27" s="30" customFormat="1" x14ac:dyDescent="0.35">
      <c r="A25" s="31" t="s">
        <v>119</v>
      </c>
      <c r="B25" s="31" t="s">
        <v>62</v>
      </c>
      <c r="C25" s="34">
        <v>1926.42794</v>
      </c>
      <c r="D25" s="34">
        <v>1960.27207</v>
      </c>
      <c r="E25" s="34">
        <v>1885.3500739999988</v>
      </c>
      <c r="F25" s="34">
        <v>2539.2380499999999</v>
      </c>
      <c r="G25" s="34">
        <v>2622.8581400000003</v>
      </c>
      <c r="H25" s="34">
        <v>2687.4748900000004</v>
      </c>
      <c r="I25" s="34">
        <v>2727.3063199999988</v>
      </c>
      <c r="J25" s="34">
        <v>3317.2015999999994</v>
      </c>
      <c r="K25" s="34">
        <v>2858.9112699999991</v>
      </c>
      <c r="L25" s="34">
        <v>3001.9098699999995</v>
      </c>
      <c r="M25" s="34">
        <v>2586.7372599999999</v>
      </c>
      <c r="N25" s="34">
        <v>2646.2680159999991</v>
      </c>
      <c r="O25" s="34">
        <v>3220.6171800000002</v>
      </c>
      <c r="P25" s="34">
        <v>3246.0681139999997</v>
      </c>
      <c r="Q25" s="34">
        <v>3354.0749999999998</v>
      </c>
      <c r="R25" s="34">
        <v>3272.9753600000004</v>
      </c>
      <c r="S25" s="34">
        <v>3975.3450000000003</v>
      </c>
      <c r="T25" s="34">
        <v>3351.6366250000001</v>
      </c>
      <c r="U25" s="34">
        <v>3031.5833000000002</v>
      </c>
      <c r="V25" s="34">
        <v>3097.1651859999993</v>
      </c>
      <c r="W25" s="34">
        <v>2863.5038649999988</v>
      </c>
      <c r="X25" s="34">
        <v>3223.0190300000004</v>
      </c>
      <c r="Y25" s="34">
        <v>3377.9511600000005</v>
      </c>
      <c r="Z25" s="34">
        <v>3271.6935750000002</v>
      </c>
      <c r="AA25" s="34">
        <v>3315.4241499999989</v>
      </c>
    </row>
    <row r="26" spans="1:27" s="30" customFormat="1" x14ac:dyDescent="0.35">
      <c r="A26" s="31" t="s">
        <v>119</v>
      </c>
      <c r="B26" s="31" t="s">
        <v>66</v>
      </c>
      <c r="C26" s="34">
        <v>5600.1284799999976</v>
      </c>
      <c r="D26" s="34">
        <v>7119.4557861869598</v>
      </c>
      <c r="E26" s="34">
        <v>6627.6595722110878</v>
      </c>
      <c r="F26" s="34">
        <v>6417.8782739517792</v>
      </c>
      <c r="G26" s="34">
        <v>6651.4643074382593</v>
      </c>
      <c r="H26" s="34">
        <v>7060.9118540369982</v>
      </c>
      <c r="I26" s="34">
        <v>7020.5529533498775</v>
      </c>
      <c r="J26" s="34">
        <v>6416.4191895511603</v>
      </c>
      <c r="K26" s="34">
        <v>6040.3479184201497</v>
      </c>
      <c r="L26" s="34">
        <v>6994.2769866544004</v>
      </c>
      <c r="M26" s="34">
        <v>7788.038535387097</v>
      </c>
      <c r="N26" s="34">
        <v>12937.627497858399</v>
      </c>
      <c r="O26" s="34">
        <v>14192.358286114299</v>
      </c>
      <c r="P26" s="34">
        <v>17170.8287884075</v>
      </c>
      <c r="Q26" s="34">
        <v>19017.436767586896</v>
      </c>
      <c r="R26" s="34">
        <v>20489.836970930901</v>
      </c>
      <c r="S26" s="34">
        <v>19189.229804315601</v>
      </c>
      <c r="T26" s="34">
        <v>17301.408334530093</v>
      </c>
      <c r="U26" s="34">
        <v>18222.515859711399</v>
      </c>
      <c r="V26" s="34">
        <v>17014.897821697687</v>
      </c>
      <c r="W26" s="34">
        <v>17061.686734566003</v>
      </c>
      <c r="X26" s="34">
        <v>18160.906912645096</v>
      </c>
      <c r="Y26" s="34">
        <v>19341.691858160895</v>
      </c>
      <c r="Z26" s="34">
        <v>19934.891866938404</v>
      </c>
      <c r="AA26" s="34">
        <v>19988.3878709442</v>
      </c>
    </row>
    <row r="27" spans="1:27" s="30" customFormat="1" x14ac:dyDescent="0.35">
      <c r="A27" s="31" t="s">
        <v>119</v>
      </c>
      <c r="B27" s="31" t="s">
        <v>65</v>
      </c>
      <c r="C27" s="34">
        <v>6646.5754444304848</v>
      </c>
      <c r="D27" s="34">
        <v>8122.9616645454362</v>
      </c>
      <c r="E27" s="34">
        <v>9544.4342791970066</v>
      </c>
      <c r="F27" s="34">
        <v>10012.402186909399</v>
      </c>
      <c r="G27" s="34">
        <v>9658.4258897138989</v>
      </c>
      <c r="H27" s="34">
        <v>13713.748134273799</v>
      </c>
      <c r="I27" s="34">
        <v>15907.441609104795</v>
      </c>
      <c r="J27" s="34">
        <v>14246.822329852335</v>
      </c>
      <c r="K27" s="34">
        <v>16074.106796487938</v>
      </c>
      <c r="L27" s="34">
        <v>21985.857741370197</v>
      </c>
      <c r="M27" s="34">
        <v>22366.650114616597</v>
      </c>
      <c r="N27" s="34">
        <v>22243.723397848895</v>
      </c>
      <c r="O27" s="34">
        <v>25552.193165309392</v>
      </c>
      <c r="P27" s="34">
        <v>24823.517543819398</v>
      </c>
      <c r="Q27" s="34">
        <v>26703.818729705195</v>
      </c>
      <c r="R27" s="34">
        <v>26744.485926428402</v>
      </c>
      <c r="S27" s="34">
        <v>27416.759204777296</v>
      </c>
      <c r="T27" s="34">
        <v>27954.033734657598</v>
      </c>
      <c r="U27" s="34">
        <v>29672.962375686398</v>
      </c>
      <c r="V27" s="34">
        <v>35156.642996835202</v>
      </c>
      <c r="W27" s="34">
        <v>37975.0788584974</v>
      </c>
      <c r="X27" s="34">
        <v>37498.601784960985</v>
      </c>
      <c r="Y27" s="34">
        <v>37026.316802091504</v>
      </c>
      <c r="Z27" s="34">
        <v>39826.415140343386</v>
      </c>
      <c r="AA27" s="34">
        <v>41265.679421361099</v>
      </c>
    </row>
    <row r="28" spans="1:27" s="30" customFormat="1" x14ac:dyDescent="0.35">
      <c r="A28" s="31" t="s">
        <v>119</v>
      </c>
      <c r="B28" s="31" t="s">
        <v>34</v>
      </c>
      <c r="C28" s="34">
        <v>9.7120938E-3</v>
      </c>
      <c r="D28" s="34">
        <v>1.0174768999999979E-2</v>
      </c>
      <c r="E28" s="34">
        <v>1.0326146999999989E-2</v>
      </c>
      <c r="F28" s="34">
        <v>1.01921558E-2</v>
      </c>
      <c r="G28" s="34">
        <v>1.0315677699999989E-2</v>
      </c>
      <c r="H28" s="34">
        <v>1.3188231599999999E-2</v>
      </c>
      <c r="I28" s="34">
        <v>1.7047130000000001E-2</v>
      </c>
      <c r="J28" s="34">
        <v>1.8097560799999968E-2</v>
      </c>
      <c r="K28" s="34">
        <v>1.8420136499999989E-2</v>
      </c>
      <c r="L28" s="34">
        <v>558.25539945999992</v>
      </c>
      <c r="M28" s="34">
        <v>517.881916033999</v>
      </c>
      <c r="N28" s="34">
        <v>998.00702822999995</v>
      </c>
      <c r="O28" s="34">
        <v>2317.301259111</v>
      </c>
      <c r="P28" s="34">
        <v>2247.1993885940001</v>
      </c>
      <c r="Q28" s="34">
        <v>2400.5581001360001</v>
      </c>
      <c r="R28" s="34">
        <v>2389.5654902159999</v>
      </c>
      <c r="S28" s="34">
        <v>2324.0100540914996</v>
      </c>
      <c r="T28" s="34">
        <v>2281.2446258809996</v>
      </c>
      <c r="U28" s="34">
        <v>2350.0292370770003</v>
      </c>
      <c r="V28" s="34">
        <v>2290.8263805280003</v>
      </c>
      <c r="W28" s="34">
        <v>2768.8578049199996</v>
      </c>
      <c r="X28" s="34">
        <v>3381.2617621169989</v>
      </c>
      <c r="Y28" s="34">
        <v>3281.3152072970001</v>
      </c>
      <c r="Z28" s="34">
        <v>3527.2428172069999</v>
      </c>
      <c r="AA28" s="34">
        <v>3480.4222381560003</v>
      </c>
    </row>
    <row r="29" spans="1:27" s="30" customFormat="1" x14ac:dyDescent="0.35">
      <c r="A29" s="31" t="s">
        <v>119</v>
      </c>
      <c r="B29" s="31" t="s">
        <v>70</v>
      </c>
      <c r="C29" s="34">
        <v>5.7044423000000002</v>
      </c>
      <c r="D29" s="34">
        <v>23.791070999999999</v>
      </c>
      <c r="E29" s="34">
        <v>52.853673999999998</v>
      </c>
      <c r="F29" s="34">
        <v>72.15416786979992</v>
      </c>
      <c r="G29" s="34">
        <v>495.69143038830003</v>
      </c>
      <c r="H29" s="34">
        <v>996.24596353229981</v>
      </c>
      <c r="I29" s="34">
        <v>1225.9765126096001</v>
      </c>
      <c r="J29" s="34">
        <v>813.69130538230002</v>
      </c>
      <c r="K29" s="34">
        <v>1332.6071064163996</v>
      </c>
      <c r="L29" s="34">
        <v>2695.7095026001007</v>
      </c>
      <c r="M29" s="34">
        <v>1908.6399340613</v>
      </c>
      <c r="N29" s="34">
        <v>2749.9343534907002</v>
      </c>
      <c r="O29" s="34">
        <v>2898.5652880508001</v>
      </c>
      <c r="P29" s="34">
        <v>2883.2295546858995</v>
      </c>
      <c r="Q29" s="34">
        <v>3934.4577686399998</v>
      </c>
      <c r="R29" s="34">
        <v>4711.877360952999</v>
      </c>
      <c r="S29" s="34">
        <v>6982.6502548539993</v>
      </c>
      <c r="T29" s="34">
        <v>6735.505149143999</v>
      </c>
      <c r="U29" s="34">
        <v>7283.6283624279995</v>
      </c>
      <c r="V29" s="34">
        <v>7698.2133999410007</v>
      </c>
      <c r="W29" s="34">
        <v>8097.8756696370001</v>
      </c>
      <c r="X29" s="34">
        <v>7589.1124682470008</v>
      </c>
      <c r="Y29" s="34">
        <v>7771.0682927239995</v>
      </c>
      <c r="Z29" s="34">
        <v>8272.8922724219992</v>
      </c>
      <c r="AA29" s="34">
        <v>8196.119334903</v>
      </c>
    </row>
    <row r="30" spans="1:27" s="30" customFormat="1" x14ac:dyDescent="0.35">
      <c r="A30" s="36" t="s">
        <v>119</v>
      </c>
      <c r="B30" s="36" t="s">
        <v>52</v>
      </c>
      <c r="C30" s="27">
        <v>35.312642569999987</v>
      </c>
      <c r="D30" s="27">
        <v>63.439332539999988</v>
      </c>
      <c r="E30" s="27">
        <v>80.609114040000009</v>
      </c>
      <c r="F30" s="27">
        <v>94.785122699999988</v>
      </c>
      <c r="G30" s="27">
        <v>128.23406294999998</v>
      </c>
      <c r="H30" s="27">
        <v>205.6282838999999</v>
      </c>
      <c r="I30" s="27">
        <v>293.53805209999979</v>
      </c>
      <c r="J30" s="27">
        <v>345.56276529999985</v>
      </c>
      <c r="K30" s="27">
        <v>514.43587020000007</v>
      </c>
      <c r="L30" s="27">
        <v>710.24690899999996</v>
      </c>
      <c r="M30" s="27">
        <v>785.89345399999991</v>
      </c>
      <c r="N30" s="27">
        <v>909.91390439999986</v>
      </c>
      <c r="O30" s="27">
        <v>979.15188860000001</v>
      </c>
      <c r="P30" s="27">
        <v>1033.1066019999998</v>
      </c>
      <c r="Q30" s="27">
        <v>1188.2807329999998</v>
      </c>
      <c r="R30" s="27">
        <v>1244.8242999999998</v>
      </c>
      <c r="S30" s="27">
        <v>1297.6016097000002</v>
      </c>
      <c r="T30" s="27">
        <v>1356.591729</v>
      </c>
      <c r="U30" s="27">
        <v>1452.0688184999997</v>
      </c>
      <c r="V30" s="27">
        <v>1489.5446029999998</v>
      </c>
      <c r="W30" s="27">
        <v>1522.282664999999</v>
      </c>
      <c r="X30" s="27">
        <v>1572.7102539999989</v>
      </c>
      <c r="Y30" s="27">
        <v>1584.184565</v>
      </c>
      <c r="Z30" s="27">
        <v>1690.0004519999998</v>
      </c>
      <c r="AA30" s="27">
        <v>1723.6555660000001</v>
      </c>
    </row>
    <row r="31" spans="1:27" s="30" customFormat="1" x14ac:dyDescent="0.35">
      <c r="A31" s="38" t="s">
        <v>127</v>
      </c>
      <c r="B31" s="38"/>
      <c r="C31" s="35">
        <v>63307.962622120627</v>
      </c>
      <c r="D31" s="35">
        <v>58510.578749403838</v>
      </c>
      <c r="E31" s="35">
        <v>58381.298921573296</v>
      </c>
      <c r="F31" s="35">
        <v>58662.140748867132</v>
      </c>
      <c r="G31" s="35">
        <v>57478.154789615648</v>
      </c>
      <c r="H31" s="35">
        <v>58002.203152714152</v>
      </c>
      <c r="I31" s="35">
        <v>59516.447862126966</v>
      </c>
      <c r="J31" s="35">
        <v>60042.100480020781</v>
      </c>
      <c r="K31" s="35">
        <v>62098.138668800355</v>
      </c>
      <c r="L31" s="35">
        <v>62778.45066575594</v>
      </c>
      <c r="M31" s="35">
        <v>60638.154328761004</v>
      </c>
      <c r="N31" s="35">
        <v>60480.041304235565</v>
      </c>
      <c r="O31" s="35">
        <v>60346.085099548283</v>
      </c>
      <c r="P31" s="35">
        <v>60405.369174825508</v>
      </c>
      <c r="Q31" s="35">
        <v>55114.825745185095</v>
      </c>
      <c r="R31" s="35">
        <v>56994.982242265505</v>
      </c>
      <c r="S31" s="35">
        <v>59762.562421853996</v>
      </c>
      <c r="T31" s="35">
        <v>57642.303011490949</v>
      </c>
      <c r="U31" s="35">
        <v>60505.777987991438</v>
      </c>
      <c r="V31" s="35">
        <v>60796.889514793329</v>
      </c>
      <c r="W31" s="35">
        <v>64211.311049671189</v>
      </c>
      <c r="X31" s="35">
        <v>63307.478412587385</v>
      </c>
      <c r="Y31" s="35">
        <v>63028.798499220298</v>
      </c>
      <c r="Z31" s="35">
        <v>64294.440706974092</v>
      </c>
      <c r="AA31" s="35">
        <v>66091.4214555215</v>
      </c>
    </row>
    <row r="32" spans="1:27" s="30" customFormat="1" x14ac:dyDescent="0.35"/>
    <row r="33" spans="1:27" s="30" customFormat="1"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s="30" customFormat="1" x14ac:dyDescent="0.35">
      <c r="A34" s="31" t="s">
        <v>120</v>
      </c>
      <c r="B34" s="31" t="s">
        <v>60</v>
      </c>
      <c r="C34" s="34">
        <v>48000.986400000016</v>
      </c>
      <c r="D34" s="34">
        <v>41018.944329999991</v>
      </c>
      <c r="E34" s="34">
        <v>41408.525419999991</v>
      </c>
      <c r="F34" s="34">
        <v>42847.267560000008</v>
      </c>
      <c r="G34" s="34">
        <v>41998.176129999993</v>
      </c>
      <c r="H34" s="34">
        <v>40239.167250000006</v>
      </c>
      <c r="I34" s="34">
        <v>39912.897440000001</v>
      </c>
      <c r="J34" s="34">
        <v>37296.084069999997</v>
      </c>
      <c r="K34" s="34">
        <v>37791.965319999996</v>
      </c>
      <c r="L34" s="34">
        <v>36113.352559999999</v>
      </c>
      <c r="M34" s="34">
        <v>33671.696940000002</v>
      </c>
      <c r="N34" s="34">
        <v>36640.197970000001</v>
      </c>
      <c r="O34" s="34">
        <v>37379.974699999999</v>
      </c>
      <c r="P34" s="34">
        <v>30584.379599999993</v>
      </c>
      <c r="Q34" s="34">
        <v>26079.262499999997</v>
      </c>
      <c r="R34" s="34">
        <v>21500.468000000001</v>
      </c>
      <c r="S34" s="34">
        <v>21935.510700000003</v>
      </c>
      <c r="T34" s="34">
        <v>23456.3979</v>
      </c>
      <c r="U34" s="34">
        <v>22556.771199999992</v>
      </c>
      <c r="V34" s="34">
        <v>21717.013699999989</v>
      </c>
      <c r="W34" s="34">
        <v>18554.202399999998</v>
      </c>
      <c r="X34" s="34">
        <v>14334.57449999999</v>
      </c>
      <c r="Y34" s="34">
        <v>12573.88</v>
      </c>
      <c r="Z34" s="34">
        <v>11556.4774</v>
      </c>
      <c r="AA34" s="34">
        <v>9813.6270999999997</v>
      </c>
    </row>
    <row r="35" spans="1:27" s="30" customFormat="1"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s="30" customFormat="1" x14ac:dyDescent="0.35">
      <c r="A36" s="31" t="s">
        <v>120</v>
      </c>
      <c r="B36" s="31" t="s">
        <v>18</v>
      </c>
      <c r="C36" s="34">
        <v>1748.441378999999</v>
      </c>
      <c r="D36" s="34">
        <v>1176.4354854474</v>
      </c>
      <c r="E36" s="34">
        <v>1244.4475339667001</v>
      </c>
      <c r="F36" s="34">
        <v>1425.8835470045999</v>
      </c>
      <c r="G36" s="34">
        <v>1325.8861311269002</v>
      </c>
      <c r="H36" s="34">
        <v>1309.0450353708</v>
      </c>
      <c r="I36" s="34">
        <v>1309.0450525025001</v>
      </c>
      <c r="J36" s="34">
        <v>1309.0451583706001</v>
      </c>
      <c r="K36" s="34">
        <v>1309.0451806021999</v>
      </c>
      <c r="L36" s="34">
        <v>1312.7282389991001</v>
      </c>
      <c r="M36" s="34">
        <v>1309.0453123079999</v>
      </c>
      <c r="N36" s="34">
        <v>1477.0268941494001</v>
      </c>
      <c r="O36" s="34">
        <v>2171.6436380917994</v>
      </c>
      <c r="P36" s="34">
        <v>1507.6451953756</v>
      </c>
      <c r="Q36" s="34">
        <v>2157.9868131619987</v>
      </c>
      <c r="R36" s="34">
        <v>1755.5757923424001</v>
      </c>
      <c r="S36" s="34">
        <v>2205.0798002619999</v>
      </c>
      <c r="T36" s="34">
        <v>2327.9145415687003</v>
      </c>
      <c r="U36" s="34">
        <v>2176.7761416579988</v>
      </c>
      <c r="V36" s="34">
        <v>2573.8719818299996</v>
      </c>
      <c r="W36" s="34">
        <v>2703.6712047246001</v>
      </c>
      <c r="X36" s="34">
        <v>3456.6473368739994</v>
      </c>
      <c r="Y36" s="34">
        <v>3129.4844318125988</v>
      </c>
      <c r="Z36" s="34">
        <v>2631.5471367404998</v>
      </c>
      <c r="AA36" s="34">
        <v>1495.1204262714002</v>
      </c>
    </row>
    <row r="37" spans="1:27" s="30" customFormat="1"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s="30" customFormat="1" x14ac:dyDescent="0.35">
      <c r="A38" s="31" t="s">
        <v>120</v>
      </c>
      <c r="B38" s="31" t="s">
        <v>63</v>
      </c>
      <c r="C38" s="34">
        <v>6.0473267514649995</v>
      </c>
      <c r="D38" s="34">
        <v>1.9871134809999998E-3</v>
      </c>
      <c r="E38" s="34">
        <v>0.62306592299999997</v>
      </c>
      <c r="F38" s="34">
        <v>1.259143945295</v>
      </c>
      <c r="G38" s="34">
        <v>1.8142782240000001E-3</v>
      </c>
      <c r="H38" s="34">
        <v>0.49019631644899997</v>
      </c>
      <c r="I38" s="34">
        <v>1.9282739759999999E-3</v>
      </c>
      <c r="J38" s="34">
        <v>0.34447514267599999</v>
      </c>
      <c r="K38" s="34">
        <v>2.0762471419999979E-3</v>
      </c>
      <c r="L38" s="34">
        <v>0.23963641891000001</v>
      </c>
      <c r="M38" s="34">
        <v>2.1272049980000001E-3</v>
      </c>
      <c r="N38" s="34">
        <v>17.917434394659999</v>
      </c>
      <c r="O38" s="34">
        <v>23.93285001332</v>
      </c>
      <c r="P38" s="34">
        <v>1.6733224499999989E-3</v>
      </c>
      <c r="Q38" s="34">
        <v>44.498189182739999</v>
      </c>
      <c r="R38" s="34">
        <v>118.77539739739998</v>
      </c>
      <c r="S38" s="34">
        <v>86.443366947000001</v>
      </c>
      <c r="T38" s="34">
        <v>31.286456817599998</v>
      </c>
      <c r="U38" s="34">
        <v>158.82622966126002</v>
      </c>
      <c r="V38" s="34">
        <v>132.48877667859989</v>
      </c>
      <c r="W38" s="34">
        <v>157.23068325879998</v>
      </c>
      <c r="X38" s="34">
        <v>495.90948430420002</v>
      </c>
      <c r="Y38" s="34">
        <v>457.00163556230001</v>
      </c>
      <c r="Z38" s="34">
        <v>509.32542578020002</v>
      </c>
      <c r="AA38" s="34">
        <v>784.30042487319997</v>
      </c>
    </row>
    <row r="39" spans="1:27" s="30" customFormat="1" x14ac:dyDescent="0.35">
      <c r="A39" s="31" t="s">
        <v>120</v>
      </c>
      <c r="B39" s="31" t="s">
        <v>62</v>
      </c>
      <c r="C39" s="34">
        <v>696.73169000000007</v>
      </c>
      <c r="D39" s="34">
        <v>694.96073000000001</v>
      </c>
      <c r="E39" s="34">
        <v>695.90260000000001</v>
      </c>
      <c r="F39" s="34">
        <v>692.12992999999892</v>
      </c>
      <c r="G39" s="34">
        <v>690.37329999999997</v>
      </c>
      <c r="H39" s="34">
        <v>690.34793999999999</v>
      </c>
      <c r="I39" s="34">
        <v>691.55550999999798</v>
      </c>
      <c r="J39" s="34">
        <v>684.08438000000001</v>
      </c>
      <c r="K39" s="34">
        <v>685.76047999999901</v>
      </c>
      <c r="L39" s="34">
        <v>684.34482000000003</v>
      </c>
      <c r="M39" s="34">
        <v>685.57799999999997</v>
      </c>
      <c r="N39" s="34">
        <v>681.08165999999994</v>
      </c>
      <c r="O39" s="34">
        <v>680.09890999999993</v>
      </c>
      <c r="P39" s="34">
        <v>677.73748999999998</v>
      </c>
      <c r="Q39" s="34">
        <v>677.23829000000001</v>
      </c>
      <c r="R39" s="34">
        <v>670.98915999999997</v>
      </c>
      <c r="S39" s="34">
        <v>250.03181000000001</v>
      </c>
      <c r="T39" s="34">
        <v>250.912779999999</v>
      </c>
      <c r="U39" s="34">
        <v>250.04275999999999</v>
      </c>
      <c r="V39" s="34">
        <v>251.18077</v>
      </c>
      <c r="W39" s="34">
        <v>250.79822999999999</v>
      </c>
      <c r="X39" s="34">
        <v>0</v>
      </c>
      <c r="Y39" s="34">
        <v>0</v>
      </c>
      <c r="Z39" s="34">
        <v>0</v>
      </c>
      <c r="AA39" s="34">
        <v>0</v>
      </c>
    </row>
    <row r="40" spans="1:27" s="30" customFormat="1" x14ac:dyDescent="0.35">
      <c r="A40" s="31" t="s">
        <v>120</v>
      </c>
      <c r="B40" s="31" t="s">
        <v>66</v>
      </c>
      <c r="C40" s="34">
        <v>2071.127575999999</v>
      </c>
      <c r="D40" s="34">
        <v>6650.2519219250207</v>
      </c>
      <c r="E40" s="34">
        <v>7505.9484855222299</v>
      </c>
      <c r="F40" s="34">
        <v>6613.1540260799375</v>
      </c>
      <c r="G40" s="34">
        <v>7808.7415784358</v>
      </c>
      <c r="H40" s="34">
        <v>7897.9898105900984</v>
      </c>
      <c r="I40" s="34">
        <v>8343.4800413499033</v>
      </c>
      <c r="J40" s="34">
        <v>14051.046161738097</v>
      </c>
      <c r="K40" s="34">
        <v>13514.974344775499</v>
      </c>
      <c r="L40" s="34">
        <v>17297.141968913391</v>
      </c>
      <c r="M40" s="34">
        <v>16310.140167678901</v>
      </c>
      <c r="N40" s="34">
        <v>16607.280139107403</v>
      </c>
      <c r="O40" s="34">
        <v>16019.702107968604</v>
      </c>
      <c r="P40" s="34">
        <v>24955.055842377998</v>
      </c>
      <c r="Q40" s="34">
        <v>28204.704760341501</v>
      </c>
      <c r="R40" s="34">
        <v>31080.584264438701</v>
      </c>
      <c r="S40" s="34">
        <v>35831.759508963602</v>
      </c>
      <c r="T40" s="34">
        <v>35202.785508152403</v>
      </c>
      <c r="U40" s="34">
        <v>35938.831855923097</v>
      </c>
      <c r="V40" s="34">
        <v>32010.193807759602</v>
      </c>
      <c r="W40" s="34">
        <v>32663.905061775607</v>
      </c>
      <c r="X40" s="34">
        <v>28900.017161385895</v>
      </c>
      <c r="Y40" s="34">
        <v>34667.0550925676</v>
      </c>
      <c r="Z40" s="34">
        <v>34547.243433608295</v>
      </c>
      <c r="AA40" s="34">
        <v>37365.307559234294</v>
      </c>
    </row>
    <row r="41" spans="1:27" s="30" customFormat="1" x14ac:dyDescent="0.35">
      <c r="A41" s="31" t="s">
        <v>120</v>
      </c>
      <c r="B41" s="31" t="s">
        <v>65</v>
      </c>
      <c r="C41" s="34">
        <v>5651.0515274012487</v>
      </c>
      <c r="D41" s="34">
        <v>7988.7750548107497</v>
      </c>
      <c r="E41" s="34">
        <v>8040.0348880304955</v>
      </c>
      <c r="F41" s="34">
        <v>7668.8322032952983</v>
      </c>
      <c r="G41" s="34">
        <v>7506.4593037317773</v>
      </c>
      <c r="H41" s="34">
        <v>7984.1196392811989</v>
      </c>
      <c r="I41" s="34">
        <v>7976.8083539275958</v>
      </c>
      <c r="J41" s="34">
        <v>6681.1810693704947</v>
      </c>
      <c r="K41" s="34">
        <v>7410.8178218935273</v>
      </c>
      <c r="L41" s="34">
        <v>7694.021290137498</v>
      </c>
      <c r="M41" s="34">
        <v>8885.2300347823966</v>
      </c>
      <c r="N41" s="34">
        <v>10120.626154775495</v>
      </c>
      <c r="O41" s="34">
        <v>9779.6784767735953</v>
      </c>
      <c r="P41" s="34">
        <v>9585.6805932062962</v>
      </c>
      <c r="Q41" s="34">
        <v>10168.879945551998</v>
      </c>
      <c r="R41" s="34">
        <v>9801.8742813708977</v>
      </c>
      <c r="S41" s="34">
        <v>8102.1639531323353</v>
      </c>
      <c r="T41" s="34">
        <v>8953.8766272322973</v>
      </c>
      <c r="U41" s="34">
        <v>9343.2598553385687</v>
      </c>
      <c r="V41" s="34">
        <v>9693.0575417537984</v>
      </c>
      <c r="W41" s="34">
        <v>13537.317255877098</v>
      </c>
      <c r="X41" s="34">
        <v>19801.830625125694</v>
      </c>
      <c r="Y41" s="34">
        <v>19072.168566274198</v>
      </c>
      <c r="Z41" s="34">
        <v>19812.688069090396</v>
      </c>
      <c r="AA41" s="34">
        <v>19795.408791122201</v>
      </c>
    </row>
    <row r="42" spans="1:27" s="30" customFormat="1" x14ac:dyDescent="0.35">
      <c r="A42" s="31" t="s">
        <v>120</v>
      </c>
      <c r="B42" s="31" t="s">
        <v>34</v>
      </c>
      <c r="C42" s="34">
        <v>24.463716491299998</v>
      </c>
      <c r="D42" s="34">
        <v>38.574621997100003</v>
      </c>
      <c r="E42" s="34">
        <v>57.963061681999996</v>
      </c>
      <c r="F42" s="34">
        <v>58.632992711499995</v>
      </c>
      <c r="G42" s="34">
        <v>58.998234383500005</v>
      </c>
      <c r="H42" s="34">
        <v>73.658820971999887</v>
      </c>
      <c r="I42" s="34">
        <v>69.437546520400005</v>
      </c>
      <c r="J42" s="34">
        <v>59.613461605699989</v>
      </c>
      <c r="K42" s="34">
        <v>65.978425604999998</v>
      </c>
      <c r="L42" s="34">
        <v>75.884827607999995</v>
      </c>
      <c r="M42" s="34">
        <v>67.548041624999982</v>
      </c>
      <c r="N42" s="34">
        <v>77.829092624000012</v>
      </c>
      <c r="O42" s="34">
        <v>429.35418079999999</v>
      </c>
      <c r="P42" s="34">
        <v>402.14887809999993</v>
      </c>
      <c r="Q42" s="34">
        <v>436.92156109999996</v>
      </c>
      <c r="R42" s="34">
        <v>425.63424459999993</v>
      </c>
      <c r="S42" s="34">
        <v>412.11292950000001</v>
      </c>
      <c r="T42" s="34">
        <v>412.40940609999996</v>
      </c>
      <c r="U42" s="34">
        <v>417.66741550000006</v>
      </c>
      <c r="V42" s="34">
        <v>418.972935599999</v>
      </c>
      <c r="W42" s="34">
        <v>425.44454829999995</v>
      </c>
      <c r="X42" s="34">
        <v>425.75572899999997</v>
      </c>
      <c r="Y42" s="34">
        <v>407.77038519999996</v>
      </c>
      <c r="Z42" s="34">
        <v>412.66199110000002</v>
      </c>
      <c r="AA42" s="34">
        <v>410.760382899999</v>
      </c>
    </row>
    <row r="43" spans="1:27" s="30" customFormat="1" x14ac:dyDescent="0.35">
      <c r="A43" s="31" t="s">
        <v>120</v>
      </c>
      <c r="B43" s="31" t="s">
        <v>70</v>
      </c>
      <c r="C43" s="34">
        <v>31.911937999999999</v>
      </c>
      <c r="D43" s="34">
        <v>84.820169999999905</v>
      </c>
      <c r="E43" s="34">
        <v>228.44057000000001</v>
      </c>
      <c r="F43" s="34">
        <v>219.26845674</v>
      </c>
      <c r="G43" s="34">
        <v>204.43899778580001</v>
      </c>
      <c r="H43" s="34">
        <v>300.36537847139999</v>
      </c>
      <c r="I43" s="34">
        <v>299.8500727055</v>
      </c>
      <c r="J43" s="34">
        <v>271.22043602499997</v>
      </c>
      <c r="K43" s="34">
        <v>307.06068985370001</v>
      </c>
      <c r="L43" s="34">
        <v>431.99656427179997</v>
      </c>
      <c r="M43" s="34">
        <v>377.47502506929999</v>
      </c>
      <c r="N43" s="34">
        <v>455.166021296</v>
      </c>
      <c r="O43" s="34">
        <v>394.74531444369899</v>
      </c>
      <c r="P43" s="34">
        <v>438.78664956449995</v>
      </c>
      <c r="Q43" s="34">
        <v>584.42245448799997</v>
      </c>
      <c r="R43" s="34">
        <v>574.24621359999992</v>
      </c>
      <c r="S43" s="34">
        <v>1642.94155</v>
      </c>
      <c r="T43" s="34">
        <v>1644.1023</v>
      </c>
      <c r="U43" s="34">
        <v>1716.3235400000001</v>
      </c>
      <c r="V43" s="34">
        <v>1819.1127999999999</v>
      </c>
      <c r="W43" s="34">
        <v>4537.5906999999997</v>
      </c>
      <c r="X43" s="34">
        <v>5800.4705000000004</v>
      </c>
      <c r="Y43" s="34">
        <v>5528.9872600000008</v>
      </c>
      <c r="Z43" s="34">
        <v>5698.2863500000003</v>
      </c>
      <c r="AA43" s="34">
        <v>5593.4874</v>
      </c>
    </row>
    <row r="44" spans="1:27" s="30" customFormat="1" x14ac:dyDescent="0.35">
      <c r="A44" s="31" t="s">
        <v>120</v>
      </c>
      <c r="B44" s="31" t="s">
        <v>52</v>
      </c>
      <c r="C44" s="27">
        <v>34.290751999999998</v>
      </c>
      <c r="D44" s="27">
        <v>31.855127</v>
      </c>
      <c r="E44" s="27">
        <v>46.946692999999897</v>
      </c>
      <c r="F44" s="27">
        <v>55.483874999999998</v>
      </c>
      <c r="G44" s="27">
        <v>72.526510000000002</v>
      </c>
      <c r="H44" s="27">
        <v>115.74836000000001</v>
      </c>
      <c r="I44" s="27">
        <v>167.98493999999999</v>
      </c>
      <c r="J44" s="27">
        <v>210.63409999999999</v>
      </c>
      <c r="K44" s="27">
        <v>301.05126999999999</v>
      </c>
      <c r="L44" s="27">
        <v>380.27956999999998</v>
      </c>
      <c r="M44" s="27">
        <v>418.19626</v>
      </c>
      <c r="N44" s="27">
        <v>504.94665999999899</v>
      </c>
      <c r="O44" s="27">
        <v>560.7364</v>
      </c>
      <c r="P44" s="27">
        <v>616.39184999999998</v>
      </c>
      <c r="Q44" s="27">
        <v>690.04219999999998</v>
      </c>
      <c r="R44" s="27">
        <v>740.15155000000004</v>
      </c>
      <c r="S44" s="27">
        <v>769.36789999999996</v>
      </c>
      <c r="T44" s="27">
        <v>820.92840000000001</v>
      </c>
      <c r="U44" s="27">
        <v>882.86059999999998</v>
      </c>
      <c r="V44" s="27">
        <v>906.85140000000001</v>
      </c>
      <c r="W44" s="27">
        <v>940.09860000000003</v>
      </c>
      <c r="X44" s="27">
        <v>979.59575999999902</v>
      </c>
      <c r="Y44" s="27">
        <v>1009.4678</v>
      </c>
      <c r="Z44" s="27">
        <v>1035.0784000000001</v>
      </c>
      <c r="AA44" s="27">
        <v>1079.0825</v>
      </c>
    </row>
    <row r="45" spans="1:27" s="30" customFormat="1" x14ac:dyDescent="0.35">
      <c r="A45" s="38" t="s">
        <v>127</v>
      </c>
      <c r="B45" s="38"/>
      <c r="C45" s="35">
        <v>58174.38589915273</v>
      </c>
      <c r="D45" s="35">
        <v>57529.369509296645</v>
      </c>
      <c r="E45" s="35">
        <v>58895.481993442416</v>
      </c>
      <c r="F45" s="35">
        <v>59248.526410325139</v>
      </c>
      <c r="G45" s="35">
        <v>59329.638257572689</v>
      </c>
      <c r="H45" s="35">
        <v>58121.159871558557</v>
      </c>
      <c r="I45" s="35">
        <v>58233.788326053975</v>
      </c>
      <c r="J45" s="35">
        <v>60021.785314621877</v>
      </c>
      <c r="K45" s="35">
        <v>60712.565223518359</v>
      </c>
      <c r="L45" s="35">
        <v>63101.8285144689</v>
      </c>
      <c r="M45" s="35">
        <v>60861.692581974305</v>
      </c>
      <c r="N45" s="35">
        <v>65544.130252426956</v>
      </c>
      <c r="O45" s="35">
        <v>66055.030682847311</v>
      </c>
      <c r="P45" s="35">
        <v>67310.500394282339</v>
      </c>
      <c r="Q45" s="35">
        <v>67332.57049823823</v>
      </c>
      <c r="R45" s="35">
        <v>64928.266895549401</v>
      </c>
      <c r="S45" s="35">
        <v>68410.989139304933</v>
      </c>
      <c r="T45" s="35">
        <v>70223.173813771005</v>
      </c>
      <c r="U45" s="35">
        <v>70424.508042580914</v>
      </c>
      <c r="V45" s="35">
        <v>66377.806578021991</v>
      </c>
      <c r="W45" s="35">
        <v>67867.124835636103</v>
      </c>
      <c r="X45" s="35">
        <v>66988.979107689782</v>
      </c>
      <c r="Y45" s="35">
        <v>69899.589726216698</v>
      </c>
      <c r="Z45" s="35">
        <v>69057.281465219392</v>
      </c>
      <c r="AA45" s="35">
        <v>69253.764301501098</v>
      </c>
    </row>
    <row r="46" spans="1:27" s="30" customFormat="1" x14ac:dyDescent="0.35"/>
    <row r="47" spans="1:27" s="30" customFormat="1"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s="30" customFormat="1"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s="30" customFormat="1" x14ac:dyDescent="0.35">
      <c r="A49" s="31" t="s">
        <v>121</v>
      </c>
      <c r="B49" s="31" t="s">
        <v>68</v>
      </c>
      <c r="C49" s="34">
        <v>33317.613199999993</v>
      </c>
      <c r="D49" s="34">
        <v>29400.636899999998</v>
      </c>
      <c r="E49" s="34">
        <v>31625.533999999985</v>
      </c>
      <c r="F49" s="34">
        <v>30862.575800000002</v>
      </c>
      <c r="G49" s="34">
        <v>30153.296699999988</v>
      </c>
      <c r="H49" s="34">
        <v>29382.370899999998</v>
      </c>
      <c r="I49" s="34">
        <v>28098.698499999999</v>
      </c>
      <c r="J49" s="34">
        <v>28398.1878</v>
      </c>
      <c r="K49" s="34">
        <v>23610.134600000001</v>
      </c>
      <c r="L49" s="34">
        <v>22139.045600000001</v>
      </c>
      <c r="M49" s="34">
        <v>19605.77789999999</v>
      </c>
      <c r="N49" s="34">
        <v>21393.716199999999</v>
      </c>
      <c r="O49" s="34">
        <v>21859.053</v>
      </c>
      <c r="P49" s="34">
        <v>20014.067599999998</v>
      </c>
      <c r="Q49" s="34">
        <v>19297.441800000001</v>
      </c>
      <c r="R49" s="34">
        <v>18199.482400000001</v>
      </c>
      <c r="S49" s="34">
        <v>20673.8181</v>
      </c>
      <c r="T49" s="34">
        <v>20229.170399999999</v>
      </c>
      <c r="U49" s="34">
        <v>20924.0864</v>
      </c>
      <c r="V49" s="34">
        <v>19861.963299999999</v>
      </c>
      <c r="W49" s="34">
        <v>21153.828300000001</v>
      </c>
      <c r="X49" s="34">
        <v>21074.041399999987</v>
      </c>
      <c r="Y49" s="34">
        <v>19311.914099999998</v>
      </c>
      <c r="Z49" s="34">
        <v>17174.331400000003</v>
      </c>
      <c r="AA49" s="34">
        <v>15097.473899999999</v>
      </c>
    </row>
    <row r="50" spans="1:27" s="30" customFormat="1" x14ac:dyDescent="0.35">
      <c r="A50" s="31" t="s">
        <v>121</v>
      </c>
      <c r="B50" s="31" t="s">
        <v>18</v>
      </c>
      <c r="C50" s="34">
        <v>0</v>
      </c>
      <c r="D50" s="34">
        <v>1.1375193999999999E-3</v>
      </c>
      <c r="E50" s="34">
        <v>1.2077736999999999E-3</v>
      </c>
      <c r="F50" s="34">
        <v>1.2587019E-3</v>
      </c>
      <c r="G50" s="34">
        <v>1.2641256E-3</v>
      </c>
      <c r="H50" s="34">
        <v>1.2897366999999999E-3</v>
      </c>
      <c r="I50" s="34">
        <v>1.3580242999999899E-3</v>
      </c>
      <c r="J50" s="34">
        <v>1.4283872E-3</v>
      </c>
      <c r="K50" s="34">
        <v>1.5977337999999999E-3</v>
      </c>
      <c r="L50" s="34">
        <v>1.839252E-3</v>
      </c>
      <c r="M50" s="34">
        <v>1.7674679000000001E-3</v>
      </c>
      <c r="N50" s="34">
        <v>1.9549329999999998E-3</v>
      </c>
      <c r="O50" s="34">
        <v>2.2664499000000001E-3</v>
      </c>
      <c r="P50" s="34">
        <v>2.2443389000000001E-3</v>
      </c>
      <c r="Q50" s="34">
        <v>2.2787557000000002E-3</v>
      </c>
      <c r="R50" s="34">
        <v>2.2783666000000002E-3</v>
      </c>
      <c r="S50" s="34">
        <v>3.0198675E-3</v>
      </c>
      <c r="T50" s="34">
        <v>3.1168440000000001E-3</v>
      </c>
      <c r="U50" s="34">
        <v>3.3930118999999999E-3</v>
      </c>
      <c r="V50" s="34">
        <v>3.3837045000000001E-3</v>
      </c>
      <c r="W50" s="34">
        <v>4.713971E-3</v>
      </c>
      <c r="X50" s="34">
        <v>4.8294174E-3</v>
      </c>
      <c r="Y50" s="34">
        <v>4.8597837000000001E-3</v>
      </c>
      <c r="Z50" s="34">
        <v>5.055899E-3</v>
      </c>
      <c r="AA50" s="34">
        <v>5.1854607E-3</v>
      </c>
    </row>
    <row r="51" spans="1:27" s="30" customFormat="1" x14ac:dyDescent="0.35">
      <c r="A51" s="31" t="s">
        <v>121</v>
      </c>
      <c r="B51" s="31" t="s">
        <v>30</v>
      </c>
      <c r="C51" s="34">
        <v>24.693542000000001</v>
      </c>
      <c r="D51" s="34">
        <v>19.971729999999901</v>
      </c>
      <c r="E51" s="34">
        <v>25.08813</v>
      </c>
      <c r="F51" s="34">
        <v>6.8141899999999902</v>
      </c>
      <c r="G51" s="34">
        <v>9.1630519999999993E-2</v>
      </c>
      <c r="H51" s="34">
        <v>9.1067859999999996</v>
      </c>
      <c r="I51" s="34">
        <v>2.3211447999999901</v>
      </c>
      <c r="J51" s="34">
        <v>1.91521699999999</v>
      </c>
      <c r="K51" s="34">
        <v>6.7374839999999896</v>
      </c>
      <c r="L51" s="34">
        <v>28.425756</v>
      </c>
      <c r="M51" s="34">
        <v>15.259822</v>
      </c>
      <c r="N51" s="34">
        <v>15.408035</v>
      </c>
      <c r="O51" s="34">
        <v>31.093164000000002</v>
      </c>
      <c r="P51" s="34">
        <v>14.376269000000001</v>
      </c>
      <c r="Q51" s="34">
        <v>34.783900000000003</v>
      </c>
      <c r="R51" s="34">
        <v>43.288200000000003</v>
      </c>
      <c r="S51" s="34">
        <v>99.646769999999904</v>
      </c>
      <c r="T51" s="34">
        <v>50.246740000000003</v>
      </c>
      <c r="U51" s="34">
        <v>0</v>
      </c>
      <c r="V51" s="34">
        <v>0</v>
      </c>
      <c r="W51" s="34">
        <v>0</v>
      </c>
      <c r="X51" s="34">
        <v>0</v>
      </c>
      <c r="Y51" s="34">
        <v>0</v>
      </c>
      <c r="Z51" s="34">
        <v>0</v>
      </c>
      <c r="AA51" s="34">
        <v>0</v>
      </c>
    </row>
    <row r="52" spans="1:27" s="30" customFormat="1" x14ac:dyDescent="0.35">
      <c r="A52" s="31" t="s">
        <v>121</v>
      </c>
      <c r="B52" s="31" t="s">
        <v>63</v>
      </c>
      <c r="C52" s="34">
        <v>11.632888747959997</v>
      </c>
      <c r="D52" s="34">
        <v>21.175536655200002</v>
      </c>
      <c r="E52" s="34">
        <v>17.937002136120004</v>
      </c>
      <c r="F52" s="34">
        <v>7.2531472034500002</v>
      </c>
      <c r="G52" s="34">
        <v>2.2949213999999976E-3</v>
      </c>
      <c r="H52" s="34">
        <v>7.2712001675799991</v>
      </c>
      <c r="I52" s="34">
        <v>1.7118104581199998</v>
      </c>
      <c r="J52" s="34">
        <v>1.0946601850100002</v>
      </c>
      <c r="K52" s="34">
        <v>1.1276690880499991</v>
      </c>
      <c r="L52" s="34">
        <v>11.863038567579988</v>
      </c>
      <c r="M52" s="34">
        <v>12.440096357939998</v>
      </c>
      <c r="N52" s="34">
        <v>8.2630060734099793</v>
      </c>
      <c r="O52" s="34">
        <v>10.744159810699999</v>
      </c>
      <c r="P52" s="34">
        <v>0.24576311694</v>
      </c>
      <c r="Q52" s="34">
        <v>15.444697811940001</v>
      </c>
      <c r="R52" s="34">
        <v>17.146833438899989</v>
      </c>
      <c r="S52" s="34">
        <v>40.95660828314999</v>
      </c>
      <c r="T52" s="34">
        <v>7.7032823802999904</v>
      </c>
      <c r="U52" s="34">
        <v>37.225008220840003</v>
      </c>
      <c r="V52" s="34">
        <v>42.550876045899997</v>
      </c>
      <c r="W52" s="34">
        <v>123.56177980435999</v>
      </c>
      <c r="X52" s="34">
        <v>108.28767900426999</v>
      </c>
      <c r="Y52" s="34">
        <v>369.56165603159991</v>
      </c>
      <c r="Z52" s="34">
        <v>331.17594117670001</v>
      </c>
      <c r="AA52" s="34">
        <v>337.63280139759991</v>
      </c>
    </row>
    <row r="53" spans="1:27" s="30" customFormat="1" x14ac:dyDescent="0.35">
      <c r="A53" s="31" t="s">
        <v>121</v>
      </c>
      <c r="B53" s="31" t="s">
        <v>62</v>
      </c>
      <c r="C53" s="34">
        <v>2896.4015100000001</v>
      </c>
      <c r="D53" s="34">
        <v>2870.3219759999993</v>
      </c>
      <c r="E53" s="34">
        <v>2621.3780059999999</v>
      </c>
      <c r="F53" s="34">
        <v>3224.981589999999</v>
      </c>
      <c r="G53" s="34">
        <v>3315.85538</v>
      </c>
      <c r="H53" s="34">
        <v>3138.8056839999995</v>
      </c>
      <c r="I53" s="34">
        <v>3160.7490900000003</v>
      </c>
      <c r="J53" s="34">
        <v>4079.3373899999992</v>
      </c>
      <c r="K53" s="34">
        <v>3327.1807749999889</v>
      </c>
      <c r="L53" s="34">
        <v>2860.995915</v>
      </c>
      <c r="M53" s="34">
        <v>2837.6022290000001</v>
      </c>
      <c r="N53" s="34">
        <v>2582.782224999999</v>
      </c>
      <c r="O53" s="34">
        <v>3178.642515</v>
      </c>
      <c r="P53" s="34">
        <v>3274.4895299999989</v>
      </c>
      <c r="Q53" s="34">
        <v>3114.5951539999987</v>
      </c>
      <c r="R53" s="34">
        <v>3108.7826340000001</v>
      </c>
      <c r="S53" s="34">
        <v>3946.4573499999988</v>
      </c>
      <c r="T53" s="34">
        <v>3278.6061409999998</v>
      </c>
      <c r="U53" s="34">
        <v>2815.6029800000001</v>
      </c>
      <c r="V53" s="34">
        <v>2806.4444899999994</v>
      </c>
      <c r="W53" s="34">
        <v>2545.5703539999995</v>
      </c>
      <c r="X53" s="34">
        <v>3121.9306139999994</v>
      </c>
      <c r="Y53" s="34">
        <v>3219.7160639999993</v>
      </c>
      <c r="Z53" s="34">
        <v>3040.5347650000003</v>
      </c>
      <c r="AA53" s="34">
        <v>3056.1916160000001</v>
      </c>
    </row>
    <row r="54" spans="1:27" s="30" customFormat="1" x14ac:dyDescent="0.35">
      <c r="A54" s="31" t="s">
        <v>121</v>
      </c>
      <c r="B54" s="31" t="s">
        <v>66</v>
      </c>
      <c r="C54" s="34">
        <v>11558.785644999998</v>
      </c>
      <c r="D54" s="34">
        <v>14067.230280219763</v>
      </c>
      <c r="E54" s="34">
        <v>12160.282427146542</v>
      </c>
      <c r="F54" s="34">
        <v>12300.28736687598</v>
      </c>
      <c r="G54" s="34">
        <v>12797.40142701329</v>
      </c>
      <c r="H54" s="34">
        <v>13461.852982086448</v>
      </c>
      <c r="I54" s="34">
        <v>13635.890821976269</v>
      </c>
      <c r="J54" s="34">
        <v>13101.635534217326</v>
      </c>
      <c r="K54" s="34">
        <v>13425.781759863248</v>
      </c>
      <c r="L54" s="34">
        <v>13578.653530866415</v>
      </c>
      <c r="M54" s="34">
        <v>15397.008737718494</v>
      </c>
      <c r="N54" s="34">
        <v>13509.839282753521</v>
      </c>
      <c r="O54" s="34">
        <v>13701.560452786198</v>
      </c>
      <c r="P54" s="34">
        <v>14816.923743898036</v>
      </c>
      <c r="Q54" s="34">
        <v>18119.411731561537</v>
      </c>
      <c r="R54" s="34">
        <v>18579.039954663862</v>
      </c>
      <c r="S54" s="34">
        <v>17277.769976381536</v>
      </c>
      <c r="T54" s="34">
        <v>16816.863817529254</v>
      </c>
      <c r="U54" s="34">
        <v>16321.827104118669</v>
      </c>
      <c r="V54" s="34">
        <v>18461.298058843506</v>
      </c>
      <c r="W54" s="34">
        <v>18595.204182875947</v>
      </c>
      <c r="X54" s="34">
        <v>22256.925984410198</v>
      </c>
      <c r="Y54" s="34">
        <v>22616.492673212866</v>
      </c>
      <c r="Z54" s="34">
        <v>23904.563682830201</v>
      </c>
      <c r="AA54" s="34">
        <v>23898.991664461202</v>
      </c>
    </row>
    <row r="55" spans="1:27" s="30" customFormat="1" x14ac:dyDescent="0.35">
      <c r="A55" s="31" t="s">
        <v>121</v>
      </c>
      <c r="B55" s="31" t="s">
        <v>65</v>
      </c>
      <c r="C55" s="34">
        <v>2389.0803745507055</v>
      </c>
      <c r="D55" s="34">
        <v>2378.4287155493689</v>
      </c>
      <c r="E55" s="34">
        <v>2470.6317792292193</v>
      </c>
      <c r="F55" s="34">
        <v>2356.8765819245705</v>
      </c>
      <c r="G55" s="34">
        <v>2240.3598902297981</v>
      </c>
      <c r="H55" s="34">
        <v>2370.1082166460978</v>
      </c>
      <c r="I55" s="34">
        <v>2417.8624197344975</v>
      </c>
      <c r="J55" s="34">
        <v>3168.0817318989994</v>
      </c>
      <c r="K55" s="34">
        <v>3290.4254865860007</v>
      </c>
      <c r="L55" s="34">
        <v>4323.8465298679976</v>
      </c>
      <c r="M55" s="34">
        <v>4301.3982924979991</v>
      </c>
      <c r="N55" s="34">
        <v>4476.9930215119975</v>
      </c>
      <c r="O55" s="34">
        <v>4272.5816913029985</v>
      </c>
      <c r="P55" s="34">
        <v>4063.446473109997</v>
      </c>
      <c r="Q55" s="34">
        <v>5453.9797511729985</v>
      </c>
      <c r="R55" s="34">
        <v>7196.4286572310002</v>
      </c>
      <c r="S55" s="34">
        <v>6873.5049699700003</v>
      </c>
      <c r="T55" s="34">
        <v>9198.5730257689884</v>
      </c>
      <c r="U55" s="34">
        <v>9409.4396498779879</v>
      </c>
      <c r="V55" s="34">
        <v>9332.6758273599971</v>
      </c>
      <c r="W55" s="34">
        <v>9627.5608971199963</v>
      </c>
      <c r="X55" s="34">
        <v>9561.257639999998</v>
      </c>
      <c r="Y55" s="34">
        <v>9323.6357649999991</v>
      </c>
      <c r="Z55" s="34">
        <v>9523.8895959999991</v>
      </c>
      <c r="AA55" s="34">
        <v>9979.4986199999985</v>
      </c>
    </row>
    <row r="56" spans="1:27" s="30" customFormat="1" x14ac:dyDescent="0.35">
      <c r="A56" s="31" t="s">
        <v>121</v>
      </c>
      <c r="B56" s="31" t="s">
        <v>34</v>
      </c>
      <c r="C56" s="34">
        <v>31.8588964367</v>
      </c>
      <c r="D56" s="34">
        <v>27.831751371900001</v>
      </c>
      <c r="E56" s="34">
        <v>31.9070205762999</v>
      </c>
      <c r="F56" s="34">
        <v>29.483846735699995</v>
      </c>
      <c r="G56" s="34">
        <v>30.444098821299992</v>
      </c>
      <c r="H56" s="34">
        <v>32.862839408499987</v>
      </c>
      <c r="I56" s="34">
        <v>31.36621974569989</v>
      </c>
      <c r="J56" s="34">
        <v>33.619612500999999</v>
      </c>
      <c r="K56" s="34">
        <v>34.209789059999999</v>
      </c>
      <c r="L56" s="34">
        <v>39.776970114000001</v>
      </c>
      <c r="M56" s="34">
        <v>29.916171906999889</v>
      </c>
      <c r="N56" s="34">
        <v>37.479547519999997</v>
      </c>
      <c r="O56" s="34">
        <v>10.363538326</v>
      </c>
      <c r="P56" s="34">
        <v>9.6227063780000002</v>
      </c>
      <c r="Q56" s="34">
        <v>11.233718291999999</v>
      </c>
      <c r="R56" s="34">
        <v>11.139361593999999</v>
      </c>
      <c r="S56" s="34">
        <v>10.882130951000001</v>
      </c>
      <c r="T56" s="34">
        <v>10.729820606000001</v>
      </c>
      <c r="U56" s="34">
        <v>11.069550417</v>
      </c>
      <c r="V56" s="34">
        <v>10.962448955000001</v>
      </c>
      <c r="W56" s="34">
        <v>12.068845274000001</v>
      </c>
      <c r="X56" s="34">
        <v>11.829080753</v>
      </c>
      <c r="Y56" s="34">
        <v>10.862519249999998</v>
      </c>
      <c r="Z56" s="34">
        <v>10.726221933999899</v>
      </c>
      <c r="AA56" s="34">
        <v>11.190269799999999</v>
      </c>
    </row>
    <row r="57" spans="1:27" s="30" customFormat="1" x14ac:dyDescent="0.35">
      <c r="A57" s="31" t="s">
        <v>121</v>
      </c>
      <c r="B57" s="31" t="s">
        <v>70</v>
      </c>
      <c r="C57" s="34">
        <v>0</v>
      </c>
      <c r="D57" s="34">
        <v>0</v>
      </c>
      <c r="E57" s="34">
        <v>0</v>
      </c>
      <c r="F57" s="34">
        <v>2.3489161E-3</v>
      </c>
      <c r="G57" s="34">
        <v>2.49943E-3</v>
      </c>
      <c r="H57" s="34">
        <v>2.7809644000000001E-3</v>
      </c>
      <c r="I57" s="34">
        <v>2.9466886E-3</v>
      </c>
      <c r="J57" s="34">
        <v>3.1028396999999998E-3</v>
      </c>
      <c r="K57" s="34">
        <v>3.5198128E-3</v>
      </c>
      <c r="L57" s="34">
        <v>5.1105413999999998E-3</v>
      </c>
      <c r="M57" s="34">
        <v>4.8014499999999996E-3</v>
      </c>
      <c r="N57" s="34">
        <v>6.1533003999999997E-3</v>
      </c>
      <c r="O57" s="34">
        <v>6.20206069999999E-3</v>
      </c>
      <c r="P57" s="34">
        <v>6.2216989999999998E-3</v>
      </c>
      <c r="Q57" s="34">
        <v>8.7537610000000005E-3</v>
      </c>
      <c r="R57" s="34">
        <v>1.0192664000000001E-2</v>
      </c>
      <c r="S57" s="34">
        <v>1.0855650499999999E-2</v>
      </c>
      <c r="T57" s="34">
        <v>1.0914043999999999E-2</v>
      </c>
      <c r="U57" s="34">
        <v>1.2685238999999999E-2</v>
      </c>
      <c r="V57" s="34">
        <v>1.3976588E-2</v>
      </c>
      <c r="W57" s="34">
        <v>0.13428913000000001</v>
      </c>
      <c r="X57" s="34">
        <v>0.13396585999999999</v>
      </c>
      <c r="Y57" s="34">
        <v>0.12959499999999999</v>
      </c>
      <c r="Z57" s="34">
        <v>2007.4021</v>
      </c>
      <c r="AA57" s="34">
        <v>2004.3368</v>
      </c>
    </row>
    <row r="58" spans="1:27" s="30" customFormat="1" x14ac:dyDescent="0.35">
      <c r="A58" s="31" t="s">
        <v>121</v>
      </c>
      <c r="B58" s="31" t="s">
        <v>52</v>
      </c>
      <c r="C58" s="27">
        <v>37.521830000000001</v>
      </c>
      <c r="D58" s="27">
        <v>41.568832</v>
      </c>
      <c r="E58" s="27">
        <v>51.111176</v>
      </c>
      <c r="F58" s="27">
        <v>54.439480000000003</v>
      </c>
      <c r="G58" s="27">
        <v>74.802899999999994</v>
      </c>
      <c r="H58" s="27">
        <v>111.31697</v>
      </c>
      <c r="I58" s="27">
        <v>161.23526000000001</v>
      </c>
      <c r="J58" s="27">
        <v>230.56181000000001</v>
      </c>
      <c r="K58" s="27">
        <v>327.14202999999998</v>
      </c>
      <c r="L58" s="27">
        <v>449.36156999999997</v>
      </c>
      <c r="M58" s="27">
        <v>492.95794999999998</v>
      </c>
      <c r="N58" s="27">
        <v>586.95510000000002</v>
      </c>
      <c r="O58" s="27">
        <v>636.60059999999999</v>
      </c>
      <c r="P58" s="27">
        <v>682.41765999999996</v>
      </c>
      <c r="Q58" s="27">
        <v>775.98755000000006</v>
      </c>
      <c r="R58" s="27">
        <v>832.83325000000002</v>
      </c>
      <c r="S58" s="27">
        <v>877.50385000000006</v>
      </c>
      <c r="T58" s="27">
        <v>942.40930000000003</v>
      </c>
      <c r="U58" s="27">
        <v>1019.1537</v>
      </c>
      <c r="V58" s="27">
        <v>1045.0059000000001</v>
      </c>
      <c r="W58" s="27">
        <v>1075.8879999999999</v>
      </c>
      <c r="X58" s="27">
        <v>1101.9761000000001</v>
      </c>
      <c r="Y58" s="27">
        <v>1103.9828</v>
      </c>
      <c r="Z58" s="27">
        <v>1211.8860999999999</v>
      </c>
      <c r="AA58" s="27">
        <v>1253.2211</v>
      </c>
    </row>
    <row r="59" spans="1:27" s="30" customFormat="1" x14ac:dyDescent="0.35">
      <c r="A59" s="38" t="s">
        <v>127</v>
      </c>
      <c r="B59" s="38"/>
      <c r="C59" s="35">
        <v>50198.207160298662</v>
      </c>
      <c r="D59" s="35">
        <v>48757.766275943723</v>
      </c>
      <c r="E59" s="35">
        <v>48920.852552285571</v>
      </c>
      <c r="F59" s="35">
        <v>48758.789934705899</v>
      </c>
      <c r="G59" s="35">
        <v>48507.008586810072</v>
      </c>
      <c r="H59" s="35">
        <v>48369.517058636826</v>
      </c>
      <c r="I59" s="35">
        <v>47317.235144993188</v>
      </c>
      <c r="J59" s="35">
        <v>48750.253761688538</v>
      </c>
      <c r="K59" s="35">
        <v>43661.389372271093</v>
      </c>
      <c r="L59" s="35">
        <v>42942.832209553992</v>
      </c>
      <c r="M59" s="35">
        <v>42169.488845042324</v>
      </c>
      <c r="N59" s="35">
        <v>41987.003725271919</v>
      </c>
      <c r="O59" s="35">
        <v>43053.677249349799</v>
      </c>
      <c r="P59" s="35">
        <v>42183.551623463871</v>
      </c>
      <c r="Q59" s="35">
        <v>46035.659313302174</v>
      </c>
      <c r="R59" s="35">
        <v>47144.170957700357</v>
      </c>
      <c r="S59" s="35">
        <v>48912.156794502196</v>
      </c>
      <c r="T59" s="35">
        <v>49581.166523522537</v>
      </c>
      <c r="U59" s="35">
        <v>49508.184535229397</v>
      </c>
      <c r="V59" s="35">
        <v>50504.935935953908</v>
      </c>
      <c r="W59" s="35">
        <v>52045.730227771302</v>
      </c>
      <c r="X59" s="35">
        <v>56122.448146831855</v>
      </c>
      <c r="Y59" s="35">
        <v>54841.325118028166</v>
      </c>
      <c r="Z59" s="35">
        <v>53974.500440905911</v>
      </c>
      <c r="AA59" s="35">
        <v>52369.793787319504</v>
      </c>
    </row>
    <row r="60" spans="1:27" s="30" customFormat="1" x14ac:dyDescent="0.35"/>
    <row r="61" spans="1:27" s="30" customFormat="1"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s="30" customFormat="1"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s="30" customFormat="1"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s="30" customFormat="1" x14ac:dyDescent="0.35">
      <c r="A64" s="31" t="s">
        <v>122</v>
      </c>
      <c r="B64" s="31" t="s">
        <v>18</v>
      </c>
      <c r="C64" s="34">
        <v>1437.962</v>
      </c>
      <c r="D64" s="34">
        <v>1149.3132665976</v>
      </c>
      <c r="E64" s="34">
        <v>913.07610257789997</v>
      </c>
      <c r="F64" s="34">
        <v>463.40556127029998</v>
      </c>
      <c r="G64" s="34">
        <v>463.40553593779998</v>
      </c>
      <c r="H64" s="34">
        <v>463.40553069859999</v>
      </c>
      <c r="I64" s="34">
        <v>463.40554426220001</v>
      </c>
      <c r="J64" s="34">
        <v>463.40555813340001</v>
      </c>
      <c r="K64" s="34">
        <v>463.40558815259999</v>
      </c>
      <c r="L64" s="34">
        <v>765.3952283305</v>
      </c>
      <c r="M64" s="34">
        <v>463.4057316926</v>
      </c>
      <c r="N64" s="34">
        <v>463.40599674380002</v>
      </c>
      <c r="O64" s="34">
        <v>756.27537000979999</v>
      </c>
      <c r="P64" s="34">
        <v>587.76343173530006</v>
      </c>
      <c r="Q64" s="34">
        <v>463.40628110799997</v>
      </c>
      <c r="R64" s="34">
        <v>463.40621566160002</v>
      </c>
      <c r="S64" s="34">
        <v>3.9683306000000002E-3</v>
      </c>
      <c r="T64" s="34">
        <v>4.0146265999999996E-3</v>
      </c>
      <c r="U64" s="34">
        <v>4.0928492999999996E-3</v>
      </c>
      <c r="V64" s="34">
        <v>4.0370001999999999E-3</v>
      </c>
      <c r="W64" s="34">
        <v>5.3530899999999996E-3</v>
      </c>
      <c r="X64" s="34">
        <v>5.5090384999999997E-3</v>
      </c>
      <c r="Y64" s="34">
        <v>5.7431440000000004E-3</v>
      </c>
      <c r="Z64" s="34">
        <v>6.0749080000000004E-3</v>
      </c>
      <c r="AA64" s="34">
        <v>6.1807499999999996E-3</v>
      </c>
    </row>
    <row r="65" spans="1:27" s="30" customFormat="1" x14ac:dyDescent="0.35">
      <c r="A65" s="31" t="s">
        <v>122</v>
      </c>
      <c r="B65" s="31" t="s">
        <v>30</v>
      </c>
      <c r="C65" s="34">
        <v>750.75542200000007</v>
      </c>
      <c r="D65" s="34">
        <v>729.83410000000003</v>
      </c>
      <c r="E65" s="34">
        <v>775.97155999999995</v>
      </c>
      <c r="F65" s="34">
        <v>84.096009999999893</v>
      </c>
      <c r="G65" s="34">
        <v>84.096009999999893</v>
      </c>
      <c r="H65" s="34">
        <v>84.096009999999893</v>
      </c>
      <c r="I65" s="34">
        <v>84.096009999999893</v>
      </c>
      <c r="J65" s="34">
        <v>84.096009999999893</v>
      </c>
      <c r="K65" s="34">
        <v>84.096009999999893</v>
      </c>
      <c r="L65" s="34">
        <v>84.096009999999893</v>
      </c>
      <c r="M65" s="34">
        <v>84.096009999999893</v>
      </c>
      <c r="N65" s="34">
        <v>84.096016000000006</v>
      </c>
      <c r="O65" s="34">
        <v>84.096016000000006</v>
      </c>
      <c r="P65" s="34">
        <v>84.096016000000006</v>
      </c>
      <c r="Q65" s="34">
        <v>0</v>
      </c>
      <c r="R65" s="34">
        <v>0</v>
      </c>
      <c r="S65" s="34">
        <v>0</v>
      </c>
      <c r="T65" s="34">
        <v>0</v>
      </c>
      <c r="U65" s="34">
        <v>0</v>
      </c>
      <c r="V65" s="34">
        <v>0</v>
      </c>
      <c r="W65" s="34">
        <v>0</v>
      </c>
      <c r="X65" s="34">
        <v>0</v>
      </c>
      <c r="Y65" s="34">
        <v>0</v>
      </c>
      <c r="Z65" s="34">
        <v>0</v>
      </c>
      <c r="AA65" s="34">
        <v>0</v>
      </c>
    </row>
    <row r="66" spans="1:27" s="30" customFormat="1" x14ac:dyDescent="0.35">
      <c r="A66" s="31" t="s">
        <v>122</v>
      </c>
      <c r="B66" s="31" t="s">
        <v>63</v>
      </c>
      <c r="C66" s="34">
        <v>84.97065011574</v>
      </c>
      <c r="D66" s="34">
        <v>52.044574414976985</v>
      </c>
      <c r="E66" s="34">
        <v>150.12065593087996</v>
      </c>
      <c r="F66" s="34">
        <v>5.8506999939239899</v>
      </c>
      <c r="G66" s="34">
        <v>0.76661554263499987</v>
      </c>
      <c r="H66" s="34">
        <v>7.6823163383129991</v>
      </c>
      <c r="I66" s="34">
        <v>2.500229231789989</v>
      </c>
      <c r="J66" s="34">
        <v>2.7690653317099994</v>
      </c>
      <c r="K66" s="34">
        <v>5.5482569392870005</v>
      </c>
      <c r="L66" s="34">
        <v>78.100462474189996</v>
      </c>
      <c r="M66" s="34">
        <v>11.132494363214999</v>
      </c>
      <c r="N66" s="34">
        <v>59.472388935270004</v>
      </c>
      <c r="O66" s="34">
        <v>126.80972215708</v>
      </c>
      <c r="P66" s="34">
        <v>102.935692284369</v>
      </c>
      <c r="Q66" s="34">
        <v>104.74091629338</v>
      </c>
      <c r="R66" s="34">
        <v>83.064827935260013</v>
      </c>
      <c r="S66" s="34">
        <v>253.44473310469994</v>
      </c>
      <c r="T66" s="34">
        <v>250.35991165336003</v>
      </c>
      <c r="U66" s="34">
        <v>332.97556615770009</v>
      </c>
      <c r="V66" s="34">
        <v>422.74913835683998</v>
      </c>
      <c r="W66" s="34">
        <v>576.84305829530001</v>
      </c>
      <c r="X66" s="34">
        <v>668.40529815207992</v>
      </c>
      <c r="Y66" s="34">
        <v>796.4072303168</v>
      </c>
      <c r="Z66" s="34">
        <v>155.49630509999901</v>
      </c>
      <c r="AA66" s="34">
        <v>142.6407638</v>
      </c>
    </row>
    <row r="67" spans="1:27" s="30" customFormat="1"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s="30" customFormat="1" x14ac:dyDescent="0.35">
      <c r="A68" s="31" t="s">
        <v>122</v>
      </c>
      <c r="B68" s="31" t="s">
        <v>66</v>
      </c>
      <c r="C68" s="34">
        <v>6268.8423249999951</v>
      </c>
      <c r="D68" s="34">
        <v>6680.1290420735859</v>
      </c>
      <c r="E68" s="34">
        <v>5915.5464486366973</v>
      </c>
      <c r="F68" s="34">
        <v>6011.8303151518985</v>
      </c>
      <c r="G68" s="34">
        <v>5818.0218808710979</v>
      </c>
      <c r="H68" s="34">
        <v>6461.1003527000976</v>
      </c>
      <c r="I68" s="34">
        <v>6549.0040703037002</v>
      </c>
      <c r="J68" s="34">
        <v>5965.3642464038958</v>
      </c>
      <c r="K68" s="34">
        <v>8346.2386276938996</v>
      </c>
      <c r="L68" s="34">
        <v>8680.669514478901</v>
      </c>
      <c r="M68" s="34">
        <v>9510.0061276983979</v>
      </c>
      <c r="N68" s="34">
        <v>8157.5120759615957</v>
      </c>
      <c r="O68" s="34">
        <v>8844.341138645399</v>
      </c>
      <c r="P68" s="34">
        <v>8328.2031634352006</v>
      </c>
      <c r="Q68" s="34">
        <v>9689.8174097768006</v>
      </c>
      <c r="R68" s="34">
        <v>10070.8694386811</v>
      </c>
      <c r="S68" s="34">
        <v>9677.9921565948007</v>
      </c>
      <c r="T68" s="34">
        <v>10766.609591860899</v>
      </c>
      <c r="U68" s="34">
        <v>10197.883008105098</v>
      </c>
      <c r="V68" s="34">
        <v>11025.683432669099</v>
      </c>
      <c r="W68" s="34">
        <v>9675.8013173165982</v>
      </c>
      <c r="X68" s="34">
        <v>9714.0158903617994</v>
      </c>
      <c r="Y68" s="34">
        <v>9022.5046743520015</v>
      </c>
      <c r="Z68" s="34">
        <v>10861.805751250002</v>
      </c>
      <c r="AA68" s="34">
        <v>10949.2017680884</v>
      </c>
    </row>
    <row r="69" spans="1:27" s="30" customFormat="1" x14ac:dyDescent="0.35">
      <c r="A69" s="31" t="s">
        <v>122</v>
      </c>
      <c r="B69" s="31" t="s">
        <v>65</v>
      </c>
      <c r="C69" s="34">
        <v>970.93617091326905</v>
      </c>
      <c r="D69" s="34">
        <v>976.02476163969993</v>
      </c>
      <c r="E69" s="34">
        <v>991.28460732272993</v>
      </c>
      <c r="F69" s="34">
        <v>943.60477033420011</v>
      </c>
      <c r="G69" s="34">
        <v>919.02824911336006</v>
      </c>
      <c r="H69" s="34">
        <v>943.72807135530002</v>
      </c>
      <c r="I69" s="34">
        <v>973.64471366710006</v>
      </c>
      <c r="J69" s="34">
        <v>892.57504527970002</v>
      </c>
      <c r="K69" s="34">
        <v>961.98950881069993</v>
      </c>
      <c r="L69" s="34">
        <v>1922.4503821961998</v>
      </c>
      <c r="M69" s="34">
        <v>2489.8454869522002</v>
      </c>
      <c r="N69" s="34">
        <v>3482.3136024245996</v>
      </c>
      <c r="O69" s="34">
        <v>3361.9982389471993</v>
      </c>
      <c r="P69" s="34">
        <v>3252.6605568305004</v>
      </c>
      <c r="Q69" s="34">
        <v>3384.2209543944</v>
      </c>
      <c r="R69" s="34">
        <v>3480.0199333952005</v>
      </c>
      <c r="S69" s="34">
        <v>3232.4784541580993</v>
      </c>
      <c r="T69" s="34">
        <v>3370.6957881154999</v>
      </c>
      <c r="U69" s="34">
        <v>3441.8393256100003</v>
      </c>
      <c r="V69" s="34">
        <v>3520.1123480793995</v>
      </c>
      <c r="W69" s="34">
        <v>3541.7729368558994</v>
      </c>
      <c r="X69" s="34">
        <v>3366.3384972458985</v>
      </c>
      <c r="Y69" s="34">
        <v>2945.2888580142985</v>
      </c>
      <c r="Z69" s="34">
        <v>2731.9019731156004</v>
      </c>
      <c r="AA69" s="34">
        <v>2906.1982809163997</v>
      </c>
    </row>
    <row r="70" spans="1:27" s="30" customFormat="1" x14ac:dyDescent="0.35">
      <c r="A70" s="31" t="s">
        <v>122</v>
      </c>
      <c r="B70" s="31" t="s">
        <v>34</v>
      </c>
      <c r="C70" s="34">
        <v>64.207576444599994</v>
      </c>
      <c r="D70" s="34">
        <v>61.632052806999909</v>
      </c>
      <c r="E70" s="34">
        <v>73.475579410999984</v>
      </c>
      <c r="F70" s="34">
        <v>63.714329004800007</v>
      </c>
      <c r="G70" s="34">
        <v>61.799303389599999</v>
      </c>
      <c r="H70" s="34">
        <v>65.230323224299994</v>
      </c>
      <c r="I70" s="34">
        <v>64.313217279299991</v>
      </c>
      <c r="J70" s="34">
        <v>60.776493675600001</v>
      </c>
      <c r="K70" s="34">
        <v>63.301286040000001</v>
      </c>
      <c r="L70" s="34">
        <v>155.12158929999987</v>
      </c>
      <c r="M70" s="34">
        <v>150.26432799999989</v>
      </c>
      <c r="N70" s="34">
        <v>442.98452299999997</v>
      </c>
      <c r="O70" s="34">
        <v>436.4075679</v>
      </c>
      <c r="P70" s="34">
        <v>402.86374140000004</v>
      </c>
      <c r="Q70" s="34">
        <v>424.32295239999991</v>
      </c>
      <c r="R70" s="34">
        <v>427.77840069999996</v>
      </c>
      <c r="S70" s="34">
        <v>576.23322639999992</v>
      </c>
      <c r="T70" s="34">
        <v>567.22077979999995</v>
      </c>
      <c r="U70" s="34">
        <v>574.2511293</v>
      </c>
      <c r="V70" s="34">
        <v>550.54730029999996</v>
      </c>
      <c r="W70" s="34">
        <v>630.82695259999991</v>
      </c>
      <c r="X70" s="34">
        <v>613.92436349999991</v>
      </c>
      <c r="Y70" s="34">
        <v>596.40126299999997</v>
      </c>
      <c r="Z70" s="34">
        <v>1089.0639846000001</v>
      </c>
      <c r="AA70" s="34">
        <v>1100.6797039999999</v>
      </c>
    </row>
    <row r="71" spans="1:27" s="30" customFormat="1" x14ac:dyDescent="0.35">
      <c r="A71" s="31" t="s">
        <v>122</v>
      </c>
      <c r="B71" s="31" t="s">
        <v>70</v>
      </c>
      <c r="C71" s="34">
        <v>0</v>
      </c>
      <c r="D71" s="34">
        <v>0</v>
      </c>
      <c r="E71" s="34">
        <v>0</v>
      </c>
      <c r="F71" s="34">
        <v>1.7413201E-3</v>
      </c>
      <c r="G71" s="34">
        <v>1.83919799999999E-3</v>
      </c>
      <c r="H71" s="34">
        <v>2.0349650000000001E-3</v>
      </c>
      <c r="I71" s="34">
        <v>2.1702645E-3</v>
      </c>
      <c r="J71" s="34">
        <v>2.2636976E-3</v>
      </c>
      <c r="K71" s="34">
        <v>2.510951E-3</v>
      </c>
      <c r="L71" s="34">
        <v>3.2255753999999898E-3</v>
      </c>
      <c r="M71" s="34">
        <v>3.2405966999999999E-3</v>
      </c>
      <c r="N71" s="34">
        <v>3.9919553999999899E-3</v>
      </c>
      <c r="O71" s="34">
        <v>4.0867804000000001E-3</v>
      </c>
      <c r="P71" s="34">
        <v>4.1626616999999996E-3</v>
      </c>
      <c r="Q71" s="34">
        <v>5.0376835E-3</v>
      </c>
      <c r="R71" s="34">
        <v>5.6275530000000004E-3</v>
      </c>
      <c r="S71" s="34">
        <v>1.18984389999999E-2</v>
      </c>
      <c r="T71" s="34">
        <v>1.1931351E-2</v>
      </c>
      <c r="U71" s="34">
        <v>1.21366269999999E-2</v>
      </c>
      <c r="V71" s="34">
        <v>1.2299500999999999E-2</v>
      </c>
      <c r="W71" s="34">
        <v>1.7115945E-2</v>
      </c>
      <c r="X71" s="34">
        <v>1.6893022000000001E-2</v>
      </c>
      <c r="Y71" s="34">
        <v>1.6957518000000001E-2</v>
      </c>
      <c r="Z71" s="34">
        <v>2.21968829999999E-2</v>
      </c>
      <c r="AA71" s="34">
        <v>2.2607974999999999E-2</v>
      </c>
    </row>
    <row r="72" spans="1:27" s="30" customFormat="1" x14ac:dyDescent="0.35">
      <c r="A72" s="31" t="s">
        <v>122</v>
      </c>
      <c r="B72" s="31" t="s">
        <v>52</v>
      </c>
      <c r="C72" s="27">
        <v>62.113574999999997</v>
      </c>
      <c r="D72" s="27">
        <v>54.761634999999998</v>
      </c>
      <c r="E72" s="27">
        <v>54.590114999999997</v>
      </c>
      <c r="F72" s="27">
        <v>41.316195999999998</v>
      </c>
      <c r="G72" s="27">
        <v>45.654407999999997</v>
      </c>
      <c r="H72" s="27">
        <v>59.577456999999903</v>
      </c>
      <c r="I72" s="27">
        <v>79.240700000000004</v>
      </c>
      <c r="J72" s="27">
        <v>109.60378999999899</v>
      </c>
      <c r="K72" s="27">
        <v>139.64279999999999</v>
      </c>
      <c r="L72" s="27">
        <v>172.05556000000001</v>
      </c>
      <c r="M72" s="27">
        <v>187.86893999999899</v>
      </c>
      <c r="N72" s="27">
        <v>208.08792</v>
      </c>
      <c r="O72" s="27">
        <v>218.26942</v>
      </c>
      <c r="P72" s="27">
        <v>230.86725000000001</v>
      </c>
      <c r="Q72" s="27">
        <v>264.1712</v>
      </c>
      <c r="R72" s="27">
        <v>280.57794000000001</v>
      </c>
      <c r="S72" s="27">
        <v>294.3374</v>
      </c>
      <c r="T72" s="27">
        <v>305.58670000000001</v>
      </c>
      <c r="U72" s="27">
        <v>327.11583999999999</v>
      </c>
      <c r="V72" s="27">
        <v>335.77112</v>
      </c>
      <c r="W72" s="27">
        <v>350.55797999999999</v>
      </c>
      <c r="X72" s="27">
        <v>355.90656000000001</v>
      </c>
      <c r="Y72" s="27">
        <v>358.49945000000002</v>
      </c>
      <c r="Z72" s="27">
        <v>364.66055</v>
      </c>
      <c r="AA72" s="27">
        <v>383.64287999999999</v>
      </c>
    </row>
    <row r="73" spans="1:27" s="30" customFormat="1" x14ac:dyDescent="0.35">
      <c r="A73" s="38" t="s">
        <v>127</v>
      </c>
      <c r="B73" s="38"/>
      <c r="C73" s="35">
        <v>9513.4665680290054</v>
      </c>
      <c r="D73" s="35">
        <v>9587.3457447258625</v>
      </c>
      <c r="E73" s="35">
        <v>8745.999374468207</v>
      </c>
      <c r="F73" s="35">
        <v>7508.787356750322</v>
      </c>
      <c r="G73" s="35">
        <v>7285.3182914648933</v>
      </c>
      <c r="H73" s="35">
        <v>7960.0122810923103</v>
      </c>
      <c r="I73" s="35">
        <v>8072.6505674647906</v>
      </c>
      <c r="J73" s="35">
        <v>7408.2099251487061</v>
      </c>
      <c r="K73" s="35">
        <v>9861.2779915964875</v>
      </c>
      <c r="L73" s="35">
        <v>11530.711597479789</v>
      </c>
      <c r="M73" s="35">
        <v>12558.485850706413</v>
      </c>
      <c r="N73" s="35">
        <v>12246.800080065264</v>
      </c>
      <c r="O73" s="35">
        <v>13173.520485759478</v>
      </c>
      <c r="P73" s="35">
        <v>12355.65886028537</v>
      </c>
      <c r="Q73" s="35">
        <v>13642.18556157258</v>
      </c>
      <c r="R73" s="35">
        <v>14097.36041567316</v>
      </c>
      <c r="S73" s="35">
        <v>13163.9193121882</v>
      </c>
      <c r="T73" s="35">
        <v>14387.669306256359</v>
      </c>
      <c r="U73" s="35">
        <v>13972.701992722099</v>
      </c>
      <c r="V73" s="35">
        <v>14968.548956105538</v>
      </c>
      <c r="W73" s="35">
        <v>13794.422665557797</v>
      </c>
      <c r="X73" s="35">
        <v>13748.765194798278</v>
      </c>
      <c r="Y73" s="35">
        <v>12764.2065058271</v>
      </c>
      <c r="Z73" s="35">
        <v>13749.210104373602</v>
      </c>
      <c r="AA73" s="35">
        <v>13998.046993554801</v>
      </c>
    </row>
    <row r="74" spans="1:27" s="30" customFormat="1" x14ac:dyDescent="0.35"/>
    <row r="75" spans="1:27" s="30" customFormat="1"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s="30" customFormat="1"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s="30" customFormat="1"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s="30" customFormat="1" x14ac:dyDescent="0.35">
      <c r="A78" s="31" t="s">
        <v>123</v>
      </c>
      <c r="B78" s="31" t="s">
        <v>18</v>
      </c>
      <c r="C78" s="34">
        <v>0</v>
      </c>
      <c r="D78" s="34">
        <v>9.4331519999999998E-4</v>
      </c>
      <c r="E78" s="34">
        <v>1.0402865E-3</v>
      </c>
      <c r="F78" s="34">
        <v>1.0654163999999999E-3</v>
      </c>
      <c r="G78" s="34">
        <v>1.0458972999999999E-3</v>
      </c>
      <c r="H78" s="34">
        <v>1.0874808999999999E-3</v>
      </c>
      <c r="I78" s="34">
        <v>1.1266147E-3</v>
      </c>
      <c r="J78" s="34">
        <v>1.1429855E-3</v>
      </c>
      <c r="K78" s="34">
        <v>1.2603314999999999E-3</v>
      </c>
      <c r="L78" s="34">
        <v>1.4348914999999999E-3</v>
      </c>
      <c r="M78" s="34">
        <v>1.4133272999999999E-3</v>
      </c>
      <c r="N78" s="34">
        <v>1.5778509999999999E-3</v>
      </c>
      <c r="O78" s="34">
        <v>1.7430219000000001E-3</v>
      </c>
      <c r="P78" s="34">
        <v>1.7238042999999899E-3</v>
      </c>
      <c r="Q78" s="34">
        <v>1.7670606E-3</v>
      </c>
      <c r="R78" s="34">
        <v>1.7725489E-3</v>
      </c>
      <c r="S78" s="34">
        <v>2.0629963999999998E-3</v>
      </c>
      <c r="T78" s="34">
        <v>2.2268186E-3</v>
      </c>
      <c r="U78" s="34">
        <v>2.3584836E-3</v>
      </c>
      <c r="V78" s="34">
        <v>2.2069106000000001E-3</v>
      </c>
      <c r="W78" s="34">
        <v>2.8302225E-3</v>
      </c>
      <c r="X78" s="34">
        <v>2.8649345000000001E-3</v>
      </c>
      <c r="Y78" s="34">
        <v>2.7838324000000001E-3</v>
      </c>
      <c r="Z78" s="34">
        <v>2.8580907E-3</v>
      </c>
      <c r="AA78" s="34">
        <v>2.9218157000000002E-3</v>
      </c>
    </row>
    <row r="79" spans="1:27" s="30" customFormat="1"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s="30" customFormat="1" x14ac:dyDescent="0.35">
      <c r="A80" s="31" t="s">
        <v>123</v>
      </c>
      <c r="B80" s="31" t="s">
        <v>63</v>
      </c>
      <c r="C80" s="34">
        <v>8.1314043999999993E-4</v>
      </c>
      <c r="D80" s="34">
        <v>6.9226385999999899E-4</v>
      </c>
      <c r="E80" s="34">
        <v>7.5325784999999998E-4</v>
      </c>
      <c r="F80" s="34">
        <v>7.9056620999999995E-4</v>
      </c>
      <c r="G80" s="34">
        <v>7.4535764999999901E-4</v>
      </c>
      <c r="H80" s="34">
        <v>7.7441535999999995E-4</v>
      </c>
      <c r="I80" s="34">
        <v>8.0053565000000001E-4</v>
      </c>
      <c r="J80" s="34">
        <v>8.0932399999999994E-4</v>
      </c>
      <c r="K80" s="34">
        <v>8.7107477000000007E-4</v>
      </c>
      <c r="L80" s="34">
        <v>9.7180751999999997E-4</v>
      </c>
      <c r="M80" s="34">
        <v>9.3533896000000004E-4</v>
      </c>
      <c r="N80" s="34">
        <v>1.0673590499999991E-3</v>
      </c>
      <c r="O80" s="34">
        <v>1.16432921E-3</v>
      </c>
      <c r="P80" s="34">
        <v>1.1411025699999998E-3</v>
      </c>
      <c r="Q80" s="34">
        <v>0.62071788594999999</v>
      </c>
      <c r="R80" s="34">
        <v>1.2306876099999991E-3</v>
      </c>
      <c r="S80" s="34">
        <v>1.1832917582</v>
      </c>
      <c r="T80" s="34">
        <v>1.4944790799999981E-3</v>
      </c>
      <c r="U80" s="34">
        <v>0.66511088494999993</v>
      </c>
      <c r="V80" s="34">
        <v>9.5901923000000003E-4</v>
      </c>
      <c r="W80" s="34">
        <v>1.1612440360999998</v>
      </c>
      <c r="X80" s="34">
        <v>1.2950844199999998E-3</v>
      </c>
      <c r="Y80" s="34">
        <v>0.55215305863999997</v>
      </c>
      <c r="Z80" s="34">
        <v>4.5757211390699997</v>
      </c>
      <c r="AA80" s="34">
        <v>2.7255257334</v>
      </c>
    </row>
    <row r="81" spans="1:27" s="30" customFormat="1" x14ac:dyDescent="0.35">
      <c r="A81" s="31" t="s">
        <v>123</v>
      </c>
      <c r="B81" s="31" t="s">
        <v>62</v>
      </c>
      <c r="C81" s="34">
        <v>7100.7434801999998</v>
      </c>
      <c r="D81" s="34">
        <v>10722.329614599998</v>
      </c>
      <c r="E81" s="34">
        <v>7978.8025939999989</v>
      </c>
      <c r="F81" s="34">
        <v>8123.6436933999994</v>
      </c>
      <c r="G81" s="34">
        <v>9748.4103719999948</v>
      </c>
      <c r="H81" s="34">
        <v>8855.332058</v>
      </c>
      <c r="I81" s="34">
        <v>8921.0952647999966</v>
      </c>
      <c r="J81" s="34">
        <v>9843.3071219999965</v>
      </c>
      <c r="K81" s="34">
        <v>8769.7006919999967</v>
      </c>
      <c r="L81" s="34">
        <v>7028.4343864999964</v>
      </c>
      <c r="M81" s="34">
        <v>10697.090293999998</v>
      </c>
      <c r="N81" s="34">
        <v>7859.8128099999985</v>
      </c>
      <c r="O81" s="34">
        <v>8040.6647099999991</v>
      </c>
      <c r="P81" s="34">
        <v>9648.733105999996</v>
      </c>
      <c r="Q81" s="34">
        <v>8812.6089099999954</v>
      </c>
      <c r="R81" s="34">
        <v>8777.6430909999981</v>
      </c>
      <c r="S81" s="34">
        <v>9742.3500360000016</v>
      </c>
      <c r="T81" s="34">
        <v>8679.6628799999962</v>
      </c>
      <c r="U81" s="34">
        <v>7012.8786800000007</v>
      </c>
      <c r="V81" s="34">
        <v>10514.659659999999</v>
      </c>
      <c r="W81" s="34">
        <v>7786.88663</v>
      </c>
      <c r="X81" s="34">
        <v>7965.9837299999972</v>
      </c>
      <c r="Y81" s="34">
        <v>9608.1690499999986</v>
      </c>
      <c r="Z81" s="34">
        <v>8683.1200359999984</v>
      </c>
      <c r="AA81" s="34">
        <v>8695.8638199999987</v>
      </c>
    </row>
    <row r="82" spans="1:27" s="30" customFormat="1" x14ac:dyDescent="0.35">
      <c r="A82" s="31" t="s">
        <v>123</v>
      </c>
      <c r="B82" s="31" t="s">
        <v>66</v>
      </c>
      <c r="C82" s="34">
        <v>1795.7958400000002</v>
      </c>
      <c r="D82" s="34">
        <v>2039.3728094487999</v>
      </c>
      <c r="E82" s="34">
        <v>3058.8209287162999</v>
      </c>
      <c r="F82" s="34">
        <v>3174.1481265699003</v>
      </c>
      <c r="G82" s="34">
        <v>3401.3097304369999</v>
      </c>
      <c r="H82" s="34">
        <v>3437.9029557414001</v>
      </c>
      <c r="I82" s="34">
        <v>3538.7448589352002</v>
      </c>
      <c r="J82" s="34">
        <v>3365.3424577835999</v>
      </c>
      <c r="K82" s="34">
        <v>4131.1458073020003</v>
      </c>
      <c r="L82" s="34">
        <v>4180.8387662194</v>
      </c>
      <c r="M82" s="34">
        <v>5921.543395264287</v>
      </c>
      <c r="N82" s="34">
        <v>7127.6590362119987</v>
      </c>
      <c r="O82" s="34">
        <v>7214.9752988480004</v>
      </c>
      <c r="P82" s="34">
        <v>7576.535661240001</v>
      </c>
      <c r="Q82" s="34">
        <v>7595.6344347140002</v>
      </c>
      <c r="R82" s="34">
        <v>7663.0209163779982</v>
      </c>
      <c r="S82" s="34">
        <v>7118.3681802420006</v>
      </c>
      <c r="T82" s="34">
        <v>6838.2756228589988</v>
      </c>
      <c r="U82" s="34">
        <v>6757.0093444394979</v>
      </c>
      <c r="V82" s="34">
        <v>7327.803496089</v>
      </c>
      <c r="W82" s="34">
        <v>6563.9572033659988</v>
      </c>
      <c r="X82" s="34">
        <v>6457.2198962830007</v>
      </c>
      <c r="Y82" s="34">
        <v>6840.7009390019994</v>
      </c>
      <c r="Z82" s="34">
        <v>6674.1458554309984</v>
      </c>
      <c r="AA82" s="34">
        <v>6768.5047670584991</v>
      </c>
    </row>
    <row r="83" spans="1:27" s="30" customFormat="1" x14ac:dyDescent="0.35">
      <c r="A83" s="31" t="s">
        <v>123</v>
      </c>
      <c r="B83" s="31" t="s">
        <v>65</v>
      </c>
      <c r="C83" s="34">
        <v>2.592006E-4</v>
      </c>
      <c r="D83" s="34">
        <v>3.7814144E-4</v>
      </c>
      <c r="E83" s="34">
        <v>3.8637595999999898E-4</v>
      </c>
      <c r="F83" s="34">
        <v>3.8888296999999998E-4</v>
      </c>
      <c r="G83" s="34">
        <v>5.6871922999999895E-4</v>
      </c>
      <c r="H83" s="34">
        <v>1.1058846999999999E-3</v>
      </c>
      <c r="I83" s="34">
        <v>1.1280037000000001E-3</v>
      </c>
      <c r="J83" s="34">
        <v>1.1337094E-3</v>
      </c>
      <c r="K83" s="34">
        <v>1.9662403999999999E-3</v>
      </c>
      <c r="L83" s="34">
        <v>3.7345258000000001E-3</v>
      </c>
      <c r="M83" s="34">
        <v>3.4860672999999999E-3</v>
      </c>
      <c r="N83" s="34">
        <v>3.3856934999999901E-3</v>
      </c>
      <c r="O83" s="34">
        <v>3.42355E-3</v>
      </c>
      <c r="P83" s="34">
        <v>3.1085790000000002E-3</v>
      </c>
      <c r="Q83" s="34">
        <v>3.1449679999999902E-3</v>
      </c>
      <c r="R83" s="34">
        <v>2.9231539999999999E-3</v>
      </c>
      <c r="S83" s="34">
        <v>3.1039234999999999E-3</v>
      </c>
      <c r="T83" s="34">
        <v>3.3814828000000002E-3</v>
      </c>
      <c r="U83" s="34">
        <v>3.3187798999999999E-3</v>
      </c>
      <c r="V83" s="34">
        <v>3.1478031999999999E-3</v>
      </c>
      <c r="W83" s="34">
        <v>4.1123354000000001E-3</v>
      </c>
      <c r="X83" s="34">
        <v>4.3568139999999997E-3</v>
      </c>
      <c r="Y83" s="34">
        <v>3.8964084999999998E-3</v>
      </c>
      <c r="Z83" s="34">
        <v>4.3562664999999999E-3</v>
      </c>
      <c r="AA83" s="34">
        <v>4.4970204999999997E-3</v>
      </c>
    </row>
    <row r="84" spans="1:27" s="30" customFormat="1" x14ac:dyDescent="0.35">
      <c r="A84" s="31" t="s">
        <v>123</v>
      </c>
      <c r="B84" s="31" t="s">
        <v>34</v>
      </c>
      <c r="C84" s="34">
        <v>1.6444304E-3</v>
      </c>
      <c r="D84" s="34">
        <v>1.9020233E-3</v>
      </c>
      <c r="E84" s="34">
        <v>1.8526797999999999E-3</v>
      </c>
      <c r="F84" s="34">
        <v>1.8430705E-3</v>
      </c>
      <c r="G84" s="34">
        <v>1.9347409E-3</v>
      </c>
      <c r="H84" s="34">
        <v>2.6994142999999999E-3</v>
      </c>
      <c r="I84" s="34">
        <v>3.4120208999999999E-3</v>
      </c>
      <c r="J84" s="34">
        <v>3.7997667999999998E-3</v>
      </c>
      <c r="K84" s="34">
        <v>3.7219675999999998E-3</v>
      </c>
      <c r="L84" s="34">
        <v>6.5042889999999999E-3</v>
      </c>
      <c r="M84" s="34">
        <v>9.8065510000000002E-3</v>
      </c>
      <c r="N84" s="34">
        <v>1.0161577999999999E-2</v>
      </c>
      <c r="O84" s="34">
        <v>9.7129650000000005E-3</v>
      </c>
      <c r="P84" s="34">
        <v>1.0227073E-2</v>
      </c>
      <c r="Q84" s="34">
        <v>1.12264569999999E-2</v>
      </c>
      <c r="R84" s="34">
        <v>1.1746879999999999E-2</v>
      </c>
      <c r="S84" s="34">
        <v>1.1946752999999999E-2</v>
      </c>
      <c r="T84" s="34">
        <v>1.1441312E-2</v>
      </c>
      <c r="U84" s="34">
        <v>1.2123238E-2</v>
      </c>
      <c r="V84" s="34">
        <v>1.44219839999999E-2</v>
      </c>
      <c r="W84" s="34">
        <v>1.6843153E-2</v>
      </c>
      <c r="X84" s="34">
        <v>1.6852280000000001E-2</v>
      </c>
      <c r="Y84" s="34">
        <v>1.8478924000000001E-2</v>
      </c>
      <c r="Z84" s="34">
        <v>1.9339572999999999E-2</v>
      </c>
      <c r="AA84" s="34">
        <v>1.8863241999999999E-2</v>
      </c>
    </row>
    <row r="85" spans="1:27" s="30" customFormat="1" x14ac:dyDescent="0.35">
      <c r="A85" s="31" t="s">
        <v>123</v>
      </c>
      <c r="B85" s="31" t="s">
        <v>70</v>
      </c>
      <c r="C85" s="34">
        <v>0</v>
      </c>
      <c r="D85" s="34">
        <v>0</v>
      </c>
      <c r="E85" s="34">
        <v>0</v>
      </c>
      <c r="F85" s="34">
        <v>2.4829117999999998E-3</v>
      </c>
      <c r="G85" s="34">
        <v>2.8421291999999902E-3</v>
      </c>
      <c r="H85" s="34">
        <v>2.958839E-3</v>
      </c>
      <c r="I85" s="34">
        <v>3.1350394999999998E-3</v>
      </c>
      <c r="J85" s="34">
        <v>3.35431099999999E-3</v>
      </c>
      <c r="K85" s="34">
        <v>3.5129091999999999E-3</v>
      </c>
      <c r="L85" s="34">
        <v>3.6941932000000002E-3</v>
      </c>
      <c r="M85" s="34">
        <v>5.1377829999999999E-3</v>
      </c>
      <c r="N85" s="34">
        <v>6.6040609999999996E-3</v>
      </c>
      <c r="O85" s="34">
        <v>6.5896130000000002E-3</v>
      </c>
      <c r="P85" s="34">
        <v>6.8766577000000002E-3</v>
      </c>
      <c r="Q85" s="34">
        <v>9.4946579999999996E-3</v>
      </c>
      <c r="R85" s="34">
        <v>1.0671168E-2</v>
      </c>
      <c r="S85" s="34">
        <v>1.0607006E-2</v>
      </c>
      <c r="T85" s="34">
        <v>1.0506826E-2</v>
      </c>
      <c r="U85" s="34">
        <v>1.30168395E-2</v>
      </c>
      <c r="V85" s="34">
        <v>1.3410198E-2</v>
      </c>
      <c r="W85" s="34">
        <v>3.3716842999999899E-2</v>
      </c>
      <c r="X85" s="34">
        <v>3.3274789999999999E-2</v>
      </c>
      <c r="Y85" s="34">
        <v>3.2618756999999998E-2</v>
      </c>
      <c r="Z85" s="34">
        <v>3.3936189999999998E-2</v>
      </c>
      <c r="AA85" s="34">
        <v>3.3173559999999998E-2</v>
      </c>
    </row>
    <row r="86" spans="1:27" s="30" customFormat="1" x14ac:dyDescent="0.35">
      <c r="A86" s="31" t="s">
        <v>123</v>
      </c>
      <c r="B86" s="31" t="s">
        <v>52</v>
      </c>
      <c r="C86" s="27">
        <v>0.27430831999999999</v>
      </c>
      <c r="D86" s="27">
        <v>0.23325501000000001</v>
      </c>
      <c r="E86" s="27">
        <v>1.4693646</v>
      </c>
      <c r="F86" s="27">
        <v>1.2302852</v>
      </c>
      <c r="G86" s="27">
        <v>1.8898611000000001</v>
      </c>
      <c r="H86" s="27">
        <v>3.7426305000000002</v>
      </c>
      <c r="I86" s="27">
        <v>4.7883696999999996</v>
      </c>
      <c r="J86" s="27">
        <v>6.1029153000000003</v>
      </c>
      <c r="K86" s="27">
        <v>10.98563</v>
      </c>
      <c r="L86" s="27">
        <v>14.521769000000001</v>
      </c>
      <c r="M86" s="27">
        <v>29.479415999999901</v>
      </c>
      <c r="N86" s="27">
        <v>36.622807000000002</v>
      </c>
      <c r="O86" s="27">
        <v>35.296570000000003</v>
      </c>
      <c r="P86" s="27">
        <v>34.482185000000001</v>
      </c>
      <c r="Q86" s="27">
        <v>47.369590000000002</v>
      </c>
      <c r="R86" s="27">
        <v>51.728057999999997</v>
      </c>
      <c r="S86" s="27">
        <v>47.26641</v>
      </c>
      <c r="T86" s="27">
        <v>52.353319999999997</v>
      </c>
      <c r="U86" s="27">
        <v>67.368939999999995</v>
      </c>
      <c r="V86" s="27">
        <v>51.859177000000003</v>
      </c>
      <c r="W86" s="27">
        <v>74.443640000000002</v>
      </c>
      <c r="X86" s="27">
        <v>72.807339999999996</v>
      </c>
      <c r="Y86" s="27">
        <v>59.608868000000001</v>
      </c>
      <c r="Z86" s="27">
        <v>68.026979999999995</v>
      </c>
      <c r="AA86" s="27">
        <v>67.770390000000006</v>
      </c>
    </row>
    <row r="87" spans="1:27" s="30" customFormat="1" x14ac:dyDescent="0.35">
      <c r="A87" s="38" t="s">
        <v>127</v>
      </c>
      <c r="B87" s="38"/>
      <c r="C87" s="35">
        <v>8896.540392541041</v>
      </c>
      <c r="D87" s="35">
        <v>12761.704437769296</v>
      </c>
      <c r="E87" s="35">
        <v>11037.625702636607</v>
      </c>
      <c r="F87" s="35">
        <v>11297.794064835482</v>
      </c>
      <c r="G87" s="35">
        <v>13149.722462411175</v>
      </c>
      <c r="H87" s="35">
        <v>12293.237981522359</v>
      </c>
      <c r="I87" s="35">
        <v>12459.843178889247</v>
      </c>
      <c r="J87" s="35">
        <v>13208.652665802496</v>
      </c>
      <c r="K87" s="35">
        <v>12900.850596948667</v>
      </c>
      <c r="L87" s="35">
        <v>11209.279293944217</v>
      </c>
      <c r="M87" s="35">
        <v>16618.639523997845</v>
      </c>
      <c r="N87" s="35">
        <v>14987.477877115547</v>
      </c>
      <c r="O87" s="35">
        <v>15255.64633974911</v>
      </c>
      <c r="P87" s="35">
        <v>17225.274740725868</v>
      </c>
      <c r="Q87" s="35">
        <v>16408.868974628545</v>
      </c>
      <c r="R87" s="35">
        <v>16440.669933768506</v>
      </c>
      <c r="S87" s="35">
        <v>16861.906674920101</v>
      </c>
      <c r="T87" s="35">
        <v>15517.945605639476</v>
      </c>
      <c r="U87" s="35">
        <v>13770.558812587949</v>
      </c>
      <c r="V87" s="35">
        <v>17842.46946982203</v>
      </c>
      <c r="W87" s="35">
        <v>14352.012019959999</v>
      </c>
      <c r="X87" s="35">
        <v>14423.212143115919</v>
      </c>
      <c r="Y87" s="35">
        <v>16449.428822301536</v>
      </c>
      <c r="Z87" s="35">
        <v>15361.848826927266</v>
      </c>
      <c r="AA87" s="35">
        <v>15467.101531628097</v>
      </c>
    </row>
    <row r="88" spans="1:27" s="30" customFormat="1" collapsed="1" x14ac:dyDescent="0.3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row>
    <row r="89" spans="1:27" s="30" customFormat="1" x14ac:dyDescent="0.3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row>
    <row r="90" spans="1:27" s="30" customFormat="1" x14ac:dyDescent="0.35">
      <c r="A90" s="18" t="s">
        <v>124</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row>
    <row r="91" spans="1:27" s="30" customFormat="1" x14ac:dyDescent="0.35">
      <c r="A91" s="19" t="s">
        <v>117</v>
      </c>
      <c r="B91" s="19" t="s">
        <v>118</v>
      </c>
      <c r="C91" s="19" t="s">
        <v>75</v>
      </c>
      <c r="D91" s="19" t="s">
        <v>82</v>
      </c>
      <c r="E91" s="19" t="s">
        <v>83</v>
      </c>
      <c r="F91" s="19" t="s">
        <v>84</v>
      </c>
      <c r="G91" s="19" t="s">
        <v>85</v>
      </c>
      <c r="H91" s="19" t="s">
        <v>86</v>
      </c>
      <c r="I91" s="19" t="s">
        <v>87</v>
      </c>
      <c r="J91" s="19" t="s">
        <v>88</v>
      </c>
      <c r="K91" s="19" t="s">
        <v>89</v>
      </c>
      <c r="L91" s="19" t="s">
        <v>90</v>
      </c>
      <c r="M91" s="19" t="s">
        <v>91</v>
      </c>
      <c r="N91" s="19" t="s">
        <v>92</v>
      </c>
      <c r="O91" s="19" t="s">
        <v>93</v>
      </c>
      <c r="P91" s="19" t="s">
        <v>94</v>
      </c>
      <c r="Q91" s="19" t="s">
        <v>95</v>
      </c>
      <c r="R91" s="19" t="s">
        <v>96</v>
      </c>
      <c r="S91" s="19" t="s">
        <v>97</v>
      </c>
      <c r="T91" s="19" t="s">
        <v>98</v>
      </c>
      <c r="U91" s="19" t="s">
        <v>99</v>
      </c>
      <c r="V91" s="19" t="s">
        <v>100</v>
      </c>
      <c r="W91" s="19" t="s">
        <v>101</v>
      </c>
      <c r="X91" s="19" t="s">
        <v>102</v>
      </c>
      <c r="Y91" s="19" t="s">
        <v>103</v>
      </c>
      <c r="Z91" s="19" t="s">
        <v>104</v>
      </c>
      <c r="AA91" s="19" t="s">
        <v>105</v>
      </c>
    </row>
    <row r="92" spans="1:27" s="30" customFormat="1" x14ac:dyDescent="0.35">
      <c r="A92" s="31" t="s">
        <v>38</v>
      </c>
      <c r="B92" s="31" t="s">
        <v>67</v>
      </c>
      <c r="C92" s="34">
        <v>148.2661205986999</v>
      </c>
      <c r="D92" s="34">
        <v>158.36616493839995</v>
      </c>
      <c r="E92" s="34">
        <v>201.29865512430001</v>
      </c>
      <c r="F92" s="34">
        <v>187.4605954086</v>
      </c>
      <c r="G92" s="34">
        <v>187.10478926010001</v>
      </c>
      <c r="H92" s="34">
        <v>211.68748149989989</v>
      </c>
      <c r="I92" s="34">
        <v>204.25117643429979</v>
      </c>
      <c r="J92" s="34">
        <v>189.78451851729997</v>
      </c>
      <c r="K92" s="34">
        <v>202.23411143259989</v>
      </c>
      <c r="L92" s="34">
        <v>1023.1447961269985</v>
      </c>
      <c r="M92" s="34">
        <v>945.73505383099882</v>
      </c>
      <c r="N92" s="34">
        <v>1921.0990539669988</v>
      </c>
      <c r="O92" s="34">
        <v>3942.2607897429989</v>
      </c>
      <c r="P92" s="34">
        <v>3782.1597749600005</v>
      </c>
      <c r="Q92" s="34">
        <v>4038.6953029809997</v>
      </c>
      <c r="R92" s="34">
        <v>4017.4434603945001</v>
      </c>
      <c r="S92" s="34">
        <v>4111.2140023639986</v>
      </c>
      <c r="T92" s="34">
        <v>4032.6693258319997</v>
      </c>
      <c r="U92" s="34">
        <v>4137.469017903999</v>
      </c>
      <c r="V92" s="34">
        <v>4050.4850926199983</v>
      </c>
      <c r="W92" s="34">
        <v>4725.8137513479996</v>
      </c>
      <c r="X92" s="34">
        <v>5475.3824819649999</v>
      </c>
      <c r="Y92" s="34">
        <v>5301.0277207750005</v>
      </c>
      <c r="Z92" s="34">
        <v>6221.8696330389985</v>
      </c>
      <c r="AA92" s="34">
        <v>6176.6314175370007</v>
      </c>
    </row>
    <row r="93" spans="1:27" collapsed="1" x14ac:dyDescent="0.35">
      <c r="A93" s="31" t="s">
        <v>38</v>
      </c>
      <c r="B93" s="31" t="s">
        <v>113</v>
      </c>
      <c r="C93" s="34">
        <v>56.138471199999998</v>
      </c>
      <c r="D93" s="34">
        <v>310.62175949999903</v>
      </c>
      <c r="E93" s="34">
        <v>703.84012299999995</v>
      </c>
      <c r="F93" s="34">
        <v>767.24517507530004</v>
      </c>
      <c r="G93" s="34">
        <v>1480.6304902322001</v>
      </c>
      <c r="H93" s="34">
        <v>2515.8645686172999</v>
      </c>
      <c r="I93" s="34">
        <v>2886.9633785487999</v>
      </c>
      <c r="J93" s="34">
        <v>2236.7615375232999</v>
      </c>
      <c r="K93" s="34">
        <v>2918.4380082814</v>
      </c>
      <c r="L93" s="34">
        <v>5073.6120795296001</v>
      </c>
      <c r="M93" s="34">
        <v>4469.3238411940993</v>
      </c>
      <c r="N93" s="34">
        <v>5511.8686804144018</v>
      </c>
      <c r="O93" s="34">
        <v>5587.8004883899002</v>
      </c>
      <c r="P93" s="34">
        <v>5649.2079937023009</v>
      </c>
      <c r="Q93" s="34">
        <v>7486.0490339100006</v>
      </c>
      <c r="R93" s="34">
        <v>8817.4472088444891</v>
      </c>
      <c r="S93" s="34">
        <v>12456.548263411001</v>
      </c>
      <c r="T93" s="34">
        <v>12171.450341313001</v>
      </c>
      <c r="U93" s="34">
        <v>13035.731420020988</v>
      </c>
      <c r="V93" s="34">
        <v>14175.705344978001</v>
      </c>
      <c r="W93" s="34">
        <v>17729.696707357005</v>
      </c>
      <c r="X93" s="34">
        <v>18691.841983302995</v>
      </c>
      <c r="Y93" s="34">
        <v>18208.327214431996</v>
      </c>
      <c r="Z93" s="34">
        <v>21957.623183382992</v>
      </c>
      <c r="AA93" s="34">
        <v>21669.083493907998</v>
      </c>
    </row>
    <row r="94" spans="1:27" x14ac:dyDescent="0.35">
      <c r="A94" s="31" t="s">
        <v>38</v>
      </c>
      <c r="B94" s="31" t="s">
        <v>72</v>
      </c>
      <c r="C94" s="34">
        <v>198.78557299999997</v>
      </c>
      <c r="D94" s="34">
        <v>225.00975529000002</v>
      </c>
      <c r="E94" s="34">
        <v>275.37241134999988</v>
      </c>
      <c r="F94" s="34">
        <v>290.03421470000001</v>
      </c>
      <c r="G94" s="34">
        <v>378.99251549999991</v>
      </c>
      <c r="H94" s="34">
        <v>581.89963590000002</v>
      </c>
      <c r="I94" s="34">
        <v>829.18076719999976</v>
      </c>
      <c r="J94" s="34">
        <v>1058.5031793999997</v>
      </c>
      <c r="K94" s="34">
        <v>1517.1345649999998</v>
      </c>
      <c r="L94" s="34">
        <v>2025.8906339999999</v>
      </c>
      <c r="M94" s="34">
        <v>2246.0939221999988</v>
      </c>
      <c r="N94" s="34">
        <v>2636.201646</v>
      </c>
      <c r="O94" s="34">
        <v>2851.5494079999985</v>
      </c>
      <c r="P94" s="34">
        <v>3047.6292695000002</v>
      </c>
      <c r="Q94" s="34">
        <v>3480.4447739999978</v>
      </c>
      <c r="R94" s="34">
        <v>3696.5057859999984</v>
      </c>
      <c r="S94" s="34">
        <v>3855.8324479999997</v>
      </c>
      <c r="T94" s="34">
        <v>4080.8127750000003</v>
      </c>
      <c r="U94" s="34">
        <v>4398.5442699999994</v>
      </c>
      <c r="V94" s="34">
        <v>4492.8340339999995</v>
      </c>
      <c r="W94" s="34">
        <v>4650.3913990000001</v>
      </c>
      <c r="X94" s="34">
        <v>4790.8691094999895</v>
      </c>
      <c r="Y94" s="34">
        <v>4829.0057049999996</v>
      </c>
      <c r="Z94" s="34">
        <v>5127.3261910000001</v>
      </c>
      <c r="AA94" s="34">
        <v>5288.9334749999971</v>
      </c>
    </row>
    <row r="95" spans="1:27" collapsed="1" x14ac:dyDescent="0.35"/>
    <row r="96" spans="1:27" x14ac:dyDescent="0.35">
      <c r="A96" s="19" t="s">
        <v>117</v>
      </c>
      <c r="B96" s="19" t="s">
        <v>118</v>
      </c>
      <c r="C96" s="19" t="s">
        <v>75</v>
      </c>
      <c r="D96" s="19" t="s">
        <v>82</v>
      </c>
      <c r="E96" s="19" t="s">
        <v>83</v>
      </c>
      <c r="F96" s="19" t="s">
        <v>84</v>
      </c>
      <c r="G96" s="19" t="s">
        <v>85</v>
      </c>
      <c r="H96" s="19" t="s">
        <v>86</v>
      </c>
      <c r="I96" s="19" t="s">
        <v>87</v>
      </c>
      <c r="J96" s="19" t="s">
        <v>88</v>
      </c>
      <c r="K96" s="19" t="s">
        <v>89</v>
      </c>
      <c r="L96" s="19" t="s">
        <v>90</v>
      </c>
      <c r="M96" s="19" t="s">
        <v>91</v>
      </c>
      <c r="N96" s="19" t="s">
        <v>92</v>
      </c>
      <c r="O96" s="19" t="s">
        <v>93</v>
      </c>
      <c r="P96" s="19" t="s">
        <v>94</v>
      </c>
      <c r="Q96" s="19" t="s">
        <v>95</v>
      </c>
      <c r="R96" s="19" t="s">
        <v>96</v>
      </c>
      <c r="S96" s="19" t="s">
        <v>97</v>
      </c>
      <c r="T96" s="19" t="s">
        <v>98</v>
      </c>
      <c r="U96" s="19" t="s">
        <v>99</v>
      </c>
      <c r="V96" s="19" t="s">
        <v>100</v>
      </c>
      <c r="W96" s="19" t="s">
        <v>101</v>
      </c>
      <c r="X96" s="19" t="s">
        <v>102</v>
      </c>
      <c r="Y96" s="19" t="s">
        <v>103</v>
      </c>
      <c r="Z96" s="19" t="s">
        <v>104</v>
      </c>
      <c r="AA96" s="19" t="s">
        <v>105</v>
      </c>
    </row>
    <row r="97" spans="1:27" x14ac:dyDescent="0.35">
      <c r="A97" s="31" t="s">
        <v>119</v>
      </c>
      <c r="B97" s="31" t="s">
        <v>67</v>
      </c>
      <c r="C97" s="34">
        <v>1.1994793899999998E-2</v>
      </c>
      <c r="D97" s="34">
        <v>1.25645623E-2</v>
      </c>
      <c r="E97" s="34">
        <v>1.2747458999999991E-2</v>
      </c>
      <c r="F97" s="34">
        <v>1.2581490199999991E-2</v>
      </c>
      <c r="G97" s="34">
        <v>1.273782999999999E-2</v>
      </c>
      <c r="H97" s="34">
        <v>1.6281891999999999E-2</v>
      </c>
      <c r="I97" s="34">
        <v>2.1053082500000004E-2</v>
      </c>
      <c r="J97" s="34">
        <v>2.2337669199999997E-2</v>
      </c>
      <c r="K97" s="34">
        <v>2.2752309899999979E-2</v>
      </c>
      <c r="L97" s="34">
        <v>689.20417303099885</v>
      </c>
      <c r="M97" s="34">
        <v>639.67016455699991</v>
      </c>
      <c r="N97" s="34">
        <v>1231.7977250069998</v>
      </c>
      <c r="O97" s="34">
        <v>2860.8656635959996</v>
      </c>
      <c r="P97" s="34">
        <v>2774.9345201920005</v>
      </c>
      <c r="Q97" s="34">
        <v>2963.0377846249999</v>
      </c>
      <c r="R97" s="34">
        <v>2950.0808086269999</v>
      </c>
      <c r="S97" s="34">
        <v>2876.0939623139993</v>
      </c>
      <c r="T97" s="34">
        <v>2809.4053357409998</v>
      </c>
      <c r="U97" s="34">
        <v>2901.2704119579994</v>
      </c>
      <c r="V97" s="34">
        <v>2836.4314326779995</v>
      </c>
      <c r="W97" s="34">
        <v>3410.255189729</v>
      </c>
      <c r="X97" s="34">
        <v>4174.550483383</v>
      </c>
      <c r="Y97" s="34">
        <v>4050.6904535510002</v>
      </c>
      <c r="Z97" s="34">
        <v>4354.620788921</v>
      </c>
      <c r="AA97" s="34">
        <v>4296.8177092340002</v>
      </c>
    </row>
    <row r="98" spans="1:27" x14ac:dyDescent="0.35">
      <c r="A98" s="31" t="s">
        <v>119</v>
      </c>
      <c r="B98" s="31" t="s">
        <v>113</v>
      </c>
      <c r="C98" s="34">
        <v>11.939911200000001</v>
      </c>
      <c r="D98" s="34">
        <v>189.09986950000001</v>
      </c>
      <c r="E98" s="34">
        <v>377.759073</v>
      </c>
      <c r="F98" s="34">
        <v>454.08418960110004</v>
      </c>
      <c r="G98" s="34">
        <v>1185.6554534468999</v>
      </c>
      <c r="H98" s="34">
        <v>2089.6728525819999</v>
      </c>
      <c r="I98" s="34">
        <v>2458.5963550851998</v>
      </c>
      <c r="J98" s="34">
        <v>1849.2934404015</v>
      </c>
      <c r="K98" s="34">
        <v>2479.7685519342995</v>
      </c>
      <c r="L98" s="34">
        <v>4456.4598701725999</v>
      </c>
      <c r="M98" s="34">
        <v>3926.8992642935996</v>
      </c>
      <c r="N98" s="34">
        <v>4864.7704070319014</v>
      </c>
      <c r="O98" s="34">
        <v>5023.8587093570004</v>
      </c>
      <c r="P98" s="34">
        <v>5019.1907629139996</v>
      </c>
      <c r="Q98" s="34">
        <v>6654.2959265590007</v>
      </c>
      <c r="R98" s="34">
        <v>7997.1132181129897</v>
      </c>
      <c r="S98" s="34">
        <v>10311.123917823001</v>
      </c>
      <c r="T98" s="34">
        <v>10042.822243151</v>
      </c>
      <c r="U98" s="34">
        <v>10803.46720033099</v>
      </c>
      <c r="V98" s="34">
        <v>11793.616236366001</v>
      </c>
      <c r="W98" s="34">
        <v>11957.535173974002</v>
      </c>
      <c r="X98" s="34">
        <v>11344.831124867998</v>
      </c>
      <c r="Y98" s="34">
        <v>11236.034616241999</v>
      </c>
      <c r="Z98" s="34">
        <v>12231.71960295699</v>
      </c>
      <c r="AA98" s="34">
        <v>12086.334192730001</v>
      </c>
    </row>
    <row r="99" spans="1:27" x14ac:dyDescent="0.35">
      <c r="A99" s="31" t="s">
        <v>119</v>
      </c>
      <c r="B99" s="31" t="s">
        <v>72</v>
      </c>
      <c r="C99" s="34">
        <v>41.313590229999996</v>
      </c>
      <c r="D99" s="34">
        <v>74.365307450000003</v>
      </c>
      <c r="E99" s="34">
        <v>94.524851749999982</v>
      </c>
      <c r="F99" s="34">
        <v>111.15964689999998</v>
      </c>
      <c r="G99" s="34">
        <v>150.38964680000001</v>
      </c>
      <c r="H99" s="34">
        <v>241.22451250000003</v>
      </c>
      <c r="I99" s="34">
        <v>344.36310159999999</v>
      </c>
      <c r="J99" s="34">
        <v>405.21896139999984</v>
      </c>
      <c r="K99" s="34">
        <v>603.44007999999974</v>
      </c>
      <c r="L99" s="34">
        <v>833.4356419999998</v>
      </c>
      <c r="M99" s="34">
        <v>922.07237919999989</v>
      </c>
      <c r="N99" s="34">
        <v>1067.7436159999997</v>
      </c>
      <c r="O99" s="34">
        <v>1148.9743079999989</v>
      </c>
      <c r="P99" s="34">
        <v>1212.2195594999998</v>
      </c>
      <c r="Q99" s="34">
        <v>1394.4739509999988</v>
      </c>
      <c r="R99" s="34">
        <v>1460.7254139999982</v>
      </c>
      <c r="S99" s="34">
        <v>1522.5767879999999</v>
      </c>
      <c r="T99" s="34">
        <v>1591.7344850000002</v>
      </c>
      <c r="U99" s="34">
        <v>1703.7929499999991</v>
      </c>
      <c r="V99" s="34">
        <v>1747.7501870000001</v>
      </c>
      <c r="W99" s="34">
        <v>1786.1363289999999</v>
      </c>
      <c r="X99" s="34">
        <v>1845.3329734999902</v>
      </c>
      <c r="Y99" s="34">
        <v>1858.6982609999991</v>
      </c>
      <c r="Z99" s="34">
        <v>1983.0531170000002</v>
      </c>
      <c r="AA99" s="34">
        <v>2022.506978999998</v>
      </c>
    </row>
    <row r="101" spans="1:27" x14ac:dyDescent="0.35">
      <c r="A101" s="19" t="s">
        <v>117</v>
      </c>
      <c r="B101" s="19" t="s">
        <v>118</v>
      </c>
      <c r="C101" s="19" t="s">
        <v>75</v>
      </c>
      <c r="D101" s="19" t="s">
        <v>82</v>
      </c>
      <c r="E101" s="19" t="s">
        <v>83</v>
      </c>
      <c r="F101" s="19" t="s">
        <v>84</v>
      </c>
      <c r="G101" s="19" t="s">
        <v>85</v>
      </c>
      <c r="H101" s="19" t="s">
        <v>86</v>
      </c>
      <c r="I101" s="19" t="s">
        <v>87</v>
      </c>
      <c r="J101" s="19" t="s">
        <v>88</v>
      </c>
      <c r="K101" s="19" t="s">
        <v>89</v>
      </c>
      <c r="L101" s="19" t="s">
        <v>90</v>
      </c>
      <c r="M101" s="19" t="s">
        <v>91</v>
      </c>
      <c r="N101" s="19" t="s">
        <v>92</v>
      </c>
      <c r="O101" s="19" t="s">
        <v>93</v>
      </c>
      <c r="P101" s="19" t="s">
        <v>94</v>
      </c>
      <c r="Q101" s="19" t="s">
        <v>95</v>
      </c>
      <c r="R101" s="19" t="s">
        <v>96</v>
      </c>
      <c r="S101" s="19" t="s">
        <v>97</v>
      </c>
      <c r="T101" s="19" t="s">
        <v>98</v>
      </c>
      <c r="U101" s="19" t="s">
        <v>99</v>
      </c>
      <c r="V101" s="19" t="s">
        <v>100</v>
      </c>
      <c r="W101" s="19" t="s">
        <v>101</v>
      </c>
      <c r="X101" s="19" t="s">
        <v>102</v>
      </c>
      <c r="Y101" s="19" t="s">
        <v>103</v>
      </c>
      <c r="Z101" s="19" t="s">
        <v>104</v>
      </c>
      <c r="AA101" s="19" t="s">
        <v>105</v>
      </c>
    </row>
    <row r="102" spans="1:27" x14ac:dyDescent="0.35">
      <c r="A102" s="31" t="s">
        <v>120</v>
      </c>
      <c r="B102" s="31" t="s">
        <v>67</v>
      </c>
      <c r="C102" s="34">
        <v>30.012006879500003</v>
      </c>
      <c r="D102" s="34">
        <v>47.524328727299995</v>
      </c>
      <c r="E102" s="34">
        <v>71.559317895600003</v>
      </c>
      <c r="F102" s="34">
        <v>72.386337448999996</v>
      </c>
      <c r="G102" s="34">
        <v>72.970980778999987</v>
      </c>
      <c r="H102" s="34">
        <v>90.803163659500001</v>
      </c>
      <c r="I102" s="34">
        <v>85.725386997499896</v>
      </c>
      <c r="J102" s="34">
        <v>73.596841316999999</v>
      </c>
      <c r="K102" s="34">
        <v>81.454842806499897</v>
      </c>
      <c r="L102" s="34">
        <v>93.684968709999794</v>
      </c>
      <c r="M102" s="34">
        <v>83.607498012000008</v>
      </c>
      <c r="N102" s="34">
        <v>95.870438289999996</v>
      </c>
      <c r="O102" s="34">
        <v>530.06689919999894</v>
      </c>
      <c r="P102" s="34">
        <v>497.97008370000003</v>
      </c>
      <c r="Q102" s="34">
        <v>537.91937469999993</v>
      </c>
      <c r="R102" s="34">
        <v>525.47435789999997</v>
      </c>
      <c r="S102" s="34">
        <v>510.27150909999887</v>
      </c>
      <c r="T102" s="34">
        <v>507.65730139999999</v>
      </c>
      <c r="U102" s="34">
        <v>515.63876170000003</v>
      </c>
      <c r="V102" s="34">
        <v>518.74067019999995</v>
      </c>
      <c r="W102" s="34">
        <v>523.91259460000003</v>
      </c>
      <c r="X102" s="34">
        <v>525.96725200000003</v>
      </c>
      <c r="Y102" s="34">
        <v>502.91485020000005</v>
      </c>
      <c r="Z102" s="34">
        <v>509.45923479999999</v>
      </c>
      <c r="AA102" s="34">
        <v>507.11154429999999</v>
      </c>
    </row>
    <row r="103" spans="1:27" x14ac:dyDescent="0.35">
      <c r="A103" s="31" t="s">
        <v>120</v>
      </c>
      <c r="B103" s="31" t="s">
        <v>113</v>
      </c>
      <c r="C103" s="34">
        <v>44.198560000000001</v>
      </c>
      <c r="D103" s="34">
        <v>121.521889999999</v>
      </c>
      <c r="E103" s="34">
        <v>326.08105</v>
      </c>
      <c r="F103" s="34">
        <v>313.15275552859998</v>
      </c>
      <c r="G103" s="34">
        <v>294.9660565808</v>
      </c>
      <c r="H103" s="34">
        <v>426.18200479270001</v>
      </c>
      <c r="I103" s="34">
        <v>428.35669152819997</v>
      </c>
      <c r="J103" s="34">
        <v>387.45720614180004</v>
      </c>
      <c r="K103" s="34">
        <v>438.65750096850002</v>
      </c>
      <c r="L103" s="34">
        <v>617.137202825999</v>
      </c>
      <c r="M103" s="34">
        <v>542.40807779739998</v>
      </c>
      <c r="N103" s="34">
        <v>647.07732036829998</v>
      </c>
      <c r="O103" s="34">
        <v>563.92070601700004</v>
      </c>
      <c r="P103" s="34">
        <v>629.99565248699992</v>
      </c>
      <c r="Q103" s="34">
        <v>831.72401338000009</v>
      </c>
      <c r="R103" s="34">
        <v>820.30086460000007</v>
      </c>
      <c r="S103" s="34">
        <v>2145.38265</v>
      </c>
      <c r="T103" s="34">
        <v>2128.5862999999999</v>
      </c>
      <c r="U103" s="34">
        <v>2232.2170500000002</v>
      </c>
      <c r="V103" s="34">
        <v>2382.0392999999999</v>
      </c>
      <c r="W103" s="34">
        <v>5771.9302499999994</v>
      </c>
      <c r="X103" s="34">
        <v>7346.7799999999988</v>
      </c>
      <c r="Y103" s="34">
        <v>6972.0693600000004</v>
      </c>
      <c r="Z103" s="34">
        <v>7216.5755499999996</v>
      </c>
      <c r="AA103" s="34">
        <v>7077.2638599999991</v>
      </c>
    </row>
    <row r="104" spans="1:27" x14ac:dyDescent="0.35">
      <c r="A104" s="31" t="s">
        <v>120</v>
      </c>
      <c r="B104" s="31" t="s">
        <v>72</v>
      </c>
      <c r="C104" s="34">
        <v>40.223765999999998</v>
      </c>
      <c r="D104" s="34">
        <v>37.337479999999999</v>
      </c>
      <c r="E104" s="34">
        <v>55.070059999999998</v>
      </c>
      <c r="F104" s="34">
        <v>65.089240000000004</v>
      </c>
      <c r="G104" s="34">
        <v>85.070080000000004</v>
      </c>
      <c r="H104" s="34">
        <v>135.79455999999999</v>
      </c>
      <c r="I104" s="34">
        <v>197.08401000000001</v>
      </c>
      <c r="J104" s="34">
        <v>247.06421</v>
      </c>
      <c r="K104" s="34">
        <v>353.1748</v>
      </c>
      <c r="L104" s="34">
        <v>446.20679999999999</v>
      </c>
      <c r="M104" s="34">
        <v>490.635999999999</v>
      </c>
      <c r="N104" s="34">
        <v>592.52049999999997</v>
      </c>
      <c r="O104" s="34">
        <v>658.01840000000004</v>
      </c>
      <c r="P104" s="34">
        <v>723.33529999999996</v>
      </c>
      <c r="Q104" s="34">
        <v>809.80349999999999</v>
      </c>
      <c r="R104" s="34">
        <v>868.60222999999996</v>
      </c>
      <c r="S104" s="34">
        <v>902.83230000000003</v>
      </c>
      <c r="T104" s="34">
        <v>963.32870000000003</v>
      </c>
      <c r="U104" s="34">
        <v>1035.9982</v>
      </c>
      <c r="V104" s="34">
        <v>1064.1161</v>
      </c>
      <c r="W104" s="34">
        <v>1103.1226999999999</v>
      </c>
      <c r="X104" s="34">
        <v>1149.4799</v>
      </c>
      <c r="Y104" s="34">
        <v>1184.5083999999999</v>
      </c>
      <c r="Z104" s="34">
        <v>1214.5199</v>
      </c>
      <c r="AA104" s="34">
        <v>1266.164</v>
      </c>
    </row>
    <row r="106" spans="1:27" x14ac:dyDescent="0.35">
      <c r="A106" s="19" t="s">
        <v>117</v>
      </c>
      <c r="B106" s="19" t="s">
        <v>118</v>
      </c>
      <c r="C106" s="19" t="s">
        <v>75</v>
      </c>
      <c r="D106" s="19" t="s">
        <v>82</v>
      </c>
      <c r="E106" s="19" t="s">
        <v>83</v>
      </c>
      <c r="F106" s="19" t="s">
        <v>84</v>
      </c>
      <c r="G106" s="19" t="s">
        <v>85</v>
      </c>
      <c r="H106" s="19" t="s">
        <v>86</v>
      </c>
      <c r="I106" s="19" t="s">
        <v>87</v>
      </c>
      <c r="J106" s="19" t="s">
        <v>88</v>
      </c>
      <c r="K106" s="19" t="s">
        <v>89</v>
      </c>
      <c r="L106" s="19" t="s">
        <v>90</v>
      </c>
      <c r="M106" s="19" t="s">
        <v>91</v>
      </c>
      <c r="N106" s="19" t="s">
        <v>92</v>
      </c>
      <c r="O106" s="19" t="s">
        <v>93</v>
      </c>
      <c r="P106" s="19" t="s">
        <v>94</v>
      </c>
      <c r="Q106" s="19" t="s">
        <v>95</v>
      </c>
      <c r="R106" s="19" t="s">
        <v>96</v>
      </c>
      <c r="S106" s="19" t="s">
        <v>97</v>
      </c>
      <c r="T106" s="19" t="s">
        <v>98</v>
      </c>
      <c r="U106" s="19" t="s">
        <v>99</v>
      </c>
      <c r="V106" s="19" t="s">
        <v>100</v>
      </c>
      <c r="W106" s="19" t="s">
        <v>101</v>
      </c>
      <c r="X106" s="19" t="s">
        <v>102</v>
      </c>
      <c r="Y106" s="19" t="s">
        <v>103</v>
      </c>
      <c r="Z106" s="19" t="s">
        <v>104</v>
      </c>
      <c r="AA106" s="19" t="s">
        <v>105</v>
      </c>
    </row>
    <row r="107" spans="1:27" x14ac:dyDescent="0.35">
      <c r="A107" s="31" t="s">
        <v>121</v>
      </c>
      <c r="B107" s="31" t="s">
        <v>67</v>
      </c>
      <c r="C107" s="34">
        <v>39.2085123089999</v>
      </c>
      <c r="D107" s="34">
        <v>34.500928116999994</v>
      </c>
      <c r="E107" s="34">
        <v>39.250748052200002</v>
      </c>
      <c r="F107" s="34">
        <v>36.399712575000002</v>
      </c>
      <c r="G107" s="34">
        <v>37.639090294700004</v>
      </c>
      <c r="H107" s="34">
        <v>40.517618023899892</v>
      </c>
      <c r="I107" s="34">
        <v>38.864454110999993</v>
      </c>
      <c r="J107" s="34">
        <v>41.364974872700003</v>
      </c>
      <c r="K107" s="34">
        <v>42.375027250400002</v>
      </c>
      <c r="L107" s="34">
        <v>48.966645324999796</v>
      </c>
      <c r="M107" s="34">
        <v>36.933699122999997</v>
      </c>
      <c r="N107" s="34">
        <v>46.270960159999994</v>
      </c>
      <c r="O107" s="34">
        <v>12.794428006</v>
      </c>
      <c r="P107" s="34">
        <v>11.879879926999999</v>
      </c>
      <c r="Q107" s="34">
        <v>13.868785105000001</v>
      </c>
      <c r="R107" s="34">
        <v>13.752297884000001</v>
      </c>
      <c r="S107" s="34">
        <v>13.434731866</v>
      </c>
      <c r="T107" s="34">
        <v>13.288700563000001</v>
      </c>
      <c r="U107" s="34">
        <v>13.62410004</v>
      </c>
      <c r="V107" s="34">
        <v>13.575902233999999</v>
      </c>
      <c r="W107" s="34">
        <v>14.8577930739999</v>
      </c>
      <c r="X107" s="34">
        <v>14.645827227</v>
      </c>
      <c r="Y107" s="34">
        <v>13.368493209999999</v>
      </c>
      <c r="Z107" s="34">
        <v>13.24226906</v>
      </c>
      <c r="AA107" s="34">
        <v>13.815134029999999</v>
      </c>
    </row>
    <row r="108" spans="1:27" x14ac:dyDescent="0.35">
      <c r="A108" s="31" t="s">
        <v>121</v>
      </c>
      <c r="B108" s="31" t="s">
        <v>113</v>
      </c>
      <c r="C108" s="34">
        <v>0</v>
      </c>
      <c r="D108" s="34">
        <v>0</v>
      </c>
      <c r="E108" s="34">
        <v>0</v>
      </c>
      <c r="F108" s="34">
        <v>2.9409509999999998E-3</v>
      </c>
      <c r="G108" s="34">
        <v>3.1255325E-3</v>
      </c>
      <c r="H108" s="34">
        <v>3.4723791999999999E-3</v>
      </c>
      <c r="I108" s="34">
        <v>3.6923296E-3</v>
      </c>
      <c r="J108" s="34">
        <v>3.8713857E-3</v>
      </c>
      <c r="K108" s="34">
        <v>4.4123265E-3</v>
      </c>
      <c r="L108" s="34">
        <v>6.3742209999999898E-3</v>
      </c>
      <c r="M108" s="34">
        <v>6.0109663999999997E-3</v>
      </c>
      <c r="N108" s="34">
        <v>7.6982574999999998E-3</v>
      </c>
      <c r="O108" s="34">
        <v>7.7425483999999899E-3</v>
      </c>
      <c r="P108" s="34">
        <v>7.7764419999999997E-3</v>
      </c>
      <c r="Q108" s="34">
        <v>1.09363839999999E-2</v>
      </c>
      <c r="R108" s="34">
        <v>1.274348E-2</v>
      </c>
      <c r="S108" s="34">
        <v>1.35738689999999E-2</v>
      </c>
      <c r="T108" s="34">
        <v>1.3669628E-2</v>
      </c>
      <c r="U108" s="34">
        <v>1.582107E-2</v>
      </c>
      <c r="V108" s="34">
        <v>1.7540185E-2</v>
      </c>
      <c r="W108" s="34">
        <v>0.16779229000000001</v>
      </c>
      <c r="X108" s="34">
        <v>0.16815997999999999</v>
      </c>
      <c r="Y108" s="34">
        <v>0.16129139000000001</v>
      </c>
      <c r="Z108" s="34">
        <v>2509.2577999999999</v>
      </c>
      <c r="AA108" s="34">
        <v>2505.4158000000002</v>
      </c>
    </row>
    <row r="109" spans="1:27" x14ac:dyDescent="0.35">
      <c r="A109" s="31" t="s">
        <v>121</v>
      </c>
      <c r="B109" s="31" t="s">
        <v>72</v>
      </c>
      <c r="C109" s="34">
        <v>44.028247999999998</v>
      </c>
      <c r="D109" s="34">
        <v>48.771693999999997</v>
      </c>
      <c r="E109" s="34">
        <v>59.9772069999999</v>
      </c>
      <c r="F109" s="34">
        <v>63.870010000000001</v>
      </c>
      <c r="G109" s="34">
        <v>87.762509999999907</v>
      </c>
      <c r="H109" s="34">
        <v>130.60669999999999</v>
      </c>
      <c r="I109" s="34">
        <v>189.17458999999999</v>
      </c>
      <c r="J109" s="34">
        <v>270.51</v>
      </c>
      <c r="K109" s="34">
        <v>383.84050000000002</v>
      </c>
      <c r="L109" s="34">
        <v>527.36040000000003</v>
      </c>
      <c r="M109" s="34">
        <v>578.37729999999999</v>
      </c>
      <c r="N109" s="34">
        <v>688.78570000000002</v>
      </c>
      <c r="O109" s="34">
        <v>747.04254000000003</v>
      </c>
      <c r="P109" s="34">
        <v>800.7636</v>
      </c>
      <c r="Q109" s="34">
        <v>910.60239999999999</v>
      </c>
      <c r="R109" s="34">
        <v>977.26120000000003</v>
      </c>
      <c r="S109" s="34">
        <v>1029.6256000000001</v>
      </c>
      <c r="T109" s="34">
        <v>1105.7915</v>
      </c>
      <c r="U109" s="34">
        <v>1195.8661999999999</v>
      </c>
      <c r="V109" s="34">
        <v>1226.1721</v>
      </c>
      <c r="W109" s="34">
        <v>1262.3970999999999</v>
      </c>
      <c r="X109" s="34">
        <v>1292.9801</v>
      </c>
      <c r="Y109" s="34">
        <v>1295.2275</v>
      </c>
      <c r="Z109" s="34">
        <v>1422.0569</v>
      </c>
      <c r="AA109" s="34">
        <v>1470.5643</v>
      </c>
    </row>
    <row r="111" spans="1:27" x14ac:dyDescent="0.35">
      <c r="A111" s="19" t="s">
        <v>117</v>
      </c>
      <c r="B111" s="19" t="s">
        <v>118</v>
      </c>
      <c r="C111" s="19" t="s">
        <v>75</v>
      </c>
      <c r="D111" s="19" t="s">
        <v>82</v>
      </c>
      <c r="E111" s="19" t="s">
        <v>83</v>
      </c>
      <c r="F111" s="19" t="s">
        <v>84</v>
      </c>
      <c r="G111" s="19" t="s">
        <v>85</v>
      </c>
      <c r="H111" s="19" t="s">
        <v>86</v>
      </c>
      <c r="I111" s="19" t="s">
        <v>87</v>
      </c>
      <c r="J111" s="19" t="s">
        <v>88</v>
      </c>
      <c r="K111" s="19" t="s">
        <v>89</v>
      </c>
      <c r="L111" s="19" t="s">
        <v>90</v>
      </c>
      <c r="M111" s="19" t="s">
        <v>91</v>
      </c>
      <c r="N111" s="19" t="s">
        <v>92</v>
      </c>
      <c r="O111" s="19" t="s">
        <v>93</v>
      </c>
      <c r="P111" s="19" t="s">
        <v>94</v>
      </c>
      <c r="Q111" s="19" t="s">
        <v>95</v>
      </c>
      <c r="R111" s="19" t="s">
        <v>96</v>
      </c>
      <c r="S111" s="19" t="s">
        <v>97</v>
      </c>
      <c r="T111" s="19" t="s">
        <v>98</v>
      </c>
      <c r="U111" s="19" t="s">
        <v>99</v>
      </c>
      <c r="V111" s="19" t="s">
        <v>100</v>
      </c>
      <c r="W111" s="19" t="s">
        <v>101</v>
      </c>
      <c r="X111" s="19" t="s">
        <v>102</v>
      </c>
      <c r="Y111" s="19" t="s">
        <v>103</v>
      </c>
      <c r="Z111" s="19" t="s">
        <v>104</v>
      </c>
      <c r="AA111" s="19" t="s">
        <v>105</v>
      </c>
    </row>
    <row r="112" spans="1:27" x14ac:dyDescent="0.35">
      <c r="A112" s="31" t="s">
        <v>122</v>
      </c>
      <c r="B112" s="31" t="s">
        <v>67</v>
      </c>
      <c r="C112" s="34">
        <v>79.031575989700002</v>
      </c>
      <c r="D112" s="34">
        <v>76.325994326499981</v>
      </c>
      <c r="E112" s="34">
        <v>90.473554758499986</v>
      </c>
      <c r="F112" s="34">
        <v>78.659688774199992</v>
      </c>
      <c r="G112" s="34">
        <v>76.479591341000003</v>
      </c>
      <c r="H112" s="34">
        <v>80.34708496899998</v>
      </c>
      <c r="I112" s="34">
        <v>79.636069210299894</v>
      </c>
      <c r="J112" s="34">
        <v>74.795672461999999</v>
      </c>
      <c r="K112" s="34">
        <v>78.376892302000002</v>
      </c>
      <c r="L112" s="34">
        <v>191.28098199999999</v>
      </c>
      <c r="M112" s="34">
        <v>185.511570599999</v>
      </c>
      <c r="N112" s="34">
        <v>547.14738799999895</v>
      </c>
      <c r="O112" s="34">
        <v>538.52181729999984</v>
      </c>
      <c r="P112" s="34">
        <v>497.36265859999997</v>
      </c>
      <c r="Q112" s="34">
        <v>523.855503</v>
      </c>
      <c r="R112" s="34">
        <v>528.12149699999986</v>
      </c>
      <c r="S112" s="34">
        <v>711.39904799999999</v>
      </c>
      <c r="T112" s="34">
        <v>702.3038487</v>
      </c>
      <c r="U112" s="34">
        <v>706.92079540000009</v>
      </c>
      <c r="V112" s="34">
        <v>681.71925959999896</v>
      </c>
      <c r="W112" s="34">
        <v>776.76738599999999</v>
      </c>
      <c r="X112" s="34">
        <v>760.19812999999999</v>
      </c>
      <c r="Y112" s="34">
        <v>734.03110100000004</v>
      </c>
      <c r="Z112" s="34">
        <v>1344.523455</v>
      </c>
      <c r="AA112" s="34">
        <v>1358.8637560000002</v>
      </c>
    </row>
    <row r="113" spans="1:27" x14ac:dyDescent="0.35">
      <c r="A113" s="31" t="s">
        <v>122</v>
      </c>
      <c r="B113" s="31" t="s">
        <v>113</v>
      </c>
      <c r="C113" s="34">
        <v>0</v>
      </c>
      <c r="D113" s="34">
        <v>0</v>
      </c>
      <c r="E113" s="34">
        <v>0</v>
      </c>
      <c r="F113" s="34">
        <v>2.1807174000000001E-3</v>
      </c>
      <c r="G113" s="34">
        <v>2.2992080000000001E-3</v>
      </c>
      <c r="H113" s="34">
        <v>2.5411912E-3</v>
      </c>
      <c r="I113" s="34">
        <v>2.7192853999999998E-3</v>
      </c>
      <c r="J113" s="34">
        <v>2.8237938000000001E-3</v>
      </c>
      <c r="K113" s="34">
        <v>3.1471425000000001E-3</v>
      </c>
      <c r="L113" s="34">
        <v>4.0248280000000003E-3</v>
      </c>
      <c r="M113" s="34">
        <v>4.0529323999999997E-3</v>
      </c>
      <c r="N113" s="34">
        <v>4.9953577000000004E-3</v>
      </c>
      <c r="O113" s="34">
        <v>5.1053050000000001E-3</v>
      </c>
      <c r="P113" s="34">
        <v>5.1969382999999996E-3</v>
      </c>
      <c r="Q113" s="34">
        <v>6.2967450000000003E-3</v>
      </c>
      <c r="R113" s="34">
        <v>7.0369355E-3</v>
      </c>
      <c r="S113" s="34">
        <v>1.4870960000000001E-2</v>
      </c>
      <c r="T113" s="34">
        <v>1.4960744E-2</v>
      </c>
      <c r="U113" s="34">
        <v>1.51227339999999E-2</v>
      </c>
      <c r="V113" s="34">
        <v>1.5433413999999999E-2</v>
      </c>
      <c r="W113" s="34">
        <v>2.1335819999999998E-2</v>
      </c>
      <c r="X113" s="34">
        <v>2.1185144999999999E-2</v>
      </c>
      <c r="Y113" s="34">
        <v>2.1128879999999999E-2</v>
      </c>
      <c r="Z113" s="34">
        <v>2.7785945999999999E-2</v>
      </c>
      <c r="AA113" s="34">
        <v>2.8234974999999999E-2</v>
      </c>
    </row>
    <row r="114" spans="1:27" x14ac:dyDescent="0.35">
      <c r="A114" s="31" t="s">
        <v>122</v>
      </c>
      <c r="B114" s="31" t="s">
        <v>72</v>
      </c>
      <c r="C114" s="34">
        <v>72.910700000000006</v>
      </c>
      <c r="D114" s="34">
        <v>64.275750000000002</v>
      </c>
      <c r="E114" s="34">
        <v>64.088239999999999</v>
      </c>
      <c r="F114" s="34">
        <v>48.486794000000003</v>
      </c>
      <c r="G114" s="34">
        <v>53.571841999999997</v>
      </c>
      <c r="H114" s="34">
        <v>69.906909999999996</v>
      </c>
      <c r="I114" s="34">
        <v>92.976959999999906</v>
      </c>
      <c r="J114" s="34">
        <v>128.60199</v>
      </c>
      <c r="K114" s="34">
        <v>163.85187999999999</v>
      </c>
      <c r="L114" s="34">
        <v>201.9195</v>
      </c>
      <c r="M114" s="34">
        <v>220.45931999999999</v>
      </c>
      <c r="N114" s="34">
        <v>244.20878999999999</v>
      </c>
      <c r="O114" s="34">
        <v>256.14287999999999</v>
      </c>
      <c r="P114" s="34">
        <v>270.91057999999998</v>
      </c>
      <c r="Q114" s="34">
        <v>310.020229999999</v>
      </c>
      <c r="R114" s="34">
        <v>329.2593</v>
      </c>
      <c r="S114" s="34">
        <v>345.40035999999998</v>
      </c>
      <c r="T114" s="34">
        <v>358.5872</v>
      </c>
      <c r="U114" s="34">
        <v>383.86205999999999</v>
      </c>
      <c r="V114" s="34">
        <v>394.02181999999999</v>
      </c>
      <c r="W114" s="34">
        <v>411.39553999999998</v>
      </c>
      <c r="X114" s="34">
        <v>417.66539999999998</v>
      </c>
      <c r="Y114" s="34">
        <v>420.69247000000001</v>
      </c>
      <c r="Z114" s="34">
        <v>427.91744999999997</v>
      </c>
      <c r="AA114" s="34">
        <v>450.22528</v>
      </c>
    </row>
    <row r="116" spans="1:27" x14ac:dyDescent="0.35">
      <c r="A116" s="19" t="s">
        <v>117</v>
      </c>
      <c r="B116" s="19" t="s">
        <v>118</v>
      </c>
      <c r="C116" s="19" t="s">
        <v>75</v>
      </c>
      <c r="D116" s="19" t="s">
        <v>82</v>
      </c>
      <c r="E116" s="19" t="s">
        <v>83</v>
      </c>
      <c r="F116" s="19" t="s">
        <v>84</v>
      </c>
      <c r="G116" s="19" t="s">
        <v>85</v>
      </c>
      <c r="H116" s="19" t="s">
        <v>86</v>
      </c>
      <c r="I116" s="19" t="s">
        <v>87</v>
      </c>
      <c r="J116" s="19" t="s">
        <v>88</v>
      </c>
      <c r="K116" s="19" t="s">
        <v>89</v>
      </c>
      <c r="L116" s="19" t="s">
        <v>90</v>
      </c>
      <c r="M116" s="19" t="s">
        <v>91</v>
      </c>
      <c r="N116" s="19" t="s">
        <v>92</v>
      </c>
      <c r="O116" s="19" t="s">
        <v>93</v>
      </c>
      <c r="P116" s="19" t="s">
        <v>94</v>
      </c>
      <c r="Q116" s="19" t="s">
        <v>95</v>
      </c>
      <c r="R116" s="19" t="s">
        <v>96</v>
      </c>
      <c r="S116" s="19" t="s">
        <v>97</v>
      </c>
      <c r="T116" s="19" t="s">
        <v>98</v>
      </c>
      <c r="U116" s="19" t="s">
        <v>99</v>
      </c>
      <c r="V116" s="19" t="s">
        <v>100</v>
      </c>
      <c r="W116" s="19" t="s">
        <v>101</v>
      </c>
      <c r="X116" s="19" t="s">
        <v>102</v>
      </c>
      <c r="Y116" s="19" t="s">
        <v>103</v>
      </c>
      <c r="Z116" s="19" t="s">
        <v>104</v>
      </c>
      <c r="AA116" s="19" t="s">
        <v>105</v>
      </c>
    </row>
    <row r="117" spans="1:27" x14ac:dyDescent="0.35">
      <c r="A117" s="31" t="s">
        <v>123</v>
      </c>
      <c r="B117" s="31" t="s">
        <v>67</v>
      </c>
      <c r="C117" s="34">
        <v>2.0306266E-3</v>
      </c>
      <c r="D117" s="34">
        <v>2.3492053000000001E-3</v>
      </c>
      <c r="E117" s="34">
        <v>2.2869589999999999E-3</v>
      </c>
      <c r="F117" s="34">
        <v>2.2751201999999999E-3</v>
      </c>
      <c r="G117" s="34">
        <v>2.3890154000000001E-3</v>
      </c>
      <c r="H117" s="34">
        <v>3.3329555E-3</v>
      </c>
      <c r="I117" s="34">
        <v>4.2130329999999997E-3</v>
      </c>
      <c r="J117" s="34">
        <v>4.6921964000000002E-3</v>
      </c>
      <c r="K117" s="34">
        <v>4.5967637999999996E-3</v>
      </c>
      <c r="L117" s="34">
        <v>8.0270610000000003E-3</v>
      </c>
      <c r="M117" s="34">
        <v>1.21215389999999E-2</v>
      </c>
      <c r="N117" s="34">
        <v>1.254251E-2</v>
      </c>
      <c r="O117" s="34">
        <v>1.1981640999999999E-2</v>
      </c>
      <c r="P117" s="34">
        <v>1.2632541000000001E-2</v>
      </c>
      <c r="Q117" s="34">
        <v>1.3855551000000001E-2</v>
      </c>
      <c r="R117" s="34">
        <v>1.44989835E-2</v>
      </c>
      <c r="S117" s="34">
        <v>1.4751083999999999E-2</v>
      </c>
      <c r="T117" s="34">
        <v>1.4139428000000001E-2</v>
      </c>
      <c r="U117" s="34">
        <v>1.4948806E-2</v>
      </c>
      <c r="V117" s="34">
        <v>1.7827908E-2</v>
      </c>
      <c r="W117" s="34">
        <v>2.0787944999999999E-2</v>
      </c>
      <c r="X117" s="34">
        <v>2.0789354999999999E-2</v>
      </c>
      <c r="Y117" s="34">
        <v>2.2822814E-2</v>
      </c>
      <c r="Z117" s="34">
        <v>2.3885257999999999E-2</v>
      </c>
      <c r="AA117" s="34">
        <v>2.3273972999999899E-2</v>
      </c>
    </row>
    <row r="118" spans="1:27" x14ac:dyDescent="0.35">
      <c r="A118" s="31" t="s">
        <v>123</v>
      </c>
      <c r="B118" s="31" t="s">
        <v>113</v>
      </c>
      <c r="C118" s="34">
        <v>0</v>
      </c>
      <c r="D118" s="34">
        <v>0</v>
      </c>
      <c r="E118" s="34">
        <v>0</v>
      </c>
      <c r="F118" s="34">
        <v>3.1082771999999901E-3</v>
      </c>
      <c r="G118" s="34">
        <v>3.5554639999999999E-3</v>
      </c>
      <c r="H118" s="34">
        <v>3.69767219999999E-3</v>
      </c>
      <c r="I118" s="34">
        <v>3.9203203999999998E-3</v>
      </c>
      <c r="J118" s="34">
        <v>4.1958005000000001E-3</v>
      </c>
      <c r="K118" s="34">
        <v>4.3959096000000001E-3</v>
      </c>
      <c r="L118" s="34">
        <v>4.6074820000000004E-3</v>
      </c>
      <c r="M118" s="34">
        <v>6.4352042999999996E-3</v>
      </c>
      <c r="N118" s="34">
        <v>8.2593990000000006E-3</v>
      </c>
      <c r="O118" s="34">
        <v>8.2251624999999991E-3</v>
      </c>
      <c r="P118" s="34">
        <v>8.6049209999999998E-3</v>
      </c>
      <c r="Q118" s="34">
        <v>1.1860842E-2</v>
      </c>
      <c r="R118" s="34">
        <v>1.3345716000000001E-2</v>
      </c>
      <c r="S118" s="34">
        <v>1.32507589999999E-2</v>
      </c>
      <c r="T118" s="34">
        <v>1.316779E-2</v>
      </c>
      <c r="U118" s="34">
        <v>1.6225885999999998E-2</v>
      </c>
      <c r="V118" s="34">
        <v>1.6835012999999999E-2</v>
      </c>
      <c r="W118" s="34">
        <v>4.2155273E-2</v>
      </c>
      <c r="X118" s="34">
        <v>4.1513309999999998E-2</v>
      </c>
      <c r="Y118" s="34">
        <v>4.0817920000000001E-2</v>
      </c>
      <c r="Z118" s="34">
        <v>4.244448E-2</v>
      </c>
      <c r="AA118" s="34">
        <v>4.1406202999999898E-2</v>
      </c>
    </row>
    <row r="119" spans="1:27" x14ac:dyDescent="0.35">
      <c r="A119" s="31" t="s">
        <v>123</v>
      </c>
      <c r="B119" s="31" t="s">
        <v>72</v>
      </c>
      <c r="C119" s="34">
        <v>0.30926877000000003</v>
      </c>
      <c r="D119" s="34">
        <v>0.25952384000000001</v>
      </c>
      <c r="E119" s="34">
        <v>1.7120526</v>
      </c>
      <c r="F119" s="34">
        <v>1.4285238</v>
      </c>
      <c r="G119" s="34">
        <v>2.1984366999999998</v>
      </c>
      <c r="H119" s="34">
        <v>4.3669533999999999</v>
      </c>
      <c r="I119" s="34">
        <v>5.5821055999999896</v>
      </c>
      <c r="J119" s="34">
        <v>7.1080179999999897</v>
      </c>
      <c r="K119" s="34">
        <v>12.827305000000001</v>
      </c>
      <c r="L119" s="34">
        <v>16.968292000000002</v>
      </c>
      <c r="M119" s="34">
        <v>34.548922999999903</v>
      </c>
      <c r="N119" s="34">
        <v>42.943040000000003</v>
      </c>
      <c r="O119" s="34">
        <v>41.371279999999999</v>
      </c>
      <c r="P119" s="34">
        <v>40.400230000000001</v>
      </c>
      <c r="Q119" s="34">
        <v>55.544693000000002</v>
      </c>
      <c r="R119" s="34">
        <v>60.657642000000003</v>
      </c>
      <c r="S119" s="34">
        <v>55.397399999999998</v>
      </c>
      <c r="T119" s="34">
        <v>61.370890000000003</v>
      </c>
      <c r="U119" s="34">
        <v>79.024860000000004</v>
      </c>
      <c r="V119" s="34">
        <v>60.773826999999997</v>
      </c>
      <c r="W119" s="34">
        <v>87.339730000000003</v>
      </c>
      <c r="X119" s="34">
        <v>85.410736</v>
      </c>
      <c r="Y119" s="34">
        <v>69.879074000000003</v>
      </c>
      <c r="Z119" s="34">
        <v>79.778824</v>
      </c>
      <c r="AA119" s="34">
        <v>79.472915999999998</v>
      </c>
    </row>
    <row r="122" spans="1:27" x14ac:dyDescent="0.35">
      <c r="A122" s="28" t="s">
        <v>125</v>
      </c>
    </row>
    <row r="123" spans="1:27" x14ac:dyDescent="0.35">
      <c r="A123" s="19" t="s">
        <v>117</v>
      </c>
      <c r="B123" s="19" t="s">
        <v>118</v>
      </c>
      <c r="C123" s="19" t="s">
        <v>75</v>
      </c>
      <c r="D123" s="19" t="s">
        <v>82</v>
      </c>
      <c r="E123" s="19" t="s">
        <v>83</v>
      </c>
      <c r="F123" s="19" t="s">
        <v>84</v>
      </c>
      <c r="G123" s="19" t="s">
        <v>85</v>
      </c>
      <c r="H123" s="19" t="s">
        <v>86</v>
      </c>
      <c r="I123" s="19" t="s">
        <v>87</v>
      </c>
      <c r="J123" s="19" t="s">
        <v>88</v>
      </c>
      <c r="K123" s="19" t="s">
        <v>89</v>
      </c>
      <c r="L123" s="19" t="s">
        <v>90</v>
      </c>
      <c r="M123" s="19" t="s">
        <v>91</v>
      </c>
      <c r="N123" s="19" t="s">
        <v>92</v>
      </c>
      <c r="O123" s="19" t="s">
        <v>93</v>
      </c>
      <c r="P123" s="19" t="s">
        <v>94</v>
      </c>
      <c r="Q123" s="19" t="s">
        <v>95</v>
      </c>
      <c r="R123" s="19" t="s">
        <v>96</v>
      </c>
      <c r="S123" s="19" t="s">
        <v>97</v>
      </c>
      <c r="T123" s="19" t="s">
        <v>98</v>
      </c>
      <c r="U123" s="19" t="s">
        <v>99</v>
      </c>
      <c r="V123" s="19" t="s">
        <v>100</v>
      </c>
      <c r="W123" s="19" t="s">
        <v>101</v>
      </c>
      <c r="X123" s="19" t="s">
        <v>102</v>
      </c>
      <c r="Y123" s="19" t="s">
        <v>103</v>
      </c>
      <c r="Z123" s="19" t="s">
        <v>104</v>
      </c>
      <c r="AA123" s="19" t="s">
        <v>105</v>
      </c>
    </row>
    <row r="124" spans="1:27" x14ac:dyDescent="0.35">
      <c r="A124" s="31" t="s">
        <v>38</v>
      </c>
      <c r="B124" s="31" t="s">
        <v>22</v>
      </c>
      <c r="C124" s="34">
        <v>17145.489978206322</v>
      </c>
      <c r="D124" s="34">
        <v>19784.765785942203</v>
      </c>
      <c r="E124" s="34">
        <v>21664.437430434238</v>
      </c>
      <c r="F124" s="34">
        <v>22910.385326249238</v>
      </c>
      <c r="G124" s="34">
        <v>23512.81826405245</v>
      </c>
      <c r="H124" s="34">
        <v>25564.021347524867</v>
      </c>
      <c r="I124" s="34">
        <v>25996.476101186709</v>
      </c>
      <c r="J124" s="34">
        <v>23579.080778011717</v>
      </c>
      <c r="K124" s="34">
        <v>25248.923168083435</v>
      </c>
      <c r="L124" s="34">
        <v>26668.693220210858</v>
      </c>
      <c r="M124" s="34">
        <v>27678.470119727099</v>
      </c>
      <c r="N124" s="34">
        <v>28365.799942812915</v>
      </c>
      <c r="O124" s="34">
        <v>28527.067649830889</v>
      </c>
      <c r="P124" s="34">
        <v>29099.762646856849</v>
      </c>
      <c r="Q124" s="34">
        <v>33248.844592870817</v>
      </c>
      <c r="R124" s="34">
        <v>35155.74908005543</v>
      </c>
      <c r="S124" s="34">
        <v>32382.034440918625</v>
      </c>
      <c r="T124" s="34">
        <v>35066.916144608171</v>
      </c>
      <c r="U124" s="34">
        <v>37441.690849482198</v>
      </c>
      <c r="V124" s="34">
        <v>39460.768670919133</v>
      </c>
      <c r="W124" s="34">
        <v>41104.855647858967</v>
      </c>
      <c r="X124" s="34">
        <v>41667.249239336968</v>
      </c>
      <c r="Y124" s="34">
        <v>42206.251080597787</v>
      </c>
      <c r="Z124" s="34">
        <v>47004.052228784058</v>
      </c>
      <c r="AA124" s="34">
        <v>48821.095705111773</v>
      </c>
    </row>
    <row r="125" spans="1:27" collapsed="1" x14ac:dyDescent="0.35">
      <c r="A125" s="31" t="s">
        <v>38</v>
      </c>
      <c r="B125" s="31" t="s">
        <v>73</v>
      </c>
      <c r="C125" s="34">
        <v>186.50440413159112</v>
      </c>
      <c r="D125" s="34">
        <v>237.88625243392528</v>
      </c>
      <c r="E125" s="34">
        <v>306.4820373906785</v>
      </c>
      <c r="F125" s="34">
        <v>400.36361221286575</v>
      </c>
      <c r="G125" s="34">
        <v>476.85577981200703</v>
      </c>
      <c r="H125" s="34">
        <v>531.49792805868253</v>
      </c>
      <c r="I125" s="34">
        <v>590.36173040330334</v>
      </c>
      <c r="J125" s="34">
        <v>645.1423279414164</v>
      </c>
      <c r="K125" s="34">
        <v>704.50286830308892</v>
      </c>
      <c r="L125" s="34">
        <v>702.96326772299346</v>
      </c>
      <c r="M125" s="34">
        <v>697.01941920536649</v>
      </c>
      <c r="N125" s="34">
        <v>664.24835076435511</v>
      </c>
      <c r="O125" s="34">
        <v>640.19197581317189</v>
      </c>
      <c r="P125" s="34">
        <v>633.76286584997104</v>
      </c>
      <c r="Q125" s="34">
        <v>653.52266476188493</v>
      </c>
      <c r="R125" s="34">
        <v>670.22708643765634</v>
      </c>
      <c r="S125" s="34">
        <v>689.59151343929682</v>
      </c>
      <c r="T125" s="34">
        <v>722.9204351215576</v>
      </c>
      <c r="U125" s="34">
        <v>762.20125472083566</v>
      </c>
      <c r="V125" s="34">
        <v>773.26358004426822</v>
      </c>
      <c r="W125" s="34">
        <v>783.88818098577724</v>
      </c>
      <c r="X125" s="34">
        <v>795.83436082234891</v>
      </c>
      <c r="Y125" s="34">
        <v>809.86804450108013</v>
      </c>
      <c r="Z125" s="34">
        <v>818.37747742191652</v>
      </c>
      <c r="AA125" s="34">
        <v>830.06842693936699</v>
      </c>
    </row>
    <row r="126" spans="1:27" collapsed="1" x14ac:dyDescent="0.35">
      <c r="A126" s="31" t="s">
        <v>38</v>
      </c>
      <c r="B126" s="31" t="s">
        <v>74</v>
      </c>
      <c r="C126" s="34">
        <v>219.41634845423675</v>
      </c>
      <c r="D126" s="34">
        <v>279.86718342952292</v>
      </c>
      <c r="E126" s="34">
        <v>360.56649178127111</v>
      </c>
      <c r="F126" s="34">
        <v>471.01569051554685</v>
      </c>
      <c r="G126" s="34">
        <v>561.00863381695672</v>
      </c>
      <c r="H126" s="34">
        <v>625.29288276015154</v>
      </c>
      <c r="I126" s="34">
        <v>694.54759147074731</v>
      </c>
      <c r="J126" s="34">
        <v>758.98798628182567</v>
      </c>
      <c r="K126" s="34">
        <v>828.83078495341374</v>
      </c>
      <c r="L126" s="34">
        <v>827.01742170435125</v>
      </c>
      <c r="M126" s="34">
        <v>820.02539432271465</v>
      </c>
      <c r="N126" s="34">
        <v>781.46845493522153</v>
      </c>
      <c r="O126" s="34">
        <v>753.17251277123319</v>
      </c>
      <c r="P126" s="34">
        <v>745.60653331901801</v>
      </c>
      <c r="Q126" s="34">
        <v>768.84616067200784</v>
      </c>
      <c r="R126" s="34">
        <v>788.50182785013192</v>
      </c>
      <c r="S126" s="34">
        <v>811.28507048603785</v>
      </c>
      <c r="T126" s="34">
        <v>850.49520510558716</v>
      </c>
      <c r="U126" s="34">
        <v>896.71303964086871</v>
      </c>
      <c r="V126" s="34">
        <v>909.72106549859313</v>
      </c>
      <c r="W126" s="34">
        <v>922.21905186261836</v>
      </c>
      <c r="X126" s="34">
        <v>936.27696760137985</v>
      </c>
      <c r="Y126" s="34">
        <v>952.7851323184359</v>
      </c>
      <c r="Z126" s="34">
        <v>962.79675325184962</v>
      </c>
      <c r="AA126" s="34">
        <v>976.55469369621528</v>
      </c>
    </row>
    <row r="128" spans="1:27" x14ac:dyDescent="0.35">
      <c r="A128" s="19" t="s">
        <v>117</v>
      </c>
      <c r="B128" s="19" t="s">
        <v>118</v>
      </c>
      <c r="C128" s="19" t="s">
        <v>75</v>
      </c>
      <c r="D128" s="19" t="s">
        <v>82</v>
      </c>
      <c r="E128" s="19" t="s">
        <v>83</v>
      </c>
      <c r="F128" s="19" t="s">
        <v>84</v>
      </c>
      <c r="G128" s="19" t="s">
        <v>85</v>
      </c>
      <c r="H128" s="19" t="s">
        <v>86</v>
      </c>
      <c r="I128" s="19" t="s">
        <v>87</v>
      </c>
      <c r="J128" s="19" t="s">
        <v>88</v>
      </c>
      <c r="K128" s="19" t="s">
        <v>89</v>
      </c>
      <c r="L128" s="19" t="s">
        <v>90</v>
      </c>
      <c r="M128" s="19" t="s">
        <v>91</v>
      </c>
      <c r="N128" s="19" t="s">
        <v>92</v>
      </c>
      <c r="O128" s="19" t="s">
        <v>93</v>
      </c>
      <c r="P128" s="19" t="s">
        <v>94</v>
      </c>
      <c r="Q128" s="19" t="s">
        <v>95</v>
      </c>
      <c r="R128" s="19" t="s">
        <v>96</v>
      </c>
      <c r="S128" s="19" t="s">
        <v>97</v>
      </c>
      <c r="T128" s="19" t="s">
        <v>98</v>
      </c>
      <c r="U128" s="19" t="s">
        <v>99</v>
      </c>
      <c r="V128" s="19" t="s">
        <v>100</v>
      </c>
      <c r="W128" s="19" t="s">
        <v>101</v>
      </c>
      <c r="X128" s="19" t="s">
        <v>102</v>
      </c>
      <c r="Y128" s="19" t="s">
        <v>103</v>
      </c>
      <c r="Z128" s="19" t="s">
        <v>104</v>
      </c>
      <c r="AA128" s="19" t="s">
        <v>105</v>
      </c>
    </row>
    <row r="129" spans="1:27" x14ac:dyDescent="0.35">
      <c r="A129" s="31" t="s">
        <v>119</v>
      </c>
      <c r="B129" s="31" t="s">
        <v>22</v>
      </c>
      <c r="C129" s="27">
        <v>4522.6543362107441</v>
      </c>
      <c r="D129" s="27">
        <v>5518.2131180634397</v>
      </c>
      <c r="E129" s="27">
        <v>6085.9101170048079</v>
      </c>
      <c r="F129" s="27">
        <v>6796.871391641067</v>
      </c>
      <c r="G129" s="27">
        <v>7020.0841997154357</v>
      </c>
      <c r="H129" s="27">
        <v>7812.1182841012924</v>
      </c>
      <c r="I129" s="27">
        <v>7761.0931957577568</v>
      </c>
      <c r="J129" s="27">
        <v>6992.0709614790549</v>
      </c>
      <c r="K129" s="27">
        <v>7292.9890738150161</v>
      </c>
      <c r="L129" s="27">
        <v>7820.5604460131935</v>
      </c>
      <c r="M129" s="27">
        <v>8271.6107742393524</v>
      </c>
      <c r="N129" s="27">
        <v>8225.7601491486566</v>
      </c>
      <c r="O129" s="27">
        <v>8453.7134810475418</v>
      </c>
      <c r="P129" s="27">
        <v>8614.8116288029396</v>
      </c>
      <c r="Q129" s="27">
        <v>10231.764694118485</v>
      </c>
      <c r="R129" s="27">
        <v>10687.074535049263</v>
      </c>
      <c r="S129" s="27">
        <v>9810.2290717054875</v>
      </c>
      <c r="T129" s="27">
        <v>10378.350535636013</v>
      </c>
      <c r="U129" s="27">
        <v>11268.328807808461</v>
      </c>
      <c r="V129" s="27">
        <v>12160.627865151137</v>
      </c>
      <c r="W129" s="27">
        <v>12309.245334697471</v>
      </c>
      <c r="X129" s="27">
        <v>12710.994469651945</v>
      </c>
      <c r="Y129" s="27">
        <v>12816.279872881589</v>
      </c>
      <c r="Z129" s="27">
        <v>14734.881417983059</v>
      </c>
      <c r="AA129" s="27">
        <v>15109.629910274643</v>
      </c>
    </row>
    <row r="130" spans="1:27" x14ac:dyDescent="0.35">
      <c r="A130" s="31" t="s">
        <v>119</v>
      </c>
      <c r="B130" s="31" t="s">
        <v>73</v>
      </c>
      <c r="C130" s="34">
        <v>67.083278110504011</v>
      </c>
      <c r="D130" s="34">
        <v>90.773733716011009</v>
      </c>
      <c r="E130" s="34">
        <v>122.186797091484</v>
      </c>
      <c r="F130" s="34">
        <v>165.18950468063349</v>
      </c>
      <c r="G130" s="34">
        <v>199.315328472137</v>
      </c>
      <c r="H130" s="34">
        <v>223.32799890136701</v>
      </c>
      <c r="I130" s="34">
        <v>246.981540124893</v>
      </c>
      <c r="J130" s="34">
        <v>265.59731526946996</v>
      </c>
      <c r="K130" s="34">
        <v>288.48734927177401</v>
      </c>
      <c r="L130" s="34">
        <v>288.238157705307</v>
      </c>
      <c r="M130" s="34">
        <v>285.09918153071396</v>
      </c>
      <c r="N130" s="34">
        <v>269.38727728843651</v>
      </c>
      <c r="O130" s="34">
        <v>259.24569218540148</v>
      </c>
      <c r="P130" s="34">
        <v>254.57350298655001</v>
      </c>
      <c r="Q130" s="34">
        <v>260.90648972392052</v>
      </c>
      <c r="R130" s="34">
        <v>266.37466287422149</v>
      </c>
      <c r="S130" s="34">
        <v>273.72827791053049</v>
      </c>
      <c r="T130" s="34">
        <v>285.30712826883752</v>
      </c>
      <c r="U130" s="34">
        <v>299.98390311384202</v>
      </c>
      <c r="V130" s="34">
        <v>303.1646437788005</v>
      </c>
      <c r="W130" s="34">
        <v>306.53398448944051</v>
      </c>
      <c r="X130" s="34">
        <v>309.93474619239549</v>
      </c>
      <c r="Y130" s="34">
        <v>314.06558474421502</v>
      </c>
      <c r="Z130" s="34">
        <v>316.353100874424</v>
      </c>
      <c r="AA130" s="34">
        <v>319.59203091669048</v>
      </c>
    </row>
    <row r="131" spans="1:27" x14ac:dyDescent="0.35">
      <c r="A131" s="31" t="s">
        <v>119</v>
      </c>
      <c r="B131" s="31" t="s">
        <v>74</v>
      </c>
      <c r="C131" s="34">
        <v>78.920876428603989</v>
      </c>
      <c r="D131" s="34">
        <v>106.79409444929651</v>
      </c>
      <c r="E131" s="34">
        <v>143.7490937385555</v>
      </c>
      <c r="F131" s="34">
        <v>194.340532733917</v>
      </c>
      <c r="G131" s="34">
        <v>234.49067391490902</v>
      </c>
      <c r="H131" s="34">
        <v>262.7376984627245</v>
      </c>
      <c r="I131" s="34">
        <v>290.57005102190351</v>
      </c>
      <c r="J131" s="34">
        <v>312.467140757322</v>
      </c>
      <c r="K131" s="34">
        <v>339.39899763554297</v>
      </c>
      <c r="L131" s="34">
        <v>339.10455336379999</v>
      </c>
      <c r="M131" s="34">
        <v>335.41106123003351</v>
      </c>
      <c r="N131" s="34">
        <v>316.92726326663751</v>
      </c>
      <c r="O131" s="34">
        <v>304.99706896674599</v>
      </c>
      <c r="P131" s="34">
        <v>299.49971099519701</v>
      </c>
      <c r="Q131" s="34">
        <v>306.94599087929703</v>
      </c>
      <c r="R131" s="34">
        <v>313.38260677218403</v>
      </c>
      <c r="S131" s="34">
        <v>322.03462897312602</v>
      </c>
      <c r="T131" s="34">
        <v>335.65288859474646</v>
      </c>
      <c r="U131" s="34">
        <v>352.924280156534</v>
      </c>
      <c r="V131" s="34">
        <v>356.66453337021147</v>
      </c>
      <c r="W131" s="34">
        <v>360.62823678684202</v>
      </c>
      <c r="X131" s="34">
        <v>364.63172187471349</v>
      </c>
      <c r="Y131" s="34">
        <v>369.48929147195798</v>
      </c>
      <c r="Z131" s="34">
        <v>372.1796815919875</v>
      </c>
      <c r="AA131" s="34">
        <v>375.99363698530198</v>
      </c>
    </row>
    <row r="133" spans="1:27" x14ac:dyDescent="0.35">
      <c r="A133" s="19" t="s">
        <v>117</v>
      </c>
      <c r="B133" s="19" t="s">
        <v>118</v>
      </c>
      <c r="C133" s="19" t="s">
        <v>75</v>
      </c>
      <c r="D133" s="19" t="s">
        <v>82</v>
      </c>
      <c r="E133" s="19" t="s">
        <v>83</v>
      </c>
      <c r="F133" s="19" t="s">
        <v>84</v>
      </c>
      <c r="G133" s="19" t="s">
        <v>85</v>
      </c>
      <c r="H133" s="19" t="s">
        <v>86</v>
      </c>
      <c r="I133" s="19" t="s">
        <v>87</v>
      </c>
      <c r="J133" s="19" t="s">
        <v>88</v>
      </c>
      <c r="K133" s="19" t="s">
        <v>89</v>
      </c>
      <c r="L133" s="19" t="s">
        <v>90</v>
      </c>
      <c r="M133" s="19" t="s">
        <v>91</v>
      </c>
      <c r="N133" s="19" t="s">
        <v>92</v>
      </c>
      <c r="O133" s="19" t="s">
        <v>93</v>
      </c>
      <c r="P133" s="19" t="s">
        <v>94</v>
      </c>
      <c r="Q133" s="19" t="s">
        <v>95</v>
      </c>
      <c r="R133" s="19" t="s">
        <v>96</v>
      </c>
      <c r="S133" s="19" t="s">
        <v>97</v>
      </c>
      <c r="T133" s="19" t="s">
        <v>98</v>
      </c>
      <c r="U133" s="19" t="s">
        <v>99</v>
      </c>
      <c r="V133" s="19" t="s">
        <v>100</v>
      </c>
      <c r="W133" s="19" t="s">
        <v>101</v>
      </c>
      <c r="X133" s="19" t="s">
        <v>102</v>
      </c>
      <c r="Y133" s="19" t="s">
        <v>103</v>
      </c>
      <c r="Z133" s="19" t="s">
        <v>104</v>
      </c>
      <c r="AA133" s="19" t="s">
        <v>105</v>
      </c>
    </row>
    <row r="134" spans="1:27" x14ac:dyDescent="0.35">
      <c r="A134" s="31" t="s">
        <v>120</v>
      </c>
      <c r="B134" s="31" t="s">
        <v>22</v>
      </c>
      <c r="C134" s="27">
        <v>6122.3630714357369</v>
      </c>
      <c r="D134" s="27">
        <v>7232.5697572230711</v>
      </c>
      <c r="E134" s="27">
        <v>7672.9413252388904</v>
      </c>
      <c r="F134" s="27">
        <v>7848.5405258051105</v>
      </c>
      <c r="G134" s="27">
        <v>8333.4124960079134</v>
      </c>
      <c r="H134" s="27">
        <v>9078.161303655721</v>
      </c>
      <c r="I134" s="27">
        <v>9337.8360672180206</v>
      </c>
      <c r="J134" s="27">
        <v>8064.6800466833101</v>
      </c>
      <c r="K134" s="27">
        <v>8985.1768908153808</v>
      </c>
      <c r="L134" s="27">
        <v>9528.4897998137094</v>
      </c>
      <c r="M134" s="27">
        <v>10262.00136445516</v>
      </c>
      <c r="N134" s="27">
        <v>10408.534252924561</v>
      </c>
      <c r="O134" s="27">
        <v>10321.35996538069</v>
      </c>
      <c r="P134" s="27">
        <v>10796.077189754811</v>
      </c>
      <c r="Q134" s="27">
        <v>11985.047696283262</v>
      </c>
      <c r="R134" s="27">
        <v>12544.741612754389</v>
      </c>
      <c r="S134" s="27">
        <v>10923.157077738659</v>
      </c>
      <c r="T134" s="27">
        <v>12227.502956149359</v>
      </c>
      <c r="U134" s="27">
        <v>13030.192463396881</v>
      </c>
      <c r="V134" s="27">
        <v>14126.831197623209</v>
      </c>
      <c r="W134" s="27">
        <v>14479.496673129001</v>
      </c>
      <c r="X134" s="27">
        <v>14438.291920799231</v>
      </c>
      <c r="Y134" s="27">
        <v>15087.312118625101</v>
      </c>
      <c r="Z134" s="27">
        <v>16532.243298514208</v>
      </c>
      <c r="AA134" s="27">
        <v>17123.403828207942</v>
      </c>
    </row>
    <row r="135" spans="1:27" x14ac:dyDescent="0.35">
      <c r="A135" s="31" t="s">
        <v>120</v>
      </c>
      <c r="B135" s="31" t="s">
        <v>73</v>
      </c>
      <c r="C135" s="34">
        <v>34.403804031610456</v>
      </c>
      <c r="D135" s="34">
        <v>46.911097502708401</v>
      </c>
      <c r="E135" s="34">
        <v>63.730274701595</v>
      </c>
      <c r="F135" s="34">
        <v>87.205820239185996</v>
      </c>
      <c r="G135" s="34">
        <v>107.3424511432645</v>
      </c>
      <c r="H135" s="34">
        <v>122.80082297325099</v>
      </c>
      <c r="I135" s="34">
        <v>138.033365781784</v>
      </c>
      <c r="J135" s="34">
        <v>148.53417945098852</v>
      </c>
      <c r="K135" s="34">
        <v>162.843545213699</v>
      </c>
      <c r="L135" s="34">
        <v>158.40478141784649</v>
      </c>
      <c r="M135" s="34">
        <v>154.58883210611299</v>
      </c>
      <c r="N135" s="34">
        <v>150.75998788976648</v>
      </c>
      <c r="O135" s="34">
        <v>145.996673216164</v>
      </c>
      <c r="P135" s="34">
        <v>145.82922245621648</v>
      </c>
      <c r="Q135" s="34">
        <v>149.74305344295499</v>
      </c>
      <c r="R135" s="34">
        <v>152.91226921510651</v>
      </c>
      <c r="S135" s="34">
        <v>157.48567709732049</v>
      </c>
      <c r="T135" s="34">
        <v>165.996353282928</v>
      </c>
      <c r="U135" s="34">
        <v>176.404960413098</v>
      </c>
      <c r="V135" s="34">
        <v>180.261844618797</v>
      </c>
      <c r="W135" s="34">
        <v>184.261010915756</v>
      </c>
      <c r="X135" s="34">
        <v>188.27311674785599</v>
      </c>
      <c r="Y135" s="34">
        <v>192.90708086133</v>
      </c>
      <c r="Z135" s="34">
        <v>196.427860949516</v>
      </c>
      <c r="AA135" s="34">
        <v>200.78771300136998</v>
      </c>
    </row>
    <row r="136" spans="1:27" x14ac:dyDescent="0.35">
      <c r="A136" s="31" t="s">
        <v>120</v>
      </c>
      <c r="B136" s="31" t="s">
        <v>74</v>
      </c>
      <c r="C136" s="34">
        <v>40.474483846187546</v>
      </c>
      <c r="D136" s="34">
        <v>55.189799077570001</v>
      </c>
      <c r="E136" s="34">
        <v>74.976288592166995</v>
      </c>
      <c r="F136" s="34">
        <v>102.59383166468101</v>
      </c>
      <c r="G136" s="34">
        <v>126.285240092009</v>
      </c>
      <c r="H136" s="34">
        <v>144.47497243511651</v>
      </c>
      <c r="I136" s="34">
        <v>162.39231718254049</v>
      </c>
      <c r="J136" s="34">
        <v>174.74434641194301</v>
      </c>
      <c r="K136" s="34">
        <v>191.5806672048565</v>
      </c>
      <c r="L136" s="34">
        <v>186.3573559896945</v>
      </c>
      <c r="M136" s="34">
        <v>181.87008735752099</v>
      </c>
      <c r="N136" s="34">
        <v>177.362114584848</v>
      </c>
      <c r="O136" s="34">
        <v>171.760157792732</v>
      </c>
      <c r="P136" s="34">
        <v>171.56471242678151</v>
      </c>
      <c r="Q136" s="34">
        <v>176.16843129444098</v>
      </c>
      <c r="R136" s="34">
        <v>179.8961296358105</v>
      </c>
      <c r="S136" s="34">
        <v>185.27740707448098</v>
      </c>
      <c r="T136" s="34">
        <v>195.29111225497698</v>
      </c>
      <c r="U136" s="34">
        <v>207.5365248174665</v>
      </c>
      <c r="V136" s="34">
        <v>212.07158211582899</v>
      </c>
      <c r="W136" s="34">
        <v>216.77576610445951</v>
      </c>
      <c r="X136" s="34">
        <v>221.497642727673</v>
      </c>
      <c r="Y136" s="34">
        <v>226.94913719999749</v>
      </c>
      <c r="Z136" s="34">
        <v>231.09146666038001</v>
      </c>
      <c r="AA136" s="34">
        <v>236.2218966271875</v>
      </c>
    </row>
    <row r="138" spans="1:27" x14ac:dyDescent="0.35">
      <c r="A138" s="19" t="s">
        <v>117</v>
      </c>
      <c r="B138" s="19" t="s">
        <v>118</v>
      </c>
      <c r="C138" s="19" t="s">
        <v>75</v>
      </c>
      <c r="D138" s="19" t="s">
        <v>82</v>
      </c>
      <c r="E138" s="19" t="s">
        <v>83</v>
      </c>
      <c r="F138" s="19" t="s">
        <v>84</v>
      </c>
      <c r="G138" s="19" t="s">
        <v>85</v>
      </c>
      <c r="H138" s="19" t="s">
        <v>86</v>
      </c>
      <c r="I138" s="19" t="s">
        <v>87</v>
      </c>
      <c r="J138" s="19" t="s">
        <v>88</v>
      </c>
      <c r="K138" s="19" t="s">
        <v>89</v>
      </c>
      <c r="L138" s="19" t="s">
        <v>90</v>
      </c>
      <c r="M138" s="19" t="s">
        <v>91</v>
      </c>
      <c r="N138" s="19" t="s">
        <v>92</v>
      </c>
      <c r="O138" s="19" t="s">
        <v>93</v>
      </c>
      <c r="P138" s="19" t="s">
        <v>94</v>
      </c>
      <c r="Q138" s="19" t="s">
        <v>95</v>
      </c>
      <c r="R138" s="19" t="s">
        <v>96</v>
      </c>
      <c r="S138" s="19" t="s">
        <v>97</v>
      </c>
      <c r="T138" s="19" t="s">
        <v>98</v>
      </c>
      <c r="U138" s="19" t="s">
        <v>99</v>
      </c>
      <c r="V138" s="19" t="s">
        <v>100</v>
      </c>
      <c r="W138" s="19" t="s">
        <v>101</v>
      </c>
      <c r="X138" s="19" t="s">
        <v>102</v>
      </c>
      <c r="Y138" s="19" t="s">
        <v>103</v>
      </c>
      <c r="Z138" s="19" t="s">
        <v>104</v>
      </c>
      <c r="AA138" s="19" t="s">
        <v>105</v>
      </c>
    </row>
    <row r="139" spans="1:27" x14ac:dyDescent="0.35">
      <c r="A139" s="31" t="s">
        <v>121</v>
      </c>
      <c r="B139" s="31" t="s">
        <v>22</v>
      </c>
      <c r="C139" s="27">
        <v>3967.0267029522179</v>
      </c>
      <c r="D139" s="27">
        <v>4343.2592105451868</v>
      </c>
      <c r="E139" s="27">
        <v>5024.0108129764594</v>
      </c>
      <c r="F139" s="27">
        <v>5346.7644530329317</v>
      </c>
      <c r="G139" s="27">
        <v>5336.1893432179832</v>
      </c>
      <c r="H139" s="27">
        <v>5738.9956880734353</v>
      </c>
      <c r="I139" s="27">
        <v>5883.0309201368709</v>
      </c>
      <c r="J139" s="27">
        <v>5633.4091955863651</v>
      </c>
      <c r="K139" s="27">
        <v>5968.5316971974244</v>
      </c>
      <c r="L139" s="27">
        <v>6278.1675781646945</v>
      </c>
      <c r="M139" s="27">
        <v>6103.9028313287981</v>
      </c>
      <c r="N139" s="27">
        <v>6599.3968210334133</v>
      </c>
      <c r="O139" s="27">
        <v>6678.211987540567</v>
      </c>
      <c r="P139" s="27">
        <v>6715.1403412455138</v>
      </c>
      <c r="Q139" s="27">
        <v>7806.8616058238149</v>
      </c>
      <c r="R139" s="27">
        <v>8492.2131596465042</v>
      </c>
      <c r="S139" s="27">
        <v>8304.757173296417</v>
      </c>
      <c r="T139" s="27">
        <v>8928.7505821680625</v>
      </c>
      <c r="U139" s="27">
        <v>9520.15318660911</v>
      </c>
      <c r="V139" s="27">
        <v>9473.36560384736</v>
      </c>
      <c r="W139" s="27">
        <v>10395.957939895319</v>
      </c>
      <c r="X139" s="27">
        <v>10567.230819498949</v>
      </c>
      <c r="Y139" s="27">
        <v>10413.401373887751</v>
      </c>
      <c r="Z139" s="27">
        <v>11532.62493450301</v>
      </c>
      <c r="AA139" s="27">
        <v>12119.00071649645</v>
      </c>
    </row>
    <row r="140" spans="1:27" x14ac:dyDescent="0.35">
      <c r="A140" s="31" t="s">
        <v>121</v>
      </c>
      <c r="B140" s="31" t="s">
        <v>73</v>
      </c>
      <c r="C140" s="34">
        <v>33.452485412120794</v>
      </c>
      <c r="D140" s="34">
        <v>44.749451619386654</v>
      </c>
      <c r="E140" s="34">
        <v>60.599737709998998</v>
      </c>
      <c r="F140" s="34">
        <v>82.6873778591155</v>
      </c>
      <c r="G140" s="34">
        <v>101.1926851872205</v>
      </c>
      <c r="H140" s="34">
        <v>114.2560974016185</v>
      </c>
      <c r="I140" s="34">
        <v>129.798161098957</v>
      </c>
      <c r="J140" s="34">
        <v>147.9250855102535</v>
      </c>
      <c r="K140" s="34">
        <v>167.039259104162</v>
      </c>
      <c r="L140" s="34">
        <v>174.02388726544351</v>
      </c>
      <c r="M140" s="34">
        <v>178.44544540500601</v>
      </c>
      <c r="N140" s="34">
        <v>171.2664141683575</v>
      </c>
      <c r="O140" s="34">
        <v>165.34544886112198</v>
      </c>
      <c r="P140" s="34">
        <v>164.6185833450555</v>
      </c>
      <c r="Q140" s="34">
        <v>172.2265610816475</v>
      </c>
      <c r="R140" s="34">
        <v>178.19370802235599</v>
      </c>
      <c r="S140" s="34">
        <v>184.45889153361301</v>
      </c>
      <c r="T140" s="34">
        <v>194.67753634417051</v>
      </c>
      <c r="U140" s="34">
        <v>205.8143737132545</v>
      </c>
      <c r="V140" s="34">
        <v>209.80224839210499</v>
      </c>
      <c r="W140" s="34">
        <v>212.51583103474951</v>
      </c>
      <c r="X140" s="34">
        <v>216.44593446338152</v>
      </c>
      <c r="Y140" s="34">
        <v>221.22872269695949</v>
      </c>
      <c r="Z140" s="34">
        <v>224.3332616229055</v>
      </c>
      <c r="AA140" s="34">
        <v>227.6600327275095</v>
      </c>
    </row>
    <row r="141" spans="1:27" x14ac:dyDescent="0.35">
      <c r="A141" s="31" t="s">
        <v>121</v>
      </c>
      <c r="B141" s="31" t="s">
        <v>74</v>
      </c>
      <c r="C141" s="34">
        <v>39.354751556038849</v>
      </c>
      <c r="D141" s="34">
        <v>52.646435962021002</v>
      </c>
      <c r="E141" s="34">
        <v>71.2933560819625</v>
      </c>
      <c r="F141" s="34">
        <v>97.280113166242501</v>
      </c>
      <c r="G141" s="34">
        <v>119.0495094594955</v>
      </c>
      <c r="H141" s="34">
        <v>134.41890024623248</v>
      </c>
      <c r="I141" s="34">
        <v>152.7033171362875</v>
      </c>
      <c r="J141" s="34">
        <v>174.02710346543751</v>
      </c>
      <c r="K141" s="34">
        <v>196.51903654432249</v>
      </c>
      <c r="L141" s="34">
        <v>204.7374779509305</v>
      </c>
      <c r="M141" s="34">
        <v>209.9365261045765</v>
      </c>
      <c r="N141" s="34">
        <v>201.4915401582715</v>
      </c>
      <c r="O141" s="34">
        <v>194.5257431058285</v>
      </c>
      <c r="P141" s="34">
        <v>193.670520097017</v>
      </c>
      <c r="Q141" s="34">
        <v>202.6197596685885</v>
      </c>
      <c r="R141" s="34">
        <v>209.63889170444</v>
      </c>
      <c r="S141" s="34">
        <v>217.01131798458098</v>
      </c>
      <c r="T141" s="34">
        <v>229.0339209017155</v>
      </c>
      <c r="U141" s="34">
        <v>242.13627397151251</v>
      </c>
      <c r="V141" s="34">
        <v>246.826887426659</v>
      </c>
      <c r="W141" s="34">
        <v>250.0173242548625</v>
      </c>
      <c r="X141" s="34">
        <v>254.64148292845451</v>
      </c>
      <c r="Y141" s="34">
        <v>260.2691360015865</v>
      </c>
      <c r="Z141" s="34">
        <v>263.92055385327296</v>
      </c>
      <c r="AA141" s="34">
        <v>267.83539800155154</v>
      </c>
    </row>
    <row r="143" spans="1:27" x14ac:dyDescent="0.35">
      <c r="A143" s="19" t="s">
        <v>117</v>
      </c>
      <c r="B143" s="19" t="s">
        <v>118</v>
      </c>
      <c r="C143" s="19" t="s">
        <v>75</v>
      </c>
      <c r="D143" s="19" t="s">
        <v>82</v>
      </c>
      <c r="E143" s="19" t="s">
        <v>83</v>
      </c>
      <c r="F143" s="19" t="s">
        <v>84</v>
      </c>
      <c r="G143" s="19" t="s">
        <v>85</v>
      </c>
      <c r="H143" s="19" t="s">
        <v>86</v>
      </c>
      <c r="I143" s="19" t="s">
        <v>87</v>
      </c>
      <c r="J143" s="19" t="s">
        <v>88</v>
      </c>
      <c r="K143" s="19" t="s">
        <v>89</v>
      </c>
      <c r="L143" s="19" t="s">
        <v>90</v>
      </c>
      <c r="M143" s="19" t="s">
        <v>91</v>
      </c>
      <c r="N143" s="19" t="s">
        <v>92</v>
      </c>
      <c r="O143" s="19" t="s">
        <v>93</v>
      </c>
      <c r="P143" s="19" t="s">
        <v>94</v>
      </c>
      <c r="Q143" s="19" t="s">
        <v>95</v>
      </c>
      <c r="R143" s="19" t="s">
        <v>96</v>
      </c>
      <c r="S143" s="19" t="s">
        <v>97</v>
      </c>
      <c r="T143" s="19" t="s">
        <v>98</v>
      </c>
      <c r="U143" s="19" t="s">
        <v>99</v>
      </c>
      <c r="V143" s="19" t="s">
        <v>100</v>
      </c>
      <c r="W143" s="19" t="s">
        <v>101</v>
      </c>
      <c r="X143" s="19" t="s">
        <v>102</v>
      </c>
      <c r="Y143" s="19" t="s">
        <v>103</v>
      </c>
      <c r="Z143" s="19" t="s">
        <v>104</v>
      </c>
      <c r="AA143" s="19" t="s">
        <v>105</v>
      </c>
    </row>
    <row r="144" spans="1:27" x14ac:dyDescent="0.35">
      <c r="A144" s="31" t="s">
        <v>122</v>
      </c>
      <c r="B144" s="31" t="s">
        <v>22</v>
      </c>
      <c r="C144" s="27">
        <v>2265.6377711041569</v>
      </c>
      <c r="D144" s="27">
        <v>2402.515707309447</v>
      </c>
      <c r="E144" s="27">
        <v>2566.9260084902453</v>
      </c>
      <c r="F144" s="27">
        <v>2582.3826187858708</v>
      </c>
      <c r="G144" s="27">
        <v>2491.9768883662114</v>
      </c>
      <c r="H144" s="27">
        <v>2584.1718233914044</v>
      </c>
      <c r="I144" s="27">
        <v>2667.6251432751519</v>
      </c>
      <c r="J144" s="27">
        <v>2550.5423283980081</v>
      </c>
      <c r="K144" s="27">
        <v>2661.7051501021788</v>
      </c>
      <c r="L144" s="27">
        <v>2694.8801108065531</v>
      </c>
      <c r="M144" s="27">
        <v>2698.9326906519068</v>
      </c>
      <c r="N144" s="27">
        <v>2778.6606524076442</v>
      </c>
      <c r="O144" s="27">
        <v>2714.7419258047958</v>
      </c>
      <c r="P144" s="27">
        <v>2617.1163889523209</v>
      </c>
      <c r="Q144" s="27">
        <v>2815.0313437076238</v>
      </c>
      <c r="R144" s="27">
        <v>2998.085477961682</v>
      </c>
      <c r="S144" s="27">
        <v>2910.9339037035838</v>
      </c>
      <c r="T144" s="27">
        <v>3087.3087154939149</v>
      </c>
      <c r="U144" s="27">
        <v>3162.2409068636994</v>
      </c>
      <c r="V144" s="27">
        <v>3232.0183402049529</v>
      </c>
      <c r="W144" s="27">
        <v>3423.6010290453692</v>
      </c>
      <c r="X144" s="27">
        <v>3437.167707472142</v>
      </c>
      <c r="Y144" s="27">
        <v>3384.9226895547031</v>
      </c>
      <c r="Z144" s="27">
        <v>3649.88702811947</v>
      </c>
      <c r="AA144" s="27">
        <v>3902.597341788417</v>
      </c>
    </row>
    <row r="145" spans="1:27" x14ac:dyDescent="0.35">
      <c r="A145" s="31" t="s">
        <v>122</v>
      </c>
      <c r="B145" s="31" t="s">
        <v>73</v>
      </c>
      <c r="C145" s="34">
        <v>47.648021770894495</v>
      </c>
      <c r="D145" s="34">
        <v>50.426815370440004</v>
      </c>
      <c r="E145" s="34">
        <v>53.409598794937004</v>
      </c>
      <c r="F145" s="34">
        <v>56.430947381972999</v>
      </c>
      <c r="G145" s="34">
        <v>58.521516571521495</v>
      </c>
      <c r="H145" s="34">
        <v>59.428446265041501</v>
      </c>
      <c r="I145" s="34">
        <v>62.581101153969506</v>
      </c>
      <c r="J145" s="34">
        <v>68.668389741420498</v>
      </c>
      <c r="K145" s="34">
        <v>70.391541415690995</v>
      </c>
      <c r="L145" s="34">
        <v>66.720425625353997</v>
      </c>
      <c r="M145" s="34">
        <v>63.794043991327001</v>
      </c>
      <c r="N145" s="34">
        <v>58.825130687593997</v>
      </c>
      <c r="O145" s="34">
        <v>56.148007496475998</v>
      </c>
      <c r="P145" s="34">
        <v>55.442102435111998</v>
      </c>
      <c r="Q145" s="34">
        <v>56.931248443245501</v>
      </c>
      <c r="R145" s="34">
        <v>58.701565588473997</v>
      </c>
      <c r="S145" s="34">
        <v>59.5694549317355</v>
      </c>
      <c r="T145" s="34">
        <v>62.067637090146498</v>
      </c>
      <c r="U145" s="34">
        <v>64.555936938792001</v>
      </c>
      <c r="V145" s="34">
        <v>64.60254807764251</v>
      </c>
      <c r="W145" s="34">
        <v>65.132141234993497</v>
      </c>
      <c r="X145" s="34">
        <v>65.74492334556551</v>
      </c>
      <c r="Y145" s="34">
        <v>66.173304001688507</v>
      </c>
      <c r="Z145" s="34">
        <v>65.827720664143499</v>
      </c>
      <c r="AA145" s="34">
        <v>66.602513509243494</v>
      </c>
    </row>
    <row r="146" spans="1:27" x14ac:dyDescent="0.35">
      <c r="A146" s="31" t="s">
        <v>122</v>
      </c>
      <c r="B146" s="31" t="s">
        <v>74</v>
      </c>
      <c r="C146" s="34">
        <v>56.057921843409503</v>
      </c>
      <c r="D146" s="34">
        <v>59.3250310291345</v>
      </c>
      <c r="E146" s="34">
        <v>62.835089886397</v>
      </c>
      <c r="F146" s="34">
        <v>66.38985803997501</v>
      </c>
      <c r="G146" s="34">
        <v>68.849168783545494</v>
      </c>
      <c r="H146" s="34">
        <v>69.914499098062507</v>
      </c>
      <c r="I146" s="34">
        <v>73.6252657016515</v>
      </c>
      <c r="J146" s="34">
        <v>80.787757670879003</v>
      </c>
      <c r="K146" s="34">
        <v>82.813251878738001</v>
      </c>
      <c r="L146" s="34">
        <v>78.49347729492149</v>
      </c>
      <c r="M146" s="34">
        <v>75.053110940366508</v>
      </c>
      <c r="N146" s="34">
        <v>69.205712432265003</v>
      </c>
      <c r="O146" s="34">
        <v>66.058156877994492</v>
      </c>
      <c r="P146" s="34">
        <v>65.225709851548004</v>
      </c>
      <c r="Q146" s="34">
        <v>66.977341749846502</v>
      </c>
      <c r="R146" s="34">
        <v>69.061173200606987</v>
      </c>
      <c r="S146" s="34">
        <v>70.081033636152497</v>
      </c>
      <c r="T146" s="34">
        <v>73.020612877488006</v>
      </c>
      <c r="U146" s="34">
        <v>75.949514734088993</v>
      </c>
      <c r="V146" s="34">
        <v>76.002199959340999</v>
      </c>
      <c r="W146" s="34">
        <v>76.625578170776009</v>
      </c>
      <c r="X146" s="34">
        <v>77.3466611338105</v>
      </c>
      <c r="Y146" s="34">
        <v>77.849821562290003</v>
      </c>
      <c r="Z146" s="34">
        <v>77.4454220479725</v>
      </c>
      <c r="AA146" s="34">
        <v>78.355603558346502</v>
      </c>
    </row>
    <row r="148" spans="1:27" x14ac:dyDescent="0.35">
      <c r="A148" s="19" t="s">
        <v>117</v>
      </c>
      <c r="B148" s="19" t="s">
        <v>118</v>
      </c>
      <c r="C148" s="19" t="s">
        <v>75</v>
      </c>
      <c r="D148" s="19" t="s">
        <v>82</v>
      </c>
      <c r="E148" s="19" t="s">
        <v>83</v>
      </c>
      <c r="F148" s="19" t="s">
        <v>84</v>
      </c>
      <c r="G148" s="19" t="s">
        <v>85</v>
      </c>
      <c r="H148" s="19" t="s">
        <v>86</v>
      </c>
      <c r="I148" s="19" t="s">
        <v>87</v>
      </c>
      <c r="J148" s="19" t="s">
        <v>88</v>
      </c>
      <c r="K148" s="19" t="s">
        <v>89</v>
      </c>
      <c r="L148" s="19" t="s">
        <v>90</v>
      </c>
      <c r="M148" s="19" t="s">
        <v>91</v>
      </c>
      <c r="N148" s="19" t="s">
        <v>92</v>
      </c>
      <c r="O148" s="19" t="s">
        <v>93</v>
      </c>
      <c r="P148" s="19" t="s">
        <v>94</v>
      </c>
      <c r="Q148" s="19" t="s">
        <v>95</v>
      </c>
      <c r="R148" s="19" t="s">
        <v>96</v>
      </c>
      <c r="S148" s="19" t="s">
        <v>97</v>
      </c>
      <c r="T148" s="19" t="s">
        <v>98</v>
      </c>
      <c r="U148" s="19" t="s">
        <v>99</v>
      </c>
      <c r="V148" s="19" t="s">
        <v>100</v>
      </c>
      <c r="W148" s="19" t="s">
        <v>101</v>
      </c>
      <c r="X148" s="19" t="s">
        <v>102</v>
      </c>
      <c r="Y148" s="19" t="s">
        <v>103</v>
      </c>
      <c r="Z148" s="19" t="s">
        <v>104</v>
      </c>
      <c r="AA148" s="19" t="s">
        <v>105</v>
      </c>
    </row>
    <row r="149" spans="1:27" x14ac:dyDescent="0.35">
      <c r="A149" s="31" t="s">
        <v>123</v>
      </c>
      <c r="B149" s="31" t="s">
        <v>22</v>
      </c>
      <c r="C149" s="27">
        <v>267.8080965034664</v>
      </c>
      <c r="D149" s="27">
        <v>288.20799280105859</v>
      </c>
      <c r="E149" s="27">
        <v>314.6491667238372</v>
      </c>
      <c r="F149" s="27">
        <v>335.82633698425593</v>
      </c>
      <c r="G149" s="27">
        <v>331.15533674491007</v>
      </c>
      <c r="H149" s="27">
        <v>350.57424830301619</v>
      </c>
      <c r="I149" s="27">
        <v>346.89077479890608</v>
      </c>
      <c r="J149" s="27">
        <v>338.37824586497624</v>
      </c>
      <c r="K149" s="27">
        <v>340.52035615343698</v>
      </c>
      <c r="L149" s="27">
        <v>346.59528541270771</v>
      </c>
      <c r="M149" s="27">
        <v>342.02245905188403</v>
      </c>
      <c r="N149" s="27">
        <v>353.44806729863882</v>
      </c>
      <c r="O149" s="27">
        <v>359.04029005729666</v>
      </c>
      <c r="P149" s="27">
        <v>356.61709810126149</v>
      </c>
      <c r="Q149" s="27">
        <v>410.13925293763322</v>
      </c>
      <c r="R149" s="27">
        <v>433.63429464358774</v>
      </c>
      <c r="S149" s="27">
        <v>432.95721447448045</v>
      </c>
      <c r="T149" s="27">
        <v>445.00335516081986</v>
      </c>
      <c r="U149" s="27">
        <v>460.77548480404698</v>
      </c>
      <c r="V149" s="27">
        <v>467.92566409248047</v>
      </c>
      <c r="W149" s="27">
        <v>496.5546710918041</v>
      </c>
      <c r="X149" s="27">
        <v>513.56432191470151</v>
      </c>
      <c r="Y149" s="27">
        <v>504.33502564863409</v>
      </c>
      <c r="Z149" s="27">
        <v>554.41554966431272</v>
      </c>
      <c r="AA149" s="27">
        <v>566.463908344326</v>
      </c>
    </row>
    <row r="150" spans="1:27" x14ac:dyDescent="0.35">
      <c r="A150" s="31" t="s">
        <v>123</v>
      </c>
      <c r="B150" s="31" t="s">
        <v>73</v>
      </c>
      <c r="C150" s="34">
        <v>3.9168148064613302</v>
      </c>
      <c r="D150" s="34">
        <v>5.0251542253792003</v>
      </c>
      <c r="E150" s="34">
        <v>6.5556290926635006</v>
      </c>
      <c r="F150" s="34">
        <v>8.8499620519577995</v>
      </c>
      <c r="G150" s="34">
        <v>10.48379843786355</v>
      </c>
      <c r="H150" s="34">
        <v>11.684562517404551</v>
      </c>
      <c r="I150" s="34">
        <v>12.9675622437</v>
      </c>
      <c r="J150" s="34">
        <v>14.417357969284051</v>
      </c>
      <c r="K150" s="34">
        <v>15.741173297762851</v>
      </c>
      <c r="L150" s="34">
        <v>15.576015709042549</v>
      </c>
      <c r="M150" s="34">
        <v>15.0919161722064</v>
      </c>
      <c r="N150" s="34">
        <v>14.009540730200701</v>
      </c>
      <c r="O150" s="34">
        <v>13.456154054008401</v>
      </c>
      <c r="P150" s="34">
        <v>13.299454627036999</v>
      </c>
      <c r="Q150" s="34">
        <v>13.715312070116401</v>
      </c>
      <c r="R150" s="34">
        <v>14.044880737498401</v>
      </c>
      <c r="S150" s="34">
        <v>14.34921196609735</v>
      </c>
      <c r="T150" s="34">
        <v>14.871780135475049</v>
      </c>
      <c r="U150" s="34">
        <v>15.4420805418491</v>
      </c>
      <c r="V150" s="34">
        <v>15.432295176923249</v>
      </c>
      <c r="W150" s="34">
        <v>15.445213310837699</v>
      </c>
      <c r="X150" s="34">
        <v>15.435640073150351</v>
      </c>
      <c r="Y150" s="34">
        <v>15.493352196887098</v>
      </c>
      <c r="Z150" s="34">
        <v>15.43553331092745</v>
      </c>
      <c r="AA150" s="34">
        <v>15.426136784553501</v>
      </c>
    </row>
    <row r="151" spans="1:27" x14ac:dyDescent="0.35">
      <c r="A151" s="31" t="s">
        <v>123</v>
      </c>
      <c r="B151" s="31" t="s">
        <v>74</v>
      </c>
      <c r="C151" s="34">
        <v>4.6083147799968698</v>
      </c>
      <c r="D151" s="34">
        <v>5.9118229115008996</v>
      </c>
      <c r="E151" s="34">
        <v>7.71266348218915</v>
      </c>
      <c r="F151" s="34">
        <v>10.411354910731299</v>
      </c>
      <c r="G151" s="34">
        <v>12.334041566997751</v>
      </c>
      <c r="H151" s="34">
        <v>13.746812518015501</v>
      </c>
      <c r="I151" s="34">
        <v>15.25664042836425</v>
      </c>
      <c r="J151" s="34">
        <v>16.961637976244049</v>
      </c>
      <c r="K151" s="34">
        <v>18.518831689953799</v>
      </c>
      <c r="L151" s="34">
        <v>18.32455710500475</v>
      </c>
      <c r="M151" s="34">
        <v>17.754608690217101</v>
      </c>
      <c r="N151" s="34">
        <v>16.48182449319955</v>
      </c>
      <c r="O151" s="34">
        <v>15.831386027932151</v>
      </c>
      <c r="P151" s="34">
        <v>15.64587994847445</v>
      </c>
      <c r="Q151" s="34">
        <v>16.134637079834899</v>
      </c>
      <c r="R151" s="34">
        <v>16.523026537090502</v>
      </c>
      <c r="S151" s="34">
        <v>16.880682817697501</v>
      </c>
      <c r="T151" s="34">
        <v>17.4966704766601</v>
      </c>
      <c r="U151" s="34">
        <v>18.166445961266749</v>
      </c>
      <c r="V151" s="34">
        <v>18.155862626552548</v>
      </c>
      <c r="W151" s="34">
        <v>18.172146545678352</v>
      </c>
      <c r="X151" s="34">
        <v>18.159458936728502</v>
      </c>
      <c r="Y151" s="34">
        <v>18.2277460826039</v>
      </c>
      <c r="Z151" s="34">
        <v>18.15962909823655</v>
      </c>
      <c r="AA151" s="34">
        <v>18.14815852382775</v>
      </c>
    </row>
  </sheetData>
  <sheetProtection algorithmName="SHA-512" hashValue="1GM6BJMRjqcBiosQWmjJKfBLS0lHYhgZoPHEg2HffTTez+2x+bNIz9d+Buwc5iIayXLZ2C7a1/tCnAO0McYD2g==" saltValue="pPa0tCcE6IUyF6LDyG4zpA==" spinCount="100000" sheet="1" objects="1" scenarios="1"/>
  <mergeCells count="6">
    <mergeCell ref="A87:B87"/>
    <mergeCell ref="A17:B17"/>
    <mergeCell ref="A31:B31"/>
    <mergeCell ref="A45:B45"/>
    <mergeCell ref="A59:B59"/>
    <mergeCell ref="A73:B73"/>
  </mergeCell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4">
    <tabColor rgb="FF188736"/>
  </sheetPr>
  <dimension ref="A1:AA151"/>
  <sheetViews>
    <sheetView zoomScale="85" zoomScaleNormal="85" workbookViewId="0"/>
  </sheetViews>
  <sheetFormatPr defaultColWidth="9.1796875" defaultRowHeight="14.5" x14ac:dyDescent="0.35"/>
  <cols>
    <col min="1" max="1" width="16" style="13" customWidth="1"/>
    <col min="2" max="2" width="30.54296875" style="13" customWidth="1"/>
    <col min="3" max="27" width="9.453125" style="13" customWidth="1"/>
    <col min="28" max="16384" width="9.1796875" style="13"/>
  </cols>
  <sheetData>
    <row r="1" spans="1:27" s="30" customFormat="1" ht="23.25" customHeight="1" x14ac:dyDescent="0.35">
      <c r="A1" s="29" t="s">
        <v>128</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s="30" customFormat="1" x14ac:dyDescent="0.35">
      <c r="A2" s="30" t="s">
        <v>129</v>
      </c>
    </row>
    <row r="3" spans="1:27" s="30" customFormat="1" x14ac:dyDescent="0.35"/>
    <row r="4" spans="1:27" x14ac:dyDescent="0.35">
      <c r="A4" s="18" t="s">
        <v>116</v>
      </c>
      <c r="B4" s="18"/>
      <c r="C4" s="30"/>
      <c r="D4" s="30"/>
      <c r="E4" s="30"/>
      <c r="F4" s="30"/>
      <c r="G4" s="30"/>
      <c r="H4" s="30"/>
      <c r="I4" s="30"/>
      <c r="J4" s="30"/>
      <c r="K4" s="30"/>
      <c r="L4" s="30"/>
      <c r="M4" s="30"/>
      <c r="N4" s="30"/>
      <c r="O4" s="30"/>
      <c r="P4" s="30"/>
      <c r="Q4" s="30"/>
      <c r="R4" s="30"/>
      <c r="S4" s="30"/>
      <c r="T4" s="30"/>
      <c r="U4" s="30"/>
      <c r="V4" s="30"/>
      <c r="W4" s="30"/>
      <c r="X4" s="30"/>
      <c r="Y4" s="30"/>
      <c r="Z4" s="30"/>
      <c r="AA4" s="30"/>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18386</v>
      </c>
      <c r="D6" s="34">
        <v>17886</v>
      </c>
      <c r="E6" s="34">
        <v>16386</v>
      </c>
      <c r="F6" s="34">
        <v>16386</v>
      </c>
      <c r="G6" s="34">
        <v>16386</v>
      </c>
      <c r="H6" s="34">
        <v>16036</v>
      </c>
      <c r="I6" s="34">
        <v>15376</v>
      </c>
      <c r="J6" s="34">
        <v>15026</v>
      </c>
      <c r="K6" s="34">
        <v>14366</v>
      </c>
      <c r="L6" s="34">
        <v>12926</v>
      </c>
      <c r="M6" s="34">
        <v>12926</v>
      </c>
      <c r="N6" s="34">
        <v>11486</v>
      </c>
      <c r="O6" s="34">
        <v>9276</v>
      </c>
      <c r="P6" s="34">
        <v>9276</v>
      </c>
      <c r="Q6" s="34">
        <v>6366</v>
      </c>
      <c r="R6" s="34">
        <v>5666</v>
      </c>
      <c r="S6" s="34">
        <v>5216</v>
      </c>
      <c r="T6" s="34">
        <v>5216</v>
      </c>
      <c r="U6" s="34">
        <v>5216</v>
      </c>
      <c r="V6" s="34">
        <v>4556</v>
      </c>
      <c r="W6" s="34">
        <v>4191</v>
      </c>
      <c r="X6" s="34">
        <v>2422</v>
      </c>
      <c r="Y6" s="34">
        <v>2422</v>
      </c>
      <c r="Z6" s="34">
        <v>2422</v>
      </c>
      <c r="AA6" s="34">
        <v>2057</v>
      </c>
    </row>
    <row r="7" spans="1:27" x14ac:dyDescent="0.35">
      <c r="A7" s="31" t="s">
        <v>38</v>
      </c>
      <c r="B7" s="31" t="s">
        <v>68</v>
      </c>
      <c r="C7" s="34">
        <v>4775</v>
      </c>
      <c r="D7" s="34">
        <v>4775</v>
      </c>
      <c r="E7" s="34">
        <v>4775</v>
      </c>
      <c r="F7" s="34">
        <v>4775</v>
      </c>
      <c r="G7" s="34">
        <v>4775</v>
      </c>
      <c r="H7" s="34">
        <v>4775</v>
      </c>
      <c r="I7" s="34">
        <v>4775</v>
      </c>
      <c r="J7" s="34">
        <v>4775</v>
      </c>
      <c r="K7" s="34">
        <v>4050</v>
      </c>
      <c r="L7" s="34">
        <v>3325</v>
      </c>
      <c r="M7" s="34">
        <v>3325</v>
      </c>
      <c r="N7" s="34">
        <v>3325</v>
      </c>
      <c r="O7" s="34">
        <v>3325</v>
      </c>
      <c r="P7" s="34">
        <v>3325</v>
      </c>
      <c r="Q7" s="34">
        <v>3325</v>
      </c>
      <c r="R7" s="34">
        <v>3325</v>
      </c>
      <c r="S7" s="34">
        <v>3325</v>
      </c>
      <c r="T7" s="34">
        <v>3325</v>
      </c>
      <c r="U7" s="34">
        <v>3325</v>
      </c>
      <c r="V7" s="34">
        <v>3325</v>
      </c>
      <c r="W7" s="34">
        <v>3325</v>
      </c>
      <c r="X7" s="34">
        <v>3325</v>
      </c>
      <c r="Y7" s="34">
        <v>3325</v>
      </c>
      <c r="Z7" s="34">
        <v>3325</v>
      </c>
      <c r="AA7" s="34">
        <v>2767.5</v>
      </c>
    </row>
    <row r="8" spans="1:27" x14ac:dyDescent="0.35">
      <c r="A8" s="31" t="s">
        <v>38</v>
      </c>
      <c r="B8" s="31" t="s">
        <v>18</v>
      </c>
      <c r="C8" s="34">
        <v>3138.8989868164049</v>
      </c>
      <c r="D8" s="34">
        <v>3138.9000927403049</v>
      </c>
      <c r="E8" s="34">
        <v>2958.9002833937348</v>
      </c>
      <c r="F8" s="34">
        <v>2958.9003331464146</v>
      </c>
      <c r="G8" s="34">
        <v>2958.9003362293151</v>
      </c>
      <c r="H8" s="34">
        <v>2958.9003493317646</v>
      </c>
      <c r="I8" s="34">
        <v>2958.9003718629947</v>
      </c>
      <c r="J8" s="34">
        <v>2958.9004030901247</v>
      </c>
      <c r="K8" s="34">
        <v>2958.900492679245</v>
      </c>
      <c r="L8" s="34">
        <v>2958.9006959951948</v>
      </c>
      <c r="M8" s="34">
        <v>2958.9007045414146</v>
      </c>
      <c r="N8" s="34">
        <v>2958.9008885135249</v>
      </c>
      <c r="O8" s="34">
        <v>2958.9012253753849</v>
      </c>
      <c r="P8" s="34">
        <v>2958.9012300100849</v>
      </c>
      <c r="Q8" s="34">
        <v>2958.9015251629348</v>
      </c>
      <c r="R8" s="34">
        <v>2573.9015628798347</v>
      </c>
      <c r="S8" s="34">
        <v>2044.9035000120248</v>
      </c>
      <c r="T8" s="34">
        <v>2044.9035375864648</v>
      </c>
      <c r="U8" s="34">
        <v>1901.5036080324612</v>
      </c>
      <c r="V8" s="34">
        <v>1901.5036174522411</v>
      </c>
      <c r="W8" s="34">
        <v>1901.504790603421</v>
      </c>
      <c r="X8" s="34">
        <v>1901.5097155721112</v>
      </c>
      <c r="Y8" s="34">
        <v>1461.5097698860611</v>
      </c>
      <c r="Z8" s="34">
        <v>1276.5110306083998</v>
      </c>
      <c r="AA8" s="34">
        <v>632.01103935660001</v>
      </c>
    </row>
    <row r="9" spans="1:27" x14ac:dyDescent="0.35">
      <c r="A9" s="31" t="s">
        <v>38</v>
      </c>
      <c r="B9" s="31" t="s">
        <v>30</v>
      </c>
      <c r="C9" s="34">
        <v>1420</v>
      </c>
      <c r="D9" s="34">
        <v>1300</v>
      </c>
      <c r="E9" s="34">
        <v>1300</v>
      </c>
      <c r="F9" s="34">
        <v>1300</v>
      </c>
      <c r="G9" s="34">
        <v>1300</v>
      </c>
      <c r="H9" s="34">
        <v>1300</v>
      </c>
      <c r="I9" s="34">
        <v>1300</v>
      </c>
      <c r="J9" s="34">
        <v>1300</v>
      </c>
      <c r="K9" s="34">
        <v>1300</v>
      </c>
      <c r="L9" s="34">
        <v>1300</v>
      </c>
      <c r="M9" s="34">
        <v>1300</v>
      </c>
      <c r="N9" s="34">
        <v>1300</v>
      </c>
      <c r="O9" s="34">
        <v>1300</v>
      </c>
      <c r="P9" s="34">
        <v>1300</v>
      </c>
      <c r="Q9" s="34">
        <v>500</v>
      </c>
      <c r="R9" s="34">
        <v>500</v>
      </c>
      <c r="S9" s="34">
        <v>500</v>
      </c>
      <c r="T9" s="34">
        <v>500</v>
      </c>
      <c r="U9" s="34">
        <v>0</v>
      </c>
      <c r="V9" s="34">
        <v>0</v>
      </c>
      <c r="W9" s="34">
        <v>0</v>
      </c>
      <c r="X9" s="34">
        <v>0</v>
      </c>
      <c r="Y9" s="34">
        <v>0</v>
      </c>
      <c r="Z9" s="34">
        <v>0</v>
      </c>
      <c r="AA9" s="34">
        <v>0</v>
      </c>
    </row>
    <row r="10" spans="1:27" x14ac:dyDescent="0.35">
      <c r="A10" s="31" t="s">
        <v>38</v>
      </c>
      <c r="B10" s="31" t="s">
        <v>63</v>
      </c>
      <c r="C10" s="34">
        <v>6712.6417865346393</v>
      </c>
      <c r="D10" s="34">
        <v>6712.6418283039502</v>
      </c>
      <c r="E10" s="34">
        <v>6712.6420808206103</v>
      </c>
      <c r="F10" s="34">
        <v>6712.6421423155107</v>
      </c>
      <c r="G10" s="34">
        <v>6712.642191229761</v>
      </c>
      <c r="H10" s="34">
        <v>6712.6422606835504</v>
      </c>
      <c r="I10" s="34">
        <v>6712.6423361231</v>
      </c>
      <c r="J10" s="34">
        <v>6712.6424163220699</v>
      </c>
      <c r="K10" s="34">
        <v>6712.6425057374709</v>
      </c>
      <c r="L10" s="34">
        <v>6306.6426097930598</v>
      </c>
      <c r="M10" s="34">
        <v>6306.6426941690306</v>
      </c>
      <c r="N10" s="34">
        <v>6072.3028756213407</v>
      </c>
      <c r="O10" s="34">
        <v>5622.3031039590405</v>
      </c>
      <c r="P10" s="34">
        <v>5505.3032233129206</v>
      </c>
      <c r="Q10" s="34">
        <v>5472.1830653283314</v>
      </c>
      <c r="R10" s="34">
        <v>5472.1833752925295</v>
      </c>
      <c r="S10" s="34">
        <v>6061.6751103730603</v>
      </c>
      <c r="T10" s="34">
        <v>6061.6751225834196</v>
      </c>
      <c r="U10" s="34">
        <v>5621.6751516321001</v>
      </c>
      <c r="V10" s="34">
        <v>5501.675237160619</v>
      </c>
      <c r="W10" s="34">
        <v>5501.6760279631599</v>
      </c>
      <c r="X10" s="34">
        <v>5453.8765922100602</v>
      </c>
      <c r="Y10" s="34">
        <v>5453.8766654235105</v>
      </c>
      <c r="Z10" s="34">
        <v>4792.3140408097606</v>
      </c>
      <c r="AA10" s="34">
        <v>4792.3140523576603</v>
      </c>
    </row>
    <row r="11" spans="1:27" x14ac:dyDescent="0.35">
      <c r="A11" s="31" t="s">
        <v>38</v>
      </c>
      <c r="B11" s="31" t="s">
        <v>62</v>
      </c>
      <c r="C11" s="34">
        <v>7132.9000053405762</v>
      </c>
      <c r="D11" s="34">
        <v>7132.9000053405762</v>
      </c>
      <c r="E11" s="34">
        <v>7132.9000053405762</v>
      </c>
      <c r="F11" s="34">
        <v>7132.9000053405762</v>
      </c>
      <c r="G11" s="34">
        <v>7132.9000053405762</v>
      </c>
      <c r="H11" s="34">
        <v>7132.9000053405762</v>
      </c>
      <c r="I11" s="34">
        <v>7132.9000053405762</v>
      </c>
      <c r="J11" s="34">
        <v>7132.9000053405762</v>
      </c>
      <c r="K11" s="34">
        <v>7132.9000053405762</v>
      </c>
      <c r="L11" s="34">
        <v>7132.9000053405762</v>
      </c>
      <c r="M11" s="34">
        <v>7132.9000053405762</v>
      </c>
      <c r="N11" s="34">
        <v>7132.9000053405762</v>
      </c>
      <c r="O11" s="34">
        <v>7132.9000053405762</v>
      </c>
      <c r="P11" s="34">
        <v>7132.9000053405762</v>
      </c>
      <c r="Q11" s="34">
        <v>7132.9000053405762</v>
      </c>
      <c r="R11" s="34">
        <v>7132.9000053405762</v>
      </c>
      <c r="S11" s="34">
        <v>7046.5000038146973</v>
      </c>
      <c r="T11" s="34">
        <v>7046.5000038146973</v>
      </c>
      <c r="U11" s="34">
        <v>7046.5000038146973</v>
      </c>
      <c r="V11" s="34">
        <v>7046.5000038146973</v>
      </c>
      <c r="W11" s="34">
        <v>7046.5000038146973</v>
      </c>
      <c r="X11" s="34">
        <v>6980.5000038146973</v>
      </c>
      <c r="Y11" s="34">
        <v>6980.5000038146973</v>
      </c>
      <c r="Z11" s="34">
        <v>6980.5000038146973</v>
      </c>
      <c r="AA11" s="34">
        <v>6980.5000038146973</v>
      </c>
    </row>
    <row r="12" spans="1:27" x14ac:dyDescent="0.35">
      <c r="A12" s="31" t="s">
        <v>38</v>
      </c>
      <c r="B12" s="31" t="s">
        <v>66</v>
      </c>
      <c r="C12" s="34">
        <v>9211.3480110168366</v>
      </c>
      <c r="D12" s="34">
        <v>10898.179133374751</v>
      </c>
      <c r="E12" s="34">
        <v>11608.13517227702</v>
      </c>
      <c r="F12" s="34">
        <v>11643.175244046368</v>
      </c>
      <c r="G12" s="34">
        <v>11643.18174505621</v>
      </c>
      <c r="H12" s="34">
        <v>11643.195459032611</v>
      </c>
      <c r="I12" s="34">
        <v>11643.200974960002</v>
      </c>
      <c r="J12" s="34">
        <v>13325.92114923908</v>
      </c>
      <c r="K12" s="34">
        <v>14225.497502246648</v>
      </c>
      <c r="L12" s="34">
        <v>15982.565034140895</v>
      </c>
      <c r="M12" s="34">
        <v>16330.01917144982</v>
      </c>
      <c r="N12" s="34">
        <v>19201.401294688665</v>
      </c>
      <c r="O12" s="34">
        <v>20249.180997215641</v>
      </c>
      <c r="P12" s="34">
        <v>23395.534045575932</v>
      </c>
      <c r="Q12" s="34">
        <v>25808.316926693875</v>
      </c>
      <c r="R12" s="34">
        <v>26897.225784641025</v>
      </c>
      <c r="S12" s="34">
        <v>27922.979312303425</v>
      </c>
      <c r="T12" s="34">
        <v>27763.406006198835</v>
      </c>
      <c r="U12" s="34">
        <v>27581.410783317544</v>
      </c>
      <c r="V12" s="34">
        <v>27541.90650527049</v>
      </c>
      <c r="W12" s="34">
        <v>29342.237579301345</v>
      </c>
      <c r="X12" s="34">
        <v>31795.64958539317</v>
      </c>
      <c r="Y12" s="34">
        <v>31312.417096105979</v>
      </c>
      <c r="Z12" s="34">
        <v>31238.064090186017</v>
      </c>
      <c r="AA12" s="34">
        <v>31782.907719451781</v>
      </c>
    </row>
    <row r="13" spans="1:27" x14ac:dyDescent="0.35">
      <c r="A13" s="31" t="s">
        <v>38</v>
      </c>
      <c r="B13" s="31" t="s">
        <v>65</v>
      </c>
      <c r="C13" s="34">
        <v>6530.7707139455724</v>
      </c>
      <c r="D13" s="34">
        <v>7861.0512642956428</v>
      </c>
      <c r="E13" s="34">
        <v>8409.8455853549422</v>
      </c>
      <c r="F13" s="34">
        <v>8409.8458475895113</v>
      </c>
      <c r="G13" s="34">
        <v>8409.8525008292636</v>
      </c>
      <c r="H13" s="34">
        <v>9618.4642415518119</v>
      </c>
      <c r="I13" s="34">
        <v>10374.14670178075</v>
      </c>
      <c r="J13" s="34">
        <v>10754.161420272101</v>
      </c>
      <c r="K13" s="34">
        <v>11328.588761849551</v>
      </c>
      <c r="L13" s="34">
        <v>14025.81453194477</v>
      </c>
      <c r="M13" s="34">
        <v>14557.20371167862</v>
      </c>
      <c r="N13" s="34">
        <v>15481.1402391801</v>
      </c>
      <c r="O13" s="34">
        <v>17036.356504516534</v>
      </c>
      <c r="P13" s="34">
        <v>17036.356521013415</v>
      </c>
      <c r="Q13" s="34">
        <v>17492.769699378245</v>
      </c>
      <c r="R13" s="34">
        <v>18014.640871223452</v>
      </c>
      <c r="S13" s="34">
        <v>19365.089586458242</v>
      </c>
      <c r="T13" s="34">
        <v>20045.473164537387</v>
      </c>
      <c r="U13" s="34">
        <v>20045.473269689373</v>
      </c>
      <c r="V13" s="34">
        <v>21886.530143270113</v>
      </c>
      <c r="W13" s="34">
        <v>24671.033523702918</v>
      </c>
      <c r="X13" s="34">
        <v>27694.560150183373</v>
      </c>
      <c r="Y13" s="34">
        <v>27636.58028658804</v>
      </c>
      <c r="Z13" s="34">
        <v>27291.440559309005</v>
      </c>
      <c r="AA13" s="34">
        <v>27951.298316814744</v>
      </c>
    </row>
    <row r="14" spans="1:27" x14ac:dyDescent="0.35">
      <c r="A14" s="31" t="s">
        <v>38</v>
      </c>
      <c r="B14" s="31" t="s">
        <v>34</v>
      </c>
      <c r="C14" s="34">
        <v>342.336225193666</v>
      </c>
      <c r="D14" s="34">
        <v>362.33631019450598</v>
      </c>
      <c r="E14" s="34">
        <v>362.33631058277598</v>
      </c>
      <c r="F14" s="34">
        <v>362.33631072722602</v>
      </c>
      <c r="G14" s="34">
        <v>362.33631249569601</v>
      </c>
      <c r="H14" s="34">
        <v>362.33891566318596</v>
      </c>
      <c r="I14" s="34">
        <v>362.342765673906</v>
      </c>
      <c r="J14" s="34">
        <v>362.34431905550599</v>
      </c>
      <c r="K14" s="34">
        <v>362.34432087510601</v>
      </c>
      <c r="L14" s="34">
        <v>900.93298381270597</v>
      </c>
      <c r="M14" s="34">
        <v>900.93410205650616</v>
      </c>
      <c r="N14" s="34">
        <v>1529.030010317706</v>
      </c>
      <c r="O14" s="34">
        <v>2999.3834286007009</v>
      </c>
      <c r="P14" s="34">
        <v>2974.3834292731003</v>
      </c>
      <c r="Q14" s="34">
        <v>2974.3834297640001</v>
      </c>
      <c r="R14" s="34">
        <v>2974.3834300945</v>
      </c>
      <c r="S14" s="34">
        <v>3117.4112405301994</v>
      </c>
      <c r="T14" s="34">
        <v>3117.4112411141</v>
      </c>
      <c r="U14" s="34">
        <v>3117.4112423779993</v>
      </c>
      <c r="V14" s="34">
        <v>3117.4112759752002</v>
      </c>
      <c r="W14" s="34">
        <v>3598.0330692465</v>
      </c>
      <c r="X14" s="34">
        <v>4209.1936491114993</v>
      </c>
      <c r="Y14" s="34">
        <v>4209.1936942689999</v>
      </c>
      <c r="Z14" s="34">
        <v>4696.9546286294981</v>
      </c>
      <c r="AA14" s="34">
        <v>4686.9548052329983</v>
      </c>
    </row>
    <row r="15" spans="1:27" x14ac:dyDescent="0.35">
      <c r="A15" s="31" t="s">
        <v>38</v>
      </c>
      <c r="B15" s="31" t="s">
        <v>70</v>
      </c>
      <c r="C15" s="34">
        <v>810</v>
      </c>
      <c r="D15" s="34">
        <v>810</v>
      </c>
      <c r="E15" s="34">
        <v>810</v>
      </c>
      <c r="F15" s="34">
        <v>810.00688889007006</v>
      </c>
      <c r="G15" s="34">
        <v>2850.0071464862499</v>
      </c>
      <c r="H15" s="34">
        <v>2850.0076568047498</v>
      </c>
      <c r="I15" s="34">
        <v>2850.0080402490598</v>
      </c>
      <c r="J15" s="34">
        <v>2850.0083484006605</v>
      </c>
      <c r="K15" s="34">
        <v>2850.0090533757002</v>
      </c>
      <c r="L15" s="34">
        <v>2850.0118199712997</v>
      </c>
      <c r="M15" s="34">
        <v>2850.0123760007996</v>
      </c>
      <c r="N15" s="34">
        <v>2850.0155002566999</v>
      </c>
      <c r="O15" s="34">
        <v>2850.0173040714999</v>
      </c>
      <c r="P15" s="34">
        <v>2850.0175880927004</v>
      </c>
      <c r="Q15" s="34">
        <v>2850.0816847451006</v>
      </c>
      <c r="R15" s="34">
        <v>3198.0615976441995</v>
      </c>
      <c r="S15" s="34">
        <v>4510.2192899025995</v>
      </c>
      <c r="T15" s="34">
        <v>4510.2194650520996</v>
      </c>
      <c r="U15" s="34">
        <v>4510.2210084705002</v>
      </c>
      <c r="V15" s="34">
        <v>4510.2221104594</v>
      </c>
      <c r="W15" s="34">
        <v>5736.0136239327994</v>
      </c>
      <c r="X15" s="34">
        <v>6299.4845580099991</v>
      </c>
      <c r="Y15" s="34">
        <v>6299.4846009865996</v>
      </c>
      <c r="Z15" s="34">
        <v>7101.3263187456996</v>
      </c>
      <c r="AA15" s="34">
        <v>7101.3264815892999</v>
      </c>
    </row>
    <row r="16" spans="1:27" x14ac:dyDescent="0.35">
      <c r="A16" s="31" t="s">
        <v>38</v>
      </c>
      <c r="B16" s="31" t="s">
        <v>52</v>
      </c>
      <c r="C16" s="34">
        <v>262.6799998879431</v>
      </c>
      <c r="D16" s="34">
        <v>288.88000619411457</v>
      </c>
      <c r="E16" s="34">
        <v>317.70000147819502</v>
      </c>
      <c r="F16" s="34">
        <v>349.40999680757426</v>
      </c>
      <c r="G16" s="34">
        <v>464.02000439166892</v>
      </c>
      <c r="H16" s="34">
        <v>673.3099969625448</v>
      </c>
      <c r="I16" s="34">
        <v>954.58000516891389</v>
      </c>
      <c r="J16" s="34">
        <v>1317.3300168514229</v>
      </c>
      <c r="K16" s="34">
        <v>1777.0499844551064</v>
      </c>
      <c r="L16" s="34">
        <v>2145.3500232696515</v>
      </c>
      <c r="M16" s="34">
        <v>2510.1900229454036</v>
      </c>
      <c r="N16" s="34">
        <v>2769.7100148200975</v>
      </c>
      <c r="O16" s="34">
        <v>3002.3699779510466</v>
      </c>
      <c r="P16" s="34">
        <v>3263.9100008010837</v>
      </c>
      <c r="Q16" s="34">
        <v>3597.2099590301468</v>
      </c>
      <c r="R16" s="34">
        <v>3891.8600015640118</v>
      </c>
      <c r="S16" s="34">
        <v>4149.2600240707325</v>
      </c>
      <c r="T16" s="34">
        <v>4418.6300449371256</v>
      </c>
      <c r="U16" s="34">
        <v>4720.5800142287972</v>
      </c>
      <c r="V16" s="34">
        <v>4873.46998786925</v>
      </c>
      <c r="W16" s="34">
        <v>5025.0599784851065</v>
      </c>
      <c r="X16" s="34">
        <v>5178.5499124526896</v>
      </c>
      <c r="Y16" s="34">
        <v>5337.909969329814</v>
      </c>
      <c r="Z16" s="34">
        <v>5499.840055465681</v>
      </c>
      <c r="AA16" s="34">
        <v>5670.0900840759123</v>
      </c>
    </row>
    <row r="17" spans="1:27" x14ac:dyDescent="0.35">
      <c r="A17" s="38" t="s">
        <v>127</v>
      </c>
      <c r="B17" s="38"/>
      <c r="C17" s="35">
        <v>57307.559503654033</v>
      </c>
      <c r="D17" s="35">
        <v>59704.672324055231</v>
      </c>
      <c r="E17" s="35">
        <v>59283.423127186878</v>
      </c>
      <c r="F17" s="35">
        <v>59318.463572438384</v>
      </c>
      <c r="G17" s="35">
        <v>59318.476778685123</v>
      </c>
      <c r="H17" s="35">
        <v>60177.102315940312</v>
      </c>
      <c r="I17" s="35">
        <v>60272.790390067428</v>
      </c>
      <c r="J17" s="35">
        <v>61985.525394263954</v>
      </c>
      <c r="K17" s="35">
        <v>62074.52926785349</v>
      </c>
      <c r="L17" s="35">
        <v>63957.822877214501</v>
      </c>
      <c r="M17" s="35">
        <v>64836.666287179469</v>
      </c>
      <c r="N17" s="35">
        <v>66957.645303344209</v>
      </c>
      <c r="O17" s="35">
        <v>66900.641836407172</v>
      </c>
      <c r="P17" s="35">
        <v>69929.995025252923</v>
      </c>
      <c r="Q17" s="35">
        <v>69056.071221903956</v>
      </c>
      <c r="R17" s="35">
        <v>69581.85159937742</v>
      </c>
      <c r="S17" s="35">
        <v>71482.147512961441</v>
      </c>
      <c r="T17" s="35">
        <v>72002.957834720801</v>
      </c>
      <c r="U17" s="35">
        <v>70737.56281648617</v>
      </c>
      <c r="V17" s="35">
        <v>71759.115506968155</v>
      </c>
      <c r="W17" s="35">
        <v>75978.95192538554</v>
      </c>
      <c r="X17" s="35">
        <v>79573.096047173414</v>
      </c>
      <c r="Y17" s="35">
        <v>78591.883821818279</v>
      </c>
      <c r="Z17" s="35">
        <v>77325.829724727882</v>
      </c>
      <c r="AA17" s="35">
        <v>76963.531131795491</v>
      </c>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10260</v>
      </c>
      <c r="D20" s="34">
        <v>9760</v>
      </c>
      <c r="E20" s="34">
        <v>8260</v>
      </c>
      <c r="F20" s="34">
        <v>8260</v>
      </c>
      <c r="G20" s="34">
        <v>8260</v>
      </c>
      <c r="H20" s="34">
        <v>8260</v>
      </c>
      <c r="I20" s="34">
        <v>7600</v>
      </c>
      <c r="J20" s="34">
        <v>7600</v>
      </c>
      <c r="K20" s="34">
        <v>6940</v>
      </c>
      <c r="L20" s="34">
        <v>5500</v>
      </c>
      <c r="M20" s="34">
        <v>5500</v>
      </c>
      <c r="N20" s="34">
        <v>4060</v>
      </c>
      <c r="O20" s="34">
        <v>2690</v>
      </c>
      <c r="P20" s="34">
        <v>2690</v>
      </c>
      <c r="Q20" s="34">
        <v>1320</v>
      </c>
      <c r="R20" s="34">
        <v>1320</v>
      </c>
      <c r="S20" s="34">
        <v>1320</v>
      </c>
      <c r="T20" s="34">
        <v>1320</v>
      </c>
      <c r="U20" s="34">
        <v>1320</v>
      </c>
      <c r="V20" s="34">
        <v>660</v>
      </c>
      <c r="W20" s="34">
        <v>660</v>
      </c>
      <c r="X20" s="34">
        <v>0</v>
      </c>
      <c r="Y20" s="34">
        <v>0</v>
      </c>
      <c r="Z20" s="34">
        <v>0</v>
      </c>
      <c r="AA20" s="34">
        <v>0</v>
      </c>
    </row>
    <row r="21" spans="1:27" s="30" customFormat="1"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s="30" customFormat="1" x14ac:dyDescent="0.35">
      <c r="A22" s="31" t="s">
        <v>119</v>
      </c>
      <c r="B22" s="31" t="s">
        <v>18</v>
      </c>
      <c r="C22" s="34">
        <v>624.99899291992097</v>
      </c>
      <c r="D22" s="34">
        <v>624.999215547821</v>
      </c>
      <c r="E22" s="34">
        <v>624.99930413006098</v>
      </c>
      <c r="F22" s="34">
        <v>624.99933775776094</v>
      </c>
      <c r="G22" s="34">
        <v>624.99933779682101</v>
      </c>
      <c r="H22" s="34">
        <v>624.99933786780093</v>
      </c>
      <c r="I22" s="34">
        <v>624.99933836394098</v>
      </c>
      <c r="J22" s="34">
        <v>624.99933978802096</v>
      </c>
      <c r="K22" s="34">
        <v>624.99936099644094</v>
      </c>
      <c r="L22" s="34">
        <v>624.99944808582097</v>
      </c>
      <c r="M22" s="34">
        <v>624.99944866482099</v>
      </c>
      <c r="N22" s="34">
        <v>624.99949431309096</v>
      </c>
      <c r="O22" s="34">
        <v>624.99963582602095</v>
      </c>
      <c r="P22" s="34">
        <v>624.99963626602096</v>
      </c>
      <c r="Q22" s="34">
        <v>624.99983214422093</v>
      </c>
      <c r="R22" s="34">
        <v>624.99983252682091</v>
      </c>
      <c r="S22" s="34">
        <v>625.00084854902093</v>
      </c>
      <c r="T22" s="34">
        <v>625.00085047612095</v>
      </c>
      <c r="U22" s="34">
        <v>625.00085280392102</v>
      </c>
      <c r="V22" s="34">
        <v>625.00085451172095</v>
      </c>
      <c r="W22" s="34">
        <v>625.00139588892091</v>
      </c>
      <c r="X22" s="34">
        <v>625.00612460542095</v>
      </c>
      <c r="Y22" s="34">
        <v>185.00612650722098</v>
      </c>
      <c r="Z22" s="34">
        <v>7.1337609999999997E-3</v>
      </c>
      <c r="AA22" s="34">
        <v>7.1340429999999996E-3</v>
      </c>
    </row>
    <row r="23" spans="1:27" s="30" customFormat="1"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s="30" customFormat="1" x14ac:dyDescent="0.35">
      <c r="A24" s="31" t="s">
        <v>119</v>
      </c>
      <c r="B24" s="31" t="s">
        <v>63</v>
      </c>
      <c r="C24" s="34">
        <v>1438.0008108437198</v>
      </c>
      <c r="D24" s="34">
        <v>1438.0008127142698</v>
      </c>
      <c r="E24" s="34">
        <v>1438.00083396791</v>
      </c>
      <c r="F24" s="34">
        <v>1438.00084791067</v>
      </c>
      <c r="G24" s="34">
        <v>1438.0008582258599</v>
      </c>
      <c r="H24" s="34">
        <v>1438.0008757865</v>
      </c>
      <c r="I24" s="34">
        <v>1438.0008952094802</v>
      </c>
      <c r="J24" s="34">
        <v>1438.0009160827801</v>
      </c>
      <c r="K24" s="34">
        <v>1438.0009393852101</v>
      </c>
      <c r="L24" s="34">
        <v>1438.0009688180401</v>
      </c>
      <c r="M24" s="34">
        <v>1438.00098849457</v>
      </c>
      <c r="N24" s="34">
        <v>1438.0010464986801</v>
      </c>
      <c r="O24" s="34">
        <v>1438.0011089039001</v>
      </c>
      <c r="P24" s="34">
        <v>1438.00114210846</v>
      </c>
      <c r="Q24" s="34">
        <v>1484.8805623969702</v>
      </c>
      <c r="R24" s="34">
        <v>1484.8805936494</v>
      </c>
      <c r="S24" s="34">
        <v>2074.3690114329002</v>
      </c>
      <c r="T24" s="34">
        <v>2074.3690150431598</v>
      </c>
      <c r="U24" s="34">
        <v>2074.3690244929398</v>
      </c>
      <c r="V24" s="34">
        <v>2074.36905798726</v>
      </c>
      <c r="W24" s="34">
        <v>2074.3693580147001</v>
      </c>
      <c r="X24" s="34">
        <v>2120.5699119623</v>
      </c>
      <c r="Y24" s="34">
        <v>2120.5699710735998</v>
      </c>
      <c r="Z24" s="34">
        <v>1678.6009628040001</v>
      </c>
      <c r="AA24" s="34">
        <v>1678.6009662562001</v>
      </c>
    </row>
    <row r="25" spans="1:27" s="30" customFormat="1" x14ac:dyDescent="0.35">
      <c r="A25" s="31" t="s">
        <v>119</v>
      </c>
      <c r="B25" s="31" t="s">
        <v>62</v>
      </c>
      <c r="C25" s="34">
        <v>2525</v>
      </c>
      <c r="D25" s="34">
        <v>2525</v>
      </c>
      <c r="E25" s="34">
        <v>2525</v>
      </c>
      <c r="F25" s="34">
        <v>2525</v>
      </c>
      <c r="G25" s="34">
        <v>2525</v>
      </c>
      <c r="H25" s="34">
        <v>2525</v>
      </c>
      <c r="I25" s="34">
        <v>2525</v>
      </c>
      <c r="J25" s="34">
        <v>2525</v>
      </c>
      <c r="K25" s="34">
        <v>2525</v>
      </c>
      <c r="L25" s="34">
        <v>2525</v>
      </c>
      <c r="M25" s="34">
        <v>2525</v>
      </c>
      <c r="N25" s="34">
        <v>2525</v>
      </c>
      <c r="O25" s="34">
        <v>2525</v>
      </c>
      <c r="P25" s="34">
        <v>2525</v>
      </c>
      <c r="Q25" s="34">
        <v>2525</v>
      </c>
      <c r="R25" s="34">
        <v>2525</v>
      </c>
      <c r="S25" s="34">
        <v>2525</v>
      </c>
      <c r="T25" s="34">
        <v>2525</v>
      </c>
      <c r="U25" s="34">
        <v>2525</v>
      </c>
      <c r="V25" s="34">
        <v>2525</v>
      </c>
      <c r="W25" s="34">
        <v>2525</v>
      </c>
      <c r="X25" s="34">
        <v>2525</v>
      </c>
      <c r="Y25" s="34">
        <v>2525</v>
      </c>
      <c r="Z25" s="34">
        <v>2525</v>
      </c>
      <c r="AA25" s="34">
        <v>2525</v>
      </c>
    </row>
    <row r="26" spans="1:27" s="30" customFormat="1" x14ac:dyDescent="0.35">
      <c r="A26" s="31" t="s">
        <v>119</v>
      </c>
      <c r="B26" s="31" t="s">
        <v>66</v>
      </c>
      <c r="C26" s="34">
        <v>1902.4500007629379</v>
      </c>
      <c r="D26" s="34">
        <v>2129.2548618637938</v>
      </c>
      <c r="E26" s="34">
        <v>2129.2572877218145</v>
      </c>
      <c r="F26" s="34">
        <v>2129.2595096057748</v>
      </c>
      <c r="G26" s="34">
        <v>2129.2614057238443</v>
      </c>
      <c r="H26" s="34">
        <v>2129.2666367045545</v>
      </c>
      <c r="I26" s="34">
        <v>2129.2666612015041</v>
      </c>
      <c r="J26" s="34">
        <v>2129.2714683525646</v>
      </c>
      <c r="K26" s="34">
        <v>2129.272303114215</v>
      </c>
      <c r="L26" s="34">
        <v>2329.3239299893457</v>
      </c>
      <c r="M26" s="34">
        <v>2329.3239528802246</v>
      </c>
      <c r="N26" s="34">
        <v>4367.5352155219944</v>
      </c>
      <c r="O26" s="34">
        <v>5041.2927174573642</v>
      </c>
      <c r="P26" s="34">
        <v>5629.2543455947953</v>
      </c>
      <c r="Q26" s="34">
        <v>6061.0172435038239</v>
      </c>
      <c r="R26" s="34">
        <v>6607.2707411568244</v>
      </c>
      <c r="S26" s="34">
        <v>6616.2815139340946</v>
      </c>
      <c r="T26" s="34">
        <v>6513.6885615851552</v>
      </c>
      <c r="U26" s="34">
        <v>6513.6908452588559</v>
      </c>
      <c r="V26" s="34">
        <v>6153.1932162298572</v>
      </c>
      <c r="W26" s="34">
        <v>6141.2439282983969</v>
      </c>
      <c r="X26" s="34">
        <v>6966.8266211293958</v>
      </c>
      <c r="Y26" s="34">
        <v>6671.8466325855634</v>
      </c>
      <c r="Z26" s="34">
        <v>6671.846780703363</v>
      </c>
      <c r="AA26" s="34">
        <v>6746.0206369280622</v>
      </c>
    </row>
    <row r="27" spans="1:27" s="30" customFormat="1" x14ac:dyDescent="0.35">
      <c r="A27" s="31" t="s">
        <v>119</v>
      </c>
      <c r="B27" s="31" t="s">
        <v>65</v>
      </c>
      <c r="C27" s="34">
        <v>3058.173283815579</v>
      </c>
      <c r="D27" s="34">
        <v>3578.450330445899</v>
      </c>
      <c r="E27" s="34">
        <v>4127.2446118085481</v>
      </c>
      <c r="F27" s="34">
        <v>4127.2446792295377</v>
      </c>
      <c r="G27" s="34">
        <v>4127.2459464883386</v>
      </c>
      <c r="H27" s="34">
        <v>5335.8499551787281</v>
      </c>
      <c r="I27" s="34">
        <v>6091.5171743827586</v>
      </c>
      <c r="J27" s="34">
        <v>6091.5178576148091</v>
      </c>
      <c r="K27" s="34">
        <v>6665.9381547429875</v>
      </c>
      <c r="L27" s="34">
        <v>8585.6402489798074</v>
      </c>
      <c r="M27" s="34">
        <v>8585.6412093716372</v>
      </c>
      <c r="N27" s="34">
        <v>8662.3132413946478</v>
      </c>
      <c r="O27" s="34">
        <v>10182.42231022608</v>
      </c>
      <c r="P27" s="34">
        <v>10182.422317902221</v>
      </c>
      <c r="Q27" s="34">
        <v>10182.422666399329</v>
      </c>
      <c r="R27" s="34">
        <v>10182.42283063204</v>
      </c>
      <c r="S27" s="34">
        <v>11512.825714771969</v>
      </c>
      <c r="T27" s="34">
        <v>11362.534090053414</v>
      </c>
      <c r="U27" s="34">
        <v>11362.534106662013</v>
      </c>
      <c r="V27" s="34">
        <v>13175.779937396421</v>
      </c>
      <c r="W27" s="34">
        <v>14502.050599582224</v>
      </c>
      <c r="X27" s="34">
        <v>14747.448742648545</v>
      </c>
      <c r="Y27" s="34">
        <v>14977.466459331932</v>
      </c>
      <c r="Z27" s="34">
        <v>14977.466477029233</v>
      </c>
      <c r="AA27" s="34">
        <v>15512.395230940543</v>
      </c>
    </row>
    <row r="28" spans="1:27" s="30" customFormat="1" x14ac:dyDescent="0.35">
      <c r="A28" s="31" t="s">
        <v>119</v>
      </c>
      <c r="B28" s="31" t="s">
        <v>34</v>
      </c>
      <c r="C28" s="34">
        <v>3.5830145599999989E-3</v>
      </c>
      <c r="D28" s="34">
        <v>3.5838388000000001E-3</v>
      </c>
      <c r="E28" s="34">
        <v>3.58402507E-3</v>
      </c>
      <c r="F28" s="34">
        <v>3.5841095599999989E-3</v>
      </c>
      <c r="G28" s="34">
        <v>3.5848676500000003E-3</v>
      </c>
      <c r="H28" s="34">
        <v>4.8352278800000009E-3</v>
      </c>
      <c r="I28" s="34">
        <v>6.9059576999999893E-3</v>
      </c>
      <c r="J28" s="34">
        <v>7.6569210999999898E-3</v>
      </c>
      <c r="K28" s="34">
        <v>7.6578627999999895E-3</v>
      </c>
      <c r="L28" s="34">
        <v>488.16436082350003</v>
      </c>
      <c r="M28" s="34">
        <v>488.16440002650006</v>
      </c>
      <c r="N28" s="34">
        <v>866.75118335140007</v>
      </c>
      <c r="O28" s="34">
        <v>2088.4220840627004</v>
      </c>
      <c r="P28" s="34">
        <v>2088.4220844431002</v>
      </c>
      <c r="Q28" s="34">
        <v>2088.4220847314</v>
      </c>
      <c r="R28" s="34">
        <v>2088.4220849234998</v>
      </c>
      <c r="S28" s="34">
        <v>2088.4220851721998</v>
      </c>
      <c r="T28" s="34">
        <v>2088.4220855030999</v>
      </c>
      <c r="U28" s="34">
        <v>2088.4220862039997</v>
      </c>
      <c r="V28" s="34">
        <v>2088.4221105124998</v>
      </c>
      <c r="W28" s="34">
        <v>2509.4053376815</v>
      </c>
      <c r="X28" s="34">
        <v>3120.5651622394998</v>
      </c>
      <c r="Y28" s="34">
        <v>3120.5651841689996</v>
      </c>
      <c r="Z28" s="34">
        <v>3120.6449902719987</v>
      </c>
      <c r="AA28" s="34">
        <v>3120.6450581879985</v>
      </c>
    </row>
    <row r="29" spans="1:27" s="30" customFormat="1" x14ac:dyDescent="0.35">
      <c r="A29" s="31" t="s">
        <v>119</v>
      </c>
      <c r="B29" s="31" t="s">
        <v>70</v>
      </c>
      <c r="C29" s="34">
        <v>240</v>
      </c>
      <c r="D29" s="34">
        <v>240</v>
      </c>
      <c r="E29" s="34">
        <v>240</v>
      </c>
      <c r="F29" s="34">
        <v>240.00379919384997</v>
      </c>
      <c r="G29" s="34">
        <v>2280.0038609814501</v>
      </c>
      <c r="H29" s="34">
        <v>2280.0040366715998</v>
      </c>
      <c r="I29" s="34">
        <v>2280.0041718520597</v>
      </c>
      <c r="J29" s="34">
        <v>2280.0042483557004</v>
      </c>
      <c r="K29" s="34">
        <v>2280.0044773243999</v>
      </c>
      <c r="L29" s="34">
        <v>2280.0060516586</v>
      </c>
      <c r="M29" s="34">
        <v>2280.0061675542997</v>
      </c>
      <c r="N29" s="34">
        <v>2280.0075218614998</v>
      </c>
      <c r="O29" s="34">
        <v>2280.0085834226002</v>
      </c>
      <c r="P29" s="34">
        <v>2280.0087675909999</v>
      </c>
      <c r="Q29" s="34">
        <v>2280.0607566150002</v>
      </c>
      <c r="R29" s="34">
        <v>2627.9465794145999</v>
      </c>
      <c r="S29" s="34">
        <v>3479.7237412075001</v>
      </c>
      <c r="T29" s="34">
        <v>3479.7237973256997</v>
      </c>
      <c r="U29" s="34">
        <v>3479.7242779110002</v>
      </c>
      <c r="V29" s="34">
        <v>3479.7249357383998</v>
      </c>
      <c r="W29" s="34">
        <v>3658.0113190917996</v>
      </c>
      <c r="X29" s="34">
        <v>3658.0113490619997</v>
      </c>
      <c r="Y29" s="34">
        <v>3658.0113607135995</v>
      </c>
      <c r="Z29" s="34">
        <v>3658.0274699439997</v>
      </c>
      <c r="AA29" s="34">
        <v>3658.0275012489997</v>
      </c>
    </row>
    <row r="30" spans="1:27" s="30" customFormat="1" x14ac:dyDescent="0.35">
      <c r="A30" s="31" t="s">
        <v>119</v>
      </c>
      <c r="B30" s="31" t="s">
        <v>52</v>
      </c>
      <c r="C30" s="34">
        <v>94.489999353885565</v>
      </c>
      <c r="D30" s="34">
        <v>110.23000323772429</v>
      </c>
      <c r="E30" s="34">
        <v>126.63000082969656</v>
      </c>
      <c r="F30" s="34">
        <v>144.14999991655276</v>
      </c>
      <c r="G30" s="34">
        <v>193.90000641345947</v>
      </c>
      <c r="H30" s="34">
        <v>282.74000394344222</v>
      </c>
      <c r="I30" s="34">
        <v>399.13999509811322</v>
      </c>
      <c r="J30" s="34">
        <v>542.12999892234768</v>
      </c>
      <c r="K30" s="34">
        <v>727.44000673294067</v>
      </c>
      <c r="L30" s="34">
        <v>878.9900264739988</v>
      </c>
      <c r="M30" s="34">
        <v>1025.9700217247007</v>
      </c>
      <c r="N30" s="34">
        <v>1122.2700200080865</v>
      </c>
      <c r="O30" s="34">
        <v>1214.7000064849847</v>
      </c>
      <c r="P30" s="34">
        <v>1309.2999849319453</v>
      </c>
      <c r="Q30" s="34">
        <v>1433.4499492645234</v>
      </c>
      <c r="R30" s="34">
        <v>1544.1199960708532</v>
      </c>
      <c r="S30" s="34">
        <v>1642.1500310897766</v>
      </c>
      <c r="T30" s="34">
        <v>1741.4600315093953</v>
      </c>
      <c r="U30" s="34">
        <v>1851.070034980766</v>
      </c>
      <c r="V30" s="34">
        <v>1904.9899997711125</v>
      </c>
      <c r="W30" s="34">
        <v>1957.8300437927237</v>
      </c>
      <c r="X30" s="34">
        <v>2010.9799661636318</v>
      </c>
      <c r="Y30" s="34">
        <v>2065.7499351501428</v>
      </c>
      <c r="Z30" s="34">
        <v>2120.6800518035857</v>
      </c>
      <c r="AA30" s="34">
        <v>2178.1099967956507</v>
      </c>
    </row>
    <row r="31" spans="1:27" s="30" customFormat="1" x14ac:dyDescent="0.35">
      <c r="A31" s="38" t="s">
        <v>127</v>
      </c>
      <c r="B31" s="38"/>
      <c r="C31" s="35">
        <v>19808.623088342159</v>
      </c>
      <c r="D31" s="35">
        <v>20055.705220571785</v>
      </c>
      <c r="E31" s="35">
        <v>19104.502037628336</v>
      </c>
      <c r="F31" s="35">
        <v>19104.504374503744</v>
      </c>
      <c r="G31" s="35">
        <v>19104.507548234862</v>
      </c>
      <c r="H31" s="35">
        <v>20313.116805537582</v>
      </c>
      <c r="I31" s="35">
        <v>20408.784069157682</v>
      </c>
      <c r="J31" s="35">
        <v>20408.789581838173</v>
      </c>
      <c r="K31" s="35">
        <v>20323.210758238853</v>
      </c>
      <c r="L31" s="35">
        <v>21002.964595873018</v>
      </c>
      <c r="M31" s="35">
        <v>21002.965599411255</v>
      </c>
      <c r="N31" s="35">
        <v>21677.848997728415</v>
      </c>
      <c r="O31" s="35">
        <v>22501.715772413365</v>
      </c>
      <c r="P31" s="35">
        <v>23089.677441871499</v>
      </c>
      <c r="Q31" s="35">
        <v>22198.320304444343</v>
      </c>
      <c r="R31" s="35">
        <v>22744.573997965086</v>
      </c>
      <c r="S31" s="35">
        <v>24673.477088687985</v>
      </c>
      <c r="T31" s="35">
        <v>24420.592517157849</v>
      </c>
      <c r="U31" s="35">
        <v>24420.594829217731</v>
      </c>
      <c r="V31" s="35">
        <v>25213.343066125257</v>
      </c>
      <c r="W31" s="35">
        <v>26527.665281784241</v>
      </c>
      <c r="X31" s="35">
        <v>26984.851400345662</v>
      </c>
      <c r="Y31" s="35">
        <v>26479.889189498317</v>
      </c>
      <c r="Z31" s="35">
        <v>25852.921354297596</v>
      </c>
      <c r="AA31" s="35">
        <v>26462.023968167807</v>
      </c>
    </row>
    <row r="32" spans="1:27" s="30" customFormat="1" x14ac:dyDescent="0.35"/>
    <row r="33" spans="1:27" s="30" customFormat="1"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s="30" customFormat="1" x14ac:dyDescent="0.35">
      <c r="A34" s="31" t="s">
        <v>120</v>
      </c>
      <c r="B34" s="31" t="s">
        <v>60</v>
      </c>
      <c r="C34" s="34">
        <v>8126</v>
      </c>
      <c r="D34" s="34">
        <v>8126</v>
      </c>
      <c r="E34" s="34">
        <v>8126</v>
      </c>
      <c r="F34" s="34">
        <v>8126</v>
      </c>
      <c r="G34" s="34">
        <v>8126</v>
      </c>
      <c r="H34" s="34">
        <v>7776</v>
      </c>
      <c r="I34" s="34">
        <v>7776</v>
      </c>
      <c r="J34" s="34">
        <v>7426</v>
      </c>
      <c r="K34" s="34">
        <v>7426</v>
      </c>
      <c r="L34" s="34">
        <v>7426</v>
      </c>
      <c r="M34" s="34">
        <v>7426</v>
      </c>
      <c r="N34" s="34">
        <v>7426</v>
      </c>
      <c r="O34" s="34">
        <v>6586</v>
      </c>
      <c r="P34" s="34">
        <v>6586</v>
      </c>
      <c r="Q34" s="34">
        <v>5046</v>
      </c>
      <c r="R34" s="34">
        <v>4346</v>
      </c>
      <c r="S34" s="34">
        <v>3896</v>
      </c>
      <c r="T34" s="34">
        <v>3896</v>
      </c>
      <c r="U34" s="34">
        <v>3896</v>
      </c>
      <c r="V34" s="34">
        <v>3896</v>
      </c>
      <c r="W34" s="34">
        <v>3531</v>
      </c>
      <c r="X34" s="34">
        <v>2422</v>
      </c>
      <c r="Y34" s="34">
        <v>2422</v>
      </c>
      <c r="Z34" s="34">
        <v>2422</v>
      </c>
      <c r="AA34" s="34">
        <v>2057</v>
      </c>
    </row>
    <row r="35" spans="1:27" s="30" customFormat="1"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s="30" customFormat="1" x14ac:dyDescent="0.35">
      <c r="A36" s="31" t="s">
        <v>120</v>
      </c>
      <c r="B36" s="31" t="s">
        <v>18</v>
      </c>
      <c r="C36" s="34">
        <v>1596.8999938964839</v>
      </c>
      <c r="D36" s="34">
        <v>1596.9002519770838</v>
      </c>
      <c r="E36" s="34">
        <v>1596.900260187454</v>
      </c>
      <c r="F36" s="34">
        <v>1596.900261124714</v>
      </c>
      <c r="G36" s="34">
        <v>1596.9002612513439</v>
      </c>
      <c r="H36" s="34">
        <v>1596.9002616005639</v>
      </c>
      <c r="I36" s="34">
        <v>1596.9002637817139</v>
      </c>
      <c r="J36" s="34">
        <v>1596.900274386104</v>
      </c>
      <c r="K36" s="34">
        <v>1596.900287521584</v>
      </c>
      <c r="L36" s="34">
        <v>1596.9003046261239</v>
      </c>
      <c r="M36" s="34">
        <v>1596.9003117998639</v>
      </c>
      <c r="N36" s="34">
        <v>1596.9003520366339</v>
      </c>
      <c r="O36" s="34">
        <v>1596.9004207706339</v>
      </c>
      <c r="P36" s="34">
        <v>1596.900420982854</v>
      </c>
      <c r="Q36" s="34">
        <v>1596.9005058014338</v>
      </c>
      <c r="R36" s="34">
        <v>1211.9005340130539</v>
      </c>
      <c r="S36" s="34">
        <v>1211.9009050727439</v>
      </c>
      <c r="T36" s="34">
        <v>1211.9009051413839</v>
      </c>
      <c r="U36" s="34">
        <v>1068.5009114613599</v>
      </c>
      <c r="V36" s="34">
        <v>1068.5009121123001</v>
      </c>
      <c r="W36" s="34">
        <v>1068.5009426064</v>
      </c>
      <c r="X36" s="34">
        <v>1068.5011327520001</v>
      </c>
      <c r="Y36" s="34">
        <v>1068.5011328538001</v>
      </c>
      <c r="Z36" s="34">
        <v>1068.5011330578</v>
      </c>
      <c r="AA36" s="34">
        <v>424.00113360339998</v>
      </c>
    </row>
    <row r="37" spans="1:27" s="30" customFormat="1"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s="30" customFormat="1" x14ac:dyDescent="0.35">
      <c r="A38" s="31" t="s">
        <v>120</v>
      </c>
      <c r="B38" s="31" t="s">
        <v>63</v>
      </c>
      <c r="C38" s="34">
        <v>1909.0002483410599</v>
      </c>
      <c r="D38" s="34">
        <v>1909.0002589318999</v>
      </c>
      <c r="E38" s="34">
        <v>1909.00027426524</v>
      </c>
      <c r="F38" s="34">
        <v>1909.0002907870801</v>
      </c>
      <c r="G38" s="34">
        <v>1909.0002994609799</v>
      </c>
      <c r="H38" s="34">
        <v>1909.0003160562801</v>
      </c>
      <c r="I38" s="34">
        <v>1909.0003344232</v>
      </c>
      <c r="J38" s="34">
        <v>1909.0003540031601</v>
      </c>
      <c r="K38" s="34">
        <v>1909.0003748735</v>
      </c>
      <c r="L38" s="34">
        <v>1909.0003974707799</v>
      </c>
      <c r="M38" s="34">
        <v>1909.0004205057301</v>
      </c>
      <c r="N38" s="34">
        <v>1909.0004545332999</v>
      </c>
      <c r="O38" s="34">
        <v>1629.00055557786</v>
      </c>
      <c r="P38" s="34">
        <v>1512.00055751996</v>
      </c>
      <c r="Q38" s="34">
        <v>1512.0008954793</v>
      </c>
      <c r="R38" s="34">
        <v>1512.0010806101</v>
      </c>
      <c r="S38" s="34">
        <v>1512.003023173</v>
      </c>
      <c r="T38" s="34">
        <v>1512.0030238751999</v>
      </c>
      <c r="U38" s="34">
        <v>1512.003024873</v>
      </c>
      <c r="V38" s="34">
        <v>1512.0030260582</v>
      </c>
      <c r="W38" s="34">
        <v>1512.0030277389999</v>
      </c>
      <c r="X38" s="34">
        <v>1512.0030303911999</v>
      </c>
      <c r="Y38" s="34">
        <v>1512.003031706</v>
      </c>
      <c r="Z38" s="34">
        <v>1369.0030336243001</v>
      </c>
      <c r="AA38" s="34">
        <v>1369.0030358457</v>
      </c>
    </row>
    <row r="39" spans="1:27" s="30" customFormat="1" x14ac:dyDescent="0.35">
      <c r="A39" s="31" t="s">
        <v>120</v>
      </c>
      <c r="B39" s="31" t="s">
        <v>62</v>
      </c>
      <c r="C39" s="34">
        <v>152.40000152587891</v>
      </c>
      <c r="D39" s="34">
        <v>152.40000152587891</v>
      </c>
      <c r="E39" s="34">
        <v>152.40000152587891</v>
      </c>
      <c r="F39" s="34">
        <v>152.40000152587891</v>
      </c>
      <c r="G39" s="34">
        <v>152.40000152587891</v>
      </c>
      <c r="H39" s="34">
        <v>152.40000152587891</v>
      </c>
      <c r="I39" s="34">
        <v>152.40000152587891</v>
      </c>
      <c r="J39" s="34">
        <v>152.40000152587891</v>
      </c>
      <c r="K39" s="34">
        <v>152.40000152587891</v>
      </c>
      <c r="L39" s="34">
        <v>152.40000152587891</v>
      </c>
      <c r="M39" s="34">
        <v>152.40000152587891</v>
      </c>
      <c r="N39" s="34">
        <v>152.40000152587891</v>
      </c>
      <c r="O39" s="34">
        <v>152.40000152587891</v>
      </c>
      <c r="P39" s="34">
        <v>152.40000152587891</v>
      </c>
      <c r="Q39" s="34">
        <v>152.40000152587891</v>
      </c>
      <c r="R39" s="34">
        <v>152.40000152587891</v>
      </c>
      <c r="S39" s="34">
        <v>66</v>
      </c>
      <c r="T39" s="34">
        <v>66</v>
      </c>
      <c r="U39" s="34">
        <v>66</v>
      </c>
      <c r="V39" s="34">
        <v>66</v>
      </c>
      <c r="W39" s="34">
        <v>66</v>
      </c>
      <c r="X39" s="34">
        <v>0</v>
      </c>
      <c r="Y39" s="34">
        <v>0</v>
      </c>
      <c r="Z39" s="34">
        <v>0</v>
      </c>
      <c r="AA39" s="34">
        <v>0</v>
      </c>
    </row>
    <row r="40" spans="1:27" s="30" customFormat="1" x14ac:dyDescent="0.35">
      <c r="A40" s="31" t="s">
        <v>120</v>
      </c>
      <c r="B40" s="31" t="s">
        <v>66</v>
      </c>
      <c r="C40" s="34">
        <v>648.40802001953</v>
      </c>
      <c r="D40" s="34">
        <v>1748.41722802557</v>
      </c>
      <c r="E40" s="34">
        <v>2198.4175989627502</v>
      </c>
      <c r="F40" s="34">
        <v>2198.4177984845601</v>
      </c>
      <c r="G40" s="34">
        <v>2198.4220317299005</v>
      </c>
      <c r="H40" s="34">
        <v>2198.4254348358791</v>
      </c>
      <c r="I40" s="34">
        <v>2198.4308514482</v>
      </c>
      <c r="J40" s="34">
        <v>3698.4265040351202</v>
      </c>
      <c r="K40" s="34">
        <v>3698.4271800650104</v>
      </c>
      <c r="L40" s="34">
        <v>4763.2443803166998</v>
      </c>
      <c r="M40" s="34">
        <v>4763.2444210519679</v>
      </c>
      <c r="N40" s="34">
        <v>5102.6048802260293</v>
      </c>
      <c r="O40" s="34">
        <v>5318.7430192157281</v>
      </c>
      <c r="P40" s="34">
        <v>7603.2917435451282</v>
      </c>
      <c r="Q40" s="34">
        <v>8782.9692186161283</v>
      </c>
      <c r="R40" s="34">
        <v>8973.8928845136197</v>
      </c>
      <c r="S40" s="34">
        <v>10057.794755388619</v>
      </c>
      <c r="T40" s="34">
        <v>10057.79486979182</v>
      </c>
      <c r="U40" s="34">
        <v>10057.795182907421</v>
      </c>
      <c r="V40" s="34">
        <v>10057.795212262319</v>
      </c>
      <c r="W40" s="34">
        <v>10649.93430154933</v>
      </c>
      <c r="X40" s="34">
        <v>10782.36118298683</v>
      </c>
      <c r="Y40" s="34">
        <v>10953.378190147236</v>
      </c>
      <c r="Z40" s="34">
        <v>11210.4606310946</v>
      </c>
      <c r="AA40" s="34">
        <v>11370.496587801599</v>
      </c>
    </row>
    <row r="41" spans="1:27" s="30" customFormat="1" x14ac:dyDescent="0.35">
      <c r="A41" s="31" t="s">
        <v>120</v>
      </c>
      <c r="B41" s="31" t="s">
        <v>65</v>
      </c>
      <c r="C41" s="34">
        <v>2130.0584921223845</v>
      </c>
      <c r="D41" s="34">
        <v>2940.0594604767243</v>
      </c>
      <c r="E41" s="34">
        <v>2940.0594620126153</v>
      </c>
      <c r="F41" s="34">
        <v>2940.0594625681847</v>
      </c>
      <c r="G41" s="34">
        <v>2940.0618671441553</v>
      </c>
      <c r="H41" s="34">
        <v>2940.0648544697847</v>
      </c>
      <c r="I41" s="34">
        <v>2940.0656960418742</v>
      </c>
      <c r="J41" s="34">
        <v>2940.0657086923252</v>
      </c>
      <c r="K41" s="34">
        <v>2940.0673942411845</v>
      </c>
      <c r="L41" s="34">
        <v>2940.0686777491846</v>
      </c>
      <c r="M41" s="34">
        <v>3257.2885498671353</v>
      </c>
      <c r="N41" s="34">
        <v>3736.2327754254147</v>
      </c>
      <c r="O41" s="34">
        <v>3755.4893737177745</v>
      </c>
      <c r="P41" s="34">
        <v>3755.4893760218447</v>
      </c>
      <c r="Q41" s="34">
        <v>3755.4894799837348</v>
      </c>
      <c r="R41" s="34">
        <v>3634.4894884739342</v>
      </c>
      <c r="S41" s="34">
        <v>3584.4895004400532</v>
      </c>
      <c r="T41" s="34">
        <v>3584.4895152102335</v>
      </c>
      <c r="U41" s="34">
        <v>3584.489541342185</v>
      </c>
      <c r="V41" s="34">
        <v>3588.2144991514647</v>
      </c>
      <c r="W41" s="34">
        <v>5046.4377790616154</v>
      </c>
      <c r="X41" s="34">
        <v>7608.5692268842495</v>
      </c>
      <c r="Y41" s="34">
        <v>7455.5692488220311</v>
      </c>
      <c r="Z41" s="34">
        <v>7357.4292952975911</v>
      </c>
      <c r="AA41" s="34">
        <v>7293.2694909679913</v>
      </c>
    </row>
    <row r="42" spans="1:27" s="30" customFormat="1" x14ac:dyDescent="0.35">
      <c r="A42" s="31" t="s">
        <v>120</v>
      </c>
      <c r="B42" s="31" t="s">
        <v>34</v>
      </c>
      <c r="C42" s="34">
        <v>102.0006186295</v>
      </c>
      <c r="D42" s="34">
        <v>122.00061873430001</v>
      </c>
      <c r="E42" s="34">
        <v>122.00061877340001</v>
      </c>
      <c r="F42" s="34">
        <v>122.0006187906</v>
      </c>
      <c r="G42" s="34">
        <v>122.0006191854</v>
      </c>
      <c r="H42" s="34">
        <v>122.0010232292</v>
      </c>
      <c r="I42" s="34">
        <v>122.0014664298</v>
      </c>
      <c r="J42" s="34">
        <v>122.0016695004</v>
      </c>
      <c r="K42" s="34">
        <v>122.0016697248</v>
      </c>
      <c r="L42" s="34">
        <v>122.0121729765</v>
      </c>
      <c r="M42" s="34">
        <v>122.012197516</v>
      </c>
      <c r="N42" s="34">
        <v>122.050443266</v>
      </c>
      <c r="O42" s="34">
        <v>426.06295999999998</v>
      </c>
      <c r="P42" s="34">
        <v>426.06295999999998</v>
      </c>
      <c r="Q42" s="34">
        <v>426.06295999999998</v>
      </c>
      <c r="R42" s="34">
        <v>426.06295999999998</v>
      </c>
      <c r="S42" s="34">
        <v>426.06295999999998</v>
      </c>
      <c r="T42" s="34">
        <v>426.06295999999998</v>
      </c>
      <c r="U42" s="34">
        <v>426.06295999999998</v>
      </c>
      <c r="V42" s="34">
        <v>426.06295999999998</v>
      </c>
      <c r="W42" s="34">
        <v>426.06277</v>
      </c>
      <c r="X42" s="34">
        <v>426.06353999999999</v>
      </c>
      <c r="Y42" s="34">
        <v>426.06353999999999</v>
      </c>
      <c r="Z42" s="34">
        <v>426.06353999999999</v>
      </c>
      <c r="AA42" s="34">
        <v>426.06357000000003</v>
      </c>
    </row>
    <row r="43" spans="1:27" s="30" customFormat="1" x14ac:dyDescent="0.35">
      <c r="A43" s="31" t="s">
        <v>120</v>
      </c>
      <c r="B43" s="31" t="s">
        <v>70</v>
      </c>
      <c r="C43" s="34">
        <v>570</v>
      </c>
      <c r="D43" s="34">
        <v>570</v>
      </c>
      <c r="E43" s="34">
        <v>570</v>
      </c>
      <c r="F43" s="34">
        <v>570.00076709705002</v>
      </c>
      <c r="G43" s="34">
        <v>570.0008100965</v>
      </c>
      <c r="H43" s="34">
        <v>570.00091531650003</v>
      </c>
      <c r="I43" s="34">
        <v>570.00097669529998</v>
      </c>
      <c r="J43" s="34">
        <v>570.00102762059998</v>
      </c>
      <c r="K43" s="34">
        <v>570.00114525959998</v>
      </c>
      <c r="L43" s="34">
        <v>570.0014255415</v>
      </c>
      <c r="M43" s="34">
        <v>570.00147186139998</v>
      </c>
      <c r="N43" s="34">
        <v>570.0018329147</v>
      </c>
      <c r="O43" s="34">
        <v>570.00234663770004</v>
      </c>
      <c r="P43" s="34">
        <v>570.00236366479999</v>
      </c>
      <c r="Q43" s="34">
        <v>570.01244385450002</v>
      </c>
      <c r="R43" s="34">
        <v>570.10545550999996</v>
      </c>
      <c r="S43" s="34">
        <v>1030.4835799999989</v>
      </c>
      <c r="T43" s="34">
        <v>1030.4836</v>
      </c>
      <c r="U43" s="34">
        <v>1030.4836</v>
      </c>
      <c r="V43" s="34">
        <v>1030.4836399999999</v>
      </c>
      <c r="W43" s="34">
        <v>2077.9337</v>
      </c>
      <c r="X43" s="34">
        <v>2641.4045000000001</v>
      </c>
      <c r="Y43" s="34">
        <v>2641.4045000000001</v>
      </c>
      <c r="Z43" s="34">
        <v>2641.4045000000001</v>
      </c>
      <c r="AA43" s="34">
        <v>2641.4045000000001</v>
      </c>
    </row>
    <row r="44" spans="1:27" s="30" customFormat="1" x14ac:dyDescent="0.35">
      <c r="A44" s="31" t="s">
        <v>120</v>
      </c>
      <c r="B44" s="31" t="s">
        <v>52</v>
      </c>
      <c r="C44" s="34">
        <v>48.419998168945298</v>
      </c>
      <c r="D44" s="34">
        <v>56.930000305175703</v>
      </c>
      <c r="E44" s="34">
        <v>66</v>
      </c>
      <c r="F44" s="34">
        <v>76.040000915527301</v>
      </c>
      <c r="G44" s="34">
        <v>104.379997253417</v>
      </c>
      <c r="H44" s="34">
        <v>155.38999938964801</v>
      </c>
      <c r="I44" s="34">
        <v>222.99000549316401</v>
      </c>
      <c r="J44" s="34">
        <v>302.82000732421801</v>
      </c>
      <c r="K44" s="34">
        <v>410.14999389648398</v>
      </c>
      <c r="L44" s="34">
        <v>482.88000488281199</v>
      </c>
      <c r="M44" s="34">
        <v>555.96002197265602</v>
      </c>
      <c r="N44" s="34">
        <v>627.46002197265602</v>
      </c>
      <c r="O44" s="34">
        <v>683.54998779296795</v>
      </c>
      <c r="P44" s="34">
        <v>749.07000732421795</v>
      </c>
      <c r="Q44" s="34">
        <v>822.38000488281205</v>
      </c>
      <c r="R44" s="34">
        <v>885.16998291015602</v>
      </c>
      <c r="S44" s="34">
        <v>943.35998535156205</v>
      </c>
      <c r="T44" s="34">
        <v>1010.03997802734</v>
      </c>
      <c r="U44" s="34">
        <v>1088.57995605468</v>
      </c>
      <c r="V44" s="34">
        <v>1132.11999511718</v>
      </c>
      <c r="W44" s="34">
        <v>1176.18994140625</v>
      </c>
      <c r="X44" s="34">
        <v>1221.19995117187</v>
      </c>
      <c r="Y44" s="34">
        <v>1268.18005371093</v>
      </c>
      <c r="Z44" s="34">
        <v>1316.68005371093</v>
      </c>
      <c r="AA44" s="34">
        <v>1368.05004882812</v>
      </c>
    </row>
    <row r="45" spans="1:27" s="30" customFormat="1" x14ac:dyDescent="0.35">
      <c r="A45" s="38" t="s">
        <v>127</v>
      </c>
      <c r="B45" s="38"/>
      <c r="C45" s="35">
        <v>14562.766755905337</v>
      </c>
      <c r="D45" s="35">
        <v>16472.777200937155</v>
      </c>
      <c r="E45" s="35">
        <v>16922.777596953936</v>
      </c>
      <c r="F45" s="35">
        <v>16922.777814490419</v>
      </c>
      <c r="G45" s="35">
        <v>16922.784461112256</v>
      </c>
      <c r="H45" s="35">
        <v>16572.790868488388</v>
      </c>
      <c r="I45" s="35">
        <v>16572.797147220866</v>
      </c>
      <c r="J45" s="35">
        <v>17722.792842642586</v>
      </c>
      <c r="K45" s="35">
        <v>17722.795238227158</v>
      </c>
      <c r="L45" s="35">
        <v>18787.61376168867</v>
      </c>
      <c r="M45" s="35">
        <v>19104.833704750577</v>
      </c>
      <c r="N45" s="35">
        <v>19923.138463747255</v>
      </c>
      <c r="O45" s="35">
        <v>19038.533370807876</v>
      </c>
      <c r="P45" s="35">
        <v>21206.082099595664</v>
      </c>
      <c r="Q45" s="35">
        <v>20845.760101406478</v>
      </c>
      <c r="R45" s="35">
        <v>19830.683989136585</v>
      </c>
      <c r="S45" s="35">
        <v>20328.188184074417</v>
      </c>
      <c r="T45" s="35">
        <v>20328.188314018636</v>
      </c>
      <c r="U45" s="35">
        <v>20184.788660583967</v>
      </c>
      <c r="V45" s="35">
        <v>20188.513649584285</v>
      </c>
      <c r="W45" s="35">
        <v>21873.876050956347</v>
      </c>
      <c r="X45" s="35">
        <v>23393.434573014278</v>
      </c>
      <c r="Y45" s="35">
        <v>23411.451603529065</v>
      </c>
      <c r="Z45" s="35">
        <v>23427.39409307429</v>
      </c>
      <c r="AA45" s="35">
        <v>22513.770248218691</v>
      </c>
    </row>
    <row r="46" spans="1:27" s="30" customFormat="1" x14ac:dyDescent="0.35"/>
    <row r="47" spans="1:27" s="30" customFormat="1"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s="30" customFormat="1"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s="30" customFormat="1" x14ac:dyDescent="0.35">
      <c r="A49" s="31" t="s">
        <v>121</v>
      </c>
      <c r="B49" s="31" t="s">
        <v>68</v>
      </c>
      <c r="C49" s="34">
        <v>4775</v>
      </c>
      <c r="D49" s="34">
        <v>4775</v>
      </c>
      <c r="E49" s="34">
        <v>4775</v>
      </c>
      <c r="F49" s="34">
        <v>4775</v>
      </c>
      <c r="G49" s="34">
        <v>4775</v>
      </c>
      <c r="H49" s="34">
        <v>4775</v>
      </c>
      <c r="I49" s="34">
        <v>4775</v>
      </c>
      <c r="J49" s="34">
        <v>4775</v>
      </c>
      <c r="K49" s="34">
        <v>4050</v>
      </c>
      <c r="L49" s="34">
        <v>3325</v>
      </c>
      <c r="M49" s="34">
        <v>3325</v>
      </c>
      <c r="N49" s="34">
        <v>3325</v>
      </c>
      <c r="O49" s="34">
        <v>3325</v>
      </c>
      <c r="P49" s="34">
        <v>3325</v>
      </c>
      <c r="Q49" s="34">
        <v>3325</v>
      </c>
      <c r="R49" s="34">
        <v>3325</v>
      </c>
      <c r="S49" s="34">
        <v>3325</v>
      </c>
      <c r="T49" s="34">
        <v>3325</v>
      </c>
      <c r="U49" s="34">
        <v>3325</v>
      </c>
      <c r="V49" s="34">
        <v>3325</v>
      </c>
      <c r="W49" s="34">
        <v>3325</v>
      </c>
      <c r="X49" s="34">
        <v>3325</v>
      </c>
      <c r="Y49" s="34">
        <v>3325</v>
      </c>
      <c r="Z49" s="34">
        <v>3325</v>
      </c>
      <c r="AA49" s="34">
        <v>2767.5</v>
      </c>
    </row>
    <row r="50" spans="1:27" s="30" customFormat="1" x14ac:dyDescent="0.35">
      <c r="A50" s="31" t="s">
        <v>121</v>
      </c>
      <c r="B50" s="31" t="s">
        <v>18</v>
      </c>
      <c r="C50" s="34">
        <v>0</v>
      </c>
      <c r="D50" s="34">
        <v>2.1349415E-4</v>
      </c>
      <c r="E50" s="34">
        <v>2.2603455000000001E-4</v>
      </c>
      <c r="F50" s="34">
        <v>2.3628652999999999E-4</v>
      </c>
      <c r="G50" s="34">
        <v>2.3887333999999901E-4</v>
      </c>
      <c r="H50" s="34">
        <v>2.4454267000000002E-4</v>
      </c>
      <c r="I50" s="34">
        <v>2.5687019999999999E-4</v>
      </c>
      <c r="J50" s="34">
        <v>2.7097344999999997E-4</v>
      </c>
      <c r="K50" s="34">
        <v>3.0150959999999998E-4</v>
      </c>
      <c r="L50" s="34">
        <v>3.3868447999999999E-4</v>
      </c>
      <c r="M50" s="34">
        <v>3.3887179999999998E-4</v>
      </c>
      <c r="N50" s="34">
        <v>3.675161E-4</v>
      </c>
      <c r="O50" s="34">
        <v>4.2082459999999899E-4</v>
      </c>
      <c r="P50" s="34">
        <v>4.2195013000000001E-4</v>
      </c>
      <c r="Q50" s="34">
        <v>4.2795844000000002E-4</v>
      </c>
      <c r="R50" s="34">
        <v>4.3176626999999999E-4</v>
      </c>
      <c r="S50" s="34">
        <v>5.7042576000000005E-4</v>
      </c>
      <c r="T50" s="34">
        <v>5.7994975999999996E-4</v>
      </c>
      <c r="U50" s="34">
        <v>6.2775370000000001E-4</v>
      </c>
      <c r="V50" s="34">
        <v>6.3438929999999995E-4</v>
      </c>
      <c r="W50" s="34">
        <v>8.8603182999999995E-4</v>
      </c>
      <c r="X50" s="34">
        <v>8.8916712999999997E-4</v>
      </c>
      <c r="Y50" s="34">
        <v>8.9810849999999995E-4</v>
      </c>
      <c r="Z50" s="34">
        <v>9.8943429999999899E-4</v>
      </c>
      <c r="AA50" s="34">
        <v>9.9198020000000001E-4</v>
      </c>
    </row>
    <row r="51" spans="1:27" s="30" customFormat="1" x14ac:dyDescent="0.35">
      <c r="A51" s="31" t="s">
        <v>121</v>
      </c>
      <c r="B51" s="31" t="s">
        <v>30</v>
      </c>
      <c r="C51" s="34">
        <v>500</v>
      </c>
      <c r="D51" s="34">
        <v>500</v>
      </c>
      <c r="E51" s="34">
        <v>500</v>
      </c>
      <c r="F51" s="34">
        <v>500</v>
      </c>
      <c r="G51" s="34">
        <v>500</v>
      </c>
      <c r="H51" s="34">
        <v>500</v>
      </c>
      <c r="I51" s="34">
        <v>500</v>
      </c>
      <c r="J51" s="34">
        <v>500</v>
      </c>
      <c r="K51" s="34">
        <v>500</v>
      </c>
      <c r="L51" s="34">
        <v>500</v>
      </c>
      <c r="M51" s="34">
        <v>500</v>
      </c>
      <c r="N51" s="34">
        <v>500</v>
      </c>
      <c r="O51" s="34">
        <v>500</v>
      </c>
      <c r="P51" s="34">
        <v>500</v>
      </c>
      <c r="Q51" s="34">
        <v>500</v>
      </c>
      <c r="R51" s="34">
        <v>500</v>
      </c>
      <c r="S51" s="34">
        <v>500</v>
      </c>
      <c r="T51" s="34">
        <v>500</v>
      </c>
      <c r="U51" s="34">
        <v>0</v>
      </c>
      <c r="V51" s="34">
        <v>0</v>
      </c>
      <c r="W51" s="34">
        <v>0</v>
      </c>
      <c r="X51" s="34">
        <v>0</v>
      </c>
      <c r="Y51" s="34">
        <v>0</v>
      </c>
      <c r="Z51" s="34">
        <v>0</v>
      </c>
      <c r="AA51" s="34">
        <v>0</v>
      </c>
    </row>
    <row r="52" spans="1:27" s="30" customFormat="1" x14ac:dyDescent="0.35">
      <c r="A52" s="31" t="s">
        <v>121</v>
      </c>
      <c r="B52" s="31" t="s">
        <v>63</v>
      </c>
      <c r="C52" s="34">
        <v>1900.0002450423799</v>
      </c>
      <c r="D52" s="34">
        <v>1900.00025568806</v>
      </c>
      <c r="E52" s="34">
        <v>1900.0002697795301</v>
      </c>
      <c r="F52" s="34">
        <v>1900.0002848444601</v>
      </c>
      <c r="G52" s="34">
        <v>1900.00029973662</v>
      </c>
      <c r="H52" s="34">
        <v>1900.0003168916201</v>
      </c>
      <c r="I52" s="34">
        <v>1900.0003354994701</v>
      </c>
      <c r="J52" s="34">
        <v>1900.00035546153</v>
      </c>
      <c r="K52" s="34">
        <v>1900.00037821406</v>
      </c>
      <c r="L52" s="34">
        <v>1900.0004053858299</v>
      </c>
      <c r="M52" s="34">
        <v>1900.0004245836799</v>
      </c>
      <c r="N52" s="34">
        <v>1900.0004540213999</v>
      </c>
      <c r="O52" s="34">
        <v>1730.00048298246</v>
      </c>
      <c r="P52" s="34">
        <v>1730.0005099135001</v>
      </c>
      <c r="Q52" s="34">
        <v>1730.0005404261999</v>
      </c>
      <c r="R52" s="34">
        <v>1730.0005722159999</v>
      </c>
      <c r="S52" s="34">
        <v>1730.0007009502001</v>
      </c>
      <c r="T52" s="34">
        <v>1730.0007039749</v>
      </c>
      <c r="U52" s="34">
        <v>1290.0007109594001</v>
      </c>
      <c r="V52" s="34">
        <v>1290.0007398876</v>
      </c>
      <c r="W52" s="34">
        <v>1290.0009939270999</v>
      </c>
      <c r="X52" s="34">
        <v>1196.000996877</v>
      </c>
      <c r="Y52" s="34">
        <v>1196.0010008274</v>
      </c>
      <c r="Z52" s="34">
        <v>1196.0021973733999</v>
      </c>
      <c r="AA52" s="34">
        <v>1196.0021998023001</v>
      </c>
    </row>
    <row r="53" spans="1:27" s="30" customFormat="1" x14ac:dyDescent="0.35">
      <c r="A53" s="31" t="s">
        <v>121</v>
      </c>
      <c r="B53" s="31" t="s">
        <v>62</v>
      </c>
      <c r="C53" s="34">
        <v>2279</v>
      </c>
      <c r="D53" s="34">
        <v>2279</v>
      </c>
      <c r="E53" s="34">
        <v>2279</v>
      </c>
      <c r="F53" s="34">
        <v>2279</v>
      </c>
      <c r="G53" s="34">
        <v>2279</v>
      </c>
      <c r="H53" s="34">
        <v>2279</v>
      </c>
      <c r="I53" s="34">
        <v>2279</v>
      </c>
      <c r="J53" s="34">
        <v>2279</v>
      </c>
      <c r="K53" s="34">
        <v>2279</v>
      </c>
      <c r="L53" s="34">
        <v>2279</v>
      </c>
      <c r="M53" s="34">
        <v>2279</v>
      </c>
      <c r="N53" s="34">
        <v>2279</v>
      </c>
      <c r="O53" s="34">
        <v>2279</v>
      </c>
      <c r="P53" s="34">
        <v>2279</v>
      </c>
      <c r="Q53" s="34">
        <v>2279</v>
      </c>
      <c r="R53" s="34">
        <v>2279</v>
      </c>
      <c r="S53" s="34">
        <v>2279</v>
      </c>
      <c r="T53" s="34">
        <v>2279</v>
      </c>
      <c r="U53" s="34">
        <v>2279</v>
      </c>
      <c r="V53" s="34">
        <v>2279</v>
      </c>
      <c r="W53" s="34">
        <v>2279</v>
      </c>
      <c r="X53" s="34">
        <v>2279</v>
      </c>
      <c r="Y53" s="34">
        <v>2279</v>
      </c>
      <c r="Z53" s="34">
        <v>2279</v>
      </c>
      <c r="AA53" s="34">
        <v>2279</v>
      </c>
    </row>
    <row r="54" spans="1:27" s="30" customFormat="1" x14ac:dyDescent="0.35">
      <c r="A54" s="31" t="s">
        <v>121</v>
      </c>
      <c r="B54" s="31" t="s">
        <v>66</v>
      </c>
      <c r="C54" s="34">
        <v>3928.5299720764133</v>
      </c>
      <c r="D54" s="34">
        <v>4288.5336639019433</v>
      </c>
      <c r="E54" s="34">
        <v>4288.5339446493126</v>
      </c>
      <c r="F54" s="34">
        <v>4288.5349846766385</v>
      </c>
      <c r="G54" s="34">
        <v>4288.5353219289536</v>
      </c>
      <c r="H54" s="34">
        <v>4288.5363320502429</v>
      </c>
      <c r="I54" s="34">
        <v>4288.5363628460436</v>
      </c>
      <c r="J54" s="34">
        <v>4424.1281180775122</v>
      </c>
      <c r="K54" s="34">
        <v>4424.1282865222738</v>
      </c>
      <c r="L54" s="34">
        <v>4687.2639421126532</v>
      </c>
      <c r="M54" s="34">
        <v>4687.2639869933328</v>
      </c>
      <c r="N54" s="34">
        <v>4738.5445619422444</v>
      </c>
      <c r="O54" s="34">
        <v>4738.5505067151935</v>
      </c>
      <c r="P54" s="34">
        <v>5012.3926820595534</v>
      </c>
      <c r="Q54" s="34">
        <v>5738.5640896035429</v>
      </c>
      <c r="R54" s="34">
        <v>5904.6865599291641</v>
      </c>
      <c r="S54" s="34">
        <v>5837.511793171192</v>
      </c>
      <c r="T54" s="34">
        <v>5417.6531560676422</v>
      </c>
      <c r="U54" s="34">
        <v>5417.6571637511906</v>
      </c>
      <c r="V54" s="34">
        <v>5777.6484276877381</v>
      </c>
      <c r="W54" s="34">
        <v>6869.0907352398381</v>
      </c>
      <c r="X54" s="34">
        <v>8364.4929619477662</v>
      </c>
      <c r="Y54" s="34">
        <v>8124.5789384712516</v>
      </c>
      <c r="Z54" s="34">
        <v>7812.5789793331405</v>
      </c>
      <c r="AA54" s="34">
        <v>8159.1401307788428</v>
      </c>
    </row>
    <row r="55" spans="1:27" s="30" customFormat="1" x14ac:dyDescent="0.35">
      <c r="A55" s="31" t="s">
        <v>121</v>
      </c>
      <c r="B55" s="31" t="s">
        <v>65</v>
      </c>
      <c r="C55" s="34">
        <v>964.53733240072904</v>
      </c>
      <c r="D55" s="34">
        <v>964.53758732745905</v>
      </c>
      <c r="E55" s="34">
        <v>964.53758803563903</v>
      </c>
      <c r="F55" s="34">
        <v>964.53778105799915</v>
      </c>
      <c r="G55" s="34">
        <v>964.53889508952909</v>
      </c>
      <c r="H55" s="34">
        <v>964.54013199133908</v>
      </c>
      <c r="I55" s="34">
        <v>964.54197612657902</v>
      </c>
      <c r="J55" s="34">
        <v>1344.5559260963789</v>
      </c>
      <c r="K55" s="34">
        <v>1344.555970134779</v>
      </c>
      <c r="L55" s="34">
        <v>1744.5163654087789</v>
      </c>
      <c r="M55" s="34">
        <v>1744.5163728107789</v>
      </c>
      <c r="N55" s="34">
        <v>1744.5164072890791</v>
      </c>
      <c r="O55" s="34">
        <v>1744.516407887779</v>
      </c>
      <c r="P55" s="34">
        <v>1744.516408162179</v>
      </c>
      <c r="Q55" s="34">
        <v>2200.9291278644791</v>
      </c>
      <c r="R55" s="34">
        <v>2843.8001132580794</v>
      </c>
      <c r="S55" s="34">
        <v>2913.8458939017792</v>
      </c>
      <c r="T55" s="34">
        <v>3744.5207417177789</v>
      </c>
      <c r="U55" s="34">
        <v>3744.520773753778</v>
      </c>
      <c r="V55" s="34">
        <v>3744.520786288278</v>
      </c>
      <c r="W55" s="34">
        <v>3744.527575695779</v>
      </c>
      <c r="X55" s="34">
        <v>3960.5240687487794</v>
      </c>
      <c r="Y55" s="34">
        <v>3960.5241187487791</v>
      </c>
      <c r="Z55" s="34">
        <v>3848.5241187487791</v>
      </c>
      <c r="AA55" s="34">
        <v>4001.4078181079099</v>
      </c>
    </row>
    <row r="56" spans="1:27" s="30" customFormat="1" x14ac:dyDescent="0.35">
      <c r="A56" s="31" t="s">
        <v>121</v>
      </c>
      <c r="B56" s="31" t="s">
        <v>34</v>
      </c>
      <c r="C56" s="34">
        <v>75.330649275805996</v>
      </c>
      <c r="D56" s="34">
        <v>75.330649617205992</v>
      </c>
      <c r="E56" s="34">
        <v>75.330649645245998</v>
      </c>
      <c r="F56" s="34">
        <v>75.330649660955999</v>
      </c>
      <c r="G56" s="34">
        <v>75.330649850076</v>
      </c>
      <c r="H56" s="34">
        <v>75.331030783505994</v>
      </c>
      <c r="I56" s="34">
        <v>75.331485688406005</v>
      </c>
      <c r="J56" s="34">
        <v>75.331699745105993</v>
      </c>
      <c r="K56" s="34">
        <v>75.331699963305994</v>
      </c>
      <c r="L56" s="34">
        <v>75.340631314706002</v>
      </c>
      <c r="M56" s="34">
        <v>75.340634853705993</v>
      </c>
      <c r="N56" s="34">
        <v>75.340635723706001</v>
      </c>
      <c r="O56" s="34">
        <v>20.010636029</v>
      </c>
      <c r="P56" s="34">
        <v>20.010636141999999</v>
      </c>
      <c r="Q56" s="34">
        <v>20.010636228999999</v>
      </c>
      <c r="R56" s="34">
        <v>20.010636293000001</v>
      </c>
      <c r="S56" s="34">
        <v>20.010636378000001</v>
      </c>
      <c r="T56" s="34">
        <v>20.010636491</v>
      </c>
      <c r="U56" s="34">
        <v>20.010636731999998</v>
      </c>
      <c r="V56" s="34">
        <v>20.010638103000002</v>
      </c>
      <c r="W56" s="34">
        <v>20.018304033</v>
      </c>
      <c r="X56" s="34">
        <v>20.018331765999999</v>
      </c>
      <c r="Y56" s="34">
        <v>20.018338506999999</v>
      </c>
      <c r="Z56" s="34">
        <v>20.051145951999999</v>
      </c>
      <c r="AA56" s="34">
        <v>20.051186085000001</v>
      </c>
    </row>
    <row r="57" spans="1:27" s="30" customFormat="1" x14ac:dyDescent="0.35">
      <c r="A57" s="31" t="s">
        <v>121</v>
      </c>
      <c r="B57" s="31" t="s">
        <v>70</v>
      </c>
      <c r="C57" s="34">
        <v>0</v>
      </c>
      <c r="D57" s="34">
        <v>0</v>
      </c>
      <c r="E57" s="34">
        <v>0</v>
      </c>
      <c r="F57" s="34">
        <v>8.1147463000000005E-4</v>
      </c>
      <c r="G57" s="34">
        <v>8.5505743999999997E-4</v>
      </c>
      <c r="H57" s="34">
        <v>9.5020279999999998E-4</v>
      </c>
      <c r="I57" s="34">
        <v>1.0185686000000001E-3</v>
      </c>
      <c r="J57" s="34">
        <v>1.0881816999999999E-3</v>
      </c>
      <c r="K57" s="34">
        <v>1.2397083999999899E-3</v>
      </c>
      <c r="L57" s="34">
        <v>1.7152472000000001E-3</v>
      </c>
      <c r="M57" s="34">
        <v>1.7189985E-3</v>
      </c>
      <c r="N57" s="34">
        <v>2.1642904999999999E-3</v>
      </c>
      <c r="O57" s="34">
        <v>2.2173635999999902E-3</v>
      </c>
      <c r="P57" s="34">
        <v>2.2448208000000001E-3</v>
      </c>
      <c r="Q57" s="34">
        <v>3.0300303000000001E-3</v>
      </c>
      <c r="R57" s="34">
        <v>3.5397403000000001E-3</v>
      </c>
      <c r="S57" s="34">
        <v>3.7227076999999998E-3</v>
      </c>
      <c r="T57" s="34">
        <v>3.7743158000000001E-3</v>
      </c>
      <c r="U57" s="34">
        <v>4.3116826999999996E-3</v>
      </c>
      <c r="V57" s="34">
        <v>4.6857909999999999E-3</v>
      </c>
      <c r="W57" s="34">
        <v>4.8836633999999997E-2</v>
      </c>
      <c r="X57" s="34">
        <v>4.8905055999999898E-2</v>
      </c>
      <c r="Y57" s="34">
        <v>4.8914704000000003E-2</v>
      </c>
      <c r="Z57" s="34">
        <v>801.87260000000003</v>
      </c>
      <c r="AA57" s="34">
        <v>801.87270000000001</v>
      </c>
    </row>
    <row r="58" spans="1:27" s="30" customFormat="1" x14ac:dyDescent="0.35">
      <c r="A58" s="31" t="s">
        <v>121</v>
      </c>
      <c r="B58" s="31" t="s">
        <v>52</v>
      </c>
      <c r="C58" s="34">
        <v>47.139999389648402</v>
      </c>
      <c r="D58" s="34">
        <v>54.380001068115199</v>
      </c>
      <c r="E58" s="34">
        <v>62.869998931884702</v>
      </c>
      <c r="F58" s="34">
        <v>72.199996948242102</v>
      </c>
      <c r="G58" s="34">
        <v>98.569999694824205</v>
      </c>
      <c r="H58" s="34">
        <v>145.009994506835</v>
      </c>
      <c r="I58" s="34">
        <v>210.24000549316401</v>
      </c>
      <c r="J58" s="34">
        <v>302.350006103515</v>
      </c>
      <c r="K58" s="34">
        <v>422.26998901367102</v>
      </c>
      <c r="L58" s="34">
        <v>531.79998779296795</v>
      </c>
      <c r="M58" s="34">
        <v>643.47998046875</v>
      </c>
      <c r="N58" s="34">
        <v>715.72998046875</v>
      </c>
      <c r="O58" s="34">
        <v>777.04998779296795</v>
      </c>
      <c r="P58" s="34">
        <v>851.30999755859295</v>
      </c>
      <c r="Q58" s="34">
        <v>950.86999511718705</v>
      </c>
      <c r="R58" s="34">
        <v>1040.28002929687</v>
      </c>
      <c r="S58" s="34">
        <v>1117.75</v>
      </c>
      <c r="T58" s="34">
        <v>1197.0400390625</v>
      </c>
      <c r="U58" s="34">
        <v>1284.16003417968</v>
      </c>
      <c r="V58" s="34">
        <v>1328.47998046875</v>
      </c>
      <c r="W58" s="34">
        <v>1372.25</v>
      </c>
      <c r="X58" s="34">
        <v>1416.72998046875</v>
      </c>
      <c r="Y58" s="34">
        <v>1463.11999511718</v>
      </c>
      <c r="Z58" s="34">
        <v>1510.44995117187</v>
      </c>
      <c r="AA58" s="34">
        <v>1560.28002929687</v>
      </c>
    </row>
    <row r="59" spans="1:27" s="30" customFormat="1" x14ac:dyDescent="0.35">
      <c r="A59" s="38" t="s">
        <v>127</v>
      </c>
      <c r="B59" s="38"/>
      <c r="C59" s="35">
        <v>14347.067549519523</v>
      </c>
      <c r="D59" s="35">
        <v>14707.071720411614</v>
      </c>
      <c r="E59" s="35">
        <v>14707.072028499031</v>
      </c>
      <c r="F59" s="35">
        <v>14707.073286865629</v>
      </c>
      <c r="G59" s="35">
        <v>14707.074755628442</v>
      </c>
      <c r="H59" s="35">
        <v>14707.077025475872</v>
      </c>
      <c r="I59" s="35">
        <v>14707.078931342292</v>
      </c>
      <c r="J59" s="35">
        <v>15222.684670608869</v>
      </c>
      <c r="K59" s="35">
        <v>14497.684936380714</v>
      </c>
      <c r="L59" s="35">
        <v>14435.781051591743</v>
      </c>
      <c r="M59" s="35">
        <v>14435.78112325959</v>
      </c>
      <c r="N59" s="35">
        <v>14487.061790768823</v>
      </c>
      <c r="O59" s="35">
        <v>14317.067818410032</v>
      </c>
      <c r="P59" s="35">
        <v>14590.910022085363</v>
      </c>
      <c r="Q59" s="35">
        <v>15773.494185852664</v>
      </c>
      <c r="R59" s="35">
        <v>16582.487677169513</v>
      </c>
      <c r="S59" s="35">
        <v>16585.358958448931</v>
      </c>
      <c r="T59" s="35">
        <v>16996.175181710081</v>
      </c>
      <c r="U59" s="35">
        <v>16056.17927621807</v>
      </c>
      <c r="V59" s="35">
        <v>16416.170588252917</v>
      </c>
      <c r="W59" s="35">
        <v>17507.620190894548</v>
      </c>
      <c r="X59" s="35">
        <v>19125.018916740675</v>
      </c>
      <c r="Y59" s="35">
        <v>18885.104956155934</v>
      </c>
      <c r="Z59" s="35">
        <v>18461.106284889618</v>
      </c>
      <c r="AA59" s="35">
        <v>18403.051140669253</v>
      </c>
    </row>
    <row r="60" spans="1:27" s="30" customFormat="1" x14ac:dyDescent="0.35"/>
    <row r="61" spans="1:27" s="30" customFormat="1"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s="30" customFormat="1"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s="30" customFormat="1"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s="30" customFormat="1" x14ac:dyDescent="0.35">
      <c r="A64" s="31" t="s">
        <v>122</v>
      </c>
      <c r="B64" s="31" t="s">
        <v>18</v>
      </c>
      <c r="C64" s="34">
        <v>709</v>
      </c>
      <c r="D64" s="34">
        <v>709.00023169805002</v>
      </c>
      <c r="E64" s="34">
        <v>529.00029578461999</v>
      </c>
      <c r="F64" s="34">
        <v>529.00029603530004</v>
      </c>
      <c r="G64" s="34">
        <v>529.00029608047998</v>
      </c>
      <c r="H64" s="34">
        <v>529.00029613932998</v>
      </c>
      <c r="I64" s="34">
        <v>529.00029631333996</v>
      </c>
      <c r="J64" s="34">
        <v>529.00029683174</v>
      </c>
      <c r="K64" s="34">
        <v>529.00029971790002</v>
      </c>
      <c r="L64" s="34">
        <v>529.00033167926995</v>
      </c>
      <c r="M64" s="34">
        <v>529.00033188794998</v>
      </c>
      <c r="N64" s="34">
        <v>529.00037239779999</v>
      </c>
      <c r="O64" s="34">
        <v>529.00041652760001</v>
      </c>
      <c r="P64" s="34">
        <v>529.00041856049995</v>
      </c>
      <c r="Q64" s="34">
        <v>529.00041995070001</v>
      </c>
      <c r="R64" s="34">
        <v>529.00042145174996</v>
      </c>
      <c r="S64" s="34">
        <v>7.7434179999999995E-4</v>
      </c>
      <c r="T64" s="34">
        <v>7.7502080000000002E-4</v>
      </c>
      <c r="U64" s="34">
        <v>7.7637619999999905E-4</v>
      </c>
      <c r="V64" s="34">
        <v>7.7663745999999995E-4</v>
      </c>
      <c r="W64" s="34">
        <v>1.0203635E-3</v>
      </c>
      <c r="X64" s="34">
        <v>1.0227433999999999E-3</v>
      </c>
      <c r="Y64" s="34">
        <v>1.0657792000000001E-3</v>
      </c>
      <c r="Z64" s="34">
        <v>1.2104220000000001E-3</v>
      </c>
      <c r="AA64" s="34">
        <v>1.2108819999999999E-3</v>
      </c>
    </row>
    <row r="65" spans="1:27" s="30" customFormat="1" x14ac:dyDescent="0.35">
      <c r="A65" s="31" t="s">
        <v>122</v>
      </c>
      <c r="B65" s="31" t="s">
        <v>30</v>
      </c>
      <c r="C65" s="34">
        <v>920</v>
      </c>
      <c r="D65" s="34">
        <v>800</v>
      </c>
      <c r="E65" s="34">
        <v>800</v>
      </c>
      <c r="F65" s="34">
        <v>800</v>
      </c>
      <c r="G65" s="34">
        <v>800</v>
      </c>
      <c r="H65" s="34">
        <v>800</v>
      </c>
      <c r="I65" s="34">
        <v>800</v>
      </c>
      <c r="J65" s="34">
        <v>800</v>
      </c>
      <c r="K65" s="34">
        <v>800</v>
      </c>
      <c r="L65" s="34">
        <v>800</v>
      </c>
      <c r="M65" s="34">
        <v>800</v>
      </c>
      <c r="N65" s="34">
        <v>800</v>
      </c>
      <c r="O65" s="34">
        <v>800</v>
      </c>
      <c r="P65" s="34">
        <v>800</v>
      </c>
      <c r="Q65" s="34">
        <v>0</v>
      </c>
      <c r="R65" s="34">
        <v>0</v>
      </c>
      <c r="S65" s="34">
        <v>0</v>
      </c>
      <c r="T65" s="34">
        <v>0</v>
      </c>
      <c r="U65" s="34">
        <v>0</v>
      </c>
      <c r="V65" s="34">
        <v>0</v>
      </c>
      <c r="W65" s="34">
        <v>0</v>
      </c>
      <c r="X65" s="34">
        <v>0</v>
      </c>
      <c r="Y65" s="34">
        <v>0</v>
      </c>
      <c r="Z65" s="34">
        <v>0</v>
      </c>
      <c r="AA65" s="34">
        <v>0</v>
      </c>
    </row>
    <row r="66" spans="1:27" s="30" customFormat="1" x14ac:dyDescent="0.35">
      <c r="A66" s="31" t="s">
        <v>122</v>
      </c>
      <c r="B66" s="31" t="s">
        <v>63</v>
      </c>
      <c r="C66" s="34">
        <v>1287.6402414505103</v>
      </c>
      <c r="D66" s="34">
        <v>1287.6402519617702</v>
      </c>
      <c r="E66" s="34">
        <v>1287.6404389993102</v>
      </c>
      <c r="F66" s="34">
        <v>1287.6404395297002</v>
      </c>
      <c r="G66" s="34">
        <v>1287.6404400791203</v>
      </c>
      <c r="H66" s="34">
        <v>1287.6404407224502</v>
      </c>
      <c r="I66" s="34">
        <v>1287.6404415334503</v>
      </c>
      <c r="J66" s="34">
        <v>1287.6404423016302</v>
      </c>
      <c r="K66" s="34">
        <v>1287.6404429535003</v>
      </c>
      <c r="L66" s="34">
        <v>881.64044353441034</v>
      </c>
      <c r="M66" s="34">
        <v>881.64044438727035</v>
      </c>
      <c r="N66" s="34">
        <v>647.30047704866035</v>
      </c>
      <c r="O66" s="34">
        <v>647.30048463159028</v>
      </c>
      <c r="P66" s="34">
        <v>647.30051573106027</v>
      </c>
      <c r="Q66" s="34">
        <v>567.30053900396035</v>
      </c>
      <c r="R66" s="34">
        <v>567.30056983413033</v>
      </c>
      <c r="S66" s="34">
        <v>567.30169817736032</v>
      </c>
      <c r="T66" s="34">
        <v>567.30169961696026</v>
      </c>
      <c r="U66" s="34">
        <v>567.30170173316037</v>
      </c>
      <c r="V66" s="34">
        <v>567.30170367316032</v>
      </c>
      <c r="W66" s="34">
        <v>567.30170636356036</v>
      </c>
      <c r="X66" s="34">
        <v>567.30170819046032</v>
      </c>
      <c r="Y66" s="34">
        <v>567.30171379416026</v>
      </c>
      <c r="Z66" s="34">
        <v>490.70669923706043</v>
      </c>
      <c r="AA66" s="34">
        <v>490.70669923706043</v>
      </c>
    </row>
    <row r="67" spans="1:27" s="30" customFormat="1"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s="30" customFormat="1" x14ac:dyDescent="0.35">
      <c r="A68" s="31" t="s">
        <v>122</v>
      </c>
      <c r="B68" s="31" t="s">
        <v>66</v>
      </c>
      <c r="C68" s="34">
        <v>2158.7600135803182</v>
      </c>
      <c r="D68" s="34">
        <v>2158.7685202835487</v>
      </c>
      <c r="E68" s="34">
        <v>2158.7761018691081</v>
      </c>
      <c r="F68" s="34">
        <v>2158.7762054106884</v>
      </c>
      <c r="G68" s="34">
        <v>2158.7762327417372</v>
      </c>
      <c r="H68" s="34">
        <v>2158.7796029984274</v>
      </c>
      <c r="I68" s="34">
        <v>2158.7796422910283</v>
      </c>
      <c r="J68" s="34">
        <v>2158.8142524771474</v>
      </c>
      <c r="K68" s="34">
        <v>2886.3038261285101</v>
      </c>
      <c r="L68" s="34">
        <v>3076.9465595973606</v>
      </c>
      <c r="M68" s="34">
        <v>3076.9465761518604</v>
      </c>
      <c r="N68" s="34">
        <v>3076.9480660549602</v>
      </c>
      <c r="O68" s="34">
        <v>3234.8239221391177</v>
      </c>
      <c r="P68" s="34">
        <v>3234.8244362381183</v>
      </c>
      <c r="Q68" s="34">
        <v>3309.9955319473393</v>
      </c>
      <c r="R68" s="34">
        <v>3495.604746201082</v>
      </c>
      <c r="S68" s="34">
        <v>3495.6203727419811</v>
      </c>
      <c r="T68" s="34">
        <v>3858.4985207933823</v>
      </c>
      <c r="U68" s="34">
        <v>3676.496655335342</v>
      </c>
      <c r="V68" s="34">
        <v>3637.4987098559432</v>
      </c>
      <c r="W68" s="34">
        <v>3766.1967659986431</v>
      </c>
      <c r="X68" s="34">
        <v>3766.196952520143</v>
      </c>
      <c r="Y68" s="34">
        <v>3646.8414619132918</v>
      </c>
      <c r="Z68" s="34">
        <v>3781.0058191013918</v>
      </c>
      <c r="AA68" s="34">
        <v>3745.0780524241554</v>
      </c>
    </row>
    <row r="69" spans="1:27" s="30" customFormat="1" x14ac:dyDescent="0.35">
      <c r="A69" s="31" t="s">
        <v>122</v>
      </c>
      <c r="B69" s="31" t="s">
        <v>65</v>
      </c>
      <c r="C69" s="34">
        <v>378.00142956539014</v>
      </c>
      <c r="D69" s="34">
        <v>378.00362080223999</v>
      </c>
      <c r="E69" s="34">
        <v>378.00365701796994</v>
      </c>
      <c r="F69" s="34">
        <v>378.00365815738996</v>
      </c>
      <c r="G69" s="34">
        <v>378.00537167306999</v>
      </c>
      <c r="H69" s="34">
        <v>378.00860348996002</v>
      </c>
      <c r="I69" s="34">
        <v>378.02111665889998</v>
      </c>
      <c r="J69" s="34">
        <v>378.02118397448999</v>
      </c>
      <c r="K69" s="34">
        <v>378.02609260039998</v>
      </c>
      <c r="L69" s="34">
        <v>755.5871339224999</v>
      </c>
      <c r="M69" s="34">
        <v>969.75546805107001</v>
      </c>
      <c r="N69" s="34">
        <v>1338.0756961176601</v>
      </c>
      <c r="O69" s="34">
        <v>1353.9262915875001</v>
      </c>
      <c r="P69" s="34">
        <v>1353.9262974614699</v>
      </c>
      <c r="Q69" s="34">
        <v>1353.9263031967</v>
      </c>
      <c r="R69" s="34">
        <v>1353.92631624</v>
      </c>
      <c r="S69" s="34">
        <v>1353.9263527697399</v>
      </c>
      <c r="T69" s="34">
        <v>1353.92659503696</v>
      </c>
      <c r="U69" s="34">
        <v>1353.9266219217002</v>
      </c>
      <c r="V69" s="34">
        <v>1378.0126930812501</v>
      </c>
      <c r="W69" s="34">
        <v>1378.0146945851998</v>
      </c>
      <c r="X69" s="34">
        <v>1378.0150635561001</v>
      </c>
      <c r="Y69" s="34">
        <v>1243.0174095046998</v>
      </c>
      <c r="Z69" s="34">
        <v>1108.0175121339</v>
      </c>
      <c r="AA69" s="34">
        <v>1144.2223689682</v>
      </c>
    </row>
    <row r="70" spans="1:27" s="30" customFormat="1" x14ac:dyDescent="0.35">
      <c r="A70" s="31" t="s">
        <v>122</v>
      </c>
      <c r="B70" s="31" t="s">
        <v>34</v>
      </c>
      <c r="C70" s="34">
        <v>165.0007698142</v>
      </c>
      <c r="D70" s="34">
        <v>165.0008517672</v>
      </c>
      <c r="E70" s="34">
        <v>165.00085187086</v>
      </c>
      <c r="F70" s="34">
        <v>165.00085188134</v>
      </c>
      <c r="G70" s="34">
        <v>165.0008519454</v>
      </c>
      <c r="H70" s="34">
        <v>165.0010824229</v>
      </c>
      <c r="I70" s="34">
        <v>165.0016080787</v>
      </c>
      <c r="J70" s="34">
        <v>165.001824613</v>
      </c>
      <c r="K70" s="34">
        <v>165.00182485069999</v>
      </c>
      <c r="L70" s="34">
        <v>215.4109</v>
      </c>
      <c r="M70" s="34">
        <v>215.41090400000002</v>
      </c>
      <c r="N70" s="34">
        <v>464.88177000000002</v>
      </c>
      <c r="O70" s="34">
        <v>464.88177000000002</v>
      </c>
      <c r="P70" s="34">
        <v>439.88177000000002</v>
      </c>
      <c r="Q70" s="34">
        <v>439.88177000000002</v>
      </c>
      <c r="R70" s="34">
        <v>439.88177000000002</v>
      </c>
      <c r="S70" s="34">
        <v>582.90958000000001</v>
      </c>
      <c r="T70" s="34">
        <v>582.90958000000001</v>
      </c>
      <c r="U70" s="34">
        <v>582.90958000000001</v>
      </c>
      <c r="V70" s="34">
        <v>582.90958000000001</v>
      </c>
      <c r="W70" s="34">
        <v>642.53819999999996</v>
      </c>
      <c r="X70" s="34">
        <v>642.53814999999997</v>
      </c>
      <c r="Y70" s="34">
        <v>642.53814999999997</v>
      </c>
      <c r="Z70" s="34">
        <v>1130.18634</v>
      </c>
      <c r="AA70" s="34">
        <v>1120.18634</v>
      </c>
    </row>
    <row r="71" spans="1:27" s="30" customFormat="1" x14ac:dyDescent="0.35">
      <c r="A71" s="31" t="s">
        <v>122</v>
      </c>
      <c r="B71" s="31" t="s">
        <v>70</v>
      </c>
      <c r="C71" s="34">
        <v>0</v>
      </c>
      <c r="D71" s="34">
        <v>0</v>
      </c>
      <c r="E71" s="34">
        <v>0</v>
      </c>
      <c r="F71" s="34">
        <v>5.5904953999999995E-4</v>
      </c>
      <c r="G71" s="34">
        <v>5.8997306000000002E-4</v>
      </c>
      <c r="H71" s="34">
        <v>6.4922875E-4</v>
      </c>
      <c r="I71" s="34">
        <v>6.9666929999999904E-4</v>
      </c>
      <c r="J71" s="34">
        <v>7.3584675999999996E-4</v>
      </c>
      <c r="K71" s="34">
        <v>8.141639E-4</v>
      </c>
      <c r="L71" s="34">
        <v>1.0265387E-3</v>
      </c>
      <c r="M71" s="34">
        <v>1.032921E-3</v>
      </c>
      <c r="N71" s="34">
        <v>1.2755606E-3</v>
      </c>
      <c r="O71" s="34">
        <v>1.3276315999999999E-3</v>
      </c>
      <c r="P71" s="34">
        <v>1.3566358E-3</v>
      </c>
      <c r="Q71" s="34">
        <v>1.60223109999999E-3</v>
      </c>
      <c r="R71" s="34">
        <v>1.7826482999999901E-3</v>
      </c>
      <c r="S71" s="34">
        <v>3.9572599999999998E-3</v>
      </c>
      <c r="T71" s="34">
        <v>3.9659630000000003E-3</v>
      </c>
      <c r="U71" s="34">
        <v>3.9747287999999997E-3</v>
      </c>
      <c r="V71" s="34">
        <v>3.98759599999999E-3</v>
      </c>
      <c r="W71" s="34">
        <v>5.63286E-3</v>
      </c>
      <c r="X71" s="34">
        <v>5.6529199999999996E-3</v>
      </c>
      <c r="Y71" s="34">
        <v>5.6599019999999996E-3</v>
      </c>
      <c r="Z71" s="34">
        <v>7.5644896999999996E-3</v>
      </c>
      <c r="AA71" s="34">
        <v>7.5779272999999996E-3</v>
      </c>
    </row>
    <row r="72" spans="1:27" s="30" customFormat="1" x14ac:dyDescent="0.35">
      <c r="A72" s="31" t="s">
        <v>122</v>
      </c>
      <c r="B72" s="31" t="s">
        <v>52</v>
      </c>
      <c r="C72" s="34">
        <v>67.120002746582003</v>
      </c>
      <c r="D72" s="34">
        <v>61.240001678466797</v>
      </c>
      <c r="E72" s="34">
        <v>55.400001525878899</v>
      </c>
      <c r="F72" s="34">
        <v>49.299999237060497</v>
      </c>
      <c r="G72" s="34">
        <v>56.970001220703097</v>
      </c>
      <c r="H72" s="34">
        <v>75.389999389648395</v>
      </c>
      <c r="I72" s="34">
        <v>101.25</v>
      </c>
      <c r="J72" s="34">
        <v>140.63000488281199</v>
      </c>
      <c r="K72" s="34">
        <v>177.53999328613199</v>
      </c>
      <c r="L72" s="34">
        <v>204.19000244140599</v>
      </c>
      <c r="M72" s="34">
        <v>230.5</v>
      </c>
      <c r="N72" s="34">
        <v>245.92999267578099</v>
      </c>
      <c r="O72" s="34">
        <v>264.05999755859301</v>
      </c>
      <c r="P72" s="34">
        <v>285.92001342773398</v>
      </c>
      <c r="Q72" s="34">
        <v>315.17001342773398</v>
      </c>
      <c r="R72" s="34">
        <v>340.95999145507801</v>
      </c>
      <c r="S72" s="34">
        <v>360.07000732421801</v>
      </c>
      <c r="T72" s="34">
        <v>379.61999511718699</v>
      </c>
      <c r="U72" s="34">
        <v>401.60998535156199</v>
      </c>
      <c r="V72" s="34">
        <v>410.98001098632801</v>
      </c>
      <c r="W72" s="34">
        <v>420.239990234375</v>
      </c>
      <c r="X72" s="34">
        <v>429.48001098632801</v>
      </c>
      <c r="Y72" s="34">
        <v>439.04998779296801</v>
      </c>
      <c r="Z72" s="34">
        <v>448.61999511718699</v>
      </c>
      <c r="AA72" s="34">
        <v>458.600006103515</v>
      </c>
    </row>
    <row r="73" spans="1:27" s="30" customFormat="1" x14ac:dyDescent="0.35">
      <c r="A73" s="38" t="s">
        <v>127</v>
      </c>
      <c r="B73" s="38"/>
      <c r="C73" s="35">
        <v>5453.4016845962187</v>
      </c>
      <c r="D73" s="35">
        <v>5333.4126247456088</v>
      </c>
      <c r="E73" s="35">
        <v>5153.4204936710084</v>
      </c>
      <c r="F73" s="35">
        <v>5153.4205991330782</v>
      </c>
      <c r="G73" s="35">
        <v>5153.4223405744078</v>
      </c>
      <c r="H73" s="35">
        <v>5153.4289433501672</v>
      </c>
      <c r="I73" s="35">
        <v>5153.4414967967186</v>
      </c>
      <c r="J73" s="35">
        <v>5153.4761755850068</v>
      </c>
      <c r="K73" s="35">
        <v>5880.9706614003107</v>
      </c>
      <c r="L73" s="35">
        <v>6043.1744687335404</v>
      </c>
      <c r="M73" s="35">
        <v>6257.3428204781512</v>
      </c>
      <c r="N73" s="35">
        <v>6391.3246116190812</v>
      </c>
      <c r="O73" s="35">
        <v>6565.0511148858077</v>
      </c>
      <c r="P73" s="35">
        <v>6565.0516679911489</v>
      </c>
      <c r="Q73" s="35">
        <v>5760.2227940986995</v>
      </c>
      <c r="R73" s="35">
        <v>5945.8320537269628</v>
      </c>
      <c r="S73" s="35">
        <v>5416.8491980308809</v>
      </c>
      <c r="T73" s="35">
        <v>5779.7275904681028</v>
      </c>
      <c r="U73" s="35">
        <v>5597.7257553664022</v>
      </c>
      <c r="V73" s="35">
        <v>5582.8138832478135</v>
      </c>
      <c r="W73" s="35">
        <v>5711.5141873109023</v>
      </c>
      <c r="X73" s="35">
        <v>5711.5147470101037</v>
      </c>
      <c r="Y73" s="35">
        <v>5457.161650991352</v>
      </c>
      <c r="Z73" s="35">
        <v>5379.7312408943517</v>
      </c>
      <c r="AA73" s="35">
        <v>5380.0083315114152</v>
      </c>
    </row>
    <row r="74" spans="1:27" s="30" customFormat="1" x14ac:dyDescent="0.35"/>
    <row r="75" spans="1:27" s="30" customFormat="1"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s="30" customFormat="1"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s="30" customFormat="1"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s="30" customFormat="1" x14ac:dyDescent="0.35">
      <c r="A78" s="31" t="s">
        <v>123</v>
      </c>
      <c r="B78" s="31" t="s">
        <v>18</v>
      </c>
      <c r="C78" s="34">
        <v>208</v>
      </c>
      <c r="D78" s="34">
        <v>208.00018002319999</v>
      </c>
      <c r="E78" s="34">
        <v>208.00019725704999</v>
      </c>
      <c r="F78" s="34">
        <v>208.00020194211001</v>
      </c>
      <c r="G78" s="34">
        <v>208.00020222732999</v>
      </c>
      <c r="H78" s="34">
        <v>208.00020918140001</v>
      </c>
      <c r="I78" s="34">
        <v>208.0002165338</v>
      </c>
      <c r="J78" s="34">
        <v>208.00022111081</v>
      </c>
      <c r="K78" s="34">
        <v>208.00024293371999</v>
      </c>
      <c r="L78" s="34">
        <v>208.00027291949999</v>
      </c>
      <c r="M78" s="34">
        <v>208.00027331698001</v>
      </c>
      <c r="N78" s="34">
        <v>208.00030224989999</v>
      </c>
      <c r="O78" s="34">
        <v>208.00033142653001</v>
      </c>
      <c r="P78" s="34">
        <v>208.00033225057999</v>
      </c>
      <c r="Q78" s="34">
        <v>208.00033930814001</v>
      </c>
      <c r="R78" s="34">
        <v>208.00034312194001</v>
      </c>
      <c r="S78" s="34">
        <v>208.0004016227</v>
      </c>
      <c r="T78" s="34">
        <v>208.0004269984</v>
      </c>
      <c r="U78" s="34">
        <v>208.00043963728001</v>
      </c>
      <c r="V78" s="34">
        <v>208.00043980146</v>
      </c>
      <c r="W78" s="34">
        <v>208.00054571276999</v>
      </c>
      <c r="X78" s="34">
        <v>208.00054630416</v>
      </c>
      <c r="Y78" s="34">
        <v>208.00054663733999</v>
      </c>
      <c r="Z78" s="34">
        <v>208.00056393329999</v>
      </c>
      <c r="AA78" s="34">
        <v>208.000568848</v>
      </c>
    </row>
    <row r="79" spans="1:27" s="30" customFormat="1"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s="30" customFormat="1" x14ac:dyDescent="0.35">
      <c r="A80" s="31" t="s">
        <v>123</v>
      </c>
      <c r="B80" s="31" t="s">
        <v>63</v>
      </c>
      <c r="C80" s="34">
        <v>178.00024085697001</v>
      </c>
      <c r="D80" s="34">
        <v>178.00024900795</v>
      </c>
      <c r="E80" s="34">
        <v>178.00026380861999</v>
      </c>
      <c r="F80" s="34">
        <v>178.0002792436</v>
      </c>
      <c r="G80" s="34">
        <v>178.00029372718001</v>
      </c>
      <c r="H80" s="34">
        <v>178.00031122670001</v>
      </c>
      <c r="I80" s="34">
        <v>178.00032945749999</v>
      </c>
      <c r="J80" s="34">
        <v>178.00034847296999</v>
      </c>
      <c r="K80" s="34">
        <v>178.00037031119999</v>
      </c>
      <c r="L80" s="34">
        <v>178.00039458399999</v>
      </c>
      <c r="M80" s="34">
        <v>178.00041619778</v>
      </c>
      <c r="N80" s="34">
        <v>178.00044351930001</v>
      </c>
      <c r="O80" s="34">
        <v>178.00047186322999</v>
      </c>
      <c r="P80" s="34">
        <v>178.00049803994</v>
      </c>
      <c r="Q80" s="34">
        <v>178.00052802190001</v>
      </c>
      <c r="R80" s="34">
        <v>178.0005589829</v>
      </c>
      <c r="S80" s="34">
        <v>178.00067663959999</v>
      </c>
      <c r="T80" s="34">
        <v>178.00068007319999</v>
      </c>
      <c r="U80" s="34">
        <v>178.0006895736</v>
      </c>
      <c r="V80" s="34">
        <v>58.000709554399997</v>
      </c>
      <c r="W80" s="34">
        <v>58.000941918800002</v>
      </c>
      <c r="X80" s="34">
        <v>58.000944789099997</v>
      </c>
      <c r="Y80" s="34">
        <v>58.000948022350002</v>
      </c>
      <c r="Z80" s="34">
        <v>58.001147770999999</v>
      </c>
      <c r="AA80" s="34">
        <v>58.001151216399997</v>
      </c>
    </row>
    <row r="81" spans="1:27" s="30" customFormat="1" x14ac:dyDescent="0.35">
      <c r="A81" s="31" t="s">
        <v>123</v>
      </c>
      <c r="B81" s="31" t="s">
        <v>62</v>
      </c>
      <c r="C81" s="34">
        <v>2176.5000038146973</v>
      </c>
      <c r="D81" s="34">
        <v>2176.5000038146973</v>
      </c>
      <c r="E81" s="34">
        <v>2176.5000038146973</v>
      </c>
      <c r="F81" s="34">
        <v>2176.5000038146973</v>
      </c>
      <c r="G81" s="34">
        <v>2176.5000038146973</v>
      </c>
      <c r="H81" s="34">
        <v>2176.5000038146973</v>
      </c>
      <c r="I81" s="34">
        <v>2176.5000038146973</v>
      </c>
      <c r="J81" s="34">
        <v>2176.5000038146973</v>
      </c>
      <c r="K81" s="34">
        <v>2176.5000038146973</v>
      </c>
      <c r="L81" s="34">
        <v>2176.5000038146973</v>
      </c>
      <c r="M81" s="34">
        <v>2176.5000038146973</v>
      </c>
      <c r="N81" s="34">
        <v>2176.5000038146973</v>
      </c>
      <c r="O81" s="34">
        <v>2176.5000038146973</v>
      </c>
      <c r="P81" s="34">
        <v>2176.5000038146973</v>
      </c>
      <c r="Q81" s="34">
        <v>2176.5000038146973</v>
      </c>
      <c r="R81" s="34">
        <v>2176.5000038146973</v>
      </c>
      <c r="S81" s="34">
        <v>2176.5000038146973</v>
      </c>
      <c r="T81" s="34">
        <v>2176.5000038146973</v>
      </c>
      <c r="U81" s="34">
        <v>2176.5000038146973</v>
      </c>
      <c r="V81" s="34">
        <v>2176.5000038146973</v>
      </c>
      <c r="W81" s="34">
        <v>2176.5000038146973</v>
      </c>
      <c r="X81" s="34">
        <v>2176.5000038146973</v>
      </c>
      <c r="Y81" s="34">
        <v>2176.5000038146973</v>
      </c>
      <c r="Z81" s="34">
        <v>2176.5000038146973</v>
      </c>
      <c r="AA81" s="34">
        <v>2176.5000038146973</v>
      </c>
    </row>
    <row r="82" spans="1:27" s="30" customFormat="1" x14ac:dyDescent="0.35">
      <c r="A82" s="31" t="s">
        <v>123</v>
      </c>
      <c r="B82" s="31" t="s">
        <v>66</v>
      </c>
      <c r="C82" s="34">
        <v>573.20000457763604</v>
      </c>
      <c r="D82" s="34">
        <v>573.20485929989593</v>
      </c>
      <c r="E82" s="34">
        <v>833.15023907403611</v>
      </c>
      <c r="F82" s="34">
        <v>868.18674586870611</v>
      </c>
      <c r="G82" s="34">
        <v>868.18675293177591</v>
      </c>
      <c r="H82" s="34">
        <v>868.187452443506</v>
      </c>
      <c r="I82" s="34">
        <v>868.18745717322599</v>
      </c>
      <c r="J82" s="34">
        <v>915.28080629673605</v>
      </c>
      <c r="K82" s="34">
        <v>1087.3659064166361</v>
      </c>
      <c r="L82" s="34">
        <v>1125.7862221248358</v>
      </c>
      <c r="M82" s="34">
        <v>1473.2402343724359</v>
      </c>
      <c r="N82" s="34">
        <v>1915.7685709434361</v>
      </c>
      <c r="O82" s="34">
        <v>1915.7708316882361</v>
      </c>
      <c r="P82" s="34">
        <v>1915.7708381383361</v>
      </c>
      <c r="Q82" s="34">
        <v>1915.7708430230362</v>
      </c>
      <c r="R82" s="34">
        <v>1915.7708528403361</v>
      </c>
      <c r="S82" s="34">
        <v>1915.770877067536</v>
      </c>
      <c r="T82" s="34">
        <v>1915.770897960836</v>
      </c>
      <c r="U82" s="34">
        <v>1915.770936064735</v>
      </c>
      <c r="V82" s="34">
        <v>1915.7709392346346</v>
      </c>
      <c r="W82" s="34">
        <v>1915.7718482151363</v>
      </c>
      <c r="X82" s="34">
        <v>1915.7718668090363</v>
      </c>
      <c r="Y82" s="34">
        <v>1915.771872988636</v>
      </c>
      <c r="Z82" s="34">
        <v>1762.1718799535208</v>
      </c>
      <c r="AA82" s="34">
        <v>1762.172311519121</v>
      </c>
    </row>
    <row r="83" spans="1:27" s="30" customFormat="1" x14ac:dyDescent="0.35">
      <c r="A83" s="31" t="s">
        <v>123</v>
      </c>
      <c r="B83" s="31" t="s">
        <v>65</v>
      </c>
      <c r="C83" s="34">
        <v>1.7604148999999901E-4</v>
      </c>
      <c r="D83" s="34">
        <v>2.6524331999999999E-4</v>
      </c>
      <c r="E83" s="34">
        <v>2.6648017000000001E-4</v>
      </c>
      <c r="F83" s="34">
        <v>2.665764E-4</v>
      </c>
      <c r="G83" s="34">
        <v>4.2043416999999999E-4</v>
      </c>
      <c r="H83" s="34">
        <v>6.9642199999999895E-4</v>
      </c>
      <c r="I83" s="34">
        <v>7.3857063999999996E-4</v>
      </c>
      <c r="J83" s="34">
        <v>7.4389409999999997E-4</v>
      </c>
      <c r="K83" s="34">
        <v>1.1501301999999999E-3</v>
      </c>
      <c r="L83" s="34">
        <v>2.1058844999999999E-3</v>
      </c>
      <c r="M83" s="34">
        <v>2.1115779999999998E-3</v>
      </c>
      <c r="N83" s="34">
        <v>2.1189532999999999E-3</v>
      </c>
      <c r="O83" s="34">
        <v>2.1210973999999999E-3</v>
      </c>
      <c r="P83" s="34">
        <v>2.1214657000000001E-3</v>
      </c>
      <c r="Q83" s="34">
        <v>2.1219339999999998E-3</v>
      </c>
      <c r="R83" s="34">
        <v>2.1226194000000002E-3</v>
      </c>
      <c r="S83" s="34">
        <v>2.1245747E-3</v>
      </c>
      <c r="T83" s="34">
        <v>2.2225190000000001E-3</v>
      </c>
      <c r="U83" s="34">
        <v>2.2260097E-3</v>
      </c>
      <c r="V83" s="34">
        <v>2.2273527E-3</v>
      </c>
      <c r="W83" s="34">
        <v>2.8747781000000002E-3</v>
      </c>
      <c r="X83" s="34">
        <v>3.0483456999999999E-3</v>
      </c>
      <c r="Y83" s="34">
        <v>3.0501805999999898E-3</v>
      </c>
      <c r="Z83" s="34">
        <v>3.1560995000000001E-3</v>
      </c>
      <c r="AA83" s="34">
        <v>3.4078301000000002E-3</v>
      </c>
    </row>
    <row r="84" spans="1:27" s="30" customFormat="1" x14ac:dyDescent="0.35">
      <c r="A84" s="31" t="s">
        <v>123</v>
      </c>
      <c r="B84" s="31" t="s">
        <v>34</v>
      </c>
      <c r="C84" s="34">
        <v>6.044596E-4</v>
      </c>
      <c r="D84" s="34">
        <v>6.0623699999999895E-4</v>
      </c>
      <c r="E84" s="34">
        <v>6.0626820000000004E-4</v>
      </c>
      <c r="F84" s="34">
        <v>6.0628476999999997E-4</v>
      </c>
      <c r="G84" s="34">
        <v>6.0664716999999995E-4</v>
      </c>
      <c r="H84" s="34">
        <v>9.4399969999999997E-4</v>
      </c>
      <c r="I84" s="34">
        <v>1.2995193E-3</v>
      </c>
      <c r="J84" s="34">
        <v>1.4682758999999899E-3</v>
      </c>
      <c r="K84" s="34">
        <v>1.4684735E-3</v>
      </c>
      <c r="L84" s="34">
        <v>4.918698E-3</v>
      </c>
      <c r="M84" s="34">
        <v>5.9656602999999999E-3</v>
      </c>
      <c r="N84" s="34">
        <v>5.9779765999999996E-3</v>
      </c>
      <c r="O84" s="34">
        <v>5.9785089999999999E-3</v>
      </c>
      <c r="P84" s="34">
        <v>5.9786880000000002E-3</v>
      </c>
      <c r="Q84" s="34">
        <v>5.9788035999999998E-3</v>
      </c>
      <c r="R84" s="34">
        <v>5.978878E-3</v>
      </c>
      <c r="S84" s="34">
        <v>5.9789800000000001E-3</v>
      </c>
      <c r="T84" s="34">
        <v>5.9791200000000001E-3</v>
      </c>
      <c r="U84" s="34">
        <v>5.9794419999999997E-3</v>
      </c>
      <c r="V84" s="34">
        <v>5.9873597000000001E-3</v>
      </c>
      <c r="W84" s="34">
        <v>8.4575320000000002E-3</v>
      </c>
      <c r="X84" s="34">
        <v>8.465106E-3</v>
      </c>
      <c r="Y84" s="34">
        <v>8.4815930000000008E-3</v>
      </c>
      <c r="Z84" s="34">
        <v>8.6124054999999998E-3</v>
      </c>
      <c r="AA84" s="34">
        <v>8.6509599999999992E-3</v>
      </c>
    </row>
    <row r="85" spans="1:27" s="30" customFormat="1" x14ac:dyDescent="0.35">
      <c r="A85" s="31" t="s">
        <v>123</v>
      </c>
      <c r="B85" s="31" t="s">
        <v>70</v>
      </c>
      <c r="C85" s="34">
        <v>0</v>
      </c>
      <c r="D85" s="34">
        <v>0</v>
      </c>
      <c r="E85" s="34">
        <v>0</v>
      </c>
      <c r="F85" s="34">
        <v>9.5207500000000003E-4</v>
      </c>
      <c r="G85" s="34">
        <v>1.0303777999999999E-3</v>
      </c>
      <c r="H85" s="34">
        <v>1.1053851E-3</v>
      </c>
      <c r="I85" s="34">
        <v>1.1764638E-3</v>
      </c>
      <c r="J85" s="34">
        <v>1.2483958999999899E-3</v>
      </c>
      <c r="K85" s="34">
        <v>1.3769194E-3</v>
      </c>
      <c r="L85" s="34">
        <v>1.6009853E-3</v>
      </c>
      <c r="M85" s="34">
        <v>1.9846655999999998E-3</v>
      </c>
      <c r="N85" s="34">
        <v>2.7056293999999999E-3</v>
      </c>
      <c r="O85" s="34">
        <v>2.8290159999999902E-3</v>
      </c>
      <c r="P85" s="34">
        <v>2.8553802999999999E-3</v>
      </c>
      <c r="Q85" s="34">
        <v>3.8520142E-3</v>
      </c>
      <c r="R85" s="34">
        <v>4.240331E-3</v>
      </c>
      <c r="S85" s="34">
        <v>4.2887274000000001E-3</v>
      </c>
      <c r="T85" s="34">
        <v>4.3274476000000001E-3</v>
      </c>
      <c r="U85" s="34">
        <v>4.84414799999999E-3</v>
      </c>
      <c r="V85" s="34">
        <v>4.8613340000000001E-3</v>
      </c>
      <c r="W85" s="34">
        <v>1.4135346999999999E-2</v>
      </c>
      <c r="X85" s="34">
        <v>1.4150972E-2</v>
      </c>
      <c r="Y85" s="34">
        <v>1.4165667E-2</v>
      </c>
      <c r="Z85" s="34">
        <v>1.4184311999999999E-2</v>
      </c>
      <c r="AA85" s="34">
        <v>1.4202413000000001E-2</v>
      </c>
    </row>
    <row r="86" spans="1:27" s="30" customFormat="1" x14ac:dyDescent="0.35">
      <c r="A86" s="31" t="s">
        <v>123</v>
      </c>
      <c r="B86" s="31" t="s">
        <v>52</v>
      </c>
      <c r="C86" s="34">
        <v>5.5100002288818297</v>
      </c>
      <c r="D86" s="34">
        <v>6.0999999046325604</v>
      </c>
      <c r="E86" s="34">
        <v>6.8000001907348597</v>
      </c>
      <c r="F86" s="34">
        <v>7.7199997901916504</v>
      </c>
      <c r="G86" s="34">
        <v>10.199999809265099</v>
      </c>
      <c r="H86" s="34">
        <v>14.779999732971101</v>
      </c>
      <c r="I86" s="34">
        <v>20.959999084472599</v>
      </c>
      <c r="J86" s="34">
        <v>29.399999618530199</v>
      </c>
      <c r="K86" s="34">
        <v>39.650001525878899</v>
      </c>
      <c r="L86" s="34">
        <v>47.490001678466797</v>
      </c>
      <c r="M86" s="34">
        <v>54.279998779296797</v>
      </c>
      <c r="N86" s="34">
        <v>58.319999694824197</v>
      </c>
      <c r="O86" s="34">
        <v>63.009998321533203</v>
      </c>
      <c r="P86" s="34">
        <v>68.309997558593693</v>
      </c>
      <c r="Q86" s="34">
        <v>75.339996337890597</v>
      </c>
      <c r="R86" s="34">
        <v>81.330001831054602</v>
      </c>
      <c r="S86" s="34">
        <v>85.930000305175696</v>
      </c>
      <c r="T86" s="34">
        <v>90.470001220703097</v>
      </c>
      <c r="U86" s="34">
        <v>95.160003662109304</v>
      </c>
      <c r="V86" s="34">
        <v>96.900001525878906</v>
      </c>
      <c r="W86" s="34">
        <v>98.550003051757798</v>
      </c>
      <c r="X86" s="34">
        <v>100.16000366210901</v>
      </c>
      <c r="Y86" s="34">
        <v>101.809997558593</v>
      </c>
      <c r="Z86" s="34">
        <v>103.41000366210901</v>
      </c>
      <c r="AA86" s="34">
        <v>105.050003051757</v>
      </c>
    </row>
    <row r="87" spans="1:27" s="30" customFormat="1" x14ac:dyDescent="0.35">
      <c r="A87" s="38" t="s">
        <v>127</v>
      </c>
      <c r="B87" s="38"/>
      <c r="C87" s="35">
        <v>3135.7004252907927</v>
      </c>
      <c r="D87" s="35">
        <v>3135.705557389063</v>
      </c>
      <c r="E87" s="35">
        <v>3395.6509704345735</v>
      </c>
      <c r="F87" s="35">
        <v>3430.6874974455131</v>
      </c>
      <c r="G87" s="35">
        <v>3430.6876731351531</v>
      </c>
      <c r="H87" s="35">
        <v>3430.6886730883034</v>
      </c>
      <c r="I87" s="35">
        <v>3430.6887455498631</v>
      </c>
      <c r="J87" s="35">
        <v>3477.7821235893134</v>
      </c>
      <c r="K87" s="35">
        <v>3649.8676736064531</v>
      </c>
      <c r="L87" s="35">
        <v>3688.2889993275335</v>
      </c>
      <c r="M87" s="35">
        <v>4035.7430392798933</v>
      </c>
      <c r="N87" s="35">
        <v>4478.2714394806335</v>
      </c>
      <c r="O87" s="35">
        <v>4478.2737598900931</v>
      </c>
      <c r="P87" s="35">
        <v>4478.2737937092534</v>
      </c>
      <c r="Q87" s="35">
        <v>4478.2738361017728</v>
      </c>
      <c r="R87" s="35">
        <v>4478.2738813792739</v>
      </c>
      <c r="S87" s="35">
        <v>4478.2740837192332</v>
      </c>
      <c r="T87" s="35">
        <v>4478.2742313661329</v>
      </c>
      <c r="U87" s="35">
        <v>4478.2742951000128</v>
      </c>
      <c r="V87" s="35">
        <v>4358.274319757892</v>
      </c>
      <c r="W87" s="35">
        <v>4358.2762144395037</v>
      </c>
      <c r="X87" s="35">
        <v>4358.2764100626937</v>
      </c>
      <c r="Y87" s="35">
        <v>4358.2764216436235</v>
      </c>
      <c r="Z87" s="35">
        <v>4204.6767515720185</v>
      </c>
      <c r="AA87" s="35">
        <v>4204.6774432283182</v>
      </c>
    </row>
    <row r="88" spans="1:27" s="30" customFormat="1" collapsed="1" x14ac:dyDescent="0.3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row>
    <row r="89" spans="1:27" s="30" customFormat="1" x14ac:dyDescent="0.3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row>
    <row r="90" spans="1:27" s="30" customFormat="1" x14ac:dyDescent="0.35">
      <c r="A90" s="18" t="s">
        <v>124</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row>
    <row r="91" spans="1:27" s="30" customFormat="1" x14ac:dyDescent="0.35">
      <c r="A91" s="19" t="s">
        <v>117</v>
      </c>
      <c r="B91" s="19" t="s">
        <v>118</v>
      </c>
      <c r="C91" s="19" t="s">
        <v>75</v>
      </c>
      <c r="D91" s="19" t="s">
        <v>82</v>
      </c>
      <c r="E91" s="19" t="s">
        <v>83</v>
      </c>
      <c r="F91" s="19" t="s">
        <v>84</v>
      </c>
      <c r="G91" s="19" t="s">
        <v>85</v>
      </c>
      <c r="H91" s="19" t="s">
        <v>86</v>
      </c>
      <c r="I91" s="19" t="s">
        <v>87</v>
      </c>
      <c r="J91" s="19" t="s">
        <v>88</v>
      </c>
      <c r="K91" s="19" t="s">
        <v>89</v>
      </c>
      <c r="L91" s="19" t="s">
        <v>90</v>
      </c>
      <c r="M91" s="19" t="s">
        <v>91</v>
      </c>
      <c r="N91" s="19" t="s">
        <v>92</v>
      </c>
      <c r="O91" s="19" t="s">
        <v>93</v>
      </c>
      <c r="P91" s="19" t="s">
        <v>94</v>
      </c>
      <c r="Q91" s="19" t="s">
        <v>95</v>
      </c>
      <c r="R91" s="19" t="s">
        <v>96</v>
      </c>
      <c r="S91" s="19" t="s">
        <v>97</v>
      </c>
      <c r="T91" s="19" t="s">
        <v>98</v>
      </c>
      <c r="U91" s="19" t="s">
        <v>99</v>
      </c>
      <c r="V91" s="19" t="s">
        <v>100</v>
      </c>
      <c r="W91" s="19" t="s">
        <v>101</v>
      </c>
      <c r="X91" s="19" t="s">
        <v>102</v>
      </c>
      <c r="Y91" s="19" t="s">
        <v>103</v>
      </c>
      <c r="Z91" s="19" t="s">
        <v>104</v>
      </c>
      <c r="AA91" s="19" t="s">
        <v>105</v>
      </c>
    </row>
    <row r="92" spans="1:27" s="30" customFormat="1" x14ac:dyDescent="0.35">
      <c r="A92" s="31" t="s">
        <v>38</v>
      </c>
      <c r="B92" s="31" t="s">
        <v>67</v>
      </c>
      <c r="C92" s="34">
        <v>342.336225193666</v>
      </c>
      <c r="D92" s="34">
        <v>362.33631019450598</v>
      </c>
      <c r="E92" s="34">
        <v>362.33631058277598</v>
      </c>
      <c r="F92" s="34">
        <v>362.33631072722602</v>
      </c>
      <c r="G92" s="34">
        <v>362.33631249569601</v>
      </c>
      <c r="H92" s="34">
        <v>362.33891566318596</v>
      </c>
      <c r="I92" s="34">
        <v>362.342765673906</v>
      </c>
      <c r="J92" s="34">
        <v>362.34431905550599</v>
      </c>
      <c r="K92" s="34">
        <v>362.34432087510601</v>
      </c>
      <c r="L92" s="34">
        <v>900.93298381270597</v>
      </c>
      <c r="M92" s="34">
        <v>900.93410205650616</v>
      </c>
      <c r="N92" s="34">
        <v>1529.030010317706</v>
      </c>
      <c r="O92" s="34">
        <v>2999.3834286007009</v>
      </c>
      <c r="P92" s="34">
        <v>2974.3834292731003</v>
      </c>
      <c r="Q92" s="34">
        <v>2974.3834297640001</v>
      </c>
      <c r="R92" s="34">
        <v>2974.3834300945</v>
      </c>
      <c r="S92" s="34">
        <v>3117.4112405301994</v>
      </c>
      <c r="T92" s="34">
        <v>3117.4112411141</v>
      </c>
      <c r="U92" s="34">
        <v>3117.4112423779993</v>
      </c>
      <c r="V92" s="34">
        <v>3117.4112759752002</v>
      </c>
      <c r="W92" s="34">
        <v>3598.0330692465</v>
      </c>
      <c r="X92" s="34">
        <v>4209.1936491114993</v>
      </c>
      <c r="Y92" s="34">
        <v>4209.1936942689999</v>
      </c>
      <c r="Z92" s="34">
        <v>4696.9546286294981</v>
      </c>
      <c r="AA92" s="34">
        <v>4686.9548052329983</v>
      </c>
    </row>
    <row r="93" spans="1:27" collapsed="1" x14ac:dyDescent="0.35">
      <c r="A93" s="31" t="s">
        <v>38</v>
      </c>
      <c r="B93" s="31" t="s">
        <v>113</v>
      </c>
      <c r="C93" s="34">
        <v>1330</v>
      </c>
      <c r="D93" s="34">
        <v>1330</v>
      </c>
      <c r="E93" s="34">
        <v>1330</v>
      </c>
      <c r="F93" s="34">
        <v>1330.0068888900701</v>
      </c>
      <c r="G93" s="34">
        <v>3370.0071464862499</v>
      </c>
      <c r="H93" s="34">
        <v>3370.0076568047498</v>
      </c>
      <c r="I93" s="34">
        <v>3370.0080402490603</v>
      </c>
      <c r="J93" s="34">
        <v>3370.00834840066</v>
      </c>
      <c r="K93" s="34">
        <v>3370.0090533757002</v>
      </c>
      <c r="L93" s="34">
        <v>3370.0118199712997</v>
      </c>
      <c r="M93" s="34">
        <v>3370.0123760008005</v>
      </c>
      <c r="N93" s="34">
        <v>3370.0155002567003</v>
      </c>
      <c r="O93" s="34">
        <v>3370.0173040714999</v>
      </c>
      <c r="P93" s="34">
        <v>3370.0175880927004</v>
      </c>
      <c r="Q93" s="34">
        <v>3370.0816847451006</v>
      </c>
      <c r="R93" s="34">
        <v>3718.0615976441995</v>
      </c>
      <c r="S93" s="34">
        <v>5030.2192899025995</v>
      </c>
      <c r="T93" s="34">
        <v>5030.2194650521005</v>
      </c>
      <c r="U93" s="34">
        <v>5030.2210084705002</v>
      </c>
      <c r="V93" s="34">
        <v>5030.2221104594</v>
      </c>
      <c r="W93" s="34">
        <v>6256.0136239327994</v>
      </c>
      <c r="X93" s="34">
        <v>6819.4845580099991</v>
      </c>
      <c r="Y93" s="34">
        <v>6819.4846009865996</v>
      </c>
      <c r="Z93" s="34">
        <v>7621.3263187456996</v>
      </c>
      <c r="AA93" s="34">
        <v>7621.3264815893008</v>
      </c>
    </row>
    <row r="94" spans="1:27" x14ac:dyDescent="0.35">
      <c r="A94" s="31" t="s">
        <v>38</v>
      </c>
      <c r="B94" s="31" t="s">
        <v>72</v>
      </c>
      <c r="C94" s="34">
        <v>262.6799998879431</v>
      </c>
      <c r="D94" s="34">
        <v>288.88000619411457</v>
      </c>
      <c r="E94" s="34">
        <v>317.70000147819502</v>
      </c>
      <c r="F94" s="34">
        <v>349.40999680757426</v>
      </c>
      <c r="G94" s="34">
        <v>464.02000439166892</v>
      </c>
      <c r="H94" s="34">
        <v>673.3099969625448</v>
      </c>
      <c r="I94" s="34">
        <v>954.58000516891389</v>
      </c>
      <c r="J94" s="34">
        <v>1317.3300168514229</v>
      </c>
      <c r="K94" s="34">
        <v>1777.0499844551064</v>
      </c>
      <c r="L94" s="34">
        <v>2145.3500232696515</v>
      </c>
      <c r="M94" s="34">
        <v>2510.1900229454036</v>
      </c>
      <c r="N94" s="34">
        <v>2769.7100148200975</v>
      </c>
      <c r="O94" s="34">
        <v>3002.3699779510466</v>
      </c>
      <c r="P94" s="34">
        <v>3263.9100008010837</v>
      </c>
      <c r="Q94" s="34">
        <v>3597.2099590301468</v>
      </c>
      <c r="R94" s="34">
        <v>3891.8600015640118</v>
      </c>
      <c r="S94" s="34">
        <v>4149.2600240707325</v>
      </c>
      <c r="T94" s="34">
        <v>4418.6300449371256</v>
      </c>
      <c r="U94" s="34">
        <v>4720.5800142287972</v>
      </c>
      <c r="V94" s="34">
        <v>4873.46998786925</v>
      </c>
      <c r="W94" s="34">
        <v>5025.0599784851065</v>
      </c>
      <c r="X94" s="34">
        <v>5178.5499124526896</v>
      </c>
      <c r="Y94" s="34">
        <v>5337.909969329814</v>
      </c>
      <c r="Z94" s="34">
        <v>5499.840055465681</v>
      </c>
      <c r="AA94" s="34">
        <v>5670.0900840759123</v>
      </c>
    </row>
    <row r="95" spans="1:27" collapsed="1" x14ac:dyDescent="0.35"/>
    <row r="96" spans="1:27" x14ac:dyDescent="0.35">
      <c r="A96" s="19" t="s">
        <v>117</v>
      </c>
      <c r="B96" s="19" t="s">
        <v>118</v>
      </c>
      <c r="C96" s="19" t="s">
        <v>75</v>
      </c>
      <c r="D96" s="19" t="s">
        <v>82</v>
      </c>
      <c r="E96" s="19" t="s">
        <v>83</v>
      </c>
      <c r="F96" s="19" t="s">
        <v>84</v>
      </c>
      <c r="G96" s="19" t="s">
        <v>85</v>
      </c>
      <c r="H96" s="19" t="s">
        <v>86</v>
      </c>
      <c r="I96" s="19" t="s">
        <v>87</v>
      </c>
      <c r="J96" s="19" t="s">
        <v>88</v>
      </c>
      <c r="K96" s="19" t="s">
        <v>89</v>
      </c>
      <c r="L96" s="19" t="s">
        <v>90</v>
      </c>
      <c r="M96" s="19" t="s">
        <v>91</v>
      </c>
      <c r="N96" s="19" t="s">
        <v>92</v>
      </c>
      <c r="O96" s="19" t="s">
        <v>93</v>
      </c>
      <c r="P96" s="19" t="s">
        <v>94</v>
      </c>
      <c r="Q96" s="19" t="s">
        <v>95</v>
      </c>
      <c r="R96" s="19" t="s">
        <v>96</v>
      </c>
      <c r="S96" s="19" t="s">
        <v>97</v>
      </c>
      <c r="T96" s="19" t="s">
        <v>98</v>
      </c>
      <c r="U96" s="19" t="s">
        <v>99</v>
      </c>
      <c r="V96" s="19" t="s">
        <v>100</v>
      </c>
      <c r="W96" s="19" t="s">
        <v>101</v>
      </c>
      <c r="X96" s="19" t="s">
        <v>102</v>
      </c>
      <c r="Y96" s="19" t="s">
        <v>103</v>
      </c>
      <c r="Z96" s="19" t="s">
        <v>104</v>
      </c>
      <c r="AA96" s="19" t="s">
        <v>105</v>
      </c>
    </row>
    <row r="97" spans="1:27" x14ac:dyDescent="0.35">
      <c r="A97" s="31" t="s">
        <v>119</v>
      </c>
      <c r="B97" s="31" t="s">
        <v>67</v>
      </c>
      <c r="C97" s="34">
        <v>3.5830145599999989E-3</v>
      </c>
      <c r="D97" s="34">
        <v>3.5838388000000001E-3</v>
      </c>
      <c r="E97" s="34">
        <v>3.58402507E-3</v>
      </c>
      <c r="F97" s="34">
        <v>3.5841095599999989E-3</v>
      </c>
      <c r="G97" s="34">
        <v>3.5848676500000003E-3</v>
      </c>
      <c r="H97" s="34">
        <v>4.8352278800000009E-3</v>
      </c>
      <c r="I97" s="34">
        <v>6.9059576999999893E-3</v>
      </c>
      <c r="J97" s="34">
        <v>7.6569210999999898E-3</v>
      </c>
      <c r="K97" s="34">
        <v>7.6578627999999895E-3</v>
      </c>
      <c r="L97" s="34">
        <v>488.16436082350003</v>
      </c>
      <c r="M97" s="34">
        <v>488.16440002650006</v>
      </c>
      <c r="N97" s="34">
        <v>866.75118335140007</v>
      </c>
      <c r="O97" s="34">
        <v>2088.4220840627004</v>
      </c>
      <c r="P97" s="34">
        <v>2088.4220844431002</v>
      </c>
      <c r="Q97" s="34">
        <v>2088.4220847314</v>
      </c>
      <c r="R97" s="34">
        <v>2088.4220849234998</v>
      </c>
      <c r="S97" s="34">
        <v>2088.4220851721998</v>
      </c>
      <c r="T97" s="34">
        <v>2088.4220855030999</v>
      </c>
      <c r="U97" s="34">
        <v>2088.4220862039997</v>
      </c>
      <c r="V97" s="34">
        <v>2088.4221105124998</v>
      </c>
      <c r="W97" s="34">
        <v>2509.4053376815</v>
      </c>
      <c r="X97" s="34">
        <v>3120.5651622394998</v>
      </c>
      <c r="Y97" s="34">
        <v>3120.5651841689996</v>
      </c>
      <c r="Z97" s="34">
        <v>3120.6449902719987</v>
      </c>
      <c r="AA97" s="34">
        <v>3120.6450581879985</v>
      </c>
    </row>
    <row r="98" spans="1:27" x14ac:dyDescent="0.35">
      <c r="A98" s="31" t="s">
        <v>119</v>
      </c>
      <c r="B98" s="31" t="s">
        <v>113</v>
      </c>
      <c r="C98" s="34">
        <v>840</v>
      </c>
      <c r="D98" s="34">
        <v>840</v>
      </c>
      <c r="E98" s="34">
        <v>840</v>
      </c>
      <c r="F98" s="34">
        <v>840.00379919385</v>
      </c>
      <c r="G98" s="34">
        <v>2880.0038609814501</v>
      </c>
      <c r="H98" s="34">
        <v>2880.0040366715998</v>
      </c>
      <c r="I98" s="34">
        <v>2880.0041718520602</v>
      </c>
      <c r="J98" s="34">
        <v>2880.0042483556999</v>
      </c>
      <c r="K98" s="34">
        <v>2880.0044773243999</v>
      </c>
      <c r="L98" s="34">
        <v>2880.0060516586</v>
      </c>
      <c r="M98" s="34">
        <v>2880.0061675543002</v>
      </c>
      <c r="N98" s="34">
        <v>2880.0075218615002</v>
      </c>
      <c r="O98" s="34">
        <v>2880.0085834226002</v>
      </c>
      <c r="P98" s="34">
        <v>2880.0087675909999</v>
      </c>
      <c r="Q98" s="34">
        <v>2880.0607566150002</v>
      </c>
      <c r="R98" s="34">
        <v>3227.9465794145999</v>
      </c>
      <c r="S98" s="34">
        <v>4079.7237412075001</v>
      </c>
      <c r="T98" s="34">
        <v>4079.7237973257002</v>
      </c>
      <c r="U98" s="34">
        <v>4079.7242779110002</v>
      </c>
      <c r="V98" s="34">
        <v>4079.7249357383998</v>
      </c>
      <c r="W98" s="34">
        <v>4258.0113190918</v>
      </c>
      <c r="X98" s="34">
        <v>4258.0113490619997</v>
      </c>
      <c r="Y98" s="34">
        <v>4258.0113607136</v>
      </c>
      <c r="Z98" s="34">
        <v>4258.0274699439997</v>
      </c>
      <c r="AA98" s="34">
        <v>4258.0275012490001</v>
      </c>
    </row>
    <row r="99" spans="1:27" x14ac:dyDescent="0.35">
      <c r="A99" s="31" t="s">
        <v>119</v>
      </c>
      <c r="B99" s="31" t="s">
        <v>72</v>
      </c>
      <c r="C99" s="34">
        <v>94.489999353885565</v>
      </c>
      <c r="D99" s="34">
        <v>110.23000323772429</v>
      </c>
      <c r="E99" s="34">
        <v>126.63000082969656</v>
      </c>
      <c r="F99" s="34">
        <v>144.14999991655276</v>
      </c>
      <c r="G99" s="34">
        <v>193.90000641345947</v>
      </c>
      <c r="H99" s="34">
        <v>282.74000394344222</v>
      </c>
      <c r="I99" s="34">
        <v>399.13999509811322</v>
      </c>
      <c r="J99" s="34">
        <v>542.12999892234768</v>
      </c>
      <c r="K99" s="34">
        <v>727.44000673294067</v>
      </c>
      <c r="L99" s="34">
        <v>878.9900264739988</v>
      </c>
      <c r="M99" s="34">
        <v>1025.9700217247007</v>
      </c>
      <c r="N99" s="34">
        <v>1122.2700200080865</v>
      </c>
      <c r="O99" s="34">
        <v>1214.7000064849847</v>
      </c>
      <c r="P99" s="34">
        <v>1309.2999849319453</v>
      </c>
      <c r="Q99" s="34">
        <v>1433.4499492645234</v>
      </c>
      <c r="R99" s="34">
        <v>1544.1199960708532</v>
      </c>
      <c r="S99" s="34">
        <v>1642.1500310897766</v>
      </c>
      <c r="T99" s="34">
        <v>1741.4600315093953</v>
      </c>
      <c r="U99" s="34">
        <v>1851.070034980766</v>
      </c>
      <c r="V99" s="34">
        <v>1904.9899997711125</v>
      </c>
      <c r="W99" s="34">
        <v>1957.8300437927237</v>
      </c>
      <c r="X99" s="34">
        <v>2010.9799661636318</v>
      </c>
      <c r="Y99" s="34">
        <v>2065.7499351501428</v>
      </c>
      <c r="Z99" s="34">
        <v>2120.6800518035857</v>
      </c>
      <c r="AA99" s="34">
        <v>2178.1099967956507</v>
      </c>
    </row>
    <row r="101" spans="1:27" x14ac:dyDescent="0.35">
      <c r="A101" s="19" t="s">
        <v>117</v>
      </c>
      <c r="B101" s="19" t="s">
        <v>118</v>
      </c>
      <c r="C101" s="19" t="s">
        <v>75</v>
      </c>
      <c r="D101" s="19" t="s">
        <v>82</v>
      </c>
      <c r="E101" s="19" t="s">
        <v>83</v>
      </c>
      <c r="F101" s="19" t="s">
        <v>84</v>
      </c>
      <c r="G101" s="19" t="s">
        <v>85</v>
      </c>
      <c r="H101" s="19" t="s">
        <v>86</v>
      </c>
      <c r="I101" s="19" t="s">
        <v>87</v>
      </c>
      <c r="J101" s="19" t="s">
        <v>88</v>
      </c>
      <c r="K101" s="19" t="s">
        <v>89</v>
      </c>
      <c r="L101" s="19" t="s">
        <v>90</v>
      </c>
      <c r="M101" s="19" t="s">
        <v>91</v>
      </c>
      <c r="N101" s="19" t="s">
        <v>92</v>
      </c>
      <c r="O101" s="19" t="s">
        <v>93</v>
      </c>
      <c r="P101" s="19" t="s">
        <v>94</v>
      </c>
      <c r="Q101" s="19" t="s">
        <v>95</v>
      </c>
      <c r="R101" s="19" t="s">
        <v>96</v>
      </c>
      <c r="S101" s="19" t="s">
        <v>97</v>
      </c>
      <c r="T101" s="19" t="s">
        <v>98</v>
      </c>
      <c r="U101" s="19" t="s">
        <v>99</v>
      </c>
      <c r="V101" s="19" t="s">
        <v>100</v>
      </c>
      <c r="W101" s="19" t="s">
        <v>101</v>
      </c>
      <c r="X101" s="19" t="s">
        <v>102</v>
      </c>
      <c r="Y101" s="19" t="s">
        <v>103</v>
      </c>
      <c r="Z101" s="19" t="s">
        <v>104</v>
      </c>
      <c r="AA101" s="19" t="s">
        <v>105</v>
      </c>
    </row>
    <row r="102" spans="1:27" x14ac:dyDescent="0.35">
      <c r="A102" s="31" t="s">
        <v>120</v>
      </c>
      <c r="B102" s="31" t="s">
        <v>67</v>
      </c>
      <c r="C102" s="34">
        <v>102.0006186295</v>
      </c>
      <c r="D102" s="34">
        <v>122.00061873430001</v>
      </c>
      <c r="E102" s="34">
        <v>122.00061877340001</v>
      </c>
      <c r="F102" s="34">
        <v>122.0006187906</v>
      </c>
      <c r="G102" s="34">
        <v>122.0006191854</v>
      </c>
      <c r="H102" s="34">
        <v>122.0010232292</v>
      </c>
      <c r="I102" s="34">
        <v>122.0014664298</v>
      </c>
      <c r="J102" s="34">
        <v>122.0016695004</v>
      </c>
      <c r="K102" s="34">
        <v>122.0016697248</v>
      </c>
      <c r="L102" s="34">
        <v>122.0121729765</v>
      </c>
      <c r="M102" s="34">
        <v>122.012197516</v>
      </c>
      <c r="N102" s="34">
        <v>122.050443266</v>
      </c>
      <c r="O102" s="34">
        <v>426.06295999999998</v>
      </c>
      <c r="P102" s="34">
        <v>426.06295999999998</v>
      </c>
      <c r="Q102" s="34">
        <v>426.06295999999998</v>
      </c>
      <c r="R102" s="34">
        <v>426.06295999999998</v>
      </c>
      <c r="S102" s="34">
        <v>426.06295999999998</v>
      </c>
      <c r="T102" s="34">
        <v>426.06295999999998</v>
      </c>
      <c r="U102" s="34">
        <v>426.06295999999998</v>
      </c>
      <c r="V102" s="34">
        <v>426.06295999999998</v>
      </c>
      <c r="W102" s="34">
        <v>426.06277</v>
      </c>
      <c r="X102" s="34">
        <v>426.06353999999999</v>
      </c>
      <c r="Y102" s="34">
        <v>426.06353999999999</v>
      </c>
      <c r="Z102" s="34">
        <v>426.06353999999999</v>
      </c>
      <c r="AA102" s="34">
        <v>426.06357000000003</v>
      </c>
    </row>
    <row r="103" spans="1:27" x14ac:dyDescent="0.35">
      <c r="A103" s="31" t="s">
        <v>120</v>
      </c>
      <c r="B103" s="31" t="s">
        <v>113</v>
      </c>
      <c r="C103" s="34">
        <v>490</v>
      </c>
      <c r="D103" s="34">
        <v>490</v>
      </c>
      <c r="E103" s="34">
        <v>490</v>
      </c>
      <c r="F103" s="34">
        <v>490.00076709705002</v>
      </c>
      <c r="G103" s="34">
        <v>490.0008100965</v>
      </c>
      <c r="H103" s="34">
        <v>490.00091531650003</v>
      </c>
      <c r="I103" s="34">
        <v>490.00097669529998</v>
      </c>
      <c r="J103" s="34">
        <v>490.00102762059998</v>
      </c>
      <c r="K103" s="34">
        <v>490.00114525959998</v>
      </c>
      <c r="L103" s="34">
        <v>490.0014255415</v>
      </c>
      <c r="M103" s="34">
        <v>490.00147186139998</v>
      </c>
      <c r="N103" s="34">
        <v>490.0018329147</v>
      </c>
      <c r="O103" s="34">
        <v>490.00234663769999</v>
      </c>
      <c r="P103" s="34">
        <v>490.00236366479999</v>
      </c>
      <c r="Q103" s="34">
        <v>490.01244385450002</v>
      </c>
      <c r="R103" s="34">
        <v>490.10545551000001</v>
      </c>
      <c r="S103" s="34">
        <v>950.48357999999894</v>
      </c>
      <c r="T103" s="34">
        <v>950.48360000000002</v>
      </c>
      <c r="U103" s="34">
        <v>950.48360000000002</v>
      </c>
      <c r="V103" s="34">
        <v>950.48363999999992</v>
      </c>
      <c r="W103" s="34">
        <v>1997.9337</v>
      </c>
      <c r="X103" s="34">
        <v>2561.4045000000001</v>
      </c>
      <c r="Y103" s="34">
        <v>2561.4045000000001</v>
      </c>
      <c r="Z103" s="34">
        <v>2561.4045000000001</v>
      </c>
      <c r="AA103" s="34">
        <v>2561.4045000000001</v>
      </c>
    </row>
    <row r="104" spans="1:27" x14ac:dyDescent="0.35">
      <c r="A104" s="31" t="s">
        <v>120</v>
      </c>
      <c r="B104" s="31" t="s">
        <v>72</v>
      </c>
      <c r="C104" s="34">
        <v>48.419998168945298</v>
      </c>
      <c r="D104" s="34">
        <v>56.930000305175703</v>
      </c>
      <c r="E104" s="34">
        <v>66</v>
      </c>
      <c r="F104" s="34">
        <v>76.040000915527301</v>
      </c>
      <c r="G104" s="34">
        <v>104.379997253417</v>
      </c>
      <c r="H104" s="34">
        <v>155.38999938964801</v>
      </c>
      <c r="I104" s="34">
        <v>222.99000549316401</v>
      </c>
      <c r="J104" s="34">
        <v>302.82000732421801</v>
      </c>
      <c r="K104" s="34">
        <v>410.14999389648398</v>
      </c>
      <c r="L104" s="34">
        <v>482.88000488281199</v>
      </c>
      <c r="M104" s="34">
        <v>555.96002197265602</v>
      </c>
      <c r="N104" s="34">
        <v>627.46002197265602</v>
      </c>
      <c r="O104" s="34">
        <v>683.54998779296795</v>
      </c>
      <c r="P104" s="34">
        <v>749.07000732421795</v>
      </c>
      <c r="Q104" s="34">
        <v>822.38000488281205</v>
      </c>
      <c r="R104" s="34">
        <v>885.16998291015602</v>
      </c>
      <c r="S104" s="34">
        <v>943.35998535156205</v>
      </c>
      <c r="T104" s="34">
        <v>1010.03997802734</v>
      </c>
      <c r="U104" s="34">
        <v>1088.57995605468</v>
      </c>
      <c r="V104" s="34">
        <v>1132.11999511718</v>
      </c>
      <c r="W104" s="34">
        <v>1176.18994140625</v>
      </c>
      <c r="X104" s="34">
        <v>1221.19995117187</v>
      </c>
      <c r="Y104" s="34">
        <v>1268.18005371093</v>
      </c>
      <c r="Z104" s="34">
        <v>1316.68005371093</v>
      </c>
      <c r="AA104" s="34">
        <v>1368.05004882812</v>
      </c>
    </row>
    <row r="106" spans="1:27" x14ac:dyDescent="0.35">
      <c r="A106" s="19" t="s">
        <v>117</v>
      </c>
      <c r="B106" s="19" t="s">
        <v>118</v>
      </c>
      <c r="C106" s="19" t="s">
        <v>75</v>
      </c>
      <c r="D106" s="19" t="s">
        <v>82</v>
      </c>
      <c r="E106" s="19" t="s">
        <v>83</v>
      </c>
      <c r="F106" s="19" t="s">
        <v>84</v>
      </c>
      <c r="G106" s="19" t="s">
        <v>85</v>
      </c>
      <c r="H106" s="19" t="s">
        <v>86</v>
      </c>
      <c r="I106" s="19" t="s">
        <v>87</v>
      </c>
      <c r="J106" s="19" t="s">
        <v>88</v>
      </c>
      <c r="K106" s="19" t="s">
        <v>89</v>
      </c>
      <c r="L106" s="19" t="s">
        <v>90</v>
      </c>
      <c r="M106" s="19" t="s">
        <v>91</v>
      </c>
      <c r="N106" s="19" t="s">
        <v>92</v>
      </c>
      <c r="O106" s="19" t="s">
        <v>93</v>
      </c>
      <c r="P106" s="19" t="s">
        <v>94</v>
      </c>
      <c r="Q106" s="19" t="s">
        <v>95</v>
      </c>
      <c r="R106" s="19" t="s">
        <v>96</v>
      </c>
      <c r="S106" s="19" t="s">
        <v>97</v>
      </c>
      <c r="T106" s="19" t="s">
        <v>98</v>
      </c>
      <c r="U106" s="19" t="s">
        <v>99</v>
      </c>
      <c r="V106" s="19" t="s">
        <v>100</v>
      </c>
      <c r="W106" s="19" t="s">
        <v>101</v>
      </c>
      <c r="X106" s="19" t="s">
        <v>102</v>
      </c>
      <c r="Y106" s="19" t="s">
        <v>103</v>
      </c>
      <c r="Z106" s="19" t="s">
        <v>104</v>
      </c>
      <c r="AA106" s="19" t="s">
        <v>105</v>
      </c>
    </row>
    <row r="107" spans="1:27" x14ac:dyDescent="0.35">
      <c r="A107" s="31" t="s">
        <v>121</v>
      </c>
      <c r="B107" s="31" t="s">
        <v>67</v>
      </c>
      <c r="C107" s="34">
        <v>75.330649275805996</v>
      </c>
      <c r="D107" s="34">
        <v>75.330649617205992</v>
      </c>
      <c r="E107" s="34">
        <v>75.330649645245998</v>
      </c>
      <c r="F107" s="34">
        <v>75.330649660955999</v>
      </c>
      <c r="G107" s="34">
        <v>75.330649850076</v>
      </c>
      <c r="H107" s="34">
        <v>75.331030783505994</v>
      </c>
      <c r="I107" s="34">
        <v>75.331485688406005</v>
      </c>
      <c r="J107" s="34">
        <v>75.331699745105993</v>
      </c>
      <c r="K107" s="34">
        <v>75.331699963305994</v>
      </c>
      <c r="L107" s="34">
        <v>75.340631314706002</v>
      </c>
      <c r="M107" s="34">
        <v>75.340634853705993</v>
      </c>
      <c r="N107" s="34">
        <v>75.340635723706001</v>
      </c>
      <c r="O107" s="34">
        <v>20.010636029</v>
      </c>
      <c r="P107" s="34">
        <v>20.010636141999999</v>
      </c>
      <c r="Q107" s="34">
        <v>20.010636228999999</v>
      </c>
      <c r="R107" s="34">
        <v>20.010636293000001</v>
      </c>
      <c r="S107" s="34">
        <v>20.010636378000001</v>
      </c>
      <c r="T107" s="34">
        <v>20.010636491</v>
      </c>
      <c r="U107" s="34">
        <v>20.010636731999998</v>
      </c>
      <c r="V107" s="34">
        <v>20.010638103000002</v>
      </c>
      <c r="W107" s="34">
        <v>20.018304033</v>
      </c>
      <c r="X107" s="34">
        <v>20.018331765999999</v>
      </c>
      <c r="Y107" s="34">
        <v>20.018338506999999</v>
      </c>
      <c r="Z107" s="34">
        <v>20.051145951999999</v>
      </c>
      <c r="AA107" s="34">
        <v>20.051186085000001</v>
      </c>
    </row>
    <row r="108" spans="1:27" x14ac:dyDescent="0.35">
      <c r="A108" s="31" t="s">
        <v>121</v>
      </c>
      <c r="B108" s="31" t="s">
        <v>113</v>
      </c>
      <c r="C108" s="34">
        <v>0</v>
      </c>
      <c r="D108" s="34">
        <v>0</v>
      </c>
      <c r="E108" s="34">
        <v>0</v>
      </c>
      <c r="F108" s="34">
        <v>8.1147463000000005E-4</v>
      </c>
      <c r="G108" s="34">
        <v>8.5505743999999997E-4</v>
      </c>
      <c r="H108" s="34">
        <v>9.5020279999999998E-4</v>
      </c>
      <c r="I108" s="34">
        <v>1.0185686000000001E-3</v>
      </c>
      <c r="J108" s="34">
        <v>1.0881816999999999E-3</v>
      </c>
      <c r="K108" s="34">
        <v>1.2397083999999899E-3</v>
      </c>
      <c r="L108" s="34">
        <v>1.7152472000000001E-3</v>
      </c>
      <c r="M108" s="34">
        <v>1.7189985E-3</v>
      </c>
      <c r="N108" s="34">
        <v>2.1642904999999999E-3</v>
      </c>
      <c r="O108" s="34">
        <v>2.2173635999999902E-3</v>
      </c>
      <c r="P108" s="34">
        <v>2.2448208000000001E-3</v>
      </c>
      <c r="Q108" s="34">
        <v>3.0300303000000001E-3</v>
      </c>
      <c r="R108" s="34">
        <v>3.5397403000000001E-3</v>
      </c>
      <c r="S108" s="34">
        <v>3.7227076999999998E-3</v>
      </c>
      <c r="T108" s="34">
        <v>3.7743158000000001E-3</v>
      </c>
      <c r="U108" s="34">
        <v>4.3116826999999996E-3</v>
      </c>
      <c r="V108" s="34">
        <v>4.6857909999999999E-3</v>
      </c>
      <c r="W108" s="34">
        <v>4.8836633999999997E-2</v>
      </c>
      <c r="X108" s="34">
        <v>4.8905055999999898E-2</v>
      </c>
      <c r="Y108" s="34">
        <v>4.8914704000000003E-2</v>
      </c>
      <c r="Z108" s="34">
        <v>801.87260000000003</v>
      </c>
      <c r="AA108" s="34">
        <v>801.87270000000001</v>
      </c>
    </row>
    <row r="109" spans="1:27" x14ac:dyDescent="0.35">
      <c r="A109" s="31" t="s">
        <v>121</v>
      </c>
      <c r="B109" s="31" t="s">
        <v>72</v>
      </c>
      <c r="C109" s="34">
        <v>47.139999389648402</v>
      </c>
      <c r="D109" s="34">
        <v>54.380001068115199</v>
      </c>
      <c r="E109" s="34">
        <v>62.869998931884702</v>
      </c>
      <c r="F109" s="34">
        <v>72.199996948242102</v>
      </c>
      <c r="G109" s="34">
        <v>98.569999694824205</v>
      </c>
      <c r="H109" s="34">
        <v>145.009994506835</v>
      </c>
      <c r="I109" s="34">
        <v>210.24000549316401</v>
      </c>
      <c r="J109" s="34">
        <v>302.350006103515</v>
      </c>
      <c r="K109" s="34">
        <v>422.26998901367102</v>
      </c>
      <c r="L109" s="34">
        <v>531.79998779296795</v>
      </c>
      <c r="M109" s="34">
        <v>643.47998046875</v>
      </c>
      <c r="N109" s="34">
        <v>715.72998046875</v>
      </c>
      <c r="O109" s="34">
        <v>777.04998779296795</v>
      </c>
      <c r="P109" s="34">
        <v>851.30999755859295</v>
      </c>
      <c r="Q109" s="34">
        <v>950.86999511718705</v>
      </c>
      <c r="R109" s="34">
        <v>1040.28002929687</v>
      </c>
      <c r="S109" s="34">
        <v>1117.75</v>
      </c>
      <c r="T109" s="34">
        <v>1197.0400390625</v>
      </c>
      <c r="U109" s="34">
        <v>1284.16003417968</v>
      </c>
      <c r="V109" s="34">
        <v>1328.47998046875</v>
      </c>
      <c r="W109" s="34">
        <v>1372.25</v>
      </c>
      <c r="X109" s="34">
        <v>1416.72998046875</v>
      </c>
      <c r="Y109" s="34">
        <v>1463.11999511718</v>
      </c>
      <c r="Z109" s="34">
        <v>1510.44995117187</v>
      </c>
      <c r="AA109" s="34">
        <v>1560.28002929687</v>
      </c>
    </row>
    <row r="111" spans="1:27" x14ac:dyDescent="0.35">
      <c r="A111" s="19" t="s">
        <v>117</v>
      </c>
      <c r="B111" s="19" t="s">
        <v>118</v>
      </c>
      <c r="C111" s="19" t="s">
        <v>75</v>
      </c>
      <c r="D111" s="19" t="s">
        <v>82</v>
      </c>
      <c r="E111" s="19" t="s">
        <v>83</v>
      </c>
      <c r="F111" s="19" t="s">
        <v>84</v>
      </c>
      <c r="G111" s="19" t="s">
        <v>85</v>
      </c>
      <c r="H111" s="19" t="s">
        <v>86</v>
      </c>
      <c r="I111" s="19" t="s">
        <v>87</v>
      </c>
      <c r="J111" s="19" t="s">
        <v>88</v>
      </c>
      <c r="K111" s="19" t="s">
        <v>89</v>
      </c>
      <c r="L111" s="19" t="s">
        <v>90</v>
      </c>
      <c r="M111" s="19" t="s">
        <v>91</v>
      </c>
      <c r="N111" s="19" t="s">
        <v>92</v>
      </c>
      <c r="O111" s="19" t="s">
        <v>93</v>
      </c>
      <c r="P111" s="19" t="s">
        <v>94</v>
      </c>
      <c r="Q111" s="19" t="s">
        <v>95</v>
      </c>
      <c r="R111" s="19" t="s">
        <v>96</v>
      </c>
      <c r="S111" s="19" t="s">
        <v>97</v>
      </c>
      <c r="T111" s="19" t="s">
        <v>98</v>
      </c>
      <c r="U111" s="19" t="s">
        <v>99</v>
      </c>
      <c r="V111" s="19" t="s">
        <v>100</v>
      </c>
      <c r="W111" s="19" t="s">
        <v>101</v>
      </c>
      <c r="X111" s="19" t="s">
        <v>102</v>
      </c>
      <c r="Y111" s="19" t="s">
        <v>103</v>
      </c>
      <c r="Z111" s="19" t="s">
        <v>104</v>
      </c>
      <c r="AA111" s="19" t="s">
        <v>105</v>
      </c>
    </row>
    <row r="112" spans="1:27" x14ac:dyDescent="0.35">
      <c r="A112" s="31" t="s">
        <v>122</v>
      </c>
      <c r="B112" s="31" t="s">
        <v>67</v>
      </c>
      <c r="C112" s="34">
        <v>165.0007698142</v>
      </c>
      <c r="D112" s="34">
        <v>165.0008517672</v>
      </c>
      <c r="E112" s="34">
        <v>165.00085187086</v>
      </c>
      <c r="F112" s="34">
        <v>165.00085188134</v>
      </c>
      <c r="G112" s="34">
        <v>165.0008519454</v>
      </c>
      <c r="H112" s="34">
        <v>165.0010824229</v>
      </c>
      <c r="I112" s="34">
        <v>165.0016080787</v>
      </c>
      <c r="J112" s="34">
        <v>165.001824613</v>
      </c>
      <c r="K112" s="34">
        <v>165.00182485069999</v>
      </c>
      <c r="L112" s="34">
        <v>215.4109</v>
      </c>
      <c r="M112" s="34">
        <v>215.41090400000002</v>
      </c>
      <c r="N112" s="34">
        <v>464.88177000000002</v>
      </c>
      <c r="O112" s="34">
        <v>464.88177000000002</v>
      </c>
      <c r="P112" s="34">
        <v>439.88177000000002</v>
      </c>
      <c r="Q112" s="34">
        <v>439.88177000000002</v>
      </c>
      <c r="R112" s="34">
        <v>439.88177000000002</v>
      </c>
      <c r="S112" s="34">
        <v>582.90958000000001</v>
      </c>
      <c r="T112" s="34">
        <v>582.90958000000001</v>
      </c>
      <c r="U112" s="34">
        <v>582.90958000000001</v>
      </c>
      <c r="V112" s="34">
        <v>582.90958000000001</v>
      </c>
      <c r="W112" s="34">
        <v>642.53819999999996</v>
      </c>
      <c r="X112" s="34">
        <v>642.53814999999997</v>
      </c>
      <c r="Y112" s="34">
        <v>642.53814999999997</v>
      </c>
      <c r="Z112" s="34">
        <v>1130.18634</v>
      </c>
      <c r="AA112" s="34">
        <v>1120.18634</v>
      </c>
    </row>
    <row r="113" spans="1:27" x14ac:dyDescent="0.35">
      <c r="A113" s="31" t="s">
        <v>122</v>
      </c>
      <c r="B113" s="31" t="s">
        <v>113</v>
      </c>
      <c r="C113" s="34">
        <v>0</v>
      </c>
      <c r="D113" s="34">
        <v>0</v>
      </c>
      <c r="E113" s="34">
        <v>0</v>
      </c>
      <c r="F113" s="34">
        <v>5.5904953999999995E-4</v>
      </c>
      <c r="G113" s="34">
        <v>5.8997306000000002E-4</v>
      </c>
      <c r="H113" s="34">
        <v>6.4922875E-4</v>
      </c>
      <c r="I113" s="34">
        <v>6.9666929999999904E-4</v>
      </c>
      <c r="J113" s="34">
        <v>7.3584675999999996E-4</v>
      </c>
      <c r="K113" s="34">
        <v>8.141639E-4</v>
      </c>
      <c r="L113" s="34">
        <v>1.0265387E-3</v>
      </c>
      <c r="M113" s="34">
        <v>1.032921E-3</v>
      </c>
      <c r="N113" s="34">
        <v>1.2755606E-3</v>
      </c>
      <c r="O113" s="34">
        <v>1.3276315999999999E-3</v>
      </c>
      <c r="P113" s="34">
        <v>1.3566358E-3</v>
      </c>
      <c r="Q113" s="34">
        <v>1.60223109999999E-3</v>
      </c>
      <c r="R113" s="34">
        <v>1.7826482999999901E-3</v>
      </c>
      <c r="S113" s="34">
        <v>3.9572599999999998E-3</v>
      </c>
      <c r="T113" s="34">
        <v>3.9659630000000003E-3</v>
      </c>
      <c r="U113" s="34">
        <v>3.9747287999999997E-3</v>
      </c>
      <c r="V113" s="34">
        <v>3.98759599999999E-3</v>
      </c>
      <c r="W113" s="34">
        <v>5.63286E-3</v>
      </c>
      <c r="X113" s="34">
        <v>5.6529199999999996E-3</v>
      </c>
      <c r="Y113" s="34">
        <v>5.6599019999999996E-3</v>
      </c>
      <c r="Z113" s="34">
        <v>7.5644896999999996E-3</v>
      </c>
      <c r="AA113" s="34">
        <v>7.5779272999999996E-3</v>
      </c>
    </row>
    <row r="114" spans="1:27" x14ac:dyDescent="0.35">
      <c r="A114" s="31" t="s">
        <v>122</v>
      </c>
      <c r="B114" s="31" t="s">
        <v>72</v>
      </c>
      <c r="C114" s="34">
        <v>67.120002746582003</v>
      </c>
      <c r="D114" s="34">
        <v>61.240001678466797</v>
      </c>
      <c r="E114" s="34">
        <v>55.400001525878899</v>
      </c>
      <c r="F114" s="34">
        <v>49.299999237060497</v>
      </c>
      <c r="G114" s="34">
        <v>56.970001220703097</v>
      </c>
      <c r="H114" s="34">
        <v>75.389999389648395</v>
      </c>
      <c r="I114" s="34">
        <v>101.25</v>
      </c>
      <c r="J114" s="34">
        <v>140.63000488281199</v>
      </c>
      <c r="K114" s="34">
        <v>177.53999328613199</v>
      </c>
      <c r="L114" s="34">
        <v>204.19000244140599</v>
      </c>
      <c r="M114" s="34">
        <v>230.5</v>
      </c>
      <c r="N114" s="34">
        <v>245.92999267578099</v>
      </c>
      <c r="O114" s="34">
        <v>264.05999755859301</v>
      </c>
      <c r="P114" s="34">
        <v>285.92001342773398</v>
      </c>
      <c r="Q114" s="34">
        <v>315.17001342773398</v>
      </c>
      <c r="R114" s="34">
        <v>340.95999145507801</v>
      </c>
      <c r="S114" s="34">
        <v>360.07000732421801</v>
      </c>
      <c r="T114" s="34">
        <v>379.61999511718699</v>
      </c>
      <c r="U114" s="34">
        <v>401.60998535156199</v>
      </c>
      <c r="V114" s="34">
        <v>410.98001098632801</v>
      </c>
      <c r="W114" s="34">
        <v>420.239990234375</v>
      </c>
      <c r="X114" s="34">
        <v>429.48001098632801</v>
      </c>
      <c r="Y114" s="34">
        <v>439.04998779296801</v>
      </c>
      <c r="Z114" s="34">
        <v>448.61999511718699</v>
      </c>
      <c r="AA114" s="34">
        <v>458.600006103515</v>
      </c>
    </row>
    <row r="116" spans="1:27" x14ac:dyDescent="0.35">
      <c r="A116" s="19" t="s">
        <v>117</v>
      </c>
      <c r="B116" s="19" t="s">
        <v>118</v>
      </c>
      <c r="C116" s="19" t="s">
        <v>75</v>
      </c>
      <c r="D116" s="19" t="s">
        <v>82</v>
      </c>
      <c r="E116" s="19" t="s">
        <v>83</v>
      </c>
      <c r="F116" s="19" t="s">
        <v>84</v>
      </c>
      <c r="G116" s="19" t="s">
        <v>85</v>
      </c>
      <c r="H116" s="19" t="s">
        <v>86</v>
      </c>
      <c r="I116" s="19" t="s">
        <v>87</v>
      </c>
      <c r="J116" s="19" t="s">
        <v>88</v>
      </c>
      <c r="K116" s="19" t="s">
        <v>89</v>
      </c>
      <c r="L116" s="19" t="s">
        <v>90</v>
      </c>
      <c r="M116" s="19" t="s">
        <v>91</v>
      </c>
      <c r="N116" s="19" t="s">
        <v>92</v>
      </c>
      <c r="O116" s="19" t="s">
        <v>93</v>
      </c>
      <c r="P116" s="19" t="s">
        <v>94</v>
      </c>
      <c r="Q116" s="19" t="s">
        <v>95</v>
      </c>
      <c r="R116" s="19" t="s">
        <v>96</v>
      </c>
      <c r="S116" s="19" t="s">
        <v>97</v>
      </c>
      <c r="T116" s="19" t="s">
        <v>98</v>
      </c>
      <c r="U116" s="19" t="s">
        <v>99</v>
      </c>
      <c r="V116" s="19" t="s">
        <v>100</v>
      </c>
      <c r="W116" s="19" t="s">
        <v>101</v>
      </c>
      <c r="X116" s="19" t="s">
        <v>102</v>
      </c>
      <c r="Y116" s="19" t="s">
        <v>103</v>
      </c>
      <c r="Z116" s="19" t="s">
        <v>104</v>
      </c>
      <c r="AA116" s="19" t="s">
        <v>105</v>
      </c>
    </row>
    <row r="117" spans="1:27" x14ac:dyDescent="0.35">
      <c r="A117" s="31" t="s">
        <v>123</v>
      </c>
      <c r="B117" s="31" t="s">
        <v>67</v>
      </c>
      <c r="C117" s="34">
        <v>6.044596E-4</v>
      </c>
      <c r="D117" s="34">
        <v>6.0623699999999895E-4</v>
      </c>
      <c r="E117" s="34">
        <v>6.0626820000000004E-4</v>
      </c>
      <c r="F117" s="34">
        <v>6.0628476999999997E-4</v>
      </c>
      <c r="G117" s="34">
        <v>6.0664716999999995E-4</v>
      </c>
      <c r="H117" s="34">
        <v>9.4399969999999997E-4</v>
      </c>
      <c r="I117" s="34">
        <v>1.2995193E-3</v>
      </c>
      <c r="J117" s="34">
        <v>1.4682758999999899E-3</v>
      </c>
      <c r="K117" s="34">
        <v>1.4684735E-3</v>
      </c>
      <c r="L117" s="34">
        <v>4.918698E-3</v>
      </c>
      <c r="M117" s="34">
        <v>5.9656602999999999E-3</v>
      </c>
      <c r="N117" s="34">
        <v>5.9779765999999996E-3</v>
      </c>
      <c r="O117" s="34">
        <v>5.9785089999999999E-3</v>
      </c>
      <c r="P117" s="34">
        <v>5.9786880000000002E-3</v>
      </c>
      <c r="Q117" s="34">
        <v>5.9788035999999998E-3</v>
      </c>
      <c r="R117" s="34">
        <v>5.978878E-3</v>
      </c>
      <c r="S117" s="34">
        <v>5.9789800000000001E-3</v>
      </c>
      <c r="T117" s="34">
        <v>5.9791200000000001E-3</v>
      </c>
      <c r="U117" s="34">
        <v>5.9794419999999997E-3</v>
      </c>
      <c r="V117" s="34">
        <v>5.9873597000000001E-3</v>
      </c>
      <c r="W117" s="34">
        <v>8.4575320000000002E-3</v>
      </c>
      <c r="X117" s="34">
        <v>8.465106E-3</v>
      </c>
      <c r="Y117" s="34">
        <v>8.4815930000000008E-3</v>
      </c>
      <c r="Z117" s="34">
        <v>8.6124054999999998E-3</v>
      </c>
      <c r="AA117" s="34">
        <v>8.6509599999999992E-3</v>
      </c>
    </row>
    <row r="118" spans="1:27" x14ac:dyDescent="0.35">
      <c r="A118" s="31" t="s">
        <v>123</v>
      </c>
      <c r="B118" s="31" t="s">
        <v>113</v>
      </c>
      <c r="C118" s="34">
        <v>0</v>
      </c>
      <c r="D118" s="34">
        <v>0</v>
      </c>
      <c r="E118" s="34">
        <v>0</v>
      </c>
      <c r="F118" s="34">
        <v>9.5207500000000003E-4</v>
      </c>
      <c r="G118" s="34">
        <v>1.0303777999999999E-3</v>
      </c>
      <c r="H118" s="34">
        <v>1.1053851E-3</v>
      </c>
      <c r="I118" s="34">
        <v>1.1764638E-3</v>
      </c>
      <c r="J118" s="34">
        <v>1.2483958999999899E-3</v>
      </c>
      <c r="K118" s="34">
        <v>1.3769194E-3</v>
      </c>
      <c r="L118" s="34">
        <v>1.6009853E-3</v>
      </c>
      <c r="M118" s="34">
        <v>1.9846655999999998E-3</v>
      </c>
      <c r="N118" s="34">
        <v>2.7056293999999999E-3</v>
      </c>
      <c r="O118" s="34">
        <v>2.8290159999999902E-3</v>
      </c>
      <c r="P118" s="34">
        <v>2.8553802999999999E-3</v>
      </c>
      <c r="Q118" s="34">
        <v>3.8520142E-3</v>
      </c>
      <c r="R118" s="34">
        <v>4.240331E-3</v>
      </c>
      <c r="S118" s="34">
        <v>4.2887274000000001E-3</v>
      </c>
      <c r="T118" s="34">
        <v>4.3274476000000001E-3</v>
      </c>
      <c r="U118" s="34">
        <v>4.84414799999999E-3</v>
      </c>
      <c r="V118" s="34">
        <v>4.8613340000000001E-3</v>
      </c>
      <c r="W118" s="34">
        <v>1.4135346999999999E-2</v>
      </c>
      <c r="X118" s="34">
        <v>1.4150972E-2</v>
      </c>
      <c r="Y118" s="34">
        <v>1.4165667E-2</v>
      </c>
      <c r="Z118" s="34">
        <v>1.4184311999999999E-2</v>
      </c>
      <c r="AA118" s="34">
        <v>1.4202413000000001E-2</v>
      </c>
    </row>
    <row r="119" spans="1:27" x14ac:dyDescent="0.35">
      <c r="A119" s="31" t="s">
        <v>123</v>
      </c>
      <c r="B119" s="31" t="s">
        <v>72</v>
      </c>
      <c r="C119" s="34">
        <v>5.5100002288818297</v>
      </c>
      <c r="D119" s="34">
        <v>6.0999999046325604</v>
      </c>
      <c r="E119" s="34">
        <v>6.8000001907348597</v>
      </c>
      <c r="F119" s="34">
        <v>7.7199997901916504</v>
      </c>
      <c r="G119" s="34">
        <v>10.199999809265099</v>
      </c>
      <c r="H119" s="34">
        <v>14.779999732971101</v>
      </c>
      <c r="I119" s="34">
        <v>20.959999084472599</v>
      </c>
      <c r="J119" s="34">
        <v>29.399999618530199</v>
      </c>
      <c r="K119" s="34">
        <v>39.650001525878899</v>
      </c>
      <c r="L119" s="34">
        <v>47.490001678466797</v>
      </c>
      <c r="M119" s="34">
        <v>54.279998779296797</v>
      </c>
      <c r="N119" s="34">
        <v>58.319999694824197</v>
      </c>
      <c r="O119" s="34">
        <v>63.009998321533203</v>
      </c>
      <c r="P119" s="34">
        <v>68.309997558593693</v>
      </c>
      <c r="Q119" s="34">
        <v>75.339996337890597</v>
      </c>
      <c r="R119" s="34">
        <v>81.330001831054602</v>
      </c>
      <c r="S119" s="34">
        <v>85.930000305175696</v>
      </c>
      <c r="T119" s="34">
        <v>90.470001220703097</v>
      </c>
      <c r="U119" s="34">
        <v>95.160003662109304</v>
      </c>
      <c r="V119" s="34">
        <v>96.900001525878906</v>
      </c>
      <c r="W119" s="34">
        <v>98.550003051757798</v>
      </c>
      <c r="X119" s="34">
        <v>100.16000366210901</v>
      </c>
      <c r="Y119" s="34">
        <v>101.809997558593</v>
      </c>
      <c r="Z119" s="34">
        <v>103.41000366210901</v>
      </c>
      <c r="AA119" s="34">
        <v>105.050003051757</v>
      </c>
    </row>
    <row r="122" spans="1:27" x14ac:dyDescent="0.35">
      <c r="A122" s="28" t="s">
        <v>125</v>
      </c>
    </row>
    <row r="123" spans="1:27" x14ac:dyDescent="0.35">
      <c r="A123" s="19" t="s">
        <v>117</v>
      </c>
      <c r="B123" s="19" t="s">
        <v>118</v>
      </c>
      <c r="C123" s="19" t="s">
        <v>75</v>
      </c>
      <c r="D123" s="19" t="s">
        <v>82</v>
      </c>
      <c r="E123" s="19" t="s">
        <v>83</v>
      </c>
      <c r="F123" s="19" t="s">
        <v>84</v>
      </c>
      <c r="G123" s="19" t="s">
        <v>85</v>
      </c>
      <c r="H123" s="19" t="s">
        <v>86</v>
      </c>
      <c r="I123" s="19" t="s">
        <v>87</v>
      </c>
      <c r="J123" s="19" t="s">
        <v>88</v>
      </c>
      <c r="K123" s="19" t="s">
        <v>89</v>
      </c>
      <c r="L123" s="19" t="s">
        <v>90</v>
      </c>
      <c r="M123" s="19" t="s">
        <v>91</v>
      </c>
      <c r="N123" s="19" t="s">
        <v>92</v>
      </c>
      <c r="O123" s="19" t="s">
        <v>93</v>
      </c>
      <c r="P123" s="19" t="s">
        <v>94</v>
      </c>
      <c r="Q123" s="19" t="s">
        <v>95</v>
      </c>
      <c r="R123" s="19" t="s">
        <v>96</v>
      </c>
      <c r="S123" s="19" t="s">
        <v>97</v>
      </c>
      <c r="T123" s="19" t="s">
        <v>98</v>
      </c>
      <c r="U123" s="19" t="s">
        <v>99</v>
      </c>
      <c r="V123" s="19" t="s">
        <v>100</v>
      </c>
      <c r="W123" s="19" t="s">
        <v>101</v>
      </c>
      <c r="X123" s="19" t="s">
        <v>102</v>
      </c>
      <c r="Y123" s="19" t="s">
        <v>103</v>
      </c>
      <c r="Z123" s="19" t="s">
        <v>104</v>
      </c>
      <c r="AA123" s="19" t="s">
        <v>105</v>
      </c>
    </row>
    <row r="124" spans="1:27" x14ac:dyDescent="0.35">
      <c r="A124" s="31" t="s">
        <v>38</v>
      </c>
      <c r="B124" s="31" t="s">
        <v>22</v>
      </c>
      <c r="C124" s="34">
        <v>0</v>
      </c>
      <c r="D124" s="34">
        <v>0</v>
      </c>
      <c r="E124" s="34">
        <v>0</v>
      </c>
      <c r="F124" s="34">
        <v>0</v>
      </c>
      <c r="G124" s="34">
        <v>0</v>
      </c>
      <c r="H124" s="34">
        <v>0</v>
      </c>
      <c r="I124" s="34">
        <v>0</v>
      </c>
      <c r="J124" s="34">
        <v>0</v>
      </c>
      <c r="K124" s="34">
        <v>0</v>
      </c>
      <c r="L124" s="34">
        <v>0</v>
      </c>
      <c r="M124" s="34">
        <v>0</v>
      </c>
      <c r="N124" s="34">
        <v>0</v>
      </c>
      <c r="O124" s="34">
        <v>0</v>
      </c>
      <c r="P124" s="34">
        <v>0</v>
      </c>
      <c r="Q124" s="34">
        <v>0</v>
      </c>
      <c r="R124" s="34">
        <v>0</v>
      </c>
      <c r="S124" s="34">
        <v>0</v>
      </c>
      <c r="T124" s="34">
        <v>0</v>
      </c>
      <c r="U124" s="34">
        <v>0</v>
      </c>
      <c r="V124" s="34">
        <v>0</v>
      </c>
      <c r="W124" s="34">
        <v>0</v>
      </c>
      <c r="X124" s="34">
        <v>0</v>
      </c>
      <c r="Y124" s="34">
        <v>0</v>
      </c>
      <c r="Z124" s="34">
        <v>0</v>
      </c>
      <c r="AA124" s="34">
        <v>0</v>
      </c>
    </row>
    <row r="125" spans="1:27" collapsed="1" x14ac:dyDescent="0.35">
      <c r="A125" s="31" t="s">
        <v>38</v>
      </c>
      <c r="B125" s="31" t="s">
        <v>73</v>
      </c>
      <c r="C125" s="34">
        <v>552.29999999999995</v>
      </c>
      <c r="D125" s="34">
        <v>696.30000000000007</v>
      </c>
      <c r="E125" s="34">
        <v>837.1</v>
      </c>
      <c r="F125" s="34">
        <v>1017.4</v>
      </c>
      <c r="G125" s="34">
        <v>1247.7</v>
      </c>
      <c r="H125" s="34">
        <v>1524.7999999999997</v>
      </c>
      <c r="I125" s="34">
        <v>1809.6</v>
      </c>
      <c r="J125" s="34">
        <v>2083</v>
      </c>
      <c r="K125" s="34">
        <v>2386.2000000000003</v>
      </c>
      <c r="L125" s="34">
        <v>2779.6</v>
      </c>
      <c r="M125" s="34">
        <v>3319.2999999999997</v>
      </c>
      <c r="N125" s="34">
        <v>3737.7999999999997</v>
      </c>
      <c r="O125" s="34">
        <v>4103.2</v>
      </c>
      <c r="P125" s="34">
        <v>4374.5999999999995</v>
      </c>
      <c r="Q125" s="34">
        <v>4594</v>
      </c>
      <c r="R125" s="34">
        <v>4752.3</v>
      </c>
      <c r="S125" s="34">
        <v>4883.0000000000009</v>
      </c>
      <c r="T125" s="34">
        <v>5001.7999999999993</v>
      </c>
      <c r="U125" s="34">
        <v>5119.3</v>
      </c>
      <c r="V125" s="34">
        <v>5269.6</v>
      </c>
      <c r="W125" s="34">
        <v>5401.9</v>
      </c>
      <c r="X125" s="34">
        <v>5522.1</v>
      </c>
      <c r="Y125" s="34">
        <v>5629.3000000000011</v>
      </c>
      <c r="Z125" s="34">
        <v>5637.8</v>
      </c>
      <c r="AA125" s="34">
        <v>5642.5</v>
      </c>
    </row>
    <row r="126" spans="1:27" collapsed="1" x14ac:dyDescent="0.35">
      <c r="A126" s="31" t="s">
        <v>38</v>
      </c>
      <c r="B126" s="31" t="s">
        <v>74</v>
      </c>
      <c r="C126" s="34">
        <v>552.29999999999995</v>
      </c>
      <c r="D126" s="34">
        <v>696.30000000000007</v>
      </c>
      <c r="E126" s="34">
        <v>837.1</v>
      </c>
      <c r="F126" s="34">
        <v>1017.4</v>
      </c>
      <c r="G126" s="34">
        <v>1247.7</v>
      </c>
      <c r="H126" s="34">
        <v>1524.7999999999997</v>
      </c>
      <c r="I126" s="34">
        <v>1809.6</v>
      </c>
      <c r="J126" s="34">
        <v>2083</v>
      </c>
      <c r="K126" s="34">
        <v>2386.2000000000003</v>
      </c>
      <c r="L126" s="34">
        <v>2779.6</v>
      </c>
      <c r="M126" s="34">
        <v>3319.2999999999997</v>
      </c>
      <c r="N126" s="34">
        <v>3737.7999999999997</v>
      </c>
      <c r="O126" s="34">
        <v>4103.2</v>
      </c>
      <c r="P126" s="34">
        <v>4374.5999999999995</v>
      </c>
      <c r="Q126" s="34">
        <v>4594</v>
      </c>
      <c r="R126" s="34">
        <v>4752.3</v>
      </c>
      <c r="S126" s="34">
        <v>4883.0000000000009</v>
      </c>
      <c r="T126" s="34">
        <v>5001.7999999999993</v>
      </c>
      <c r="U126" s="34">
        <v>5119.3</v>
      </c>
      <c r="V126" s="34">
        <v>5269.6</v>
      </c>
      <c r="W126" s="34">
        <v>5401.9</v>
      </c>
      <c r="X126" s="34">
        <v>5522.1</v>
      </c>
      <c r="Y126" s="34">
        <v>5629.3000000000011</v>
      </c>
      <c r="Z126" s="34">
        <v>5637.8</v>
      </c>
      <c r="AA126" s="34">
        <v>5642.5</v>
      </c>
    </row>
    <row r="128" spans="1:27" x14ac:dyDescent="0.35">
      <c r="A128" s="19" t="s">
        <v>117</v>
      </c>
      <c r="B128" s="19" t="s">
        <v>118</v>
      </c>
      <c r="C128" s="19" t="s">
        <v>75</v>
      </c>
      <c r="D128" s="19" t="s">
        <v>82</v>
      </c>
      <c r="E128" s="19" t="s">
        <v>83</v>
      </c>
      <c r="F128" s="19" t="s">
        <v>84</v>
      </c>
      <c r="G128" s="19" t="s">
        <v>85</v>
      </c>
      <c r="H128" s="19" t="s">
        <v>86</v>
      </c>
      <c r="I128" s="19" t="s">
        <v>87</v>
      </c>
      <c r="J128" s="19" t="s">
        <v>88</v>
      </c>
      <c r="K128" s="19" t="s">
        <v>89</v>
      </c>
      <c r="L128" s="19" t="s">
        <v>90</v>
      </c>
      <c r="M128" s="19" t="s">
        <v>91</v>
      </c>
      <c r="N128" s="19" t="s">
        <v>92</v>
      </c>
      <c r="O128" s="19" t="s">
        <v>93</v>
      </c>
      <c r="P128" s="19" t="s">
        <v>94</v>
      </c>
      <c r="Q128" s="19" t="s">
        <v>95</v>
      </c>
      <c r="R128" s="19" t="s">
        <v>96</v>
      </c>
      <c r="S128" s="19" t="s">
        <v>97</v>
      </c>
      <c r="T128" s="19" t="s">
        <v>98</v>
      </c>
      <c r="U128" s="19" t="s">
        <v>99</v>
      </c>
      <c r="V128" s="19" t="s">
        <v>100</v>
      </c>
      <c r="W128" s="19" t="s">
        <v>101</v>
      </c>
      <c r="X128" s="19" t="s">
        <v>102</v>
      </c>
      <c r="Y128" s="19" t="s">
        <v>103</v>
      </c>
      <c r="Z128" s="19" t="s">
        <v>104</v>
      </c>
      <c r="AA128" s="19" t="s">
        <v>105</v>
      </c>
    </row>
    <row r="129" spans="1:27" x14ac:dyDescent="0.35">
      <c r="A129" s="31" t="s">
        <v>119</v>
      </c>
      <c r="B129" s="31" t="s">
        <v>22</v>
      </c>
      <c r="C129" s="27">
        <v>0</v>
      </c>
      <c r="D129" s="27">
        <v>0</v>
      </c>
      <c r="E129" s="27">
        <v>0</v>
      </c>
      <c r="F129" s="27">
        <v>0</v>
      </c>
      <c r="G129" s="27">
        <v>0</v>
      </c>
      <c r="H129" s="27">
        <v>0</v>
      </c>
      <c r="I129" s="27">
        <v>0</v>
      </c>
      <c r="J129" s="27">
        <v>0</v>
      </c>
      <c r="K129" s="27">
        <v>0</v>
      </c>
      <c r="L129" s="27">
        <v>0</v>
      </c>
      <c r="M129" s="27">
        <v>0</v>
      </c>
      <c r="N129" s="27">
        <v>0</v>
      </c>
      <c r="O129" s="27">
        <v>0</v>
      </c>
      <c r="P129" s="27">
        <v>0</v>
      </c>
      <c r="Q129" s="27">
        <v>0</v>
      </c>
      <c r="R129" s="27">
        <v>0</v>
      </c>
      <c r="S129" s="27">
        <v>0</v>
      </c>
      <c r="T129" s="27">
        <v>0</v>
      </c>
      <c r="U129" s="27">
        <v>0</v>
      </c>
      <c r="V129" s="27">
        <v>0</v>
      </c>
      <c r="W129" s="27">
        <v>0</v>
      </c>
      <c r="X129" s="27">
        <v>0</v>
      </c>
      <c r="Y129" s="27">
        <v>0</v>
      </c>
      <c r="Z129" s="27">
        <v>0</v>
      </c>
      <c r="AA129" s="27">
        <v>0</v>
      </c>
    </row>
    <row r="130" spans="1:27" x14ac:dyDescent="0.35">
      <c r="A130" s="31" t="s">
        <v>119</v>
      </c>
      <c r="B130" s="31" t="s">
        <v>73</v>
      </c>
      <c r="C130" s="34">
        <v>211.1</v>
      </c>
      <c r="D130" s="34">
        <v>260.60000000000002</v>
      </c>
      <c r="E130" s="34">
        <v>324.2</v>
      </c>
      <c r="F130" s="34">
        <v>403.70000000000005</v>
      </c>
      <c r="G130" s="34">
        <v>498.5</v>
      </c>
      <c r="H130" s="34">
        <v>603.5</v>
      </c>
      <c r="I130" s="34">
        <v>705.5</v>
      </c>
      <c r="J130" s="34">
        <v>796.2</v>
      </c>
      <c r="K130" s="34">
        <v>901.1</v>
      </c>
      <c r="L130" s="34">
        <v>1030.8000000000002</v>
      </c>
      <c r="M130" s="34">
        <v>1198.8</v>
      </c>
      <c r="N130" s="34">
        <v>1339.5</v>
      </c>
      <c r="O130" s="34">
        <v>1453.1</v>
      </c>
      <c r="P130" s="34">
        <v>1532.9999999999998</v>
      </c>
      <c r="Q130" s="34">
        <v>1596.4</v>
      </c>
      <c r="R130" s="34">
        <v>1643.5</v>
      </c>
      <c r="S130" s="34">
        <v>1682.6</v>
      </c>
      <c r="T130" s="34">
        <v>1718.3999999999999</v>
      </c>
      <c r="U130" s="34">
        <v>1756</v>
      </c>
      <c r="V130" s="34">
        <v>1802.8000000000002</v>
      </c>
      <c r="W130" s="34">
        <v>1843.1000000000001</v>
      </c>
      <c r="X130" s="34">
        <v>1879.9</v>
      </c>
      <c r="Y130" s="34">
        <v>1912.8</v>
      </c>
      <c r="Z130" s="34">
        <v>1915</v>
      </c>
      <c r="AA130" s="34">
        <v>1915.8000000000002</v>
      </c>
    </row>
    <row r="131" spans="1:27" x14ac:dyDescent="0.35">
      <c r="A131" s="31" t="s">
        <v>119</v>
      </c>
      <c r="B131" s="31" t="s">
        <v>74</v>
      </c>
      <c r="C131" s="34">
        <v>211.1</v>
      </c>
      <c r="D131" s="34">
        <v>260.60000000000002</v>
      </c>
      <c r="E131" s="34">
        <v>324.2</v>
      </c>
      <c r="F131" s="34">
        <v>403.70000000000005</v>
      </c>
      <c r="G131" s="34">
        <v>498.5</v>
      </c>
      <c r="H131" s="34">
        <v>603.5</v>
      </c>
      <c r="I131" s="34">
        <v>705.5</v>
      </c>
      <c r="J131" s="34">
        <v>796.2</v>
      </c>
      <c r="K131" s="34">
        <v>901.1</v>
      </c>
      <c r="L131" s="34">
        <v>1030.8000000000002</v>
      </c>
      <c r="M131" s="34">
        <v>1198.8</v>
      </c>
      <c r="N131" s="34">
        <v>1339.5</v>
      </c>
      <c r="O131" s="34">
        <v>1453.1</v>
      </c>
      <c r="P131" s="34">
        <v>1532.9999999999998</v>
      </c>
      <c r="Q131" s="34">
        <v>1596.4</v>
      </c>
      <c r="R131" s="34">
        <v>1643.5</v>
      </c>
      <c r="S131" s="34">
        <v>1682.6</v>
      </c>
      <c r="T131" s="34">
        <v>1718.3999999999999</v>
      </c>
      <c r="U131" s="34">
        <v>1756</v>
      </c>
      <c r="V131" s="34">
        <v>1802.8000000000002</v>
      </c>
      <c r="W131" s="34">
        <v>1843.1000000000001</v>
      </c>
      <c r="X131" s="34">
        <v>1879.9</v>
      </c>
      <c r="Y131" s="34">
        <v>1912.8</v>
      </c>
      <c r="Z131" s="34">
        <v>1915</v>
      </c>
      <c r="AA131" s="34">
        <v>1915.8000000000002</v>
      </c>
    </row>
    <row r="133" spans="1:27" x14ac:dyDescent="0.35">
      <c r="A133" s="19" t="s">
        <v>117</v>
      </c>
      <c r="B133" s="19" t="s">
        <v>118</v>
      </c>
      <c r="C133" s="19" t="s">
        <v>75</v>
      </c>
      <c r="D133" s="19" t="s">
        <v>82</v>
      </c>
      <c r="E133" s="19" t="s">
        <v>83</v>
      </c>
      <c r="F133" s="19" t="s">
        <v>84</v>
      </c>
      <c r="G133" s="19" t="s">
        <v>85</v>
      </c>
      <c r="H133" s="19" t="s">
        <v>86</v>
      </c>
      <c r="I133" s="19" t="s">
        <v>87</v>
      </c>
      <c r="J133" s="19" t="s">
        <v>88</v>
      </c>
      <c r="K133" s="19" t="s">
        <v>89</v>
      </c>
      <c r="L133" s="19" t="s">
        <v>90</v>
      </c>
      <c r="M133" s="19" t="s">
        <v>91</v>
      </c>
      <c r="N133" s="19" t="s">
        <v>92</v>
      </c>
      <c r="O133" s="19" t="s">
        <v>93</v>
      </c>
      <c r="P133" s="19" t="s">
        <v>94</v>
      </c>
      <c r="Q133" s="19" t="s">
        <v>95</v>
      </c>
      <c r="R133" s="19" t="s">
        <v>96</v>
      </c>
      <c r="S133" s="19" t="s">
        <v>97</v>
      </c>
      <c r="T133" s="19" t="s">
        <v>98</v>
      </c>
      <c r="U133" s="19" t="s">
        <v>99</v>
      </c>
      <c r="V133" s="19" t="s">
        <v>100</v>
      </c>
      <c r="W133" s="19" t="s">
        <v>101</v>
      </c>
      <c r="X133" s="19" t="s">
        <v>102</v>
      </c>
      <c r="Y133" s="19" t="s">
        <v>103</v>
      </c>
      <c r="Z133" s="19" t="s">
        <v>104</v>
      </c>
      <c r="AA133" s="19" t="s">
        <v>105</v>
      </c>
    </row>
    <row r="134" spans="1:27" x14ac:dyDescent="0.35">
      <c r="A134" s="31" t="s">
        <v>120</v>
      </c>
      <c r="B134" s="31" t="s">
        <v>22</v>
      </c>
      <c r="C134" s="27">
        <v>0</v>
      </c>
      <c r="D134" s="27">
        <v>0</v>
      </c>
      <c r="E134" s="27">
        <v>0</v>
      </c>
      <c r="F134" s="27">
        <v>0</v>
      </c>
      <c r="G134" s="27">
        <v>0</v>
      </c>
      <c r="H134" s="27">
        <v>0</v>
      </c>
      <c r="I134" s="27">
        <v>0</v>
      </c>
      <c r="J134" s="27">
        <v>0</v>
      </c>
      <c r="K134" s="27">
        <v>0</v>
      </c>
      <c r="L134" s="27">
        <v>0</v>
      </c>
      <c r="M134" s="27">
        <v>0</v>
      </c>
      <c r="N134" s="27">
        <v>0</v>
      </c>
      <c r="O134" s="27">
        <v>0</v>
      </c>
      <c r="P134" s="27">
        <v>0</v>
      </c>
      <c r="Q134" s="27">
        <v>0</v>
      </c>
      <c r="R134" s="27">
        <v>0</v>
      </c>
      <c r="S134" s="27">
        <v>0</v>
      </c>
      <c r="T134" s="27">
        <v>0</v>
      </c>
      <c r="U134" s="27">
        <v>0</v>
      </c>
      <c r="V134" s="27">
        <v>0</v>
      </c>
      <c r="W134" s="27">
        <v>0</v>
      </c>
      <c r="X134" s="27">
        <v>0</v>
      </c>
      <c r="Y134" s="27">
        <v>0</v>
      </c>
      <c r="Z134" s="27">
        <v>0</v>
      </c>
      <c r="AA134" s="27">
        <v>0</v>
      </c>
    </row>
    <row r="135" spans="1:27" x14ac:dyDescent="0.35">
      <c r="A135" s="31" t="s">
        <v>120</v>
      </c>
      <c r="B135" s="31" t="s">
        <v>73</v>
      </c>
      <c r="C135" s="34">
        <v>100</v>
      </c>
      <c r="D135" s="34">
        <v>124.19999999999999</v>
      </c>
      <c r="E135" s="34">
        <v>154</v>
      </c>
      <c r="F135" s="34">
        <v>192.4</v>
      </c>
      <c r="G135" s="34">
        <v>239.20000000000002</v>
      </c>
      <c r="H135" s="34">
        <v>291.89999999999998</v>
      </c>
      <c r="I135" s="34">
        <v>341.6</v>
      </c>
      <c r="J135" s="34">
        <v>391.7</v>
      </c>
      <c r="K135" s="34">
        <v>447.9</v>
      </c>
      <c r="L135" s="34">
        <v>535.6</v>
      </c>
      <c r="M135" s="34">
        <v>658.8</v>
      </c>
      <c r="N135" s="34">
        <v>750.19999999999993</v>
      </c>
      <c r="O135" s="34">
        <v>840.59999999999991</v>
      </c>
      <c r="P135" s="34">
        <v>910.09999999999991</v>
      </c>
      <c r="Q135" s="34">
        <v>967</v>
      </c>
      <c r="R135" s="34">
        <v>1010.4000000000001</v>
      </c>
      <c r="S135" s="34">
        <v>1047.8000000000002</v>
      </c>
      <c r="T135" s="34">
        <v>1082.5</v>
      </c>
      <c r="U135" s="34">
        <v>1115.7</v>
      </c>
      <c r="V135" s="34">
        <v>1154.5</v>
      </c>
      <c r="W135" s="34">
        <v>1190.3000000000002</v>
      </c>
      <c r="X135" s="34">
        <v>1223.3999999999999</v>
      </c>
      <c r="Y135" s="34">
        <v>1253.3000000000002</v>
      </c>
      <c r="Z135" s="34">
        <v>1257.8</v>
      </c>
      <c r="AA135" s="34">
        <v>1261.5</v>
      </c>
    </row>
    <row r="136" spans="1:27" x14ac:dyDescent="0.35">
      <c r="A136" s="31" t="s">
        <v>120</v>
      </c>
      <c r="B136" s="31" t="s">
        <v>74</v>
      </c>
      <c r="C136" s="34">
        <v>100</v>
      </c>
      <c r="D136" s="34">
        <v>124.19999999999999</v>
      </c>
      <c r="E136" s="34">
        <v>154</v>
      </c>
      <c r="F136" s="34">
        <v>192.4</v>
      </c>
      <c r="G136" s="34">
        <v>239.20000000000002</v>
      </c>
      <c r="H136" s="34">
        <v>291.89999999999998</v>
      </c>
      <c r="I136" s="34">
        <v>341.6</v>
      </c>
      <c r="J136" s="34">
        <v>391.7</v>
      </c>
      <c r="K136" s="34">
        <v>447.9</v>
      </c>
      <c r="L136" s="34">
        <v>535.6</v>
      </c>
      <c r="M136" s="34">
        <v>658.8</v>
      </c>
      <c r="N136" s="34">
        <v>750.19999999999993</v>
      </c>
      <c r="O136" s="34">
        <v>840.59999999999991</v>
      </c>
      <c r="P136" s="34">
        <v>910.09999999999991</v>
      </c>
      <c r="Q136" s="34">
        <v>967</v>
      </c>
      <c r="R136" s="34">
        <v>1010.4000000000001</v>
      </c>
      <c r="S136" s="34">
        <v>1047.8000000000002</v>
      </c>
      <c r="T136" s="34">
        <v>1082.5</v>
      </c>
      <c r="U136" s="34">
        <v>1115.7</v>
      </c>
      <c r="V136" s="34">
        <v>1154.5</v>
      </c>
      <c r="W136" s="34">
        <v>1190.3000000000002</v>
      </c>
      <c r="X136" s="34">
        <v>1223.3999999999999</v>
      </c>
      <c r="Y136" s="34">
        <v>1253.3000000000002</v>
      </c>
      <c r="Z136" s="34">
        <v>1257.8</v>
      </c>
      <c r="AA136" s="34">
        <v>1261.5</v>
      </c>
    </row>
    <row r="138" spans="1:27" x14ac:dyDescent="0.35">
      <c r="A138" s="19" t="s">
        <v>117</v>
      </c>
      <c r="B138" s="19" t="s">
        <v>118</v>
      </c>
      <c r="C138" s="19" t="s">
        <v>75</v>
      </c>
      <c r="D138" s="19" t="s">
        <v>82</v>
      </c>
      <c r="E138" s="19" t="s">
        <v>83</v>
      </c>
      <c r="F138" s="19" t="s">
        <v>84</v>
      </c>
      <c r="G138" s="19" t="s">
        <v>85</v>
      </c>
      <c r="H138" s="19" t="s">
        <v>86</v>
      </c>
      <c r="I138" s="19" t="s">
        <v>87</v>
      </c>
      <c r="J138" s="19" t="s">
        <v>88</v>
      </c>
      <c r="K138" s="19" t="s">
        <v>89</v>
      </c>
      <c r="L138" s="19" t="s">
        <v>90</v>
      </c>
      <c r="M138" s="19" t="s">
        <v>91</v>
      </c>
      <c r="N138" s="19" t="s">
        <v>92</v>
      </c>
      <c r="O138" s="19" t="s">
        <v>93</v>
      </c>
      <c r="P138" s="19" t="s">
        <v>94</v>
      </c>
      <c r="Q138" s="19" t="s">
        <v>95</v>
      </c>
      <c r="R138" s="19" t="s">
        <v>96</v>
      </c>
      <c r="S138" s="19" t="s">
        <v>97</v>
      </c>
      <c r="T138" s="19" t="s">
        <v>98</v>
      </c>
      <c r="U138" s="19" t="s">
        <v>99</v>
      </c>
      <c r="V138" s="19" t="s">
        <v>100</v>
      </c>
      <c r="W138" s="19" t="s">
        <v>101</v>
      </c>
      <c r="X138" s="19" t="s">
        <v>102</v>
      </c>
      <c r="Y138" s="19" t="s">
        <v>103</v>
      </c>
      <c r="Z138" s="19" t="s">
        <v>104</v>
      </c>
      <c r="AA138" s="19" t="s">
        <v>105</v>
      </c>
    </row>
    <row r="139" spans="1:27" x14ac:dyDescent="0.35">
      <c r="A139" s="31" t="s">
        <v>121</v>
      </c>
      <c r="B139" s="31" t="s">
        <v>22</v>
      </c>
      <c r="C139" s="27">
        <v>0</v>
      </c>
      <c r="D139" s="27">
        <v>0</v>
      </c>
      <c r="E139" s="27">
        <v>0</v>
      </c>
      <c r="F139" s="27">
        <v>0</v>
      </c>
      <c r="G139" s="27">
        <v>0</v>
      </c>
      <c r="H139" s="27">
        <v>0</v>
      </c>
      <c r="I139" s="27">
        <v>0</v>
      </c>
      <c r="J139" s="27">
        <v>0</v>
      </c>
      <c r="K139" s="27">
        <v>0</v>
      </c>
      <c r="L139" s="27">
        <v>0</v>
      </c>
      <c r="M139" s="27">
        <v>0</v>
      </c>
      <c r="N139" s="27">
        <v>0</v>
      </c>
      <c r="O139" s="27">
        <v>0</v>
      </c>
      <c r="P139" s="27">
        <v>0</v>
      </c>
      <c r="Q139" s="27">
        <v>0</v>
      </c>
      <c r="R139" s="27">
        <v>0</v>
      </c>
      <c r="S139" s="27">
        <v>0</v>
      </c>
      <c r="T139" s="27">
        <v>0</v>
      </c>
      <c r="U139" s="27">
        <v>0</v>
      </c>
      <c r="V139" s="27">
        <v>0</v>
      </c>
      <c r="W139" s="27">
        <v>0</v>
      </c>
      <c r="X139" s="27">
        <v>0</v>
      </c>
      <c r="Y139" s="27">
        <v>0</v>
      </c>
      <c r="Z139" s="27">
        <v>0</v>
      </c>
      <c r="AA139" s="27">
        <v>0</v>
      </c>
    </row>
    <row r="140" spans="1:27" x14ac:dyDescent="0.35">
      <c r="A140" s="31" t="s">
        <v>121</v>
      </c>
      <c r="B140" s="31" t="s">
        <v>73</v>
      </c>
      <c r="C140" s="34">
        <v>118.4</v>
      </c>
      <c r="D140" s="34">
        <v>150.60000000000002</v>
      </c>
      <c r="E140" s="34">
        <v>185.3</v>
      </c>
      <c r="F140" s="34">
        <v>233.1</v>
      </c>
      <c r="G140" s="34">
        <v>293.5</v>
      </c>
      <c r="H140" s="34">
        <v>368.7</v>
      </c>
      <c r="I140" s="34">
        <v>458.7</v>
      </c>
      <c r="J140" s="34">
        <v>561.5</v>
      </c>
      <c r="K140" s="34">
        <v>673.5</v>
      </c>
      <c r="L140" s="34">
        <v>806.60000000000014</v>
      </c>
      <c r="M140" s="34">
        <v>987.9</v>
      </c>
      <c r="N140" s="34">
        <v>1130</v>
      </c>
      <c r="O140" s="34">
        <v>1253.5999999999999</v>
      </c>
      <c r="P140" s="34">
        <v>1350</v>
      </c>
      <c r="Q140" s="34">
        <v>1430.8</v>
      </c>
      <c r="R140" s="34">
        <v>1487.6</v>
      </c>
      <c r="S140" s="34">
        <v>1533.3000000000002</v>
      </c>
      <c r="T140" s="34">
        <v>1573.8999999999999</v>
      </c>
      <c r="U140" s="34">
        <v>1613.3</v>
      </c>
      <c r="V140" s="34">
        <v>1665.4999999999998</v>
      </c>
      <c r="W140" s="34">
        <v>1711.6</v>
      </c>
      <c r="X140" s="34">
        <v>1753.2999999999997</v>
      </c>
      <c r="Y140" s="34">
        <v>1790.6000000000001</v>
      </c>
      <c r="Z140" s="34">
        <v>1795.4</v>
      </c>
      <c r="AA140" s="34">
        <v>1799.1000000000001</v>
      </c>
    </row>
    <row r="141" spans="1:27" x14ac:dyDescent="0.35">
      <c r="A141" s="31" t="s">
        <v>121</v>
      </c>
      <c r="B141" s="31" t="s">
        <v>74</v>
      </c>
      <c r="C141" s="34">
        <v>118.4</v>
      </c>
      <c r="D141" s="34">
        <v>150.60000000000002</v>
      </c>
      <c r="E141" s="34">
        <v>185.3</v>
      </c>
      <c r="F141" s="34">
        <v>233.1</v>
      </c>
      <c r="G141" s="34">
        <v>293.5</v>
      </c>
      <c r="H141" s="34">
        <v>368.7</v>
      </c>
      <c r="I141" s="34">
        <v>458.7</v>
      </c>
      <c r="J141" s="34">
        <v>561.5</v>
      </c>
      <c r="K141" s="34">
        <v>673.5</v>
      </c>
      <c r="L141" s="34">
        <v>806.60000000000014</v>
      </c>
      <c r="M141" s="34">
        <v>987.9</v>
      </c>
      <c r="N141" s="34">
        <v>1130</v>
      </c>
      <c r="O141" s="34">
        <v>1253.5999999999999</v>
      </c>
      <c r="P141" s="34">
        <v>1350</v>
      </c>
      <c r="Q141" s="34">
        <v>1430.8</v>
      </c>
      <c r="R141" s="34">
        <v>1487.6</v>
      </c>
      <c r="S141" s="34">
        <v>1533.3000000000002</v>
      </c>
      <c r="T141" s="34">
        <v>1573.8999999999999</v>
      </c>
      <c r="U141" s="34">
        <v>1613.3</v>
      </c>
      <c r="V141" s="34">
        <v>1665.4999999999998</v>
      </c>
      <c r="W141" s="34">
        <v>1711.6</v>
      </c>
      <c r="X141" s="34">
        <v>1753.2999999999997</v>
      </c>
      <c r="Y141" s="34">
        <v>1790.6000000000001</v>
      </c>
      <c r="Z141" s="34">
        <v>1795.4</v>
      </c>
      <c r="AA141" s="34">
        <v>1799.1000000000001</v>
      </c>
    </row>
    <row r="143" spans="1:27" x14ac:dyDescent="0.35">
      <c r="A143" s="19" t="s">
        <v>117</v>
      </c>
      <c r="B143" s="19" t="s">
        <v>118</v>
      </c>
      <c r="C143" s="19" t="s">
        <v>75</v>
      </c>
      <c r="D143" s="19" t="s">
        <v>82</v>
      </c>
      <c r="E143" s="19" t="s">
        <v>83</v>
      </c>
      <c r="F143" s="19" t="s">
        <v>84</v>
      </c>
      <c r="G143" s="19" t="s">
        <v>85</v>
      </c>
      <c r="H143" s="19" t="s">
        <v>86</v>
      </c>
      <c r="I143" s="19" t="s">
        <v>87</v>
      </c>
      <c r="J143" s="19" t="s">
        <v>88</v>
      </c>
      <c r="K143" s="19" t="s">
        <v>89</v>
      </c>
      <c r="L143" s="19" t="s">
        <v>90</v>
      </c>
      <c r="M143" s="19" t="s">
        <v>91</v>
      </c>
      <c r="N143" s="19" t="s">
        <v>92</v>
      </c>
      <c r="O143" s="19" t="s">
        <v>93</v>
      </c>
      <c r="P143" s="19" t="s">
        <v>94</v>
      </c>
      <c r="Q143" s="19" t="s">
        <v>95</v>
      </c>
      <c r="R143" s="19" t="s">
        <v>96</v>
      </c>
      <c r="S143" s="19" t="s">
        <v>97</v>
      </c>
      <c r="T143" s="19" t="s">
        <v>98</v>
      </c>
      <c r="U143" s="19" t="s">
        <v>99</v>
      </c>
      <c r="V143" s="19" t="s">
        <v>100</v>
      </c>
      <c r="W143" s="19" t="s">
        <v>101</v>
      </c>
      <c r="X143" s="19" t="s">
        <v>102</v>
      </c>
      <c r="Y143" s="19" t="s">
        <v>103</v>
      </c>
      <c r="Z143" s="19" t="s">
        <v>104</v>
      </c>
      <c r="AA143" s="19" t="s">
        <v>105</v>
      </c>
    </row>
    <row r="144" spans="1:27" x14ac:dyDescent="0.35">
      <c r="A144" s="31" t="s">
        <v>122</v>
      </c>
      <c r="B144" s="31" t="s">
        <v>22</v>
      </c>
      <c r="C144" s="27">
        <v>0</v>
      </c>
      <c r="D144" s="27">
        <v>0</v>
      </c>
      <c r="E144" s="27">
        <v>0</v>
      </c>
      <c r="F144" s="27">
        <v>0</v>
      </c>
      <c r="G144" s="27">
        <v>0</v>
      </c>
      <c r="H144" s="27">
        <v>0</v>
      </c>
      <c r="I144" s="27">
        <v>0</v>
      </c>
      <c r="J144" s="27">
        <v>0</v>
      </c>
      <c r="K144" s="27">
        <v>0</v>
      </c>
      <c r="L144" s="27">
        <v>0</v>
      </c>
      <c r="M144" s="27">
        <v>0</v>
      </c>
      <c r="N144" s="27">
        <v>0</v>
      </c>
      <c r="O144" s="27">
        <v>0</v>
      </c>
      <c r="P144" s="27">
        <v>0</v>
      </c>
      <c r="Q144" s="27">
        <v>0</v>
      </c>
      <c r="R144" s="27">
        <v>0</v>
      </c>
      <c r="S144" s="27">
        <v>0</v>
      </c>
      <c r="T144" s="27">
        <v>0</v>
      </c>
      <c r="U144" s="27">
        <v>0</v>
      </c>
      <c r="V144" s="27">
        <v>0</v>
      </c>
      <c r="W144" s="27">
        <v>0</v>
      </c>
      <c r="X144" s="27">
        <v>0</v>
      </c>
      <c r="Y144" s="27">
        <v>0</v>
      </c>
      <c r="Z144" s="27">
        <v>0</v>
      </c>
      <c r="AA144" s="27">
        <v>0</v>
      </c>
    </row>
    <row r="145" spans="1:27" x14ac:dyDescent="0.35">
      <c r="A145" s="31" t="s">
        <v>122</v>
      </c>
      <c r="B145" s="31" t="s">
        <v>73</v>
      </c>
      <c r="C145" s="34">
        <v>108</v>
      </c>
      <c r="D145" s="34">
        <v>143.60000000000002</v>
      </c>
      <c r="E145" s="34">
        <v>152.5</v>
      </c>
      <c r="F145" s="34">
        <v>162.30000000000001</v>
      </c>
      <c r="G145" s="34">
        <v>184.7</v>
      </c>
      <c r="H145" s="34">
        <v>221.60000000000002</v>
      </c>
      <c r="I145" s="34">
        <v>255.79999999999998</v>
      </c>
      <c r="J145" s="34">
        <v>278.39999999999998</v>
      </c>
      <c r="K145" s="34">
        <v>302.3</v>
      </c>
      <c r="L145" s="34">
        <v>337</v>
      </c>
      <c r="M145" s="34">
        <v>392.09999999999997</v>
      </c>
      <c r="N145" s="34">
        <v>427.50000000000006</v>
      </c>
      <c r="O145" s="34">
        <v>457.7</v>
      </c>
      <c r="P145" s="34">
        <v>477.70000000000005</v>
      </c>
      <c r="Q145" s="34">
        <v>491.8</v>
      </c>
      <c r="R145" s="34">
        <v>500</v>
      </c>
      <c r="S145" s="34">
        <v>506.29999999999995</v>
      </c>
      <c r="T145" s="34">
        <v>511.90000000000003</v>
      </c>
      <c r="U145" s="34">
        <v>517.20000000000005</v>
      </c>
      <c r="V145" s="34">
        <v>527</v>
      </c>
      <c r="W145" s="34">
        <v>534.90000000000009</v>
      </c>
      <c r="X145" s="34">
        <v>541.60000000000014</v>
      </c>
      <c r="Y145" s="34">
        <v>546.99999999999989</v>
      </c>
      <c r="Z145" s="34">
        <v>544.4</v>
      </c>
      <c r="AA145" s="34">
        <v>541.39999999999986</v>
      </c>
    </row>
    <row r="146" spans="1:27" x14ac:dyDescent="0.35">
      <c r="A146" s="31" t="s">
        <v>122</v>
      </c>
      <c r="B146" s="31" t="s">
        <v>74</v>
      </c>
      <c r="C146" s="34">
        <v>108</v>
      </c>
      <c r="D146" s="34">
        <v>143.60000000000002</v>
      </c>
      <c r="E146" s="34">
        <v>152.5</v>
      </c>
      <c r="F146" s="34">
        <v>162.30000000000001</v>
      </c>
      <c r="G146" s="34">
        <v>184.7</v>
      </c>
      <c r="H146" s="34">
        <v>221.60000000000002</v>
      </c>
      <c r="I146" s="34">
        <v>255.79999999999998</v>
      </c>
      <c r="J146" s="34">
        <v>278.39999999999998</v>
      </c>
      <c r="K146" s="34">
        <v>302.3</v>
      </c>
      <c r="L146" s="34">
        <v>337</v>
      </c>
      <c r="M146" s="34">
        <v>392.09999999999997</v>
      </c>
      <c r="N146" s="34">
        <v>427.50000000000006</v>
      </c>
      <c r="O146" s="34">
        <v>457.7</v>
      </c>
      <c r="P146" s="34">
        <v>477.70000000000005</v>
      </c>
      <c r="Q146" s="34">
        <v>491.8</v>
      </c>
      <c r="R146" s="34">
        <v>500</v>
      </c>
      <c r="S146" s="34">
        <v>506.29999999999995</v>
      </c>
      <c r="T146" s="34">
        <v>511.90000000000003</v>
      </c>
      <c r="U146" s="34">
        <v>517.20000000000005</v>
      </c>
      <c r="V146" s="34">
        <v>527</v>
      </c>
      <c r="W146" s="34">
        <v>534.90000000000009</v>
      </c>
      <c r="X146" s="34">
        <v>541.60000000000014</v>
      </c>
      <c r="Y146" s="34">
        <v>546.99999999999989</v>
      </c>
      <c r="Z146" s="34">
        <v>544.4</v>
      </c>
      <c r="AA146" s="34">
        <v>541.39999999999986</v>
      </c>
    </row>
    <row r="148" spans="1:27" x14ac:dyDescent="0.35">
      <c r="A148" s="19" t="s">
        <v>117</v>
      </c>
      <c r="B148" s="19" t="s">
        <v>118</v>
      </c>
      <c r="C148" s="19" t="s">
        <v>75</v>
      </c>
      <c r="D148" s="19" t="s">
        <v>82</v>
      </c>
      <c r="E148" s="19" t="s">
        <v>83</v>
      </c>
      <c r="F148" s="19" t="s">
        <v>84</v>
      </c>
      <c r="G148" s="19" t="s">
        <v>85</v>
      </c>
      <c r="H148" s="19" t="s">
        <v>86</v>
      </c>
      <c r="I148" s="19" t="s">
        <v>87</v>
      </c>
      <c r="J148" s="19" t="s">
        <v>88</v>
      </c>
      <c r="K148" s="19" t="s">
        <v>89</v>
      </c>
      <c r="L148" s="19" t="s">
        <v>90</v>
      </c>
      <c r="M148" s="19" t="s">
        <v>91</v>
      </c>
      <c r="N148" s="19" t="s">
        <v>92</v>
      </c>
      <c r="O148" s="19" t="s">
        <v>93</v>
      </c>
      <c r="P148" s="19" t="s">
        <v>94</v>
      </c>
      <c r="Q148" s="19" t="s">
        <v>95</v>
      </c>
      <c r="R148" s="19" t="s">
        <v>96</v>
      </c>
      <c r="S148" s="19" t="s">
        <v>97</v>
      </c>
      <c r="T148" s="19" t="s">
        <v>98</v>
      </c>
      <c r="U148" s="19" t="s">
        <v>99</v>
      </c>
      <c r="V148" s="19" t="s">
        <v>100</v>
      </c>
      <c r="W148" s="19" t="s">
        <v>101</v>
      </c>
      <c r="X148" s="19" t="s">
        <v>102</v>
      </c>
      <c r="Y148" s="19" t="s">
        <v>103</v>
      </c>
      <c r="Z148" s="19" t="s">
        <v>104</v>
      </c>
      <c r="AA148" s="19" t="s">
        <v>105</v>
      </c>
    </row>
    <row r="149" spans="1:27" x14ac:dyDescent="0.35">
      <c r="A149" s="31" t="s">
        <v>123</v>
      </c>
      <c r="B149" s="31" t="s">
        <v>22</v>
      </c>
      <c r="C149" s="27">
        <v>0</v>
      </c>
      <c r="D149" s="27">
        <v>0</v>
      </c>
      <c r="E149" s="27">
        <v>0</v>
      </c>
      <c r="F149" s="27">
        <v>0</v>
      </c>
      <c r="G149" s="27">
        <v>0</v>
      </c>
      <c r="H149" s="27">
        <v>0</v>
      </c>
      <c r="I149" s="27">
        <v>0</v>
      </c>
      <c r="J149" s="27">
        <v>0</v>
      </c>
      <c r="K149" s="27">
        <v>0</v>
      </c>
      <c r="L149" s="27">
        <v>0</v>
      </c>
      <c r="M149" s="27">
        <v>0</v>
      </c>
      <c r="N149" s="27">
        <v>0</v>
      </c>
      <c r="O149" s="27">
        <v>0</v>
      </c>
      <c r="P149" s="27">
        <v>0</v>
      </c>
      <c r="Q149" s="27">
        <v>0</v>
      </c>
      <c r="R149" s="27">
        <v>0</v>
      </c>
      <c r="S149" s="27">
        <v>0</v>
      </c>
      <c r="T149" s="27">
        <v>0</v>
      </c>
      <c r="U149" s="27">
        <v>0</v>
      </c>
      <c r="V149" s="27">
        <v>0</v>
      </c>
      <c r="W149" s="27">
        <v>0</v>
      </c>
      <c r="X149" s="27">
        <v>0</v>
      </c>
      <c r="Y149" s="27">
        <v>0</v>
      </c>
      <c r="Z149" s="27">
        <v>0</v>
      </c>
      <c r="AA149" s="27">
        <v>0</v>
      </c>
    </row>
    <row r="150" spans="1:27" x14ac:dyDescent="0.35">
      <c r="A150" s="31" t="s">
        <v>123</v>
      </c>
      <c r="B150" s="31" t="s">
        <v>73</v>
      </c>
      <c r="C150" s="34">
        <v>14.8</v>
      </c>
      <c r="D150" s="34">
        <v>17.299999999999997</v>
      </c>
      <c r="E150" s="34">
        <v>21.1</v>
      </c>
      <c r="F150" s="34">
        <v>25.9</v>
      </c>
      <c r="G150" s="34">
        <v>31.799999999999997</v>
      </c>
      <c r="H150" s="34">
        <v>39.099999999999994</v>
      </c>
      <c r="I150" s="34">
        <v>48</v>
      </c>
      <c r="J150" s="34">
        <v>55.2</v>
      </c>
      <c r="K150" s="34">
        <v>61.399999999999991</v>
      </c>
      <c r="L150" s="34">
        <v>69.599999999999994</v>
      </c>
      <c r="M150" s="34">
        <v>81.7</v>
      </c>
      <c r="N150" s="34">
        <v>90.600000000000009</v>
      </c>
      <c r="O150" s="34">
        <v>98.2</v>
      </c>
      <c r="P150" s="34">
        <v>103.8</v>
      </c>
      <c r="Q150" s="34">
        <v>108</v>
      </c>
      <c r="R150" s="34">
        <v>110.8</v>
      </c>
      <c r="S150" s="34">
        <v>113</v>
      </c>
      <c r="T150" s="34">
        <v>115.10000000000001</v>
      </c>
      <c r="U150" s="34">
        <v>117.1</v>
      </c>
      <c r="V150" s="34">
        <v>119.8</v>
      </c>
      <c r="W150" s="34">
        <v>122.00000000000001</v>
      </c>
      <c r="X150" s="34">
        <v>123.9</v>
      </c>
      <c r="Y150" s="34">
        <v>125.6</v>
      </c>
      <c r="Z150" s="34">
        <v>125.2</v>
      </c>
      <c r="AA150" s="34">
        <v>124.70000000000002</v>
      </c>
    </row>
    <row r="151" spans="1:27" x14ac:dyDescent="0.35">
      <c r="A151" s="31" t="s">
        <v>123</v>
      </c>
      <c r="B151" s="31" t="s">
        <v>74</v>
      </c>
      <c r="C151" s="34">
        <v>14.8</v>
      </c>
      <c r="D151" s="34">
        <v>17.299999999999997</v>
      </c>
      <c r="E151" s="34">
        <v>21.1</v>
      </c>
      <c r="F151" s="34">
        <v>25.9</v>
      </c>
      <c r="G151" s="34">
        <v>31.799999999999997</v>
      </c>
      <c r="H151" s="34">
        <v>39.099999999999994</v>
      </c>
      <c r="I151" s="34">
        <v>48</v>
      </c>
      <c r="J151" s="34">
        <v>55.2</v>
      </c>
      <c r="K151" s="34">
        <v>61.399999999999991</v>
      </c>
      <c r="L151" s="34">
        <v>69.599999999999994</v>
      </c>
      <c r="M151" s="34">
        <v>81.7</v>
      </c>
      <c r="N151" s="34">
        <v>90.600000000000009</v>
      </c>
      <c r="O151" s="34">
        <v>98.2</v>
      </c>
      <c r="P151" s="34">
        <v>103.8</v>
      </c>
      <c r="Q151" s="34">
        <v>108</v>
      </c>
      <c r="R151" s="34">
        <v>110.8</v>
      </c>
      <c r="S151" s="34">
        <v>113</v>
      </c>
      <c r="T151" s="34">
        <v>115.10000000000001</v>
      </c>
      <c r="U151" s="34">
        <v>117.1</v>
      </c>
      <c r="V151" s="34">
        <v>119.8</v>
      </c>
      <c r="W151" s="34">
        <v>122.00000000000001</v>
      </c>
      <c r="X151" s="34">
        <v>123.9</v>
      </c>
      <c r="Y151" s="34">
        <v>125.6</v>
      </c>
      <c r="Z151" s="34">
        <v>125.2</v>
      </c>
      <c r="AA151" s="34">
        <v>124.70000000000002</v>
      </c>
    </row>
  </sheetData>
  <sheetProtection algorithmName="SHA-512" hashValue="O3E62zyQZu6zUF1zUoO4T1CdF8YwRUK69y+h81iRgzPZ9Nw6H+DfzC2yiHvqrwOrCWiLL09g34nAjv7k4ovf0g==" saltValue="boH9Aw8aGfqY+OZ/eoi5ag==" spinCount="100000" sheet="1" objects="1" scenarios="1"/>
  <mergeCells count="6">
    <mergeCell ref="A87:B87"/>
    <mergeCell ref="A17:B17"/>
    <mergeCell ref="A31:B31"/>
    <mergeCell ref="A45:B45"/>
    <mergeCell ref="A59:B59"/>
    <mergeCell ref="A73:B7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57E188"/>
  </sheetPr>
  <dimension ref="A1:AA121"/>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130</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50</v>
      </c>
      <c r="B2" s="18" t="s">
        <v>131</v>
      </c>
    </row>
    <row r="3" spans="1:27" x14ac:dyDescent="0.35">
      <c r="B3" s="18"/>
    </row>
    <row r="4" spans="1:27" x14ac:dyDescent="0.35">
      <c r="A4" s="18" t="s">
        <v>116</v>
      </c>
      <c r="B4" s="18"/>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359988.49660000007</v>
      </c>
      <c r="D6" s="34">
        <v>290027.34849999996</v>
      </c>
      <c r="E6" s="34">
        <v>273578.6507</v>
      </c>
      <c r="F6" s="34">
        <v>260770.2426</v>
      </c>
      <c r="G6" s="34">
        <v>240247.54749999999</v>
      </c>
      <c r="H6" s="34">
        <v>209777.63370000001</v>
      </c>
      <c r="I6" s="34">
        <v>196255.6453</v>
      </c>
      <c r="J6" s="34">
        <v>184796.82329999999</v>
      </c>
      <c r="K6" s="34">
        <v>178327.66699999999</v>
      </c>
      <c r="L6" s="34">
        <v>148284.26199999999</v>
      </c>
      <c r="M6" s="34">
        <v>130857.8879</v>
      </c>
      <c r="N6" s="34">
        <v>118395.38579999999</v>
      </c>
      <c r="O6" s="34">
        <v>100387.87930000002</v>
      </c>
      <c r="P6" s="34">
        <v>79930.603399999993</v>
      </c>
      <c r="Q6" s="34">
        <v>51610.005599999989</v>
      </c>
      <c r="R6" s="34">
        <v>43142.859200000006</v>
      </c>
      <c r="S6" s="34">
        <v>44419.004099999998</v>
      </c>
      <c r="T6" s="34">
        <v>43739.777999999998</v>
      </c>
      <c r="U6" s="34">
        <v>40553.383900000001</v>
      </c>
      <c r="V6" s="34">
        <v>30831.233099999998</v>
      </c>
      <c r="W6" s="34">
        <v>25920.132700000002</v>
      </c>
      <c r="X6" s="34">
        <v>15687.108199999999</v>
      </c>
      <c r="Y6" s="34">
        <v>12984.679900000001</v>
      </c>
      <c r="Z6" s="34">
        <v>11285.0869</v>
      </c>
      <c r="AA6" s="34">
        <v>9078.8485000000001</v>
      </c>
    </row>
    <row r="7" spans="1:27" x14ac:dyDescent="0.35">
      <c r="A7" s="31" t="s">
        <v>38</v>
      </c>
      <c r="B7" s="31" t="s">
        <v>68</v>
      </c>
      <c r="C7" s="34">
        <v>118975.9635</v>
      </c>
      <c r="D7" s="34">
        <v>99121.953500000003</v>
      </c>
      <c r="E7" s="34">
        <v>100734.93949999999</v>
      </c>
      <c r="F7" s="34">
        <v>92873.369500000001</v>
      </c>
      <c r="G7" s="34">
        <v>85611.1</v>
      </c>
      <c r="H7" s="34">
        <v>78808.271999999997</v>
      </c>
      <c r="I7" s="34">
        <v>71144.33</v>
      </c>
      <c r="J7" s="34">
        <v>67933.187000000005</v>
      </c>
      <c r="K7" s="34">
        <v>53405.849299999994</v>
      </c>
      <c r="L7" s="34">
        <v>47366.663</v>
      </c>
      <c r="M7" s="34">
        <v>39594.445</v>
      </c>
      <c r="N7" s="34">
        <v>40800.940999999999</v>
      </c>
      <c r="O7" s="34">
        <v>39401.707499999997</v>
      </c>
      <c r="P7" s="34">
        <v>34028.743999999999</v>
      </c>
      <c r="Q7" s="34">
        <v>30993.398000000001</v>
      </c>
      <c r="R7" s="34">
        <v>27583.750499999998</v>
      </c>
      <c r="S7" s="34">
        <v>29632.556</v>
      </c>
      <c r="T7" s="34">
        <v>27358.241300000002</v>
      </c>
      <c r="U7" s="34">
        <v>26717.150799999999</v>
      </c>
      <c r="V7" s="34">
        <v>23925.802500000002</v>
      </c>
      <c r="W7" s="34">
        <v>24088.086800000001</v>
      </c>
      <c r="X7" s="34">
        <v>22652.8341</v>
      </c>
      <c r="Y7" s="34">
        <v>19592.713600000003</v>
      </c>
      <c r="Z7" s="34">
        <v>16449.787499999999</v>
      </c>
      <c r="AA7" s="34">
        <v>13626.3343</v>
      </c>
    </row>
    <row r="8" spans="1:27" x14ac:dyDescent="0.35">
      <c r="A8" s="31" t="s">
        <v>38</v>
      </c>
      <c r="B8" s="31" t="s">
        <v>18</v>
      </c>
      <c r="C8" s="34">
        <v>21246.154704500001</v>
      </c>
      <c r="D8" s="34">
        <v>14820.827368141801</v>
      </c>
      <c r="E8" s="34">
        <v>13125.3320285674</v>
      </c>
      <c r="F8" s="34">
        <v>11008.676452421601</v>
      </c>
      <c r="G8" s="34">
        <v>9865.2905004762997</v>
      </c>
      <c r="H8" s="34">
        <v>9226.6081945127989</v>
      </c>
      <c r="I8" s="34">
        <v>8711.136093171599</v>
      </c>
      <c r="J8" s="34">
        <v>8245.9800996811009</v>
      </c>
      <c r="K8" s="34">
        <v>7778.3768018267001</v>
      </c>
      <c r="L8" s="34">
        <v>12756.664972953999</v>
      </c>
      <c r="M8" s="34">
        <v>7031.6090308487001</v>
      </c>
      <c r="N8" s="34">
        <v>8115.5810538361002</v>
      </c>
      <c r="O8" s="34">
        <v>14554.536841318401</v>
      </c>
      <c r="P8" s="34">
        <v>9235.3160292522007</v>
      </c>
      <c r="Q8" s="34">
        <v>10609.493238602499</v>
      </c>
      <c r="R8" s="34">
        <v>7857.3466726056004</v>
      </c>
      <c r="S8" s="34">
        <v>9145.9008387627018</v>
      </c>
      <c r="T8" s="34">
        <v>9459.200671091503</v>
      </c>
      <c r="U8" s="34">
        <v>8614.1950015915008</v>
      </c>
      <c r="V8" s="34">
        <v>9385.4955445044998</v>
      </c>
      <c r="W8" s="34">
        <v>9401.4537912609994</v>
      </c>
      <c r="X8" s="34">
        <v>11878.172330578502</v>
      </c>
      <c r="Y8" s="34">
        <v>6589.8580355203003</v>
      </c>
      <c r="Z8" s="34">
        <v>4631.0614064034999</v>
      </c>
      <c r="AA8" s="34">
        <v>2525.9923955615</v>
      </c>
    </row>
    <row r="9" spans="1:27" x14ac:dyDescent="0.35">
      <c r="A9" s="31" t="s">
        <v>38</v>
      </c>
      <c r="B9" s="31" t="s">
        <v>30</v>
      </c>
      <c r="C9" s="34">
        <v>1601.553807</v>
      </c>
      <c r="D9" s="34">
        <v>1464.283347</v>
      </c>
      <c r="E9" s="34">
        <v>1476.1883800000001</v>
      </c>
      <c r="F9" s="34">
        <v>158.00223</v>
      </c>
      <c r="G9" s="34">
        <v>136.88144751999999</v>
      </c>
      <c r="H9" s="34">
        <v>142.803597</v>
      </c>
      <c r="I9" s="34">
        <v>124.94583249999999</v>
      </c>
      <c r="J9" s="34">
        <v>118.77070999999999</v>
      </c>
      <c r="K9" s="34">
        <v>117.398245</v>
      </c>
      <c r="L9" s="34">
        <v>138.14541800000001</v>
      </c>
      <c r="M9" s="34">
        <v>117.32309000000001</v>
      </c>
      <c r="N9" s="34">
        <v>107.64350700000001</v>
      </c>
      <c r="O9" s="34">
        <v>119.70978799999992</v>
      </c>
      <c r="P9" s="34">
        <v>96.464351000000008</v>
      </c>
      <c r="Q9" s="34">
        <v>31.650472999999899</v>
      </c>
      <c r="R9" s="34">
        <v>37.848323999999998</v>
      </c>
      <c r="S9" s="34">
        <v>83.122929999999997</v>
      </c>
      <c r="T9" s="34">
        <v>38.787343999999997</v>
      </c>
      <c r="U9" s="34">
        <v>0</v>
      </c>
      <c r="V9" s="34">
        <v>0</v>
      </c>
      <c r="W9" s="34">
        <v>0</v>
      </c>
      <c r="X9" s="34">
        <v>0</v>
      </c>
      <c r="Y9" s="34">
        <v>0</v>
      </c>
      <c r="Z9" s="34">
        <v>0</v>
      </c>
      <c r="AA9" s="34">
        <v>0</v>
      </c>
    </row>
    <row r="10" spans="1:27" x14ac:dyDescent="0.35">
      <c r="A10" s="31" t="s">
        <v>38</v>
      </c>
      <c r="B10" s="31" t="s">
        <v>63</v>
      </c>
      <c r="C10" s="34">
        <v>1049.0202746527702</v>
      </c>
      <c r="D10" s="34">
        <v>694.97860478985979</v>
      </c>
      <c r="E10" s="34">
        <v>1516.6607236516097</v>
      </c>
      <c r="F10" s="34">
        <v>132.03858849626999</v>
      </c>
      <c r="G10" s="34">
        <v>6.0772559950700007</v>
      </c>
      <c r="H10" s="34">
        <v>113.06739033485</v>
      </c>
      <c r="I10" s="34">
        <v>29.093570861119996</v>
      </c>
      <c r="J10" s="34">
        <v>27.607732091710002</v>
      </c>
      <c r="K10" s="34">
        <v>41.970234973369998</v>
      </c>
      <c r="L10" s="34">
        <v>554.74387556544002</v>
      </c>
      <c r="M10" s="34">
        <v>132.24767670558992</v>
      </c>
      <c r="N10" s="34">
        <v>497.97533747109992</v>
      </c>
      <c r="O10" s="34">
        <v>872.69447214989998</v>
      </c>
      <c r="P10" s="34">
        <v>496.43852129868998</v>
      </c>
      <c r="Q10" s="34">
        <v>1109.3681566636999</v>
      </c>
      <c r="R10" s="34">
        <v>1276.2709345679996</v>
      </c>
      <c r="S10" s="34">
        <v>2307.8575349069997</v>
      </c>
      <c r="T10" s="34">
        <v>1253.7134913533298</v>
      </c>
      <c r="U10" s="34">
        <v>2861.0319042202</v>
      </c>
      <c r="V10" s="34">
        <v>4231.5278520382299</v>
      </c>
      <c r="W10" s="34">
        <v>5691.7966890097005</v>
      </c>
      <c r="X10" s="34">
        <v>9304.3259434413594</v>
      </c>
      <c r="Y10" s="34">
        <v>12535.44880466287</v>
      </c>
      <c r="Z10" s="34">
        <v>6002.9386319617997</v>
      </c>
      <c r="AA10" s="34">
        <v>7047.5903589487998</v>
      </c>
    </row>
    <row r="11" spans="1:27" x14ac:dyDescent="0.35">
      <c r="A11" s="31" t="s">
        <v>38</v>
      </c>
      <c r="B11" s="31" t="s">
        <v>62</v>
      </c>
      <c r="C11" s="34">
        <v>83745.615097000002</v>
      </c>
      <c r="D11" s="34">
        <v>101579.56148</v>
      </c>
      <c r="E11" s="34">
        <v>77957.719570000001</v>
      </c>
      <c r="F11" s="34">
        <v>81465.209109999996</v>
      </c>
      <c r="G11" s="34">
        <v>86309.047388999985</v>
      </c>
      <c r="H11" s="34">
        <v>76509.042866000018</v>
      </c>
      <c r="I11" s="34">
        <v>72794.478743</v>
      </c>
      <c r="J11" s="34">
        <v>79584.189110000007</v>
      </c>
      <c r="K11" s="34">
        <v>65602.813854000007</v>
      </c>
      <c r="L11" s="34">
        <v>53667.969807000001</v>
      </c>
      <c r="M11" s="34">
        <v>62714.735499999995</v>
      </c>
      <c r="N11" s="34">
        <v>48482.072039999999</v>
      </c>
      <c r="O11" s="34">
        <v>50369.270989999997</v>
      </c>
      <c r="P11" s="34">
        <v>52904.171289999984</v>
      </c>
      <c r="Q11" s="34">
        <v>47307.43518</v>
      </c>
      <c r="R11" s="34">
        <v>44302.008369999996</v>
      </c>
      <c r="S11" s="34">
        <v>47394.032590000003</v>
      </c>
      <c r="T11" s="34">
        <v>38857.468639999992</v>
      </c>
      <c r="U11" s="34">
        <v>30905.978339999994</v>
      </c>
      <c r="V11" s="34">
        <v>37036.530749999998</v>
      </c>
      <c r="W11" s="34">
        <v>28288.087209999998</v>
      </c>
      <c r="X11" s="34">
        <v>28438.056639999995</v>
      </c>
      <c r="Y11" s="34">
        <v>30326.411699999997</v>
      </c>
      <c r="Z11" s="34">
        <v>26524.432100000002</v>
      </c>
      <c r="AA11" s="34">
        <v>25143.069375999999</v>
      </c>
    </row>
    <row r="12" spans="1:27" x14ac:dyDescent="0.35">
      <c r="A12" s="31" t="s">
        <v>38</v>
      </c>
      <c r="B12" s="31" t="s">
        <v>66</v>
      </c>
      <c r="C12" s="34">
        <v>67958.946735000005</v>
      </c>
      <c r="D12" s="34">
        <v>86523.387104999376</v>
      </c>
      <c r="E12" s="34">
        <v>78812.644154938229</v>
      </c>
      <c r="F12" s="34">
        <v>72727.807232847612</v>
      </c>
      <c r="G12" s="34">
        <v>72805.81286458968</v>
      </c>
      <c r="H12" s="34">
        <v>72108.422535627396</v>
      </c>
      <c r="I12" s="34">
        <v>69445.378569626744</v>
      </c>
      <c r="J12" s="34">
        <v>72623.470548390207</v>
      </c>
      <c r="K12" s="34">
        <v>72654.783660093424</v>
      </c>
      <c r="L12" s="34">
        <v>77080.248358197277</v>
      </c>
      <c r="M12" s="34">
        <v>78774.571586682083</v>
      </c>
      <c r="N12" s="34">
        <v>80526.100793820209</v>
      </c>
      <c r="O12" s="34">
        <v>78405.438222731114</v>
      </c>
      <c r="P12" s="34">
        <v>90864.577349156447</v>
      </c>
      <c r="Q12" s="34">
        <v>97134.611285204024</v>
      </c>
      <c r="R12" s="34">
        <v>97709.958332845796</v>
      </c>
      <c r="S12" s="34">
        <v>93698.081178952969</v>
      </c>
      <c r="T12" s="34">
        <v>86290.90157764293</v>
      </c>
      <c r="U12" s="34">
        <v>82074.826447078289</v>
      </c>
      <c r="V12" s="34">
        <v>75962.005914523077</v>
      </c>
      <c r="W12" s="34">
        <v>70804.266804742772</v>
      </c>
      <c r="X12" s="34">
        <v>67539.646676352029</v>
      </c>
      <c r="Y12" s="34">
        <v>69399.446457418191</v>
      </c>
      <c r="Z12" s="34">
        <v>67910.902977024743</v>
      </c>
      <c r="AA12" s="34">
        <v>66192.570720225878</v>
      </c>
    </row>
    <row r="13" spans="1:27" x14ac:dyDescent="0.35">
      <c r="A13" s="31" t="s">
        <v>38</v>
      </c>
      <c r="B13" s="31" t="s">
        <v>65</v>
      </c>
      <c r="C13" s="34">
        <v>14.37150649395695</v>
      </c>
      <c r="D13" s="34">
        <v>16.882029389356202</v>
      </c>
      <c r="E13" s="34">
        <v>17.232175515963842</v>
      </c>
      <c r="F13" s="34">
        <v>16.226694526822445</v>
      </c>
      <c r="G13" s="34">
        <v>14.823874610584934</v>
      </c>
      <c r="H13" s="34">
        <v>17.235615881836203</v>
      </c>
      <c r="I13" s="34">
        <v>17.752762530541098</v>
      </c>
      <c r="J13" s="34">
        <v>15.349667481885531</v>
      </c>
      <c r="K13" s="34">
        <v>16.097797749722645</v>
      </c>
      <c r="L13" s="34">
        <v>19.682994516467552</v>
      </c>
      <c r="M13" s="34">
        <v>19.693247194548366</v>
      </c>
      <c r="N13" s="34">
        <v>19.707052625547796</v>
      </c>
      <c r="O13" s="34">
        <v>19.833913780983675</v>
      </c>
      <c r="P13" s="34">
        <v>18.166214818018261</v>
      </c>
      <c r="Q13" s="34">
        <v>18.80180025896254</v>
      </c>
      <c r="R13" s="34">
        <v>18.344701078251834</v>
      </c>
      <c r="S13" s="34">
        <v>16.721922209330767</v>
      </c>
      <c r="T13" s="34">
        <v>17.131997895367547</v>
      </c>
      <c r="U13" s="34">
        <v>16.954284185225781</v>
      </c>
      <c r="V13" s="34">
        <v>17.821712218152971</v>
      </c>
      <c r="W13" s="34">
        <v>18.860111134283386</v>
      </c>
      <c r="X13" s="34">
        <v>19.342882588226558</v>
      </c>
      <c r="Y13" s="34">
        <v>17.758858631572636</v>
      </c>
      <c r="Z13" s="34">
        <v>17.643241250813141</v>
      </c>
      <c r="AA13" s="34">
        <v>17.139625915146667</v>
      </c>
    </row>
    <row r="14" spans="1:27" x14ac:dyDescent="0.35">
      <c r="A14" s="31" t="s">
        <v>38</v>
      </c>
      <c r="B14" s="31" t="s">
        <v>34</v>
      </c>
      <c r="C14" s="34">
        <v>0.1107228814818999</v>
      </c>
      <c r="D14" s="34">
        <v>0.11142892910379998</v>
      </c>
      <c r="E14" s="34">
        <v>0.13391300852779975</v>
      </c>
      <c r="F14" s="34">
        <v>0.11753786963989991</v>
      </c>
      <c r="G14" s="34">
        <v>0.11048334646209999</v>
      </c>
      <c r="H14" s="34">
        <v>0.11843442788149997</v>
      </c>
      <c r="I14" s="34">
        <v>0.10760043473429978</v>
      </c>
      <c r="J14" s="34">
        <v>9.465672216069998E-2</v>
      </c>
      <c r="K14" s="34">
        <v>9.4877104858499997E-2</v>
      </c>
      <c r="L14" s="34">
        <v>0.89383833657500023</v>
      </c>
      <c r="M14" s="34">
        <v>0.78475165735199981</v>
      </c>
      <c r="N14" s="34">
        <v>1.5904243288069997</v>
      </c>
      <c r="O14" s="34">
        <v>3.2056358622479988</v>
      </c>
      <c r="P14" s="34">
        <v>2.9125901408610004</v>
      </c>
      <c r="Q14" s="34">
        <v>2.9359208151890002</v>
      </c>
      <c r="R14" s="34">
        <v>2.7574965819549999</v>
      </c>
      <c r="S14" s="34">
        <v>2.6679439776950002</v>
      </c>
      <c r="T14" s="34">
        <v>2.474721671388</v>
      </c>
      <c r="U14" s="34">
        <v>2.3974506239259998</v>
      </c>
      <c r="V14" s="34">
        <v>2.2117144573134899</v>
      </c>
      <c r="W14" s="34">
        <v>2.4493281601289989</v>
      </c>
      <c r="X14" s="34">
        <v>2.6848410582664992</v>
      </c>
      <c r="Y14" s="34">
        <v>2.4550696448210001</v>
      </c>
      <c r="Z14" s="34">
        <v>2.7269426623494994</v>
      </c>
      <c r="AA14" s="34">
        <v>2.5580915140519984</v>
      </c>
    </row>
    <row r="15" spans="1:27" x14ac:dyDescent="0.35">
      <c r="A15" s="31" t="s">
        <v>38</v>
      </c>
      <c r="B15" s="31" t="s">
        <v>70</v>
      </c>
      <c r="C15" s="34">
        <v>247.17364800000001</v>
      </c>
      <c r="D15" s="34">
        <v>687.07450599999993</v>
      </c>
      <c r="E15" s="34">
        <v>1675.12519</v>
      </c>
      <c r="F15" s="34">
        <v>1642.7912430440729</v>
      </c>
      <c r="G15" s="34">
        <v>3689.8529430240578</v>
      </c>
      <c r="H15" s="34">
        <v>6473.4694338926602</v>
      </c>
      <c r="I15" s="34">
        <v>7218.1486535001004</v>
      </c>
      <c r="J15" s="34">
        <v>4852.9647683037201</v>
      </c>
      <c r="K15" s="34">
        <v>6925.5028130746268</v>
      </c>
      <c r="L15" s="34">
        <v>12401.59928174704</v>
      </c>
      <c r="M15" s="34">
        <v>8588.0894506553377</v>
      </c>
      <c r="N15" s="34">
        <v>11343.004068071459</v>
      </c>
      <c r="O15" s="34">
        <v>11009.803069637661</v>
      </c>
      <c r="P15" s="34">
        <v>10484.426067918588</v>
      </c>
      <c r="Q15" s="34">
        <v>13429.249749188997</v>
      </c>
      <c r="R15" s="34">
        <v>12303.823740104974</v>
      </c>
      <c r="S15" s="34">
        <v>11812.857460497726</v>
      </c>
      <c r="T15" s="34">
        <v>10575.579249023185</v>
      </c>
      <c r="U15" s="34">
        <v>10901.667743024702</v>
      </c>
      <c r="V15" s="34">
        <v>11323.545729821124</v>
      </c>
      <c r="W15" s="34">
        <v>10698.550341786073</v>
      </c>
      <c r="X15" s="34">
        <v>9495.9337097167117</v>
      </c>
      <c r="Y15" s="34">
        <v>9266.5238824350236</v>
      </c>
      <c r="Z15" s="34">
        <v>9377.9860521190258</v>
      </c>
      <c r="AA15" s="34">
        <v>8696.1932193542816</v>
      </c>
    </row>
    <row r="16" spans="1:27" x14ac:dyDescent="0.35">
      <c r="A16" s="31" t="s">
        <v>38</v>
      </c>
      <c r="B16" s="31" t="s">
        <v>52</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row>
    <row r="17" spans="1:27" x14ac:dyDescent="0.35">
      <c r="A17" s="38" t="s">
        <v>127</v>
      </c>
      <c r="B17" s="38"/>
      <c r="C17" s="35">
        <v>654580.12222464685</v>
      </c>
      <c r="D17" s="35">
        <v>594249.22193432041</v>
      </c>
      <c r="E17" s="35">
        <v>547219.3672326731</v>
      </c>
      <c r="F17" s="35">
        <v>519151.57240829233</v>
      </c>
      <c r="G17" s="35">
        <v>494996.58083219157</v>
      </c>
      <c r="H17" s="35">
        <v>446703.08589935693</v>
      </c>
      <c r="I17" s="35">
        <v>418522.76087168994</v>
      </c>
      <c r="J17" s="35">
        <v>413345.3781676449</v>
      </c>
      <c r="K17" s="35">
        <v>377944.95689364319</v>
      </c>
      <c r="L17" s="35">
        <v>339868.38042623317</v>
      </c>
      <c r="M17" s="35">
        <v>319242.51303143095</v>
      </c>
      <c r="N17" s="35">
        <v>296945.40658475296</v>
      </c>
      <c r="O17" s="35">
        <v>284131.07102798042</v>
      </c>
      <c r="P17" s="35">
        <v>267574.48115552531</v>
      </c>
      <c r="Q17" s="35">
        <v>238814.76373372917</v>
      </c>
      <c r="R17" s="35">
        <v>221928.38703509766</v>
      </c>
      <c r="S17" s="35">
        <v>226697.27709483201</v>
      </c>
      <c r="T17" s="35">
        <v>207015.22302198311</v>
      </c>
      <c r="U17" s="35">
        <v>191743.52067707523</v>
      </c>
      <c r="V17" s="35">
        <v>181390.417373284</v>
      </c>
      <c r="W17" s="35">
        <v>164212.68410614776</v>
      </c>
      <c r="X17" s="35">
        <v>155519.48677296011</v>
      </c>
      <c r="Y17" s="35">
        <v>151446.31735623293</v>
      </c>
      <c r="Z17" s="35">
        <v>132821.85275664084</v>
      </c>
      <c r="AA17" s="35">
        <v>123631.54527665133</v>
      </c>
    </row>
    <row r="18" spans="1:27" x14ac:dyDescent="0.35">
      <c r="A18" s="13"/>
      <c r="B18" s="13"/>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186233.44830000002</v>
      </c>
      <c r="D20" s="34">
        <v>149726.5785</v>
      </c>
      <c r="E20" s="34">
        <v>139927.37100000001</v>
      </c>
      <c r="F20" s="34">
        <v>130187.68150000001</v>
      </c>
      <c r="G20" s="34">
        <v>119347.198</v>
      </c>
      <c r="H20" s="34">
        <v>100362.62149999999</v>
      </c>
      <c r="I20" s="34">
        <v>93807.927500000005</v>
      </c>
      <c r="J20" s="34">
        <v>94323.6685</v>
      </c>
      <c r="K20" s="34">
        <v>91738.607999999993</v>
      </c>
      <c r="L20" s="34">
        <v>70194.913499999995</v>
      </c>
      <c r="M20" s="34">
        <v>62133.072999999997</v>
      </c>
      <c r="N20" s="34">
        <v>47769.637499999997</v>
      </c>
      <c r="O20" s="34">
        <v>32320.959500000001</v>
      </c>
      <c r="P20" s="34">
        <v>27338.375499999998</v>
      </c>
      <c r="Q20" s="34">
        <v>9254.81</v>
      </c>
      <c r="R20" s="34">
        <v>10139.5825</v>
      </c>
      <c r="S20" s="34">
        <v>12719.603499999999</v>
      </c>
      <c r="T20" s="34">
        <v>11695.343500000001</v>
      </c>
      <c r="U20" s="34">
        <v>11445.7515</v>
      </c>
      <c r="V20" s="34">
        <v>4404.5110000000004</v>
      </c>
      <c r="W20" s="34">
        <v>4646.1480000000001</v>
      </c>
      <c r="X20" s="34">
        <v>0</v>
      </c>
      <c r="Y20" s="34">
        <v>0</v>
      </c>
      <c r="Z20" s="34">
        <v>0</v>
      </c>
      <c r="AA20" s="34">
        <v>0</v>
      </c>
    </row>
    <row r="21" spans="1:27"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x14ac:dyDescent="0.35">
      <c r="A22" s="31" t="s">
        <v>119</v>
      </c>
      <c r="B22" s="31" t="s">
        <v>18</v>
      </c>
      <c r="C22" s="34">
        <v>156.7943645</v>
      </c>
      <c r="D22" s="34">
        <v>213.6152305718</v>
      </c>
      <c r="E22" s="34">
        <v>206.0745776256</v>
      </c>
      <c r="F22" s="34">
        <v>362.21601918910005</v>
      </c>
      <c r="G22" s="34">
        <v>343.73572855299994</v>
      </c>
      <c r="H22" s="34">
        <v>320.73758565650002</v>
      </c>
      <c r="I22" s="34">
        <v>305.14601887899994</v>
      </c>
      <c r="J22" s="34">
        <v>287.28224692680004</v>
      </c>
      <c r="K22" s="34">
        <v>269.6571004983</v>
      </c>
      <c r="L22" s="34">
        <v>4441.8783142619995</v>
      </c>
      <c r="M22" s="34">
        <v>333.34976216999996</v>
      </c>
      <c r="N22" s="34">
        <v>1243.857381265</v>
      </c>
      <c r="O22" s="34">
        <v>4742.7522094260003</v>
      </c>
      <c r="P22" s="34">
        <v>2575.4071380840001</v>
      </c>
      <c r="Q22" s="34">
        <v>2811.3977152499997</v>
      </c>
      <c r="R22" s="34">
        <v>1619.1264557650002</v>
      </c>
      <c r="S22" s="34">
        <v>3313.2094212990005</v>
      </c>
      <c r="T22" s="34">
        <v>3662.1843862270002</v>
      </c>
      <c r="U22" s="34">
        <v>3498.6603921100004</v>
      </c>
      <c r="V22" s="34">
        <v>3694.2583742820002</v>
      </c>
      <c r="W22" s="34">
        <v>3750.342071</v>
      </c>
      <c r="X22" s="34">
        <v>5076.2493204100001</v>
      </c>
      <c r="Y22" s="34">
        <v>764.34806973000002</v>
      </c>
      <c r="Z22" s="34">
        <v>7.3208960000000003E-2</v>
      </c>
      <c r="AA22" s="34">
        <v>7.0700739999999998E-2</v>
      </c>
    </row>
    <row r="23" spans="1:27"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x14ac:dyDescent="0.35">
      <c r="A24" s="31" t="s">
        <v>119</v>
      </c>
      <c r="B24" s="31" t="s">
        <v>63</v>
      </c>
      <c r="C24" s="34">
        <v>28.652375867299998</v>
      </c>
      <c r="D24" s="34">
        <v>12.043789134500001</v>
      </c>
      <c r="E24" s="34">
        <v>18.099860616400001</v>
      </c>
      <c r="F24" s="34">
        <v>15.5458728404</v>
      </c>
      <c r="G24" s="34">
        <v>1.1376935699999998E-2</v>
      </c>
      <c r="H24" s="34">
        <v>0.63751586976000008</v>
      </c>
      <c r="I24" s="34">
        <v>1.1436545799999991E-2</v>
      </c>
      <c r="J24" s="34">
        <v>1.147617085999999E-2</v>
      </c>
      <c r="K24" s="34">
        <v>1.179977705999999E-2</v>
      </c>
      <c r="L24" s="34">
        <v>20.536603567259998</v>
      </c>
      <c r="M24" s="34">
        <v>0.86049775754999991</v>
      </c>
      <c r="N24" s="34">
        <v>54.2920992341</v>
      </c>
      <c r="O24" s="34">
        <v>64.710724010599904</v>
      </c>
      <c r="P24" s="34">
        <v>6.2351465622499989</v>
      </c>
      <c r="Q24" s="34">
        <v>384.38701775139992</v>
      </c>
      <c r="R24" s="34">
        <v>362.26839179060005</v>
      </c>
      <c r="S24" s="34">
        <v>792.52722332399992</v>
      </c>
      <c r="T24" s="34">
        <v>168.96388505219997</v>
      </c>
      <c r="U24" s="34">
        <v>1017.6997483938</v>
      </c>
      <c r="V24" s="34">
        <v>2260.6662843825002</v>
      </c>
      <c r="W24" s="34">
        <v>3021.8434931665001</v>
      </c>
      <c r="X24" s="34">
        <v>5564.9194491865992</v>
      </c>
      <c r="Y24" s="34">
        <v>8084.2600976026006</v>
      </c>
      <c r="Z24" s="34">
        <v>3439.9084932885999</v>
      </c>
      <c r="AA24" s="34">
        <v>3937.6431971827001</v>
      </c>
    </row>
    <row r="25" spans="1:27" x14ac:dyDescent="0.35">
      <c r="A25" s="31" t="s">
        <v>119</v>
      </c>
      <c r="B25" s="31" t="s">
        <v>62</v>
      </c>
      <c r="C25" s="34">
        <v>12806.4581</v>
      </c>
      <c r="D25" s="34">
        <v>12243.83094</v>
      </c>
      <c r="E25" s="34">
        <v>11168.764660000001</v>
      </c>
      <c r="F25" s="34">
        <v>14173.77375</v>
      </c>
      <c r="G25" s="34">
        <v>13858.852500000001</v>
      </c>
      <c r="H25" s="34">
        <v>13413.484100000001</v>
      </c>
      <c r="I25" s="34">
        <v>12837.913400000001</v>
      </c>
      <c r="J25" s="34">
        <v>14758.030199999999</v>
      </c>
      <c r="K25" s="34">
        <v>11999.2559</v>
      </c>
      <c r="L25" s="34">
        <v>11857.513800000001</v>
      </c>
      <c r="M25" s="34">
        <v>9692.76116</v>
      </c>
      <c r="N25" s="34">
        <v>9312.727429999999</v>
      </c>
      <c r="O25" s="34">
        <v>10726.65957</v>
      </c>
      <c r="P25" s="34">
        <v>10215.79198</v>
      </c>
      <c r="Q25" s="34">
        <v>9943.4524199999996</v>
      </c>
      <c r="R25" s="34">
        <v>9168.5436599999994</v>
      </c>
      <c r="S25" s="34">
        <v>10525.207630000001</v>
      </c>
      <c r="T25" s="34">
        <v>8366.5063499999997</v>
      </c>
      <c r="U25" s="34">
        <v>7150.3425299999999</v>
      </c>
      <c r="V25" s="34">
        <v>6884.7051100000008</v>
      </c>
      <c r="W25" s="34">
        <v>6030.0800199999994</v>
      </c>
      <c r="X25" s="34">
        <v>6401.8759399999999</v>
      </c>
      <c r="Y25" s="34">
        <v>6328.1439499999997</v>
      </c>
      <c r="Z25" s="34">
        <v>5790.7729300000001</v>
      </c>
      <c r="AA25" s="34">
        <v>5537.4328700000005</v>
      </c>
    </row>
    <row r="26" spans="1:27" x14ac:dyDescent="0.35">
      <c r="A26" s="31" t="s">
        <v>119</v>
      </c>
      <c r="B26" s="31" t="s">
        <v>66</v>
      </c>
      <c r="C26" s="34">
        <v>13937.20248</v>
      </c>
      <c r="D26" s="34">
        <v>16754.887448318099</v>
      </c>
      <c r="E26" s="34">
        <v>14717.336357150592</v>
      </c>
      <c r="F26" s="34">
        <v>13426.6945584678</v>
      </c>
      <c r="G26" s="34">
        <v>13176.802837291498</v>
      </c>
      <c r="H26" s="34">
        <v>13191.482890980697</v>
      </c>
      <c r="I26" s="34">
        <v>12393.070153818597</v>
      </c>
      <c r="J26" s="34">
        <v>10685.243602552602</v>
      </c>
      <c r="K26" s="34">
        <v>9505.2794574630025</v>
      </c>
      <c r="L26" s="34">
        <v>10595.871575992704</v>
      </c>
      <c r="M26" s="34">
        <v>11137.530992070699</v>
      </c>
      <c r="N26" s="34">
        <v>18870.5625100004</v>
      </c>
      <c r="O26" s="34">
        <v>19769.466401023201</v>
      </c>
      <c r="P26" s="34">
        <v>22932.824672585695</v>
      </c>
      <c r="Q26" s="34">
        <v>23910.890279656</v>
      </c>
      <c r="R26" s="34">
        <v>24382.721303193201</v>
      </c>
      <c r="S26" s="34">
        <v>21607.121192962401</v>
      </c>
      <c r="T26" s="34">
        <v>18530.762427287002</v>
      </c>
      <c r="U26" s="34">
        <v>18415.816355715502</v>
      </c>
      <c r="V26" s="34">
        <v>16304.8845466982</v>
      </c>
      <c r="W26" s="34">
        <v>15475.198143921902</v>
      </c>
      <c r="X26" s="34">
        <v>15542.155688413002</v>
      </c>
      <c r="Y26" s="34">
        <v>15789.584942317199</v>
      </c>
      <c r="Z26" s="34">
        <v>15363.737194580002</v>
      </c>
      <c r="AA26" s="34">
        <v>14582.834627027098</v>
      </c>
    </row>
    <row r="27" spans="1:27" x14ac:dyDescent="0.35">
      <c r="A27" s="31" t="s">
        <v>119</v>
      </c>
      <c r="B27" s="31" t="s">
        <v>65</v>
      </c>
      <c r="C27" s="34">
        <v>6.099395428247087</v>
      </c>
      <c r="D27" s="34">
        <v>7.0438878607792983</v>
      </c>
      <c r="E27" s="34">
        <v>7.8146530545652793</v>
      </c>
      <c r="F27" s="34">
        <v>7.7422105672334789</v>
      </c>
      <c r="G27" s="34">
        <v>7.0429619925185971</v>
      </c>
      <c r="H27" s="34">
        <v>9.4488959548565479</v>
      </c>
      <c r="I27" s="34">
        <v>10.351923969034246</v>
      </c>
      <c r="J27" s="34">
        <v>8.7523698883174603</v>
      </c>
      <c r="K27" s="34">
        <v>9.3276507560657382</v>
      </c>
      <c r="L27" s="34">
        <v>12.045208329755567</v>
      </c>
      <c r="M27" s="34">
        <v>11.578725125565366</v>
      </c>
      <c r="N27" s="34">
        <v>10.8716829450844</v>
      </c>
      <c r="O27" s="34">
        <v>11.794837975077769</v>
      </c>
      <c r="P27" s="34">
        <v>10.806548575967099</v>
      </c>
      <c r="Q27" s="34">
        <v>10.983088750355758</v>
      </c>
      <c r="R27" s="34">
        <v>10.388753333301247</v>
      </c>
      <c r="S27" s="34">
        <v>10.04960575993214</v>
      </c>
      <c r="T27" s="34">
        <v>9.6790641016295975</v>
      </c>
      <c r="U27" s="34">
        <v>9.6995053164669987</v>
      </c>
      <c r="V27" s="34">
        <v>10.859482446941602</v>
      </c>
      <c r="W27" s="34">
        <v>11.073384149202759</v>
      </c>
      <c r="X27" s="34">
        <v>10.327577247767799</v>
      </c>
      <c r="Y27" s="34">
        <v>9.6171379910616377</v>
      </c>
      <c r="Z27" s="34">
        <v>9.7727423498712689</v>
      </c>
      <c r="AA27" s="34">
        <v>9.5644478883936994</v>
      </c>
    </row>
    <row r="28" spans="1:27" x14ac:dyDescent="0.35">
      <c r="A28" s="31" t="s">
        <v>119</v>
      </c>
      <c r="B28" s="31" t="s">
        <v>34</v>
      </c>
      <c r="C28" s="34">
        <v>1.9920520600000001E-5</v>
      </c>
      <c r="D28" s="34">
        <v>1.97102973E-5</v>
      </c>
      <c r="E28" s="34">
        <v>1.8882711999999997E-5</v>
      </c>
      <c r="F28" s="34">
        <v>1.7598318699999991E-5</v>
      </c>
      <c r="G28" s="34">
        <v>1.6821689199999988E-5</v>
      </c>
      <c r="H28" s="34">
        <v>2.030650499999999E-5</v>
      </c>
      <c r="I28" s="34">
        <v>2.4793282599999985E-5</v>
      </c>
      <c r="J28" s="34">
        <v>2.4837147400000001E-5</v>
      </c>
      <c r="K28" s="34">
        <v>2.3880640799999999E-5</v>
      </c>
      <c r="L28" s="34">
        <v>0.68335290055700015</v>
      </c>
      <c r="M28" s="34">
        <v>0.59913779709299986</v>
      </c>
      <c r="N28" s="34">
        <v>1.0886807543089998</v>
      </c>
      <c r="O28" s="34">
        <v>2.3883061313519991</v>
      </c>
      <c r="P28" s="34">
        <v>2.1855311457819999</v>
      </c>
      <c r="Q28" s="34">
        <v>2.2050693115470001</v>
      </c>
      <c r="R28" s="34">
        <v>2.0726571356060002</v>
      </c>
      <c r="S28" s="34">
        <v>1.9057101294040002</v>
      </c>
      <c r="T28" s="34">
        <v>1.7619162993140001</v>
      </c>
      <c r="U28" s="34">
        <v>1.7167622390220001</v>
      </c>
      <c r="V28" s="34">
        <v>1.5829626469684901</v>
      </c>
      <c r="W28" s="34">
        <v>1.801461075225</v>
      </c>
      <c r="X28" s="34">
        <v>2.0802250514109999</v>
      </c>
      <c r="Y28" s="34">
        <v>1.9034919324940001</v>
      </c>
      <c r="Z28" s="34">
        <v>1.9334523482189994</v>
      </c>
      <c r="AA28" s="34">
        <v>1.8024718437309992</v>
      </c>
    </row>
    <row r="29" spans="1:27" x14ac:dyDescent="0.35">
      <c r="A29" s="31" t="s">
        <v>119</v>
      </c>
      <c r="B29" s="31" t="s">
        <v>70</v>
      </c>
      <c r="C29" s="34">
        <v>37.694047999999995</v>
      </c>
      <c r="D29" s="34">
        <v>150.38906599999999</v>
      </c>
      <c r="E29" s="34">
        <v>314.58168999999998</v>
      </c>
      <c r="F29" s="34">
        <v>405.52522767784075</v>
      </c>
      <c r="G29" s="34">
        <v>2606.7189273091822</v>
      </c>
      <c r="H29" s="34">
        <v>4969.9910176456351</v>
      </c>
      <c r="I29" s="34">
        <v>5799.1856372016628</v>
      </c>
      <c r="J29" s="34">
        <v>3647.8545521587694</v>
      </c>
      <c r="K29" s="34">
        <v>5632.0623962700101</v>
      </c>
      <c r="L29" s="34">
        <v>10688.988761766475</v>
      </c>
      <c r="M29" s="34">
        <v>7169.7763302892281</v>
      </c>
      <c r="N29" s="34">
        <v>9732.3064437437188</v>
      </c>
      <c r="O29" s="34">
        <v>9686.5981450920426</v>
      </c>
      <c r="P29" s="34">
        <v>9100.1104442206743</v>
      </c>
      <c r="Q29" s="34">
        <v>11690.21619511865</v>
      </c>
      <c r="R29" s="34">
        <v>10690.351468200577</v>
      </c>
      <c r="S29" s="34">
        <v>10599.924170572345</v>
      </c>
      <c r="T29" s="34">
        <v>9418.9712215412692</v>
      </c>
      <c r="U29" s="34">
        <v>9735.8476611809056</v>
      </c>
      <c r="V29" s="34">
        <v>10093.783909181899</v>
      </c>
      <c r="W29" s="34">
        <v>9586.2208753916293</v>
      </c>
      <c r="X29" s="34">
        <v>8437.5922420740844</v>
      </c>
      <c r="Y29" s="34">
        <v>8437.4335786274733</v>
      </c>
      <c r="Z29" s="34">
        <v>8442.5848525827059</v>
      </c>
      <c r="AA29" s="34">
        <v>7890.1123546618801</v>
      </c>
    </row>
    <row r="30" spans="1:27" x14ac:dyDescent="0.35">
      <c r="A30" s="31" t="s">
        <v>119</v>
      </c>
      <c r="B30" s="31" t="s">
        <v>52</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row>
    <row r="31" spans="1:27" x14ac:dyDescent="0.35">
      <c r="A31" s="38" t="s">
        <v>127</v>
      </c>
      <c r="B31" s="38"/>
      <c r="C31" s="35">
        <v>213168.65501579558</v>
      </c>
      <c r="D31" s="35">
        <v>178957.9997958852</v>
      </c>
      <c r="E31" s="35">
        <v>166045.4611084472</v>
      </c>
      <c r="F31" s="35">
        <v>158173.65391106455</v>
      </c>
      <c r="G31" s="35">
        <v>146733.64340477274</v>
      </c>
      <c r="H31" s="35">
        <v>127298.41248846182</v>
      </c>
      <c r="I31" s="35">
        <v>119354.42043321244</v>
      </c>
      <c r="J31" s="35">
        <v>120062.98839553856</v>
      </c>
      <c r="K31" s="35">
        <v>113522.13990849441</v>
      </c>
      <c r="L31" s="35">
        <v>97122.75900215171</v>
      </c>
      <c r="M31" s="35">
        <v>83309.154137123813</v>
      </c>
      <c r="N31" s="35">
        <v>77261.948603444587</v>
      </c>
      <c r="O31" s="35">
        <v>67636.343242434887</v>
      </c>
      <c r="P31" s="35">
        <v>63079.440985807909</v>
      </c>
      <c r="Q31" s="35">
        <v>46315.920521407752</v>
      </c>
      <c r="R31" s="35">
        <v>45682.631064082103</v>
      </c>
      <c r="S31" s="35">
        <v>48967.71857334533</v>
      </c>
      <c r="T31" s="35">
        <v>42433.439612667833</v>
      </c>
      <c r="U31" s="35">
        <v>41537.97003153577</v>
      </c>
      <c r="V31" s="35">
        <v>33559.884797809646</v>
      </c>
      <c r="W31" s="35">
        <v>32934.685112237603</v>
      </c>
      <c r="X31" s="35">
        <v>32595.527975257373</v>
      </c>
      <c r="Y31" s="35">
        <v>30975.954197640862</v>
      </c>
      <c r="Z31" s="35">
        <v>24604.264569178475</v>
      </c>
      <c r="AA31" s="35">
        <v>24067.545842838193</v>
      </c>
    </row>
    <row r="33" spans="1:27"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x14ac:dyDescent="0.35">
      <c r="A34" s="31" t="s">
        <v>120</v>
      </c>
      <c r="B34" s="31" t="s">
        <v>60</v>
      </c>
      <c r="C34" s="34">
        <v>173755.04830000002</v>
      </c>
      <c r="D34" s="34">
        <v>140300.76999999999</v>
      </c>
      <c r="E34" s="34">
        <v>133651.27969999998</v>
      </c>
      <c r="F34" s="34">
        <v>130582.56109999999</v>
      </c>
      <c r="G34" s="34">
        <v>120900.3495</v>
      </c>
      <c r="H34" s="34">
        <v>109415.0122</v>
      </c>
      <c r="I34" s="34">
        <v>102447.7178</v>
      </c>
      <c r="J34" s="34">
        <v>90473.154800000004</v>
      </c>
      <c r="K34" s="34">
        <v>86589.058999999994</v>
      </c>
      <c r="L34" s="34">
        <v>78089.348499999993</v>
      </c>
      <c r="M34" s="34">
        <v>68724.814900000012</v>
      </c>
      <c r="N34" s="34">
        <v>70625.748299999992</v>
      </c>
      <c r="O34" s="34">
        <v>68066.919800000018</v>
      </c>
      <c r="P34" s="34">
        <v>52592.227899999991</v>
      </c>
      <c r="Q34" s="34">
        <v>42355.195599999992</v>
      </c>
      <c r="R34" s="34">
        <v>33003.276700000002</v>
      </c>
      <c r="S34" s="34">
        <v>31699.400599999997</v>
      </c>
      <c r="T34" s="34">
        <v>32044.434499999999</v>
      </c>
      <c r="U34" s="34">
        <v>29107.632399999999</v>
      </c>
      <c r="V34" s="34">
        <v>26426.722099999999</v>
      </c>
      <c r="W34" s="34">
        <v>21273.984700000001</v>
      </c>
      <c r="X34" s="34">
        <v>15687.108199999999</v>
      </c>
      <c r="Y34" s="34">
        <v>12984.679900000001</v>
      </c>
      <c r="Z34" s="34">
        <v>11285.0869</v>
      </c>
      <c r="AA34" s="34">
        <v>9078.8485000000001</v>
      </c>
    </row>
    <row r="35" spans="1:27"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x14ac:dyDescent="0.35">
      <c r="A36" s="31" t="s">
        <v>120</v>
      </c>
      <c r="B36" s="31" t="s">
        <v>18</v>
      </c>
      <c r="C36" s="34">
        <v>11571.69204</v>
      </c>
      <c r="D36" s="34">
        <v>7453.3180085170006</v>
      </c>
      <c r="E36" s="34">
        <v>7437.3495389809996</v>
      </c>
      <c r="F36" s="34">
        <v>8016.2437403829999</v>
      </c>
      <c r="G36" s="34">
        <v>7054.3569257730005</v>
      </c>
      <c r="H36" s="34">
        <v>6576.181802171599</v>
      </c>
      <c r="I36" s="34">
        <v>6209.8217997023994</v>
      </c>
      <c r="J36" s="34">
        <v>5871.2191075130004</v>
      </c>
      <c r="K36" s="34">
        <v>5539.1096391479996</v>
      </c>
      <c r="L36" s="34">
        <v>5248.3885180186999</v>
      </c>
      <c r="M36" s="34">
        <v>4945.9357909849996</v>
      </c>
      <c r="N36" s="34">
        <v>5225.9216825789999</v>
      </c>
      <c r="O36" s="34">
        <v>7253.7270259140005</v>
      </c>
      <c r="P36" s="34">
        <v>4787.3856422245999</v>
      </c>
      <c r="Q36" s="34">
        <v>6411.3453556369996</v>
      </c>
      <c r="R36" s="34">
        <v>4928.2832464100002</v>
      </c>
      <c r="S36" s="34">
        <v>5832.6668130190001</v>
      </c>
      <c r="T36" s="34">
        <v>5796.9922582410009</v>
      </c>
      <c r="U36" s="34">
        <v>5115.5107460839999</v>
      </c>
      <c r="V36" s="34">
        <v>5691.2151509559999</v>
      </c>
      <c r="W36" s="34">
        <v>5651.0838746069994</v>
      </c>
      <c r="X36" s="34">
        <v>6801.8960918940011</v>
      </c>
      <c r="Y36" s="34">
        <v>5825.484215212</v>
      </c>
      <c r="Z36" s="34">
        <v>4630.9627893730003</v>
      </c>
      <c r="AA36" s="34">
        <v>2525.8971933299999</v>
      </c>
    </row>
    <row r="37" spans="1:27"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x14ac:dyDescent="0.35">
      <c r="A38" s="31" t="s">
        <v>120</v>
      </c>
      <c r="B38" s="31" t="s">
        <v>63</v>
      </c>
      <c r="C38" s="34">
        <v>57.901191403640006</v>
      </c>
      <c r="D38" s="34">
        <v>1.8412373619999981E-2</v>
      </c>
      <c r="E38" s="34">
        <v>5.4493057164100005</v>
      </c>
      <c r="F38" s="34">
        <v>10.11954758626999</v>
      </c>
      <c r="G38" s="34">
        <v>1.4157311719999991E-2</v>
      </c>
      <c r="H38" s="34">
        <v>3.5494741897500002</v>
      </c>
      <c r="I38" s="34">
        <v>1.3414107949999979E-2</v>
      </c>
      <c r="J38" s="34">
        <v>2.2211206316399998</v>
      </c>
      <c r="K38" s="34">
        <v>1.287774419E-2</v>
      </c>
      <c r="L38" s="34">
        <v>1.3862023620799999</v>
      </c>
      <c r="M38" s="34">
        <v>1.1770897739999999E-2</v>
      </c>
      <c r="N38" s="34">
        <v>90.454531728000006</v>
      </c>
      <c r="O38" s="34">
        <v>115.06077090469999</v>
      </c>
      <c r="P38" s="34">
        <v>7.8402038000000007E-3</v>
      </c>
      <c r="Q38" s="34">
        <v>194.2921166024</v>
      </c>
      <c r="R38" s="34">
        <v>496.02194561749991</v>
      </c>
      <c r="S38" s="34">
        <v>341.00191001170003</v>
      </c>
      <c r="T38" s="34">
        <v>114.21478987033001</v>
      </c>
      <c r="U38" s="34">
        <v>538.82849372769999</v>
      </c>
      <c r="V38" s="34">
        <v>426.35851234153</v>
      </c>
      <c r="W38" s="34">
        <v>480.49127011220008</v>
      </c>
      <c r="X38" s="34">
        <v>1434.8794058673002</v>
      </c>
      <c r="Y38" s="34">
        <v>1240.4459735960702</v>
      </c>
      <c r="Z38" s="34">
        <v>1306.356616581</v>
      </c>
      <c r="AA38" s="34">
        <v>1930.6623087889998</v>
      </c>
    </row>
    <row r="39" spans="1:27" x14ac:dyDescent="0.35">
      <c r="A39" s="31" t="s">
        <v>120</v>
      </c>
      <c r="B39" s="31" t="s">
        <v>62</v>
      </c>
      <c r="C39" s="34">
        <v>4626.5210999999999</v>
      </c>
      <c r="D39" s="34">
        <v>4358.5028000000002</v>
      </c>
      <c r="E39" s="34">
        <v>4119.9269999999997</v>
      </c>
      <c r="F39" s="34">
        <v>3868.1491999999998</v>
      </c>
      <c r="G39" s="34">
        <v>3644.0079000000001</v>
      </c>
      <c r="H39" s="34">
        <v>3440.7867000000001</v>
      </c>
      <c r="I39" s="34">
        <v>3253.5042000000003</v>
      </c>
      <c r="J39" s="34">
        <v>3042.4312</v>
      </c>
      <c r="K39" s="34">
        <v>2879.8589999999999</v>
      </c>
      <c r="L39" s="34">
        <v>2713.1774999999998</v>
      </c>
      <c r="M39" s="34">
        <v>2566.9413399999999</v>
      </c>
      <c r="N39" s="34">
        <v>2405.1177499999999</v>
      </c>
      <c r="O39" s="34">
        <v>2267.0489000000002</v>
      </c>
      <c r="P39" s="34">
        <v>2133.2670600000001</v>
      </c>
      <c r="Q39" s="34">
        <v>2012.3662000000002</v>
      </c>
      <c r="R39" s="34">
        <v>1882.4598500000002</v>
      </c>
      <c r="S39" s="34">
        <v>664.30349999999999</v>
      </c>
      <c r="T39" s="34">
        <v>629.48625000000004</v>
      </c>
      <c r="U39" s="34">
        <v>592.21440000000007</v>
      </c>
      <c r="V39" s="34">
        <v>561.82960000000003</v>
      </c>
      <c r="W39" s="34">
        <v>529.67509999999993</v>
      </c>
      <c r="X39" s="34">
        <v>0</v>
      </c>
      <c r="Y39" s="34">
        <v>0</v>
      </c>
      <c r="Z39" s="34">
        <v>0</v>
      </c>
      <c r="AA39" s="34">
        <v>0</v>
      </c>
    </row>
    <row r="40" spans="1:27" x14ac:dyDescent="0.35">
      <c r="A40" s="31" t="s">
        <v>120</v>
      </c>
      <c r="B40" s="31" t="s">
        <v>66</v>
      </c>
      <c r="C40" s="34">
        <v>5150.3303449999994</v>
      </c>
      <c r="D40" s="34">
        <v>16117.373523371902</v>
      </c>
      <c r="E40" s="34">
        <v>17074.065850387506</v>
      </c>
      <c r="F40" s="34">
        <v>14172.508432767798</v>
      </c>
      <c r="G40" s="34">
        <v>15821.4697292029</v>
      </c>
      <c r="H40" s="34">
        <v>15102.266409334698</v>
      </c>
      <c r="I40" s="34">
        <v>15027.174655188799</v>
      </c>
      <c r="J40" s="34">
        <v>24415.1282191961</v>
      </c>
      <c r="K40" s="34">
        <v>22168.655628440702</v>
      </c>
      <c r="L40" s="34">
        <v>26907.096640510401</v>
      </c>
      <c r="M40" s="34">
        <v>23959.228938340995</v>
      </c>
      <c r="N40" s="34">
        <v>23075.325801605304</v>
      </c>
      <c r="O40" s="34">
        <v>21017.037462092401</v>
      </c>
      <c r="P40" s="34">
        <v>31110.524649204999</v>
      </c>
      <c r="Q40" s="34">
        <v>33191.7921169822</v>
      </c>
      <c r="R40" s="34">
        <v>34545.148170403299</v>
      </c>
      <c r="S40" s="34">
        <v>37743.201719162498</v>
      </c>
      <c r="T40" s="34">
        <v>34987.629365003297</v>
      </c>
      <c r="U40" s="34">
        <v>33716.896951571907</v>
      </c>
      <c r="V40" s="34">
        <v>28339.883124385098</v>
      </c>
      <c r="W40" s="34">
        <v>27339.668287460307</v>
      </c>
      <c r="X40" s="34">
        <v>22812.2280996886</v>
      </c>
      <c r="Y40" s="34">
        <v>25906.333053019698</v>
      </c>
      <c r="Z40" s="34">
        <v>24403.827007857701</v>
      </c>
      <c r="AA40" s="34">
        <v>24913.955286258999</v>
      </c>
    </row>
    <row r="41" spans="1:27" x14ac:dyDescent="0.35">
      <c r="A41" s="31" t="s">
        <v>120</v>
      </c>
      <c r="B41" s="31" t="s">
        <v>65</v>
      </c>
      <c r="C41" s="34">
        <v>5.1894233454570378</v>
      </c>
      <c r="D41" s="34">
        <v>6.9300432640930563</v>
      </c>
      <c r="E41" s="34">
        <v>6.5836347051039859</v>
      </c>
      <c r="F41" s="34">
        <v>5.9326003666777574</v>
      </c>
      <c r="G41" s="34">
        <v>5.4767433517561388</v>
      </c>
      <c r="H41" s="34">
        <v>5.5035878018798376</v>
      </c>
      <c r="I41" s="34">
        <v>5.1941473013289858</v>
      </c>
      <c r="J41" s="34">
        <v>4.1031852410055274</v>
      </c>
      <c r="K41" s="34">
        <v>4.3030066195328089</v>
      </c>
      <c r="L41" s="34">
        <v>4.2169419117634872</v>
      </c>
      <c r="M41" s="34">
        <v>4.5999699688306599</v>
      </c>
      <c r="N41" s="34">
        <v>4.9460638133213983</v>
      </c>
      <c r="O41" s="34">
        <v>4.5153011947639081</v>
      </c>
      <c r="P41" s="34">
        <v>4.1746237671824193</v>
      </c>
      <c r="Q41" s="34">
        <v>4.1838235026719195</v>
      </c>
      <c r="R41" s="34">
        <v>3.8094877350471172</v>
      </c>
      <c r="S41" s="34">
        <v>2.9689495903295695</v>
      </c>
      <c r="T41" s="34">
        <v>3.1022628713849696</v>
      </c>
      <c r="U41" s="34">
        <v>3.0555636509541788</v>
      </c>
      <c r="V41" s="34">
        <v>2.994012239729539</v>
      </c>
      <c r="W41" s="34">
        <v>3.9476362266865608</v>
      </c>
      <c r="X41" s="34">
        <v>5.4556089971714092</v>
      </c>
      <c r="Y41" s="34">
        <v>4.9551619446106399</v>
      </c>
      <c r="Z41" s="34">
        <v>4.8631874382061309</v>
      </c>
      <c r="AA41" s="34">
        <v>4.5893333384785171</v>
      </c>
    </row>
    <row r="42" spans="1:27" x14ac:dyDescent="0.35">
      <c r="A42" s="31" t="s">
        <v>120</v>
      </c>
      <c r="B42" s="31" t="s">
        <v>34</v>
      </c>
      <c r="C42" s="34">
        <v>2.24251078743E-2</v>
      </c>
      <c r="D42" s="34">
        <v>3.3661539718799989E-2</v>
      </c>
      <c r="E42" s="34">
        <v>4.7569576090599794E-2</v>
      </c>
      <c r="F42" s="34">
        <v>4.5466666725199903E-2</v>
      </c>
      <c r="G42" s="34">
        <v>4.31076945384E-2</v>
      </c>
      <c r="H42" s="34">
        <v>5.07917956465E-2</v>
      </c>
      <c r="I42" s="34">
        <v>4.5250611986E-2</v>
      </c>
      <c r="J42" s="34">
        <v>3.6626537510999993E-2</v>
      </c>
      <c r="K42" s="34">
        <v>3.8301068643400001E-2</v>
      </c>
      <c r="L42" s="34">
        <v>4.1570975285000006E-2</v>
      </c>
      <c r="M42" s="34">
        <v>3.5013216911999899E-2</v>
      </c>
      <c r="N42" s="34">
        <v>3.8054995056000004E-2</v>
      </c>
      <c r="O42" s="34">
        <v>0.3981498383999999</v>
      </c>
      <c r="P42" s="34">
        <v>0.35389676640000001</v>
      </c>
      <c r="Q42" s="34">
        <v>0.3596727347</v>
      </c>
      <c r="R42" s="34">
        <v>0.33172810949999992</v>
      </c>
      <c r="S42" s="34">
        <v>0.30626732887999997</v>
      </c>
      <c r="T42" s="34">
        <v>0.28795141367000004</v>
      </c>
      <c r="U42" s="34">
        <v>0.2759404332999999</v>
      </c>
      <c r="V42" s="34">
        <v>0.26087210040000003</v>
      </c>
      <c r="W42" s="34">
        <v>0.25022013939999899</v>
      </c>
      <c r="X42" s="34">
        <v>0.23772958057999902</v>
      </c>
      <c r="Y42" s="34">
        <v>0.21625650076000003</v>
      </c>
      <c r="Z42" s="34">
        <v>0.20514169273999999</v>
      </c>
      <c r="AA42" s="34">
        <v>0.19338337529999899</v>
      </c>
    </row>
    <row r="43" spans="1:27" x14ac:dyDescent="0.35">
      <c r="A43" s="31" t="s">
        <v>120</v>
      </c>
      <c r="B43" s="31" t="s">
        <v>70</v>
      </c>
      <c r="C43" s="34">
        <v>209.4796</v>
      </c>
      <c r="D43" s="34">
        <v>536.68543999999997</v>
      </c>
      <c r="E43" s="34">
        <v>1360.5435</v>
      </c>
      <c r="F43" s="34">
        <v>1237.2660039283851</v>
      </c>
      <c r="G43" s="34">
        <v>1083.1340039218758</v>
      </c>
      <c r="H43" s="34">
        <v>1503.4784041987521</v>
      </c>
      <c r="I43" s="34">
        <v>1418.963004206561</v>
      </c>
      <c r="J43" s="34">
        <v>1205.110204098271</v>
      </c>
      <c r="K43" s="34">
        <v>1293.4404043342565</v>
      </c>
      <c r="L43" s="34">
        <v>1712.6105051690135</v>
      </c>
      <c r="M43" s="34">
        <v>1418.3131050051004</v>
      </c>
      <c r="N43" s="34">
        <v>1610.697605910615</v>
      </c>
      <c r="O43" s="34">
        <v>1323.2049070402827</v>
      </c>
      <c r="P43" s="34">
        <v>1384.3156067753503</v>
      </c>
      <c r="Q43" s="34">
        <v>1739.033532522526</v>
      </c>
      <c r="R43" s="34">
        <v>1613.4722487404802</v>
      </c>
      <c r="S43" s="34">
        <v>1212.9332623999999</v>
      </c>
      <c r="T43" s="34">
        <v>1156.60800146</v>
      </c>
      <c r="U43" s="34">
        <v>1165.82005405</v>
      </c>
      <c r="V43" s="34">
        <v>1229.7617929999999</v>
      </c>
      <c r="W43" s="34">
        <v>1112.3293449999999</v>
      </c>
      <c r="X43" s="34">
        <v>1058.3413533999999</v>
      </c>
      <c r="Y43" s="34">
        <v>829.09019920000003</v>
      </c>
      <c r="Z43" s="34">
        <v>934.29270670000005</v>
      </c>
      <c r="AA43" s="34">
        <v>805.03558300000009</v>
      </c>
    </row>
    <row r="44" spans="1:27" x14ac:dyDescent="0.35">
      <c r="A44" s="31" t="s">
        <v>120</v>
      </c>
      <c r="B44" s="31" t="s">
        <v>52</v>
      </c>
      <c r="C44" s="34">
        <v>0</v>
      </c>
      <c r="D44" s="34">
        <v>0</v>
      </c>
      <c r="E44" s="34">
        <v>0</v>
      </c>
      <c r="F44" s="34">
        <v>0</v>
      </c>
      <c r="G44" s="34">
        <v>0</v>
      </c>
      <c r="H44" s="34">
        <v>0</v>
      </c>
      <c r="I44" s="34">
        <v>0</v>
      </c>
      <c r="J44" s="34">
        <v>0</v>
      </c>
      <c r="K44" s="34">
        <v>0</v>
      </c>
      <c r="L44" s="34">
        <v>0</v>
      </c>
      <c r="M44" s="34">
        <v>0</v>
      </c>
      <c r="N44" s="34">
        <v>0</v>
      </c>
      <c r="O44" s="34">
        <v>0</v>
      </c>
      <c r="P44" s="34">
        <v>0</v>
      </c>
      <c r="Q44" s="34">
        <v>0</v>
      </c>
      <c r="R44" s="34">
        <v>0</v>
      </c>
      <c r="S44" s="34">
        <v>0</v>
      </c>
      <c r="T44" s="34">
        <v>0</v>
      </c>
      <c r="U44" s="34">
        <v>0</v>
      </c>
      <c r="V44" s="34">
        <v>0</v>
      </c>
      <c r="W44" s="34">
        <v>0</v>
      </c>
      <c r="X44" s="34">
        <v>0</v>
      </c>
      <c r="Y44" s="34">
        <v>0</v>
      </c>
      <c r="Z44" s="34">
        <v>0</v>
      </c>
      <c r="AA44" s="34">
        <v>0</v>
      </c>
    </row>
    <row r="45" spans="1:27" x14ac:dyDescent="0.35">
      <c r="A45" s="38" t="s">
        <v>127</v>
      </c>
      <c r="B45" s="38"/>
      <c r="C45" s="35">
        <v>195166.68239974914</v>
      </c>
      <c r="D45" s="35">
        <v>168236.91278752658</v>
      </c>
      <c r="E45" s="35">
        <v>162294.65502979001</v>
      </c>
      <c r="F45" s="35">
        <v>156655.51462110376</v>
      </c>
      <c r="G45" s="35">
        <v>147425.67495563935</v>
      </c>
      <c r="H45" s="35">
        <v>134543.30017349793</v>
      </c>
      <c r="I45" s="35">
        <v>126943.42601630047</v>
      </c>
      <c r="J45" s="35">
        <v>123808.25763258176</v>
      </c>
      <c r="K45" s="35">
        <v>117180.9991519524</v>
      </c>
      <c r="L45" s="35">
        <v>112963.61430280293</v>
      </c>
      <c r="M45" s="35">
        <v>100201.53271019256</v>
      </c>
      <c r="N45" s="35">
        <v>101427.51412972562</v>
      </c>
      <c r="O45" s="35">
        <v>98724.309260105889</v>
      </c>
      <c r="P45" s="35">
        <v>90627.587715400557</v>
      </c>
      <c r="Q45" s="35">
        <v>84169.175212724265</v>
      </c>
      <c r="R45" s="35">
        <v>74858.999400165849</v>
      </c>
      <c r="S45" s="35">
        <v>76283.543491783523</v>
      </c>
      <c r="T45" s="35">
        <v>73575.859425986026</v>
      </c>
      <c r="U45" s="35">
        <v>69074.138555034544</v>
      </c>
      <c r="V45" s="35">
        <v>61449.002499922361</v>
      </c>
      <c r="W45" s="35">
        <v>55278.850868406196</v>
      </c>
      <c r="X45" s="35">
        <v>46741.56740644708</v>
      </c>
      <c r="Y45" s="35">
        <v>45961.898303772381</v>
      </c>
      <c r="Z45" s="35">
        <v>41631.096501249907</v>
      </c>
      <c r="AA45" s="35">
        <v>38453.952621716482</v>
      </c>
    </row>
    <row r="47" spans="1:27"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x14ac:dyDescent="0.35">
      <c r="A49" s="31" t="s">
        <v>121</v>
      </c>
      <c r="B49" s="31" t="s">
        <v>68</v>
      </c>
      <c r="C49" s="34">
        <v>118975.9635</v>
      </c>
      <c r="D49" s="34">
        <v>99121.953500000003</v>
      </c>
      <c r="E49" s="34">
        <v>100734.93949999999</v>
      </c>
      <c r="F49" s="34">
        <v>92873.369500000001</v>
      </c>
      <c r="G49" s="34">
        <v>85611.1</v>
      </c>
      <c r="H49" s="34">
        <v>78808.271999999997</v>
      </c>
      <c r="I49" s="34">
        <v>71144.33</v>
      </c>
      <c r="J49" s="34">
        <v>67933.187000000005</v>
      </c>
      <c r="K49" s="34">
        <v>53405.849299999994</v>
      </c>
      <c r="L49" s="34">
        <v>47366.663</v>
      </c>
      <c r="M49" s="34">
        <v>39594.445</v>
      </c>
      <c r="N49" s="34">
        <v>40800.940999999999</v>
      </c>
      <c r="O49" s="34">
        <v>39401.707499999997</v>
      </c>
      <c r="P49" s="34">
        <v>34028.743999999999</v>
      </c>
      <c r="Q49" s="34">
        <v>30993.398000000001</v>
      </c>
      <c r="R49" s="34">
        <v>27583.750499999998</v>
      </c>
      <c r="S49" s="34">
        <v>29632.556</v>
      </c>
      <c r="T49" s="34">
        <v>27358.241300000002</v>
      </c>
      <c r="U49" s="34">
        <v>26717.150799999999</v>
      </c>
      <c r="V49" s="34">
        <v>23925.802500000002</v>
      </c>
      <c r="W49" s="34">
        <v>24088.086800000001</v>
      </c>
      <c r="X49" s="34">
        <v>22652.8341</v>
      </c>
      <c r="Y49" s="34">
        <v>19592.713600000003</v>
      </c>
      <c r="Z49" s="34">
        <v>16449.787499999999</v>
      </c>
      <c r="AA49" s="34">
        <v>13626.3343</v>
      </c>
    </row>
    <row r="50" spans="1:27" x14ac:dyDescent="0.35">
      <c r="A50" s="31" t="s">
        <v>121</v>
      </c>
      <c r="B50" s="31" t="s">
        <v>18</v>
      </c>
      <c r="C50" s="34">
        <v>0</v>
      </c>
      <c r="D50" s="34">
        <v>7.1967169999999992E-3</v>
      </c>
      <c r="E50" s="34">
        <v>7.2158164999999901E-3</v>
      </c>
      <c r="F50" s="34">
        <v>7.1004039999999907E-3</v>
      </c>
      <c r="G50" s="34">
        <v>6.7334784999999999E-3</v>
      </c>
      <c r="H50" s="34">
        <v>6.4871010000000003E-3</v>
      </c>
      <c r="I50" s="34">
        <v>6.4492435000000001E-3</v>
      </c>
      <c r="J50" s="34">
        <v>6.4056360000000001E-3</v>
      </c>
      <c r="K50" s="34">
        <v>6.7657330000000003E-3</v>
      </c>
      <c r="L50" s="34">
        <v>7.3540159999999997E-3</v>
      </c>
      <c r="M50" s="34">
        <v>6.6725005999999894E-3</v>
      </c>
      <c r="N50" s="34">
        <v>6.9680934E-3</v>
      </c>
      <c r="O50" s="34">
        <v>7.6292109999999995E-3</v>
      </c>
      <c r="P50" s="34">
        <v>7.1327629999999994E-3</v>
      </c>
      <c r="Q50" s="34">
        <v>6.8377904999999996E-3</v>
      </c>
      <c r="R50" s="34">
        <v>6.455578E-3</v>
      </c>
      <c r="S50" s="34">
        <v>8.081319E-3</v>
      </c>
      <c r="T50" s="34">
        <v>7.8747114999999993E-3</v>
      </c>
      <c r="U50" s="34">
        <v>8.0942500000000007E-3</v>
      </c>
      <c r="V50" s="34">
        <v>7.6192664999999906E-3</v>
      </c>
      <c r="W50" s="34">
        <v>1.00256929999999E-2</v>
      </c>
      <c r="X50" s="34">
        <v>9.6997309999999996E-3</v>
      </c>
      <c r="Y50" s="34">
        <v>9.2124110000000002E-3</v>
      </c>
      <c r="Z50" s="34">
        <v>9.0510520000000004E-3</v>
      </c>
      <c r="AA50" s="34">
        <v>8.7642980000000002E-3</v>
      </c>
    </row>
    <row r="51" spans="1:27" x14ac:dyDescent="0.35">
      <c r="A51" s="31" t="s">
        <v>121</v>
      </c>
      <c r="B51" s="31" t="s">
        <v>30</v>
      </c>
      <c r="C51" s="34">
        <v>50.664304999999999</v>
      </c>
      <c r="D51" s="34">
        <v>39.116546999999997</v>
      </c>
      <c r="E51" s="34">
        <v>46.177579999999999</v>
      </c>
      <c r="F51" s="34">
        <v>11.737729999999999</v>
      </c>
      <c r="G51" s="34">
        <v>0.14947752</v>
      </c>
      <c r="H51" s="34">
        <v>13.951707000000001</v>
      </c>
      <c r="I51" s="34">
        <v>3.3808324999999999</v>
      </c>
      <c r="J51" s="34">
        <v>2.6002299999999998</v>
      </c>
      <c r="K51" s="34">
        <v>8.7545110000000008</v>
      </c>
      <c r="L51" s="34">
        <v>34.864258</v>
      </c>
      <c r="M51" s="34">
        <v>17.89424</v>
      </c>
      <c r="N51" s="34">
        <v>16.885377000000002</v>
      </c>
      <c r="O51" s="34">
        <v>32.120847999999903</v>
      </c>
      <c r="P51" s="34">
        <v>14.090851000000001</v>
      </c>
      <c r="Q51" s="34">
        <v>31.650472999999899</v>
      </c>
      <c r="R51" s="34">
        <v>37.848323999999998</v>
      </c>
      <c r="S51" s="34">
        <v>83.122929999999997</v>
      </c>
      <c r="T51" s="34">
        <v>38.787343999999997</v>
      </c>
      <c r="U51" s="34">
        <v>0</v>
      </c>
      <c r="V51" s="34">
        <v>0</v>
      </c>
      <c r="W51" s="34">
        <v>0</v>
      </c>
      <c r="X51" s="34">
        <v>0</v>
      </c>
      <c r="Y51" s="34">
        <v>0</v>
      </c>
      <c r="Z51" s="34">
        <v>0</v>
      </c>
      <c r="AA51" s="34">
        <v>0</v>
      </c>
    </row>
    <row r="52" spans="1:27" x14ac:dyDescent="0.35">
      <c r="A52" s="31" t="s">
        <v>121</v>
      </c>
      <c r="B52" s="31" t="s">
        <v>63</v>
      </c>
      <c r="C52" s="34">
        <v>111.9841445566</v>
      </c>
      <c r="D52" s="34">
        <v>192.85194948499998</v>
      </c>
      <c r="E52" s="34">
        <v>154.48744273599991</v>
      </c>
      <c r="F52" s="34">
        <v>58.407290945000007</v>
      </c>
      <c r="G52" s="34">
        <v>1.7589014499999989E-2</v>
      </c>
      <c r="H52" s="34">
        <v>52.528202265099999</v>
      </c>
      <c r="I52" s="34">
        <v>11.721340724999997</v>
      </c>
      <c r="J52" s="34">
        <v>6.9487043771999994</v>
      </c>
      <c r="K52" s="34">
        <v>7.0719617387999998</v>
      </c>
      <c r="L52" s="34">
        <v>67.879428786400013</v>
      </c>
      <c r="M52" s="34">
        <v>68.026096992199925</v>
      </c>
      <c r="N52" s="34">
        <v>42.053715496100004</v>
      </c>
      <c r="O52" s="34">
        <v>51.992136155899999</v>
      </c>
      <c r="P52" s="34">
        <v>1.1017501236999998</v>
      </c>
      <c r="Q52" s="34">
        <v>65.150256957899998</v>
      </c>
      <c r="R52" s="34">
        <v>69.609138806399898</v>
      </c>
      <c r="S52" s="34">
        <v>162.59607571439989</v>
      </c>
      <c r="T52" s="34">
        <v>28.380583342599898</v>
      </c>
      <c r="U52" s="34">
        <v>126.51942110419991</v>
      </c>
      <c r="V52" s="34">
        <v>138.28310572060002</v>
      </c>
      <c r="W52" s="34">
        <v>376.08971633140004</v>
      </c>
      <c r="X52" s="34">
        <v>316.24891513879999</v>
      </c>
      <c r="Y52" s="34">
        <v>998.182033004</v>
      </c>
      <c r="Z52" s="34">
        <v>844.13558196930012</v>
      </c>
      <c r="AA52" s="34">
        <v>822.09045640440002</v>
      </c>
    </row>
    <row r="53" spans="1:27" x14ac:dyDescent="0.35">
      <c r="A53" s="31" t="s">
        <v>121</v>
      </c>
      <c r="B53" s="31" t="s">
        <v>62</v>
      </c>
      <c r="C53" s="34">
        <v>19230.208709999999</v>
      </c>
      <c r="D53" s="34">
        <v>17911.29754</v>
      </c>
      <c r="E53" s="34">
        <v>15502.57944</v>
      </c>
      <c r="F53" s="34">
        <v>18026.336520000001</v>
      </c>
      <c r="G53" s="34">
        <v>17465.068849999996</v>
      </c>
      <c r="H53" s="34">
        <v>15585.002849999997</v>
      </c>
      <c r="I53" s="34">
        <v>14801.892340000002</v>
      </c>
      <c r="J53" s="34">
        <v>18105.56568</v>
      </c>
      <c r="K53" s="34">
        <v>13962.809600000001</v>
      </c>
      <c r="L53" s="34">
        <v>11305.41635</v>
      </c>
      <c r="M53" s="34">
        <v>10574.636859999999</v>
      </c>
      <c r="N53" s="34">
        <v>9068.563689999999</v>
      </c>
      <c r="O53" s="34">
        <v>10576.744129999999</v>
      </c>
      <c r="P53" s="34">
        <v>10273.086219999999</v>
      </c>
      <c r="Q53" s="34">
        <v>9211.3436299999994</v>
      </c>
      <c r="R53" s="34">
        <v>8669.5616899999986</v>
      </c>
      <c r="S53" s="34">
        <v>10435.890559999998</v>
      </c>
      <c r="T53" s="34">
        <v>8181.7412700000004</v>
      </c>
      <c r="U53" s="34">
        <v>6627.1910900000003</v>
      </c>
      <c r="V53" s="34">
        <v>6212.506519999999</v>
      </c>
      <c r="W53" s="34">
        <v>5352.1772700000001</v>
      </c>
      <c r="X53" s="34">
        <v>6205.6211399999993</v>
      </c>
      <c r="Y53" s="34">
        <v>6012.8315000000002</v>
      </c>
      <c r="Z53" s="34">
        <v>5370.2779099999998</v>
      </c>
      <c r="AA53" s="34">
        <v>5084.4411799999998</v>
      </c>
    </row>
    <row r="54" spans="1:27" x14ac:dyDescent="0.35">
      <c r="A54" s="31" t="s">
        <v>121</v>
      </c>
      <c r="B54" s="31" t="s">
        <v>66</v>
      </c>
      <c r="C54" s="34">
        <v>28794.360820000005</v>
      </c>
      <c r="D54" s="34">
        <v>33124.590956397056</v>
      </c>
      <c r="E54" s="34">
        <v>26977.215649403639</v>
      </c>
      <c r="F54" s="34">
        <v>25757.704954423803</v>
      </c>
      <c r="G54" s="34">
        <v>25388.857958765078</v>
      </c>
      <c r="H54" s="34">
        <v>25176.269700335997</v>
      </c>
      <c r="I54" s="34">
        <v>24088.338534912658</v>
      </c>
      <c r="J54" s="34">
        <v>21850.408244140701</v>
      </c>
      <c r="K54" s="34">
        <v>21137.100073602716</v>
      </c>
      <c r="L54" s="34">
        <v>20241.862028135161</v>
      </c>
      <c r="M54" s="34">
        <v>21682.843872760102</v>
      </c>
      <c r="N54" s="34">
        <v>17944.762798191798</v>
      </c>
      <c r="O54" s="34">
        <v>17168.929542946415</v>
      </c>
      <c r="P54" s="34">
        <v>17622.92738851966</v>
      </c>
      <c r="Q54" s="34">
        <v>20379.815944218721</v>
      </c>
      <c r="R54" s="34">
        <v>19745.802369187186</v>
      </c>
      <c r="S54" s="34">
        <v>17332.041223437365</v>
      </c>
      <c r="T54" s="34">
        <v>15939.995953573942</v>
      </c>
      <c r="U54" s="34">
        <v>14619.383272732281</v>
      </c>
      <c r="V54" s="34">
        <v>15644.57346458348</v>
      </c>
      <c r="W54" s="34">
        <v>14909.275618645765</v>
      </c>
      <c r="X54" s="34">
        <v>16892.27031780313</v>
      </c>
      <c r="Y54" s="34">
        <v>16275.766438692295</v>
      </c>
      <c r="Z54" s="34">
        <v>16233.043154900841</v>
      </c>
      <c r="AA54" s="34">
        <v>15330.713285602971</v>
      </c>
    </row>
    <row r="55" spans="1:27" x14ac:dyDescent="0.35">
      <c r="A55" s="31" t="s">
        <v>121</v>
      </c>
      <c r="B55" s="31" t="s">
        <v>65</v>
      </c>
      <c r="C55" s="34">
        <v>2.191624168418556</v>
      </c>
      <c r="D55" s="34">
        <v>2.0619188137945375</v>
      </c>
      <c r="E55" s="34">
        <v>2.0223854384195588</v>
      </c>
      <c r="F55" s="34">
        <v>1.8221914975745599</v>
      </c>
      <c r="G55" s="34">
        <v>1.6337287075464377</v>
      </c>
      <c r="H55" s="34">
        <v>1.6329934945294982</v>
      </c>
      <c r="I55" s="34">
        <v>1.5732369738223979</v>
      </c>
      <c r="J55" s="34">
        <v>1.9458435084406966</v>
      </c>
      <c r="K55" s="34">
        <v>1.908956752226298</v>
      </c>
      <c r="L55" s="34">
        <v>2.3676901532290002</v>
      </c>
      <c r="M55" s="34">
        <v>2.225945691201999</v>
      </c>
      <c r="N55" s="34">
        <v>2.1876631361669987</v>
      </c>
      <c r="O55" s="34">
        <v>1.9720200923616999</v>
      </c>
      <c r="P55" s="34">
        <v>1.7687564461759999</v>
      </c>
      <c r="Q55" s="34">
        <v>2.243175485366999</v>
      </c>
      <c r="R55" s="34">
        <v>2.7950226351466001</v>
      </c>
      <c r="S55" s="34">
        <v>2.5187019908740003</v>
      </c>
      <c r="T55" s="34">
        <v>3.1838980812939992</v>
      </c>
      <c r="U55" s="34">
        <v>3.0742866594009999</v>
      </c>
      <c r="V55" s="34">
        <v>2.8813352382985</v>
      </c>
      <c r="W55" s="34">
        <v>2.8065128037919993</v>
      </c>
      <c r="X55" s="34">
        <v>2.6327547820000001</v>
      </c>
      <c r="Y55" s="34">
        <v>2.4214664889999988</v>
      </c>
      <c r="Z55" s="34">
        <v>2.3370158559999998</v>
      </c>
      <c r="AA55" s="34">
        <v>2.3124946020000001</v>
      </c>
    </row>
    <row r="56" spans="1:27" x14ac:dyDescent="0.35">
      <c r="A56" s="31" t="s">
        <v>121</v>
      </c>
      <c r="B56" s="31" t="s">
        <v>34</v>
      </c>
      <c r="C56" s="34">
        <v>2.9267570015999993E-2</v>
      </c>
      <c r="D56" s="34">
        <v>2.4210405718000001E-2</v>
      </c>
      <c r="E56" s="34">
        <v>2.6151066644399978E-2</v>
      </c>
      <c r="F56" s="34">
        <v>2.27955190852E-2</v>
      </c>
      <c r="G56" s="34">
        <v>2.2235301908999978E-2</v>
      </c>
      <c r="H56" s="34">
        <v>2.2654362896399986E-2</v>
      </c>
      <c r="I56" s="34">
        <v>2.0438400309999986E-2</v>
      </c>
      <c r="J56" s="34">
        <v>2.06612358106E-2</v>
      </c>
      <c r="K56" s="34">
        <v>1.9837038499599998E-2</v>
      </c>
      <c r="L56" s="34">
        <v>2.1806443988E-2</v>
      </c>
      <c r="M56" s="34">
        <v>1.5516787726999999E-2</v>
      </c>
      <c r="N56" s="34">
        <v>1.831673586699999E-2</v>
      </c>
      <c r="O56" s="34">
        <v>4.7880621100000005E-3</v>
      </c>
      <c r="P56" s="34">
        <v>4.1984249769999897E-3</v>
      </c>
      <c r="Q56" s="34">
        <v>4.6289541170000002E-3</v>
      </c>
      <c r="R56" s="34">
        <v>4.3359200399999895E-3</v>
      </c>
      <c r="S56" s="34">
        <v>3.9982796039999893E-3</v>
      </c>
      <c r="T56" s="34">
        <v>3.7209249580000001E-3</v>
      </c>
      <c r="U56" s="34">
        <v>3.62791885299999E-3</v>
      </c>
      <c r="V56" s="34">
        <v>3.3970490499999999E-3</v>
      </c>
      <c r="W56" s="34">
        <v>3.5306378519999997E-3</v>
      </c>
      <c r="X56" s="34">
        <v>3.2693491699999997E-3</v>
      </c>
      <c r="Y56" s="34">
        <v>2.83275082299999E-3</v>
      </c>
      <c r="Z56" s="34">
        <v>2.659597893E-3</v>
      </c>
      <c r="AA56" s="34">
        <v>2.6185097159999999E-3</v>
      </c>
    </row>
    <row r="57" spans="1:27" x14ac:dyDescent="0.35">
      <c r="A57" s="31" t="s">
        <v>121</v>
      </c>
      <c r="B57" s="31" t="s">
        <v>70</v>
      </c>
      <c r="C57" s="34">
        <v>0</v>
      </c>
      <c r="D57" s="34">
        <v>0</v>
      </c>
      <c r="E57" s="34">
        <v>0</v>
      </c>
      <c r="F57" s="34">
        <v>4.0877583E-6</v>
      </c>
      <c r="G57" s="34">
        <v>4.1049784000000001E-6</v>
      </c>
      <c r="H57" s="34">
        <v>4.3091346000000001E-6</v>
      </c>
      <c r="I57" s="34">
        <v>4.3203299999999995E-6</v>
      </c>
      <c r="J57" s="34">
        <v>4.2840180000000001E-6</v>
      </c>
      <c r="K57" s="34">
        <v>4.6007209999999896E-6</v>
      </c>
      <c r="L57" s="34">
        <v>6.2914009999999897E-6</v>
      </c>
      <c r="M57" s="34">
        <v>5.596342E-6</v>
      </c>
      <c r="N57" s="34">
        <v>6.7651779999999999E-6</v>
      </c>
      <c r="O57" s="34">
        <v>6.4306809999999998E-6</v>
      </c>
      <c r="P57" s="34">
        <v>6.0979006999999992E-6</v>
      </c>
      <c r="Q57" s="34">
        <v>8.0980350000000001E-6</v>
      </c>
      <c r="R57" s="34">
        <v>8.9086589999999994E-6</v>
      </c>
      <c r="S57" s="34">
        <v>8.957715E-6</v>
      </c>
      <c r="T57" s="34">
        <v>8.5092190000000001E-6</v>
      </c>
      <c r="U57" s="34">
        <v>9.3192999999999905E-6</v>
      </c>
      <c r="V57" s="34">
        <v>9.7346454999999994E-6</v>
      </c>
      <c r="W57" s="34">
        <v>8.8059570000000004E-5</v>
      </c>
      <c r="X57" s="34">
        <v>8.3157089999999996E-5</v>
      </c>
      <c r="Y57" s="34">
        <v>7.5601369999999995E-5</v>
      </c>
      <c r="Z57" s="34">
        <v>1.1084617999999999</v>
      </c>
      <c r="AA57" s="34">
        <v>1.0452526</v>
      </c>
    </row>
    <row r="58" spans="1:27" x14ac:dyDescent="0.35">
      <c r="A58" s="31" t="s">
        <v>121</v>
      </c>
      <c r="B58" s="31" t="s">
        <v>52</v>
      </c>
      <c r="C58" s="34">
        <v>0</v>
      </c>
      <c r="D58" s="34">
        <v>0</v>
      </c>
      <c r="E58" s="34">
        <v>0</v>
      </c>
      <c r="F58" s="34">
        <v>0</v>
      </c>
      <c r="G58" s="34">
        <v>0</v>
      </c>
      <c r="H58" s="34">
        <v>0</v>
      </c>
      <c r="I58" s="34">
        <v>0</v>
      </c>
      <c r="J58" s="34">
        <v>0</v>
      </c>
      <c r="K58" s="34">
        <v>0</v>
      </c>
      <c r="L58" s="34">
        <v>0</v>
      </c>
      <c r="M58" s="34">
        <v>0</v>
      </c>
      <c r="N58" s="34">
        <v>0</v>
      </c>
      <c r="O58" s="34">
        <v>0</v>
      </c>
      <c r="P58" s="34">
        <v>0</v>
      </c>
      <c r="Q58" s="34">
        <v>0</v>
      </c>
      <c r="R58" s="34">
        <v>0</v>
      </c>
      <c r="S58" s="34">
        <v>0</v>
      </c>
      <c r="T58" s="34">
        <v>0</v>
      </c>
      <c r="U58" s="34">
        <v>0</v>
      </c>
      <c r="V58" s="34">
        <v>0</v>
      </c>
      <c r="W58" s="34">
        <v>0</v>
      </c>
      <c r="X58" s="34">
        <v>0</v>
      </c>
      <c r="Y58" s="34">
        <v>0</v>
      </c>
      <c r="Z58" s="34">
        <v>0</v>
      </c>
      <c r="AA58" s="34">
        <v>0</v>
      </c>
    </row>
    <row r="59" spans="1:27" x14ac:dyDescent="0.35">
      <c r="A59" s="38" t="s">
        <v>127</v>
      </c>
      <c r="B59" s="38"/>
      <c r="C59" s="35">
        <v>167165.37310372503</v>
      </c>
      <c r="D59" s="35">
        <v>150391.87960841286</v>
      </c>
      <c r="E59" s="35">
        <v>143417.42921339456</v>
      </c>
      <c r="F59" s="35">
        <v>136729.38528727036</v>
      </c>
      <c r="G59" s="35">
        <v>128466.83433748562</v>
      </c>
      <c r="H59" s="35">
        <v>119637.66394019659</v>
      </c>
      <c r="I59" s="35">
        <v>110051.24273435499</v>
      </c>
      <c r="J59" s="35">
        <v>107900.66210766233</v>
      </c>
      <c r="K59" s="35">
        <v>88523.501168826755</v>
      </c>
      <c r="L59" s="35">
        <v>79019.060109090802</v>
      </c>
      <c r="M59" s="35">
        <v>71940.0786879441</v>
      </c>
      <c r="N59" s="35">
        <v>67875.401211917459</v>
      </c>
      <c r="O59" s="35">
        <v>67233.473806405673</v>
      </c>
      <c r="P59" s="35">
        <v>61941.72609885253</v>
      </c>
      <c r="Q59" s="35">
        <v>60683.60831745249</v>
      </c>
      <c r="R59" s="35">
        <v>56109.373500206726</v>
      </c>
      <c r="S59" s="35">
        <v>57648.733572461642</v>
      </c>
      <c r="T59" s="35">
        <v>51550.338223709339</v>
      </c>
      <c r="U59" s="35">
        <v>48093.32696474588</v>
      </c>
      <c r="V59" s="35">
        <v>45924.054544808881</v>
      </c>
      <c r="W59" s="35">
        <v>44728.445943473962</v>
      </c>
      <c r="X59" s="35">
        <v>46069.616927454925</v>
      </c>
      <c r="Y59" s="35">
        <v>42881.924250596305</v>
      </c>
      <c r="Z59" s="35">
        <v>38899.590213778138</v>
      </c>
      <c r="AA59" s="35">
        <v>34865.900480907374</v>
      </c>
    </row>
    <row r="61" spans="1:27"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x14ac:dyDescent="0.35">
      <c r="A64" s="31" t="s">
        <v>122</v>
      </c>
      <c r="B64" s="31" t="s">
        <v>18</v>
      </c>
      <c r="C64" s="34">
        <v>9517.6683000000012</v>
      </c>
      <c r="D64" s="34">
        <v>7153.8806648943009</v>
      </c>
      <c r="E64" s="34">
        <v>5481.8941700060004</v>
      </c>
      <c r="F64" s="34">
        <v>2630.2032814679997</v>
      </c>
      <c r="G64" s="34">
        <v>2467.1852626790001</v>
      </c>
      <c r="H64" s="34">
        <v>2329.6765758473998</v>
      </c>
      <c r="I64" s="34">
        <v>2196.1562069047</v>
      </c>
      <c r="J64" s="34">
        <v>2087.4669574426998</v>
      </c>
      <c r="K64" s="34">
        <v>1969.5976923809999</v>
      </c>
      <c r="L64" s="34">
        <v>3066.3847622213002</v>
      </c>
      <c r="M64" s="34">
        <v>1752.3112026235001</v>
      </c>
      <c r="N64" s="34">
        <v>1645.789115911</v>
      </c>
      <c r="O64" s="34">
        <v>2558.0438157064</v>
      </c>
      <c r="P64" s="34">
        <v>1872.5103631402999</v>
      </c>
      <c r="Q64" s="34">
        <v>1386.7377615590001</v>
      </c>
      <c r="R64" s="34">
        <v>1309.9252404435999</v>
      </c>
      <c r="S64" s="34">
        <v>1.0725833000000001E-2</v>
      </c>
      <c r="T64" s="34">
        <v>1.0243207999999998E-2</v>
      </c>
      <c r="U64" s="34">
        <v>9.860756E-3</v>
      </c>
      <c r="V64" s="34">
        <v>9.1798409999999993E-3</v>
      </c>
      <c r="W64" s="34">
        <v>1.1498151E-2</v>
      </c>
      <c r="X64" s="34">
        <v>1.1175292E-2</v>
      </c>
      <c r="Y64" s="34">
        <v>1.0994377E-2</v>
      </c>
      <c r="Z64" s="34">
        <v>1.09831915E-2</v>
      </c>
      <c r="AA64" s="34">
        <v>1.05489E-2</v>
      </c>
    </row>
    <row r="65" spans="1:27" x14ac:dyDescent="0.35">
      <c r="A65" s="31" t="s">
        <v>122</v>
      </c>
      <c r="B65" s="31" t="s">
        <v>30</v>
      </c>
      <c r="C65" s="34">
        <v>1550.889502</v>
      </c>
      <c r="D65" s="34">
        <v>1425.1668</v>
      </c>
      <c r="E65" s="34">
        <v>1430.0108</v>
      </c>
      <c r="F65" s="34">
        <v>146.2645</v>
      </c>
      <c r="G65" s="34">
        <v>136.73196999999999</v>
      </c>
      <c r="H65" s="34">
        <v>128.85189</v>
      </c>
      <c r="I65" s="34">
        <v>121.565</v>
      </c>
      <c r="J65" s="34">
        <v>116.17048</v>
      </c>
      <c r="K65" s="34">
        <v>108.64373399999999</v>
      </c>
      <c r="L65" s="34">
        <v>103.28116</v>
      </c>
      <c r="M65" s="34">
        <v>99.428850000000011</v>
      </c>
      <c r="N65" s="34">
        <v>90.758130000000008</v>
      </c>
      <c r="O65" s="34">
        <v>87.588940000000008</v>
      </c>
      <c r="P65" s="34">
        <v>82.373500000000007</v>
      </c>
      <c r="Q65" s="34">
        <v>0</v>
      </c>
      <c r="R65" s="34">
        <v>0</v>
      </c>
      <c r="S65" s="34">
        <v>0</v>
      </c>
      <c r="T65" s="34">
        <v>0</v>
      </c>
      <c r="U65" s="34">
        <v>0</v>
      </c>
      <c r="V65" s="34">
        <v>0</v>
      </c>
      <c r="W65" s="34">
        <v>0</v>
      </c>
      <c r="X65" s="34">
        <v>0</v>
      </c>
      <c r="Y65" s="34">
        <v>0</v>
      </c>
      <c r="Z65" s="34">
        <v>0</v>
      </c>
      <c r="AA65" s="34">
        <v>0</v>
      </c>
    </row>
    <row r="66" spans="1:27" x14ac:dyDescent="0.35">
      <c r="A66" s="31" t="s">
        <v>122</v>
      </c>
      <c r="B66" s="31" t="s">
        <v>63</v>
      </c>
      <c r="C66" s="34">
        <v>850.47460989843012</v>
      </c>
      <c r="D66" s="34">
        <v>490.05806117873988</v>
      </c>
      <c r="E66" s="34">
        <v>1338.6175499864999</v>
      </c>
      <c r="F66" s="34">
        <v>47.959373763800002</v>
      </c>
      <c r="G66" s="34">
        <v>6.0283412444500009</v>
      </c>
      <c r="H66" s="34">
        <v>56.346514764240005</v>
      </c>
      <c r="I66" s="34">
        <v>17.341831264269999</v>
      </c>
      <c r="J66" s="34">
        <v>18.421134562910002</v>
      </c>
      <c r="K66" s="34">
        <v>34.868211642120002</v>
      </c>
      <c r="L66" s="34">
        <v>464.93597111620005</v>
      </c>
      <c r="M66" s="34">
        <v>63.344155440499989</v>
      </c>
      <c r="N66" s="34">
        <v>311.1694382465999</v>
      </c>
      <c r="O66" s="34">
        <v>640.92512114470003</v>
      </c>
      <c r="P66" s="34">
        <v>489.08849049873999</v>
      </c>
      <c r="Q66" s="34">
        <v>462.94500767850008</v>
      </c>
      <c r="R66" s="34">
        <v>348.36636754899985</v>
      </c>
      <c r="S66" s="34">
        <v>1007.0691845107999</v>
      </c>
      <c r="T66" s="34">
        <v>942.14872094869997</v>
      </c>
      <c r="U66" s="34">
        <v>1175.7711042187</v>
      </c>
      <c r="V66" s="34">
        <v>1406.2167518237</v>
      </c>
      <c r="W66" s="34">
        <v>1809.7860539627002</v>
      </c>
      <c r="X66" s="34">
        <v>1988.2743186641601</v>
      </c>
      <c r="Y66" s="34">
        <v>2211.0836552997998</v>
      </c>
      <c r="Z66" s="34">
        <v>400.98022159999999</v>
      </c>
      <c r="AA66" s="34">
        <v>350.3573682</v>
      </c>
    </row>
    <row r="67" spans="1:27"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x14ac:dyDescent="0.35">
      <c r="A68" s="31" t="s">
        <v>122</v>
      </c>
      <c r="B68" s="31" t="s">
        <v>66</v>
      </c>
      <c r="C68" s="34">
        <v>15606.435690000002</v>
      </c>
      <c r="D68" s="34">
        <v>15721.593811762803</v>
      </c>
      <c r="E68" s="34">
        <v>13130.7016287357</v>
      </c>
      <c r="F68" s="34">
        <v>12585.791803511705</v>
      </c>
      <c r="G68" s="34">
        <v>11541.116256173402</v>
      </c>
      <c r="H68" s="34">
        <v>12086.944993268502</v>
      </c>
      <c r="I68" s="34">
        <v>11565.693914293199</v>
      </c>
      <c r="J68" s="34">
        <v>9936.6036033063938</v>
      </c>
      <c r="K68" s="34">
        <v>13161.528532804901</v>
      </c>
      <c r="L68" s="34">
        <v>12944.292048641002</v>
      </c>
      <c r="M68" s="34">
        <v>13397.363754047297</v>
      </c>
      <c r="N68" s="34">
        <v>10850.246792456699</v>
      </c>
      <c r="O68" s="34">
        <v>11097.951385633101</v>
      </c>
      <c r="P68" s="34">
        <v>9905.2939792520956</v>
      </c>
      <c r="Q68" s="34">
        <v>10869.183134448103</v>
      </c>
      <c r="R68" s="34">
        <v>10671.082600539103</v>
      </c>
      <c r="S68" s="34">
        <v>9673.1021141611982</v>
      </c>
      <c r="T68" s="34">
        <v>10171.4900547872</v>
      </c>
      <c r="U68" s="34">
        <v>9107.7195351816008</v>
      </c>
      <c r="V68" s="34">
        <v>9301.6022644823006</v>
      </c>
      <c r="W68" s="34">
        <v>7703.8314491358005</v>
      </c>
      <c r="X68" s="34">
        <v>7296.8552214652982</v>
      </c>
      <c r="Y68" s="34">
        <v>6422.2458585870036</v>
      </c>
      <c r="Z68" s="34">
        <v>7290.6587713862</v>
      </c>
      <c r="AA68" s="34">
        <v>6942.014314712801</v>
      </c>
    </row>
    <row r="69" spans="1:27" x14ac:dyDescent="0.35">
      <c r="A69" s="31" t="s">
        <v>122</v>
      </c>
      <c r="B69" s="31" t="s">
        <v>65</v>
      </c>
      <c r="C69" s="34">
        <v>0.891063314091047</v>
      </c>
      <c r="D69" s="34">
        <v>0.84617912298551012</v>
      </c>
      <c r="E69" s="34">
        <v>0.8115020015912201</v>
      </c>
      <c r="F69" s="34">
        <v>0.72969179446094889</v>
      </c>
      <c r="G69" s="34">
        <v>0.6704401437661901</v>
      </c>
      <c r="H69" s="34">
        <v>0.65013786846359012</v>
      </c>
      <c r="I69" s="34">
        <v>0.63345355237046985</v>
      </c>
      <c r="J69" s="34">
        <v>0.54826814753959807</v>
      </c>
      <c r="K69" s="34">
        <v>0.55818248043039886</v>
      </c>
      <c r="L69" s="34">
        <v>1.0531520772937002</v>
      </c>
      <c r="M69" s="34">
        <v>1.2886046067353389</v>
      </c>
      <c r="N69" s="34">
        <v>1.7016410768111991</v>
      </c>
      <c r="O69" s="34">
        <v>1.5517529380552002</v>
      </c>
      <c r="P69" s="34">
        <v>1.4162846749726401</v>
      </c>
      <c r="Q69" s="34">
        <v>1.3917112271845602</v>
      </c>
      <c r="R69" s="34">
        <v>1.3514362397221695</v>
      </c>
      <c r="S69" s="34">
        <v>1.1846637304345582</v>
      </c>
      <c r="T69" s="34">
        <v>1.1667716701465791</v>
      </c>
      <c r="U69" s="34">
        <v>1.1249274746823001</v>
      </c>
      <c r="V69" s="34">
        <v>1.0868813223741889</v>
      </c>
      <c r="W69" s="34">
        <v>1.03257675619787</v>
      </c>
      <c r="X69" s="34">
        <v>0.9269403612387499</v>
      </c>
      <c r="Y69" s="34">
        <v>0.76509119467636</v>
      </c>
      <c r="Z69" s="34">
        <v>0.67029453800034011</v>
      </c>
      <c r="AA69" s="34">
        <v>0.67334904452095001</v>
      </c>
    </row>
    <row r="70" spans="1:27" x14ac:dyDescent="0.35">
      <c r="A70" s="31" t="s">
        <v>122</v>
      </c>
      <c r="B70" s="31" t="s">
        <v>34</v>
      </c>
      <c r="C70" s="34">
        <v>5.9006910431599897E-2</v>
      </c>
      <c r="D70" s="34">
        <v>5.3533589186999998E-2</v>
      </c>
      <c r="E70" s="34">
        <v>6.0170095755599992E-2</v>
      </c>
      <c r="F70" s="34">
        <v>4.9254903893300006E-2</v>
      </c>
      <c r="G70" s="34">
        <v>4.5120373705000001E-2</v>
      </c>
      <c r="H70" s="34">
        <v>4.4963806921599986E-2</v>
      </c>
      <c r="I70" s="34">
        <v>4.1881668575399787E-2</v>
      </c>
      <c r="J70" s="34">
        <v>3.7338895485699998E-2</v>
      </c>
      <c r="K70" s="34">
        <v>3.6710291726699998E-2</v>
      </c>
      <c r="L70" s="34">
        <v>0.1471000512</v>
      </c>
      <c r="M70" s="34">
        <v>0.13507249709999999</v>
      </c>
      <c r="N70" s="34">
        <v>0.44536074809999998</v>
      </c>
      <c r="O70" s="34">
        <v>0.41438182070000001</v>
      </c>
      <c r="P70" s="34">
        <v>0.3689538363</v>
      </c>
      <c r="Q70" s="34">
        <v>0.36653949250000001</v>
      </c>
      <c r="R70" s="34">
        <v>0.34876521420000001</v>
      </c>
      <c r="S70" s="34">
        <v>0.45195844769999999</v>
      </c>
      <c r="T70" s="34">
        <v>0.4211241731</v>
      </c>
      <c r="U70" s="34">
        <v>0.40111118009999991</v>
      </c>
      <c r="V70" s="34">
        <v>0.36447270150000005</v>
      </c>
      <c r="W70" s="34">
        <v>0.39410533459999997</v>
      </c>
      <c r="X70" s="34">
        <v>0.36360671099999997</v>
      </c>
      <c r="Y70" s="34">
        <v>0.33247771696</v>
      </c>
      <c r="Z70" s="34">
        <v>0.58567840946000005</v>
      </c>
      <c r="AA70" s="34">
        <v>0.55960801300000007</v>
      </c>
    </row>
    <row r="71" spans="1:27" x14ac:dyDescent="0.35">
      <c r="A71" s="31" t="s">
        <v>122</v>
      </c>
      <c r="B71" s="31" t="s">
        <v>70</v>
      </c>
      <c r="C71" s="34">
        <v>0</v>
      </c>
      <c r="D71" s="34">
        <v>0</v>
      </c>
      <c r="E71" s="34">
        <v>0</v>
      </c>
      <c r="F71" s="34">
        <v>3.0305681000000002E-6</v>
      </c>
      <c r="G71" s="34">
        <v>3.0200054999999999E-6</v>
      </c>
      <c r="H71" s="34">
        <v>3.1532498999999897E-6</v>
      </c>
      <c r="I71" s="34">
        <v>3.1816206999999999E-6</v>
      </c>
      <c r="J71" s="34">
        <v>3.1249877E-6</v>
      </c>
      <c r="K71" s="34">
        <v>3.2818866999999902E-6</v>
      </c>
      <c r="L71" s="34">
        <v>3.9717090000000001E-6</v>
      </c>
      <c r="M71" s="34">
        <v>3.77390109999999E-6</v>
      </c>
      <c r="N71" s="34">
        <v>4.3897516999999996E-6</v>
      </c>
      <c r="O71" s="34">
        <v>4.2391639999999999E-6</v>
      </c>
      <c r="P71" s="34">
        <v>4.077226E-6</v>
      </c>
      <c r="Q71" s="34">
        <v>4.6613679999999999E-6</v>
      </c>
      <c r="R71" s="34">
        <v>4.9182773000000002E-6</v>
      </c>
      <c r="S71" s="34">
        <v>9.8154730000000006E-6</v>
      </c>
      <c r="T71" s="34">
        <v>9.3105469999999901E-6</v>
      </c>
      <c r="U71" s="34">
        <v>8.9115959999999901E-6</v>
      </c>
      <c r="V71" s="34">
        <v>8.5651734999999998E-6</v>
      </c>
      <c r="W71" s="34">
        <v>1.12086935E-5</v>
      </c>
      <c r="X71" s="34">
        <v>1.0480823000000001E-5</v>
      </c>
      <c r="Y71" s="34">
        <v>9.9010590000000003E-6</v>
      </c>
      <c r="Z71" s="34">
        <v>1.2271060000000001E-5</v>
      </c>
      <c r="AA71" s="34">
        <v>1.1785502E-5</v>
      </c>
    </row>
    <row r="72" spans="1:27" x14ac:dyDescent="0.35">
      <c r="A72" s="31" t="s">
        <v>122</v>
      </c>
      <c r="B72" s="31" t="s">
        <v>52</v>
      </c>
      <c r="C72" s="34">
        <v>0</v>
      </c>
      <c r="D72" s="34">
        <v>0</v>
      </c>
      <c r="E72" s="34">
        <v>0</v>
      </c>
      <c r="F72" s="34">
        <v>0</v>
      </c>
      <c r="G72" s="34">
        <v>0</v>
      </c>
      <c r="H72" s="34">
        <v>0</v>
      </c>
      <c r="I72" s="34">
        <v>0</v>
      </c>
      <c r="J72" s="34">
        <v>0</v>
      </c>
      <c r="K72" s="34">
        <v>0</v>
      </c>
      <c r="L72" s="34">
        <v>0</v>
      </c>
      <c r="M72" s="34">
        <v>0</v>
      </c>
      <c r="N72" s="34">
        <v>0</v>
      </c>
      <c r="O72" s="34">
        <v>0</v>
      </c>
      <c r="P72" s="34">
        <v>0</v>
      </c>
      <c r="Q72" s="34">
        <v>0</v>
      </c>
      <c r="R72" s="34">
        <v>0</v>
      </c>
      <c r="S72" s="34">
        <v>0</v>
      </c>
      <c r="T72" s="34">
        <v>0</v>
      </c>
      <c r="U72" s="34">
        <v>0</v>
      </c>
      <c r="V72" s="34">
        <v>0</v>
      </c>
      <c r="W72" s="34">
        <v>0</v>
      </c>
      <c r="X72" s="34">
        <v>0</v>
      </c>
      <c r="Y72" s="34">
        <v>0</v>
      </c>
      <c r="Z72" s="34">
        <v>0</v>
      </c>
      <c r="AA72" s="34">
        <v>0</v>
      </c>
    </row>
    <row r="73" spans="1:27" x14ac:dyDescent="0.35">
      <c r="A73" s="38" t="s">
        <v>127</v>
      </c>
      <c r="B73" s="38"/>
      <c r="C73" s="35">
        <v>27526.359165212525</v>
      </c>
      <c r="D73" s="35">
        <v>24791.545516958831</v>
      </c>
      <c r="E73" s="35">
        <v>21382.035650729791</v>
      </c>
      <c r="F73" s="35">
        <v>15410.948650537966</v>
      </c>
      <c r="G73" s="35">
        <v>14151.732270240618</v>
      </c>
      <c r="H73" s="35">
        <v>14602.470111748606</v>
      </c>
      <c r="I73" s="35">
        <v>13901.39040601454</v>
      </c>
      <c r="J73" s="35">
        <v>12159.210443459542</v>
      </c>
      <c r="K73" s="35">
        <v>15275.196353308451</v>
      </c>
      <c r="L73" s="35">
        <v>16579.947094055795</v>
      </c>
      <c r="M73" s="35">
        <v>15313.736566718033</v>
      </c>
      <c r="N73" s="35">
        <v>12899.665117691111</v>
      </c>
      <c r="O73" s="35">
        <v>14386.061015422258</v>
      </c>
      <c r="P73" s="35">
        <v>12350.682617566108</v>
      </c>
      <c r="Q73" s="35">
        <v>12720.257614912789</v>
      </c>
      <c r="R73" s="35">
        <v>12330.725644771424</v>
      </c>
      <c r="S73" s="35">
        <v>10681.366688235434</v>
      </c>
      <c r="T73" s="35">
        <v>11114.815790614048</v>
      </c>
      <c r="U73" s="35">
        <v>10284.625427630983</v>
      </c>
      <c r="V73" s="35">
        <v>10708.915077469374</v>
      </c>
      <c r="W73" s="35">
        <v>9514.6615780056982</v>
      </c>
      <c r="X73" s="35">
        <v>9286.0676557826955</v>
      </c>
      <c r="Y73" s="35">
        <v>8634.1055994584804</v>
      </c>
      <c r="Z73" s="35">
        <v>7692.3202707156997</v>
      </c>
      <c r="AA73" s="35">
        <v>7293.0555808573226</v>
      </c>
    </row>
    <row r="75" spans="1:27"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x14ac:dyDescent="0.35">
      <c r="A78" s="31" t="s">
        <v>123</v>
      </c>
      <c r="B78" s="31" t="s">
        <v>18</v>
      </c>
      <c r="C78" s="34">
        <v>0</v>
      </c>
      <c r="D78" s="34">
        <v>6.2674417000000001E-3</v>
      </c>
      <c r="E78" s="34">
        <v>6.5261383000000004E-3</v>
      </c>
      <c r="F78" s="34">
        <v>6.3109775000000003E-3</v>
      </c>
      <c r="G78" s="34">
        <v>5.8499928000000003E-3</v>
      </c>
      <c r="H78" s="34">
        <v>5.7437362999999998E-3</v>
      </c>
      <c r="I78" s="34">
        <v>5.6184419999999995E-3</v>
      </c>
      <c r="J78" s="34">
        <v>5.3821626000000004E-3</v>
      </c>
      <c r="K78" s="34">
        <v>5.6040663999999997E-3</v>
      </c>
      <c r="L78" s="34">
        <v>6.0244359999999993E-3</v>
      </c>
      <c r="M78" s="34">
        <v>5.6025696000000002E-3</v>
      </c>
      <c r="N78" s="34">
        <v>5.9059876999999995E-3</v>
      </c>
      <c r="O78" s="34">
        <v>6.1610609999999998E-3</v>
      </c>
      <c r="P78" s="34">
        <v>5.7530402999999893E-3</v>
      </c>
      <c r="Q78" s="34">
        <v>5.5683659999999999E-3</v>
      </c>
      <c r="R78" s="34">
        <v>5.2744089999999895E-3</v>
      </c>
      <c r="S78" s="34">
        <v>5.7972926999999997E-3</v>
      </c>
      <c r="T78" s="34">
        <v>5.9087039999999999E-3</v>
      </c>
      <c r="U78" s="34">
        <v>5.9083914999999996E-3</v>
      </c>
      <c r="V78" s="34">
        <v>5.2201589999999994E-3</v>
      </c>
      <c r="W78" s="34">
        <v>6.3218099999999998E-3</v>
      </c>
      <c r="X78" s="34">
        <v>6.0432515000000001E-3</v>
      </c>
      <c r="Y78" s="34">
        <v>5.54379029999999E-3</v>
      </c>
      <c r="Z78" s="34">
        <v>5.3738269999999899E-3</v>
      </c>
      <c r="AA78" s="34">
        <v>5.1882934999999894E-3</v>
      </c>
    </row>
    <row r="79" spans="1:27"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x14ac:dyDescent="0.35">
      <c r="A80" s="31" t="s">
        <v>123</v>
      </c>
      <c r="B80" s="31" t="s">
        <v>63</v>
      </c>
      <c r="C80" s="34">
        <v>7.9529267999999993E-3</v>
      </c>
      <c r="D80" s="34">
        <v>6.3926179999999793E-3</v>
      </c>
      <c r="E80" s="34">
        <v>6.5645962999999995E-3</v>
      </c>
      <c r="F80" s="34">
        <v>6.5033608E-3</v>
      </c>
      <c r="G80" s="34">
        <v>5.791488699999979E-3</v>
      </c>
      <c r="H80" s="34">
        <v>5.6832460000000003E-3</v>
      </c>
      <c r="I80" s="34">
        <v>5.5482180999999898E-3</v>
      </c>
      <c r="J80" s="34">
        <v>5.2963490999999897E-3</v>
      </c>
      <c r="K80" s="34">
        <v>5.3840711999999704E-3</v>
      </c>
      <c r="L80" s="34">
        <v>5.6697334999999899E-3</v>
      </c>
      <c r="M80" s="34">
        <v>5.1556175999999893E-3</v>
      </c>
      <c r="N80" s="34">
        <v>5.552766299999989E-3</v>
      </c>
      <c r="O80" s="34">
        <v>5.7199339999999899E-3</v>
      </c>
      <c r="P80" s="34">
        <v>5.2939101999999903E-3</v>
      </c>
      <c r="Q80" s="34">
        <v>2.5937576734999999</v>
      </c>
      <c r="R80" s="34">
        <v>5.0908044999999997E-3</v>
      </c>
      <c r="S80" s="34">
        <v>4.6631413460999998</v>
      </c>
      <c r="T80" s="34">
        <v>5.5121394999999903E-3</v>
      </c>
      <c r="U80" s="34">
        <v>2.2131367757999993</v>
      </c>
      <c r="V80" s="34">
        <v>3.1977698999999999E-3</v>
      </c>
      <c r="W80" s="34">
        <v>3.5861554368999999</v>
      </c>
      <c r="X80" s="34">
        <v>3.8545844999999996E-3</v>
      </c>
      <c r="Y80" s="34">
        <v>1.4770451603999999</v>
      </c>
      <c r="Z80" s="34">
        <v>11.557718522899998</v>
      </c>
      <c r="AA80" s="34">
        <v>6.8370283726999999</v>
      </c>
    </row>
    <row r="81" spans="1:27" x14ac:dyDescent="0.35">
      <c r="A81" s="31" t="s">
        <v>123</v>
      </c>
      <c r="B81" s="31" t="s">
        <v>62</v>
      </c>
      <c r="C81" s="34">
        <v>47082.427187000008</v>
      </c>
      <c r="D81" s="34">
        <v>67065.930200000003</v>
      </c>
      <c r="E81" s="34">
        <v>47166.448470000003</v>
      </c>
      <c r="F81" s="34">
        <v>45396.949639999999</v>
      </c>
      <c r="G81" s="34">
        <v>51341.118138999991</v>
      </c>
      <c r="H81" s="34">
        <v>44069.769216000015</v>
      </c>
      <c r="I81" s="34">
        <v>41901.168803</v>
      </c>
      <c r="J81" s="34">
        <v>43678.16203</v>
      </c>
      <c r="K81" s="34">
        <v>36760.889354000006</v>
      </c>
      <c r="L81" s="34">
        <v>27791.862157</v>
      </c>
      <c r="M81" s="34">
        <v>39880.396139999997</v>
      </c>
      <c r="N81" s="34">
        <v>27695.663170000003</v>
      </c>
      <c r="O81" s="34">
        <v>26798.81839</v>
      </c>
      <c r="P81" s="34">
        <v>30282.02602999999</v>
      </c>
      <c r="Q81" s="34">
        <v>26140.272929999996</v>
      </c>
      <c r="R81" s="34">
        <v>24581.443170000002</v>
      </c>
      <c r="S81" s="34">
        <v>25768.630900000004</v>
      </c>
      <c r="T81" s="34">
        <v>21679.734769999995</v>
      </c>
      <c r="U81" s="34">
        <v>16536.230319999995</v>
      </c>
      <c r="V81" s="34">
        <v>23377.489519999999</v>
      </c>
      <c r="W81" s="34">
        <v>16376.154819999998</v>
      </c>
      <c r="X81" s="34">
        <v>15830.559559999998</v>
      </c>
      <c r="Y81" s="34">
        <v>17985.436249999999</v>
      </c>
      <c r="Z81" s="34">
        <v>15363.381260000002</v>
      </c>
      <c r="AA81" s="34">
        <v>14521.195325999999</v>
      </c>
    </row>
    <row r="82" spans="1:27" x14ac:dyDescent="0.35">
      <c r="A82" s="31" t="s">
        <v>123</v>
      </c>
      <c r="B82" s="31" t="s">
        <v>66</v>
      </c>
      <c r="C82" s="34">
        <v>4470.6174000000001</v>
      </c>
      <c r="D82" s="34">
        <v>4804.9413651494997</v>
      </c>
      <c r="E82" s="34">
        <v>6913.3246692608</v>
      </c>
      <c r="F82" s="34">
        <v>6785.1074836765001</v>
      </c>
      <c r="G82" s="34">
        <v>6877.5660831568002</v>
      </c>
      <c r="H82" s="34">
        <v>6551.4585417074995</v>
      </c>
      <c r="I82" s="34">
        <v>6371.1013114135003</v>
      </c>
      <c r="J82" s="34">
        <v>5736.0868791944013</v>
      </c>
      <c r="K82" s="34">
        <v>6682.2199677821</v>
      </c>
      <c r="L82" s="34">
        <v>6391.1260649180012</v>
      </c>
      <c r="M82" s="34">
        <v>8597.6040294630002</v>
      </c>
      <c r="N82" s="34">
        <v>9785.2028915660012</v>
      </c>
      <c r="O82" s="34">
        <v>9352.0534310359999</v>
      </c>
      <c r="P82" s="34">
        <v>9293.0066595939988</v>
      </c>
      <c r="Q82" s="34">
        <v>8782.9298098990002</v>
      </c>
      <c r="R82" s="34">
        <v>8365.2038895229998</v>
      </c>
      <c r="S82" s="34">
        <v>7342.6149292294995</v>
      </c>
      <c r="T82" s="34">
        <v>6661.0237769914993</v>
      </c>
      <c r="U82" s="34">
        <v>6215.0103318769998</v>
      </c>
      <c r="V82" s="34">
        <v>6371.0625143739999</v>
      </c>
      <c r="W82" s="34">
        <v>5376.293305578999</v>
      </c>
      <c r="X82" s="34">
        <v>4996.1373489819998</v>
      </c>
      <c r="Y82" s="34">
        <v>5005.5161648020003</v>
      </c>
      <c r="Z82" s="34">
        <v>4619.6368482999997</v>
      </c>
      <c r="AA82" s="34">
        <v>4423.0532066239994</v>
      </c>
    </row>
    <row r="83" spans="1:27" x14ac:dyDescent="0.35">
      <c r="A83" s="31" t="s">
        <v>123</v>
      </c>
      <c r="B83" s="31" t="s">
        <v>65</v>
      </c>
      <c r="C83" s="34">
        <v>2.3774321999999999E-7</v>
      </c>
      <c r="D83" s="34">
        <v>3.2770379999999997E-7</v>
      </c>
      <c r="E83" s="34">
        <v>3.1628379999999999E-7</v>
      </c>
      <c r="F83" s="34">
        <v>3.008757E-7</v>
      </c>
      <c r="G83" s="34">
        <v>4.1499757000000002E-7</v>
      </c>
      <c r="H83" s="34">
        <v>7.6210672999999898E-7</v>
      </c>
      <c r="I83" s="34">
        <v>7.3398499999999999E-7</v>
      </c>
      <c r="J83" s="34">
        <v>6.9658225000000002E-7</v>
      </c>
      <c r="K83" s="34">
        <v>1.1414674000000001E-6</v>
      </c>
      <c r="L83" s="34">
        <v>2.0444257999999901E-6</v>
      </c>
      <c r="M83" s="34">
        <v>1.8022150000000001E-6</v>
      </c>
      <c r="N83" s="34">
        <v>1.6541638E-6</v>
      </c>
      <c r="O83" s="34">
        <v>1.5807251000000002E-6</v>
      </c>
      <c r="P83" s="34">
        <v>1.3537200999999999E-6</v>
      </c>
      <c r="Q83" s="34">
        <v>1.2933833E-6</v>
      </c>
      <c r="R83" s="34">
        <v>1.1350347E-6</v>
      </c>
      <c r="S83" s="34">
        <v>1.1377605E-6</v>
      </c>
      <c r="T83" s="34">
        <v>1.1709124E-6</v>
      </c>
      <c r="U83" s="34">
        <v>1.0837213000000001E-6</v>
      </c>
      <c r="V83" s="34">
        <v>9.7080914E-7</v>
      </c>
      <c r="W83" s="34">
        <v>1.1984042E-6</v>
      </c>
      <c r="X83" s="34">
        <v>1.2000486000000001E-6</v>
      </c>
      <c r="Y83" s="34">
        <v>1.0122239999999998E-6</v>
      </c>
      <c r="Z83" s="34">
        <v>1.0687353999999902E-6</v>
      </c>
      <c r="AA83" s="34">
        <v>1.0417535E-6</v>
      </c>
    </row>
    <row r="84" spans="1:27" x14ac:dyDescent="0.35">
      <c r="A84" s="31" t="s">
        <v>123</v>
      </c>
      <c r="B84" s="31" t="s">
        <v>34</v>
      </c>
      <c r="C84" s="34">
        <v>3.3726393999999999E-6</v>
      </c>
      <c r="D84" s="34">
        <v>3.6841827000000002E-6</v>
      </c>
      <c r="E84" s="34">
        <v>3.3873252000000001E-6</v>
      </c>
      <c r="F84" s="34">
        <v>3.1816175000000001E-6</v>
      </c>
      <c r="G84" s="34">
        <v>3.1546205000000001E-6</v>
      </c>
      <c r="H84" s="34">
        <v>4.1559120000000006E-6</v>
      </c>
      <c r="I84" s="34">
        <v>4.9605802999999997E-6</v>
      </c>
      <c r="J84" s="34">
        <v>5.2162059999999999E-6</v>
      </c>
      <c r="K84" s="34">
        <v>4.8253479999999998E-6</v>
      </c>
      <c r="L84" s="34">
        <v>7.965545E-6</v>
      </c>
      <c r="M84" s="34">
        <v>1.1358520000000001E-5</v>
      </c>
      <c r="N84" s="34">
        <v>1.1095475000000001E-5</v>
      </c>
      <c r="O84" s="34">
        <v>1.0009686E-5</v>
      </c>
      <c r="P84" s="34">
        <v>9.967402000000001E-6</v>
      </c>
      <c r="Q84" s="34">
        <v>1.0322324999999999E-5</v>
      </c>
      <c r="R84" s="34">
        <v>1.0202608999999999E-5</v>
      </c>
      <c r="S84" s="34">
        <v>9.7921069999999998E-6</v>
      </c>
      <c r="T84" s="34">
        <v>8.8603459999999997E-6</v>
      </c>
      <c r="U84" s="34">
        <v>8.8526510000000001E-6</v>
      </c>
      <c r="V84" s="34">
        <v>9.9593949999999995E-6</v>
      </c>
      <c r="W84" s="34">
        <v>1.09730519999999E-5</v>
      </c>
      <c r="X84" s="34">
        <v>1.0366105500000001E-5</v>
      </c>
      <c r="Y84" s="34">
        <v>1.0743784E-5</v>
      </c>
      <c r="Z84" s="34">
        <v>1.06140375E-5</v>
      </c>
      <c r="AA84" s="34">
        <v>9.7723049999999999E-6</v>
      </c>
    </row>
    <row r="85" spans="1:27" x14ac:dyDescent="0.35">
      <c r="A85" s="31" t="s">
        <v>123</v>
      </c>
      <c r="B85" s="31" t="s">
        <v>70</v>
      </c>
      <c r="C85" s="34">
        <v>0</v>
      </c>
      <c r="D85" s="34">
        <v>0</v>
      </c>
      <c r="E85" s="34">
        <v>0</v>
      </c>
      <c r="F85" s="34">
        <v>4.3195207E-6</v>
      </c>
      <c r="G85" s="34">
        <v>4.6680159999999996E-6</v>
      </c>
      <c r="H85" s="34">
        <v>4.5858882E-6</v>
      </c>
      <c r="I85" s="34">
        <v>4.58992599999999E-6</v>
      </c>
      <c r="J85" s="34">
        <v>4.6376739999999994E-6</v>
      </c>
      <c r="K85" s="34">
        <v>4.5877519999999999E-6</v>
      </c>
      <c r="L85" s="34">
        <v>4.5484415999999996E-6</v>
      </c>
      <c r="M85" s="34">
        <v>5.9907650000000004E-6</v>
      </c>
      <c r="N85" s="34">
        <v>7.2621944999999895E-6</v>
      </c>
      <c r="O85" s="34">
        <v>6.8354909999999996E-6</v>
      </c>
      <c r="P85" s="34">
        <v>6.7474379999999998E-6</v>
      </c>
      <c r="Q85" s="34">
        <v>8.7884190000000007E-6</v>
      </c>
      <c r="R85" s="34">
        <v>9.3369799999999992E-6</v>
      </c>
      <c r="S85" s="34">
        <v>8.7521929999999998E-6</v>
      </c>
      <c r="T85" s="34">
        <v>8.2021500000000007E-6</v>
      </c>
      <c r="U85" s="34">
        <v>9.5629010000000006E-6</v>
      </c>
      <c r="V85" s="34">
        <v>9.3394069999999999E-6</v>
      </c>
      <c r="W85" s="34">
        <v>2.212618E-5</v>
      </c>
      <c r="X85" s="34">
        <v>2.0604715E-5</v>
      </c>
      <c r="Y85" s="34">
        <v>1.9105119999999999E-5</v>
      </c>
      <c r="Z85" s="34">
        <v>1.8765258E-5</v>
      </c>
      <c r="AA85" s="34">
        <v>1.7306898E-5</v>
      </c>
    </row>
    <row r="86" spans="1:27" x14ac:dyDescent="0.35">
      <c r="A86" s="31" t="s">
        <v>123</v>
      </c>
      <c r="B86" s="31" t="s">
        <v>52</v>
      </c>
      <c r="C86" s="34">
        <v>0</v>
      </c>
      <c r="D86" s="34">
        <v>0</v>
      </c>
      <c r="E86" s="34">
        <v>0</v>
      </c>
      <c r="F86" s="34">
        <v>0</v>
      </c>
      <c r="G86" s="34">
        <v>0</v>
      </c>
      <c r="H86" s="34">
        <v>0</v>
      </c>
      <c r="I86" s="34">
        <v>0</v>
      </c>
      <c r="J86" s="34">
        <v>0</v>
      </c>
      <c r="K86" s="34">
        <v>0</v>
      </c>
      <c r="L86" s="34">
        <v>0</v>
      </c>
      <c r="M86" s="34">
        <v>0</v>
      </c>
      <c r="N86" s="34">
        <v>0</v>
      </c>
      <c r="O86" s="34">
        <v>0</v>
      </c>
      <c r="P86" s="34">
        <v>0</v>
      </c>
      <c r="Q86" s="34">
        <v>0</v>
      </c>
      <c r="R86" s="34">
        <v>0</v>
      </c>
      <c r="S86" s="34">
        <v>0</v>
      </c>
      <c r="T86" s="34">
        <v>0</v>
      </c>
      <c r="U86" s="34">
        <v>0</v>
      </c>
      <c r="V86" s="34">
        <v>0</v>
      </c>
      <c r="W86" s="34">
        <v>0</v>
      </c>
      <c r="X86" s="34">
        <v>0</v>
      </c>
      <c r="Y86" s="34">
        <v>0</v>
      </c>
      <c r="Z86" s="34">
        <v>0</v>
      </c>
      <c r="AA86" s="34">
        <v>0</v>
      </c>
    </row>
    <row r="87" spans="1:27" x14ac:dyDescent="0.35">
      <c r="A87" s="38" t="s">
        <v>127</v>
      </c>
      <c r="B87" s="38"/>
      <c r="C87" s="35">
        <v>51553.05254016455</v>
      </c>
      <c r="D87" s="35">
        <v>71870.884225536909</v>
      </c>
      <c r="E87" s="35">
        <v>54079.786230311693</v>
      </c>
      <c r="F87" s="35">
        <v>52182.069938315675</v>
      </c>
      <c r="G87" s="35">
        <v>58218.69586405329</v>
      </c>
      <c r="H87" s="35">
        <v>50621.239185451923</v>
      </c>
      <c r="I87" s="35">
        <v>48272.281281807584</v>
      </c>
      <c r="J87" s="35">
        <v>49414.259588402689</v>
      </c>
      <c r="K87" s="35">
        <v>43443.120311061168</v>
      </c>
      <c r="L87" s="35">
        <v>34182.999918131929</v>
      </c>
      <c r="M87" s="35">
        <v>48478.010929452415</v>
      </c>
      <c r="N87" s="35">
        <v>37480.877521974173</v>
      </c>
      <c r="O87" s="35">
        <v>36150.883703611726</v>
      </c>
      <c r="P87" s="35">
        <v>39575.04373789821</v>
      </c>
      <c r="Q87" s="35">
        <v>34925.802067231874</v>
      </c>
      <c r="R87" s="35">
        <v>32946.657425871541</v>
      </c>
      <c r="S87" s="35">
        <v>33115.914769006064</v>
      </c>
      <c r="T87" s="35">
        <v>28340.769969005909</v>
      </c>
      <c r="U87" s="35">
        <v>22753.459698128016</v>
      </c>
      <c r="V87" s="35">
        <v>29748.560453273709</v>
      </c>
      <c r="W87" s="35">
        <v>21756.040604024303</v>
      </c>
      <c r="X87" s="35">
        <v>20826.706808018047</v>
      </c>
      <c r="Y87" s="35">
        <v>22992.435004764924</v>
      </c>
      <c r="Z87" s="35">
        <v>19994.581201718636</v>
      </c>
      <c r="AA87" s="35">
        <v>18951.09075033195</v>
      </c>
    </row>
    <row r="90" spans="1:27" collapsed="1" x14ac:dyDescent="0.35">
      <c r="A90" s="18" t="s">
        <v>124</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row>
    <row r="91" spans="1:27" x14ac:dyDescent="0.35">
      <c r="A91" s="19" t="s">
        <v>117</v>
      </c>
      <c r="B91" s="19" t="s">
        <v>118</v>
      </c>
      <c r="C91" s="19" t="s">
        <v>75</v>
      </c>
      <c r="D91" s="19" t="s">
        <v>82</v>
      </c>
      <c r="E91" s="19" t="s">
        <v>83</v>
      </c>
      <c r="F91" s="19" t="s">
        <v>84</v>
      </c>
      <c r="G91" s="19" t="s">
        <v>85</v>
      </c>
      <c r="H91" s="19" t="s">
        <v>86</v>
      </c>
      <c r="I91" s="19" t="s">
        <v>87</v>
      </c>
      <c r="J91" s="19" t="s">
        <v>88</v>
      </c>
      <c r="K91" s="19" t="s">
        <v>89</v>
      </c>
      <c r="L91" s="19" t="s">
        <v>90</v>
      </c>
      <c r="M91" s="19" t="s">
        <v>91</v>
      </c>
      <c r="N91" s="19" t="s">
        <v>92</v>
      </c>
      <c r="O91" s="19" t="s">
        <v>93</v>
      </c>
      <c r="P91" s="19" t="s">
        <v>94</v>
      </c>
      <c r="Q91" s="19" t="s">
        <v>95</v>
      </c>
      <c r="R91" s="19" t="s">
        <v>96</v>
      </c>
      <c r="S91" s="19" t="s">
        <v>97</v>
      </c>
      <c r="T91" s="19" t="s">
        <v>98</v>
      </c>
      <c r="U91" s="19" t="s">
        <v>99</v>
      </c>
      <c r="V91" s="19" t="s">
        <v>100</v>
      </c>
      <c r="W91" s="19" t="s">
        <v>101</v>
      </c>
      <c r="X91" s="19" t="s">
        <v>102</v>
      </c>
      <c r="Y91" s="19" t="s">
        <v>103</v>
      </c>
      <c r="Z91" s="19" t="s">
        <v>104</v>
      </c>
      <c r="AA91" s="19" t="s">
        <v>105</v>
      </c>
    </row>
    <row r="92" spans="1:27" x14ac:dyDescent="0.35">
      <c r="A92" s="31" t="s">
        <v>38</v>
      </c>
      <c r="B92" s="31" t="s">
        <v>67</v>
      </c>
      <c r="C92" s="37">
        <v>0.1361447542</v>
      </c>
      <c r="D92" s="37">
        <v>0.13776688445999988</v>
      </c>
      <c r="E92" s="37">
        <v>0.16497743459999997</v>
      </c>
      <c r="F92" s="37">
        <v>0.14508084879999997</v>
      </c>
      <c r="G92" s="37">
        <v>0.1366358426999999</v>
      </c>
      <c r="H92" s="37">
        <v>0.1459148955999999</v>
      </c>
      <c r="I92" s="37">
        <v>0.1330308424999998</v>
      </c>
      <c r="J92" s="37">
        <v>0.11657258585999988</v>
      </c>
      <c r="K92" s="37">
        <v>0.11729201419999999</v>
      </c>
      <c r="L92" s="37">
        <v>0.12075680929999999</v>
      </c>
      <c r="M92" s="37">
        <v>0.1011271006999999</v>
      </c>
      <c r="N92" s="37">
        <v>0.10755974105999998</v>
      </c>
      <c r="O92" s="37">
        <v>8.5364524449999979E-2</v>
      </c>
      <c r="P92" s="37">
        <v>6.6127177539999998E-2</v>
      </c>
      <c r="Q92" s="37">
        <v>7.0096415359999803E-2</v>
      </c>
      <c r="R92" s="37">
        <v>6.5187759599999895E-2</v>
      </c>
      <c r="S92" s="37">
        <v>5.6598261930000004E-2</v>
      </c>
      <c r="T92" s="37">
        <v>5.3430382799999995E-2</v>
      </c>
      <c r="U92" s="37">
        <v>5.1233075399999987E-2</v>
      </c>
      <c r="V92" s="37">
        <v>4.8877296299999901E-2</v>
      </c>
      <c r="W92" s="37">
        <v>4.6930523299999888E-2</v>
      </c>
      <c r="X92" s="37">
        <v>4.2978534839999902E-2</v>
      </c>
      <c r="Y92" s="37">
        <v>3.6600503239999992E-2</v>
      </c>
      <c r="Z92" s="37">
        <v>3.5594644329999897E-2</v>
      </c>
      <c r="AA92" s="37">
        <v>3.2531727249999996E-2</v>
      </c>
    </row>
    <row r="93" spans="1:27" x14ac:dyDescent="0.35">
      <c r="A93" s="31" t="s">
        <v>38</v>
      </c>
      <c r="B93" s="31" t="s">
        <v>113</v>
      </c>
      <c r="C93" s="34">
        <v>369.731762</v>
      </c>
      <c r="D93" s="34">
        <v>1965.0573300000001</v>
      </c>
      <c r="E93" s="34">
        <v>4190.5781999999999</v>
      </c>
      <c r="F93" s="34">
        <v>4318.23855</v>
      </c>
      <c r="G93" s="34">
        <v>7858.5431000000008</v>
      </c>
      <c r="H93" s="34">
        <v>12603.283730000001</v>
      </c>
      <c r="I93" s="34">
        <v>13648.866890000001</v>
      </c>
      <c r="J93" s="34">
        <v>9955.141744999999</v>
      </c>
      <c r="K93" s="34">
        <v>12269.781779999999</v>
      </c>
      <c r="L93" s="34">
        <v>20112.986280000001</v>
      </c>
      <c r="M93" s="34">
        <v>16808.59057</v>
      </c>
      <c r="N93" s="34">
        <v>19495.191409999999</v>
      </c>
      <c r="O93" s="34">
        <v>18686.448280000004</v>
      </c>
      <c r="P93" s="34">
        <v>17850.427390000001</v>
      </c>
      <c r="Q93" s="34">
        <v>22286.77939</v>
      </c>
      <c r="R93" s="34">
        <v>21607.25632</v>
      </c>
      <c r="S93" s="34">
        <v>19157.053519999998</v>
      </c>
      <c r="T93" s="34">
        <v>17507.266310000003</v>
      </c>
      <c r="U93" s="34">
        <v>17864.85612</v>
      </c>
      <c r="V93" s="34">
        <v>19198.576720000001</v>
      </c>
      <c r="W93" s="34">
        <v>17461.68909</v>
      </c>
      <c r="X93" s="34">
        <v>15757.305229999998</v>
      </c>
      <c r="Y93" s="34">
        <v>14616.48005</v>
      </c>
      <c r="Z93" s="34">
        <v>15260.100009999998</v>
      </c>
      <c r="AA93" s="34">
        <v>14113.552610000001</v>
      </c>
    </row>
    <row r="94" spans="1:27" x14ac:dyDescent="0.35">
      <c r="A94" s="31" t="s">
        <v>38</v>
      </c>
      <c r="B94" s="31" t="s">
        <v>72</v>
      </c>
      <c r="C94" s="34">
        <v>0</v>
      </c>
      <c r="D94" s="34">
        <v>0</v>
      </c>
      <c r="E94" s="34">
        <v>0</v>
      </c>
      <c r="F94" s="34">
        <v>0</v>
      </c>
      <c r="G94" s="34">
        <v>0</v>
      </c>
      <c r="H94" s="34">
        <v>0</v>
      </c>
      <c r="I94" s="34">
        <v>0</v>
      </c>
      <c r="J94" s="34">
        <v>0</v>
      </c>
      <c r="K94" s="34">
        <v>0</v>
      </c>
      <c r="L94" s="34">
        <v>0</v>
      </c>
      <c r="M94" s="34">
        <v>0</v>
      </c>
      <c r="N94" s="34">
        <v>0</v>
      </c>
      <c r="O94" s="34">
        <v>0</v>
      </c>
      <c r="P94" s="34">
        <v>0</v>
      </c>
      <c r="Q94" s="34">
        <v>0</v>
      </c>
      <c r="R94" s="34">
        <v>0</v>
      </c>
      <c r="S94" s="34">
        <v>0</v>
      </c>
      <c r="T94" s="34">
        <v>0</v>
      </c>
      <c r="U94" s="34">
        <v>0</v>
      </c>
      <c r="V94" s="34">
        <v>0</v>
      </c>
      <c r="W94" s="34">
        <v>0</v>
      </c>
      <c r="X94" s="34">
        <v>0</v>
      </c>
      <c r="Y94" s="34">
        <v>0</v>
      </c>
      <c r="Z94" s="34">
        <v>0</v>
      </c>
      <c r="AA94" s="34">
        <v>0</v>
      </c>
    </row>
    <row r="95" spans="1:27" x14ac:dyDescent="0.3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row>
    <row r="96" spans="1:27" x14ac:dyDescent="0.35">
      <c r="A96" s="19" t="s">
        <v>117</v>
      </c>
      <c r="B96" s="19" t="s">
        <v>118</v>
      </c>
      <c r="C96" s="19" t="s">
        <v>75</v>
      </c>
      <c r="D96" s="19" t="s">
        <v>82</v>
      </c>
      <c r="E96" s="19" t="s">
        <v>83</v>
      </c>
      <c r="F96" s="19" t="s">
        <v>84</v>
      </c>
      <c r="G96" s="19" t="s">
        <v>85</v>
      </c>
      <c r="H96" s="19" t="s">
        <v>86</v>
      </c>
      <c r="I96" s="19" t="s">
        <v>87</v>
      </c>
      <c r="J96" s="19" t="s">
        <v>88</v>
      </c>
      <c r="K96" s="19" t="s">
        <v>89</v>
      </c>
      <c r="L96" s="19" t="s">
        <v>90</v>
      </c>
      <c r="M96" s="19" t="s">
        <v>91</v>
      </c>
      <c r="N96" s="19" t="s">
        <v>92</v>
      </c>
      <c r="O96" s="19" t="s">
        <v>93</v>
      </c>
      <c r="P96" s="19" t="s">
        <v>94</v>
      </c>
      <c r="Q96" s="19" t="s">
        <v>95</v>
      </c>
      <c r="R96" s="19" t="s">
        <v>96</v>
      </c>
      <c r="S96" s="19" t="s">
        <v>97</v>
      </c>
      <c r="T96" s="19" t="s">
        <v>98</v>
      </c>
      <c r="U96" s="19" t="s">
        <v>99</v>
      </c>
      <c r="V96" s="19" t="s">
        <v>100</v>
      </c>
      <c r="W96" s="19" t="s">
        <v>101</v>
      </c>
      <c r="X96" s="19" t="s">
        <v>102</v>
      </c>
      <c r="Y96" s="19" t="s">
        <v>103</v>
      </c>
      <c r="Z96" s="19" t="s">
        <v>104</v>
      </c>
      <c r="AA96" s="19" t="s">
        <v>105</v>
      </c>
    </row>
    <row r="97" spans="1:27" x14ac:dyDescent="0.35">
      <c r="A97" s="31" t="s">
        <v>119</v>
      </c>
      <c r="B97" s="31" t="s">
        <v>67</v>
      </c>
      <c r="C97" s="34">
        <v>0</v>
      </c>
      <c r="D97" s="34">
        <v>0</v>
      </c>
      <c r="E97" s="34">
        <v>0</v>
      </c>
      <c r="F97" s="34">
        <v>0</v>
      </c>
      <c r="G97" s="34">
        <v>0</v>
      </c>
      <c r="H97" s="34">
        <v>0</v>
      </c>
      <c r="I97" s="34">
        <v>0</v>
      </c>
      <c r="J97" s="34">
        <v>0</v>
      </c>
      <c r="K97" s="34">
        <v>0</v>
      </c>
      <c r="L97" s="34">
        <v>0</v>
      </c>
      <c r="M97" s="34">
        <v>0</v>
      </c>
      <c r="N97" s="34">
        <v>0</v>
      </c>
      <c r="O97" s="34">
        <v>0</v>
      </c>
      <c r="P97" s="34">
        <v>0</v>
      </c>
      <c r="Q97" s="34">
        <v>0</v>
      </c>
      <c r="R97" s="34">
        <v>0</v>
      </c>
      <c r="S97" s="34">
        <v>0</v>
      </c>
      <c r="T97" s="34">
        <v>0</v>
      </c>
      <c r="U97" s="34">
        <v>0</v>
      </c>
      <c r="V97" s="34">
        <v>0</v>
      </c>
      <c r="W97" s="34">
        <v>0</v>
      </c>
      <c r="X97" s="34">
        <v>0</v>
      </c>
      <c r="Y97" s="34">
        <v>0</v>
      </c>
      <c r="Z97" s="34">
        <v>0</v>
      </c>
      <c r="AA97" s="34">
        <v>0</v>
      </c>
    </row>
    <row r="98" spans="1:27" x14ac:dyDescent="0.35">
      <c r="A98" s="31" t="s">
        <v>119</v>
      </c>
      <c r="B98" s="31" t="s">
        <v>113</v>
      </c>
      <c r="C98" s="34">
        <v>79.392511999999996</v>
      </c>
      <c r="D98" s="34">
        <v>1195.71327</v>
      </c>
      <c r="E98" s="34">
        <v>2248.0920000000001</v>
      </c>
      <c r="F98" s="34">
        <v>2550.7786499999997</v>
      </c>
      <c r="G98" s="34">
        <v>6295.9070000000002</v>
      </c>
      <c r="H98" s="34">
        <v>10470.010530000001</v>
      </c>
      <c r="I98" s="34">
        <v>11621.45649</v>
      </c>
      <c r="J98" s="34">
        <v>8233.1707449999994</v>
      </c>
      <c r="K98" s="34">
        <v>10421.714379999999</v>
      </c>
      <c r="L98" s="34">
        <v>17666.078280000002</v>
      </c>
      <c r="M98" s="34">
        <v>14770.65357</v>
      </c>
      <c r="N98" s="34">
        <v>17205.391909999998</v>
      </c>
      <c r="O98" s="34">
        <v>16795.902380000003</v>
      </c>
      <c r="P98" s="34">
        <v>15862.928390000001</v>
      </c>
      <c r="Q98" s="34">
        <v>19811.865890000001</v>
      </c>
      <c r="R98" s="34">
        <v>19302.06452</v>
      </c>
      <c r="S98" s="34">
        <v>17417.339919999999</v>
      </c>
      <c r="T98" s="34">
        <v>15864.223310000001</v>
      </c>
      <c r="U98" s="34">
        <v>16200.50072</v>
      </c>
      <c r="V98" s="34">
        <v>17436.009320000001</v>
      </c>
      <c r="W98" s="34">
        <v>15876.623589999999</v>
      </c>
      <c r="X98" s="34">
        <v>14252.510629999999</v>
      </c>
      <c r="Y98" s="34">
        <v>13439.991050000001</v>
      </c>
      <c r="Z98" s="34">
        <v>13929.332109999999</v>
      </c>
      <c r="AA98" s="34">
        <v>12967.172410000001</v>
      </c>
    </row>
    <row r="99" spans="1:27" x14ac:dyDescent="0.35">
      <c r="A99" s="31" t="s">
        <v>119</v>
      </c>
      <c r="B99" s="31" t="s">
        <v>72</v>
      </c>
      <c r="C99" s="34">
        <v>0</v>
      </c>
      <c r="D99" s="34">
        <v>0</v>
      </c>
      <c r="E99" s="34">
        <v>0</v>
      </c>
      <c r="F99" s="34">
        <v>0</v>
      </c>
      <c r="G99" s="34">
        <v>0</v>
      </c>
      <c r="H99" s="34">
        <v>0</v>
      </c>
      <c r="I99" s="34">
        <v>0</v>
      </c>
      <c r="J99" s="34">
        <v>0</v>
      </c>
      <c r="K99" s="34">
        <v>0</v>
      </c>
      <c r="L99" s="34">
        <v>0</v>
      </c>
      <c r="M99" s="34">
        <v>0</v>
      </c>
      <c r="N99" s="34">
        <v>0</v>
      </c>
      <c r="O99" s="34">
        <v>0</v>
      </c>
      <c r="P99" s="34">
        <v>0</v>
      </c>
      <c r="Q99" s="34">
        <v>0</v>
      </c>
      <c r="R99" s="34">
        <v>0</v>
      </c>
      <c r="S99" s="34">
        <v>0</v>
      </c>
      <c r="T99" s="34">
        <v>0</v>
      </c>
      <c r="U99" s="34">
        <v>0</v>
      </c>
      <c r="V99" s="34">
        <v>0</v>
      </c>
      <c r="W99" s="34">
        <v>0</v>
      </c>
      <c r="X99" s="34">
        <v>0</v>
      </c>
      <c r="Y99" s="34">
        <v>0</v>
      </c>
      <c r="Z99" s="34">
        <v>0</v>
      </c>
      <c r="AA99" s="34">
        <v>0</v>
      </c>
    </row>
    <row r="100" spans="1:27" x14ac:dyDescent="0.3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row>
    <row r="101" spans="1:27" x14ac:dyDescent="0.35">
      <c r="A101" s="19" t="s">
        <v>117</v>
      </c>
      <c r="B101" s="19" t="s">
        <v>118</v>
      </c>
      <c r="C101" s="19" t="s">
        <v>75</v>
      </c>
      <c r="D101" s="19" t="s">
        <v>82</v>
      </c>
      <c r="E101" s="19" t="s">
        <v>83</v>
      </c>
      <c r="F101" s="19" t="s">
        <v>84</v>
      </c>
      <c r="G101" s="19" t="s">
        <v>85</v>
      </c>
      <c r="H101" s="19" t="s">
        <v>86</v>
      </c>
      <c r="I101" s="19" t="s">
        <v>87</v>
      </c>
      <c r="J101" s="19" t="s">
        <v>88</v>
      </c>
      <c r="K101" s="19" t="s">
        <v>89</v>
      </c>
      <c r="L101" s="19" t="s">
        <v>90</v>
      </c>
      <c r="M101" s="19" t="s">
        <v>91</v>
      </c>
      <c r="N101" s="19" t="s">
        <v>92</v>
      </c>
      <c r="O101" s="19" t="s">
        <v>93</v>
      </c>
      <c r="P101" s="19" t="s">
        <v>94</v>
      </c>
      <c r="Q101" s="19" t="s">
        <v>95</v>
      </c>
      <c r="R101" s="19" t="s">
        <v>96</v>
      </c>
      <c r="S101" s="19" t="s">
        <v>97</v>
      </c>
      <c r="T101" s="19" t="s">
        <v>98</v>
      </c>
      <c r="U101" s="19" t="s">
        <v>99</v>
      </c>
      <c r="V101" s="19" t="s">
        <v>100</v>
      </c>
      <c r="W101" s="19" t="s">
        <v>101</v>
      </c>
      <c r="X101" s="19" t="s">
        <v>102</v>
      </c>
      <c r="Y101" s="19" t="s">
        <v>103</v>
      </c>
      <c r="Z101" s="19" t="s">
        <v>104</v>
      </c>
      <c r="AA101" s="19" t="s">
        <v>105</v>
      </c>
    </row>
    <row r="102" spans="1:27" x14ac:dyDescent="0.35">
      <c r="A102" s="31" t="s">
        <v>120</v>
      </c>
      <c r="B102" s="31" t="s">
        <v>67</v>
      </c>
      <c r="C102" s="34">
        <v>2.7505349300000002E-2</v>
      </c>
      <c r="D102" s="34">
        <v>4.1470700859999897E-2</v>
      </c>
      <c r="E102" s="34">
        <v>5.8728488199999998E-2</v>
      </c>
      <c r="F102" s="34">
        <v>5.6132379899999994E-2</v>
      </c>
      <c r="G102" s="34">
        <v>5.3314793999999902E-2</v>
      </c>
      <c r="H102" s="34">
        <v>6.2609680000000001E-2</v>
      </c>
      <c r="I102" s="34">
        <v>5.5862036399999891E-2</v>
      </c>
      <c r="J102" s="34">
        <v>4.5215194659999992E-2</v>
      </c>
      <c r="K102" s="34">
        <v>4.7282001199999993E-2</v>
      </c>
      <c r="L102" s="34">
        <v>5.1295910300000004E-2</v>
      </c>
      <c r="M102" s="34">
        <v>4.3310397499999903E-2</v>
      </c>
      <c r="N102" s="34">
        <v>4.6783186059999995E-2</v>
      </c>
      <c r="O102" s="34">
        <v>4.4311696749999997E-2</v>
      </c>
      <c r="P102" s="34">
        <v>3.8136398340000002E-2</v>
      </c>
      <c r="Q102" s="34">
        <v>4.1105092259999899E-2</v>
      </c>
      <c r="R102" s="34">
        <v>3.7595825799999899E-2</v>
      </c>
      <c r="S102" s="34">
        <v>3.1742071230000002E-2</v>
      </c>
      <c r="T102" s="34">
        <v>3.05905078E-2</v>
      </c>
      <c r="U102" s="34">
        <v>2.9108600199999998E-2</v>
      </c>
      <c r="V102" s="34">
        <v>2.8620022399999896E-2</v>
      </c>
      <c r="W102" s="34">
        <v>2.6462368399999988E-2</v>
      </c>
      <c r="X102" s="34">
        <v>2.423486004E-2</v>
      </c>
      <c r="Y102" s="34">
        <v>2.028842803999999E-2</v>
      </c>
      <c r="Z102" s="34">
        <v>2.1092087629999898E-2</v>
      </c>
      <c r="AA102" s="34">
        <v>1.923601325E-2</v>
      </c>
    </row>
    <row r="103" spans="1:27" x14ac:dyDescent="0.35">
      <c r="A103" s="31" t="s">
        <v>120</v>
      </c>
      <c r="B103" s="31" t="s">
        <v>113</v>
      </c>
      <c r="C103" s="34">
        <v>290.33924999999999</v>
      </c>
      <c r="D103" s="34">
        <v>769.34406000000001</v>
      </c>
      <c r="E103" s="34">
        <v>1942.4862000000001</v>
      </c>
      <c r="F103" s="34">
        <v>1767.4598999999998</v>
      </c>
      <c r="G103" s="34">
        <v>1562.6361000000002</v>
      </c>
      <c r="H103" s="34">
        <v>2133.2732000000001</v>
      </c>
      <c r="I103" s="34">
        <v>2027.4104</v>
      </c>
      <c r="J103" s="34">
        <v>1721.971</v>
      </c>
      <c r="K103" s="34">
        <v>1848.0673999999999</v>
      </c>
      <c r="L103" s="34">
        <v>2446.9079999999999</v>
      </c>
      <c r="M103" s="34">
        <v>2037.9369999999999</v>
      </c>
      <c r="N103" s="34">
        <v>2289.7995000000001</v>
      </c>
      <c r="O103" s="34">
        <v>1890.5458999999998</v>
      </c>
      <c r="P103" s="34">
        <v>1987.499</v>
      </c>
      <c r="Q103" s="34">
        <v>2474.9135000000001</v>
      </c>
      <c r="R103" s="34">
        <v>2305.1917999999996</v>
      </c>
      <c r="S103" s="34">
        <v>1739.7136</v>
      </c>
      <c r="T103" s="34">
        <v>1643.0429999999999</v>
      </c>
      <c r="U103" s="34">
        <v>1664.3553999999999</v>
      </c>
      <c r="V103" s="34">
        <v>1762.5673999999999</v>
      </c>
      <c r="W103" s="34">
        <v>1585.0654999999999</v>
      </c>
      <c r="X103" s="34">
        <v>1504.7946000000002</v>
      </c>
      <c r="Y103" s="34">
        <v>1176.489</v>
      </c>
      <c r="Z103" s="34">
        <v>1330.7678999999998</v>
      </c>
      <c r="AA103" s="34">
        <v>1146.3802000000001</v>
      </c>
    </row>
    <row r="104" spans="1:27" x14ac:dyDescent="0.35">
      <c r="A104" s="31" t="s">
        <v>120</v>
      </c>
      <c r="B104" s="31" t="s">
        <v>72</v>
      </c>
      <c r="C104" s="34">
        <v>0</v>
      </c>
      <c r="D104" s="34">
        <v>0</v>
      </c>
      <c r="E104" s="34">
        <v>0</v>
      </c>
      <c r="F104" s="34">
        <v>0</v>
      </c>
      <c r="G104" s="34">
        <v>0</v>
      </c>
      <c r="H104" s="34">
        <v>0</v>
      </c>
      <c r="I104" s="34">
        <v>0</v>
      </c>
      <c r="J104" s="34">
        <v>0</v>
      </c>
      <c r="K104" s="34">
        <v>0</v>
      </c>
      <c r="L104" s="34">
        <v>0</v>
      </c>
      <c r="M104" s="34">
        <v>0</v>
      </c>
      <c r="N104" s="34">
        <v>0</v>
      </c>
      <c r="O104" s="34">
        <v>0</v>
      </c>
      <c r="P104" s="34">
        <v>0</v>
      </c>
      <c r="Q104" s="34">
        <v>0</v>
      </c>
      <c r="R104" s="34">
        <v>0</v>
      </c>
      <c r="S104" s="34">
        <v>0</v>
      </c>
      <c r="T104" s="34">
        <v>0</v>
      </c>
      <c r="U104" s="34">
        <v>0</v>
      </c>
      <c r="V104" s="34">
        <v>0</v>
      </c>
      <c r="W104" s="34">
        <v>0</v>
      </c>
      <c r="X104" s="34">
        <v>0</v>
      </c>
      <c r="Y104" s="34">
        <v>0</v>
      </c>
      <c r="Z104" s="34">
        <v>0</v>
      </c>
      <c r="AA104" s="34">
        <v>0</v>
      </c>
    </row>
    <row r="105" spans="1:27" x14ac:dyDescent="0.3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row>
    <row r="106" spans="1:27" x14ac:dyDescent="0.35">
      <c r="A106" s="19" t="s">
        <v>117</v>
      </c>
      <c r="B106" s="19" t="s">
        <v>118</v>
      </c>
      <c r="C106" s="19" t="s">
        <v>75</v>
      </c>
      <c r="D106" s="19" t="s">
        <v>82</v>
      </c>
      <c r="E106" s="19" t="s">
        <v>83</v>
      </c>
      <c r="F106" s="19" t="s">
        <v>84</v>
      </c>
      <c r="G106" s="19" t="s">
        <v>85</v>
      </c>
      <c r="H106" s="19" t="s">
        <v>86</v>
      </c>
      <c r="I106" s="19" t="s">
        <v>87</v>
      </c>
      <c r="J106" s="19" t="s">
        <v>88</v>
      </c>
      <c r="K106" s="19" t="s">
        <v>89</v>
      </c>
      <c r="L106" s="19" t="s">
        <v>90</v>
      </c>
      <c r="M106" s="19" t="s">
        <v>91</v>
      </c>
      <c r="N106" s="19" t="s">
        <v>92</v>
      </c>
      <c r="O106" s="19" t="s">
        <v>93</v>
      </c>
      <c r="P106" s="19" t="s">
        <v>94</v>
      </c>
      <c r="Q106" s="19" t="s">
        <v>95</v>
      </c>
      <c r="R106" s="19" t="s">
        <v>96</v>
      </c>
      <c r="S106" s="19" t="s">
        <v>97</v>
      </c>
      <c r="T106" s="19" t="s">
        <v>98</v>
      </c>
      <c r="U106" s="19" t="s">
        <v>99</v>
      </c>
      <c r="V106" s="19" t="s">
        <v>100</v>
      </c>
      <c r="W106" s="19" t="s">
        <v>101</v>
      </c>
      <c r="X106" s="19" t="s">
        <v>102</v>
      </c>
      <c r="Y106" s="19" t="s">
        <v>103</v>
      </c>
      <c r="Z106" s="19" t="s">
        <v>104</v>
      </c>
      <c r="AA106" s="19" t="s">
        <v>105</v>
      </c>
    </row>
    <row r="107" spans="1:27" x14ac:dyDescent="0.35">
      <c r="A107" s="31" t="s">
        <v>121</v>
      </c>
      <c r="B107" s="31" t="s">
        <v>67</v>
      </c>
      <c r="C107" s="34">
        <v>3.6015053000000005E-2</v>
      </c>
      <c r="D107" s="34">
        <v>3.000639749999999E-2</v>
      </c>
      <c r="E107" s="34">
        <v>3.2165255999999996E-2</v>
      </c>
      <c r="F107" s="34">
        <v>2.8140902199999991E-2</v>
      </c>
      <c r="G107" s="34">
        <v>2.7487569999999992E-2</v>
      </c>
      <c r="H107" s="34">
        <v>2.7927004999999901E-2</v>
      </c>
      <c r="I107" s="34">
        <v>2.5317004699999899E-2</v>
      </c>
      <c r="J107" s="34">
        <v>2.5413909699999997E-2</v>
      </c>
      <c r="K107" s="34">
        <v>2.4564704499999999E-2</v>
      </c>
      <c r="L107" s="34">
        <v>2.6817778699999992E-2</v>
      </c>
      <c r="M107" s="34">
        <v>1.9134704299999999E-2</v>
      </c>
      <c r="N107" s="34">
        <v>2.259047199999999E-2</v>
      </c>
      <c r="O107" s="34">
        <v>5.8893800000000005E-3</v>
      </c>
      <c r="P107" s="34">
        <v>5.1622459999999997E-3</v>
      </c>
      <c r="Q107" s="34">
        <v>5.6935735000000001E-3</v>
      </c>
      <c r="R107" s="34">
        <v>5.3324714000000002E-3</v>
      </c>
      <c r="S107" s="34">
        <v>4.9173465000000001E-3</v>
      </c>
      <c r="T107" s="34">
        <v>4.5900580000000002E-3</v>
      </c>
      <c r="U107" s="34">
        <v>4.44735859999999E-3</v>
      </c>
      <c r="V107" s="34">
        <v>4.1894903000000002E-3</v>
      </c>
      <c r="W107" s="34">
        <v>4.320412E-3</v>
      </c>
      <c r="X107" s="34">
        <v>4.0226079999999996E-3</v>
      </c>
      <c r="Y107" s="34">
        <v>3.4617794E-3</v>
      </c>
      <c r="Z107" s="34">
        <v>3.2276539999999999E-3</v>
      </c>
      <c r="AA107" s="34">
        <v>3.1798289999999999E-3</v>
      </c>
    </row>
    <row r="108" spans="1:27" x14ac:dyDescent="0.35">
      <c r="A108" s="31" t="s">
        <v>121</v>
      </c>
      <c r="B108" s="31" t="s">
        <v>113</v>
      </c>
      <c r="C108" s="34">
        <v>0</v>
      </c>
      <c r="D108" s="34">
        <v>0</v>
      </c>
      <c r="E108" s="34">
        <v>0</v>
      </c>
      <c r="F108" s="34">
        <v>0</v>
      </c>
      <c r="G108" s="34">
        <v>0</v>
      </c>
      <c r="H108" s="34">
        <v>0</v>
      </c>
      <c r="I108" s="34">
        <v>0</v>
      </c>
      <c r="J108" s="34">
        <v>0</v>
      </c>
      <c r="K108" s="34">
        <v>0</v>
      </c>
      <c r="L108" s="34">
        <v>0</v>
      </c>
      <c r="M108" s="34">
        <v>0</v>
      </c>
      <c r="N108" s="34">
        <v>0</v>
      </c>
      <c r="O108" s="34">
        <v>0</v>
      </c>
      <c r="P108" s="34">
        <v>0</v>
      </c>
      <c r="Q108" s="34">
        <v>0</v>
      </c>
      <c r="R108" s="34">
        <v>0</v>
      </c>
      <c r="S108" s="34">
        <v>0</v>
      </c>
      <c r="T108" s="34">
        <v>0</v>
      </c>
      <c r="U108" s="34">
        <v>0</v>
      </c>
      <c r="V108" s="34">
        <v>0</v>
      </c>
      <c r="W108" s="34">
        <v>0</v>
      </c>
      <c r="X108" s="34">
        <v>0</v>
      </c>
      <c r="Y108" s="34">
        <v>0</v>
      </c>
      <c r="Z108" s="34">
        <v>0</v>
      </c>
      <c r="AA108" s="34">
        <v>0</v>
      </c>
    </row>
    <row r="109" spans="1:27" x14ac:dyDescent="0.35">
      <c r="A109" s="31" t="s">
        <v>121</v>
      </c>
      <c r="B109" s="31" t="s">
        <v>72</v>
      </c>
      <c r="C109" s="34">
        <v>0</v>
      </c>
      <c r="D109" s="34">
        <v>0</v>
      </c>
      <c r="E109" s="34">
        <v>0</v>
      </c>
      <c r="F109" s="34">
        <v>0</v>
      </c>
      <c r="G109" s="34">
        <v>0</v>
      </c>
      <c r="H109" s="34">
        <v>0</v>
      </c>
      <c r="I109" s="34">
        <v>0</v>
      </c>
      <c r="J109" s="34">
        <v>0</v>
      </c>
      <c r="K109" s="34">
        <v>0</v>
      </c>
      <c r="L109" s="34">
        <v>0</v>
      </c>
      <c r="M109" s="34">
        <v>0</v>
      </c>
      <c r="N109" s="34">
        <v>0</v>
      </c>
      <c r="O109" s="34">
        <v>0</v>
      </c>
      <c r="P109" s="34">
        <v>0</v>
      </c>
      <c r="Q109" s="34">
        <v>0</v>
      </c>
      <c r="R109" s="34">
        <v>0</v>
      </c>
      <c r="S109" s="34">
        <v>0</v>
      </c>
      <c r="T109" s="34">
        <v>0</v>
      </c>
      <c r="U109" s="34">
        <v>0</v>
      </c>
      <c r="V109" s="34">
        <v>0</v>
      </c>
      <c r="W109" s="34">
        <v>0</v>
      </c>
      <c r="X109" s="34">
        <v>0</v>
      </c>
      <c r="Y109" s="34">
        <v>0</v>
      </c>
      <c r="Z109" s="34">
        <v>0</v>
      </c>
      <c r="AA109" s="34">
        <v>0</v>
      </c>
    </row>
    <row r="110" spans="1:27" x14ac:dyDescent="0.3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row>
    <row r="111" spans="1:27" x14ac:dyDescent="0.35">
      <c r="A111" s="19" t="s">
        <v>117</v>
      </c>
      <c r="B111" s="19" t="s">
        <v>118</v>
      </c>
      <c r="C111" s="19" t="s">
        <v>75</v>
      </c>
      <c r="D111" s="19" t="s">
        <v>82</v>
      </c>
      <c r="E111" s="19" t="s">
        <v>83</v>
      </c>
      <c r="F111" s="19" t="s">
        <v>84</v>
      </c>
      <c r="G111" s="19" t="s">
        <v>85</v>
      </c>
      <c r="H111" s="19" t="s">
        <v>86</v>
      </c>
      <c r="I111" s="19" t="s">
        <v>87</v>
      </c>
      <c r="J111" s="19" t="s">
        <v>88</v>
      </c>
      <c r="K111" s="19" t="s">
        <v>89</v>
      </c>
      <c r="L111" s="19" t="s">
        <v>90</v>
      </c>
      <c r="M111" s="19" t="s">
        <v>91</v>
      </c>
      <c r="N111" s="19" t="s">
        <v>92</v>
      </c>
      <c r="O111" s="19" t="s">
        <v>93</v>
      </c>
      <c r="P111" s="19" t="s">
        <v>94</v>
      </c>
      <c r="Q111" s="19" t="s">
        <v>95</v>
      </c>
      <c r="R111" s="19" t="s">
        <v>96</v>
      </c>
      <c r="S111" s="19" t="s">
        <v>97</v>
      </c>
      <c r="T111" s="19" t="s">
        <v>98</v>
      </c>
      <c r="U111" s="19" t="s">
        <v>99</v>
      </c>
      <c r="V111" s="19" t="s">
        <v>100</v>
      </c>
      <c r="W111" s="19" t="s">
        <v>101</v>
      </c>
      <c r="X111" s="19" t="s">
        <v>102</v>
      </c>
      <c r="Y111" s="19" t="s">
        <v>103</v>
      </c>
      <c r="Z111" s="19" t="s">
        <v>104</v>
      </c>
      <c r="AA111" s="19" t="s">
        <v>105</v>
      </c>
    </row>
    <row r="112" spans="1:27" x14ac:dyDescent="0.35">
      <c r="A112" s="31" t="s">
        <v>122</v>
      </c>
      <c r="B112" s="31" t="s">
        <v>67</v>
      </c>
      <c r="C112" s="34">
        <v>7.2624351899999995E-2</v>
      </c>
      <c r="D112" s="34">
        <v>6.6289786099999998E-2</v>
      </c>
      <c r="E112" s="34">
        <v>7.4083690399999985E-2</v>
      </c>
      <c r="F112" s="34">
        <v>6.0807566699999989E-2</v>
      </c>
      <c r="G112" s="34">
        <v>5.5833478700000008E-2</v>
      </c>
      <c r="H112" s="34">
        <v>5.5378210599999998E-2</v>
      </c>
      <c r="I112" s="34">
        <v>5.1851801400000001E-2</v>
      </c>
      <c r="J112" s="34">
        <v>4.594348149999989E-2</v>
      </c>
      <c r="K112" s="34">
        <v>4.5445308500000003E-2</v>
      </c>
      <c r="L112" s="34">
        <v>4.264312029999999E-2</v>
      </c>
      <c r="M112" s="34">
        <v>3.86819989E-2</v>
      </c>
      <c r="N112" s="34">
        <v>3.8186082999999996E-2</v>
      </c>
      <c r="O112" s="34">
        <v>3.5163447699999989E-2</v>
      </c>
      <c r="P112" s="34">
        <v>2.2828533199999997E-2</v>
      </c>
      <c r="Q112" s="34">
        <v>2.32977495999999E-2</v>
      </c>
      <c r="R112" s="34">
        <v>2.2259462399999999E-2</v>
      </c>
      <c r="S112" s="34">
        <v>1.99388442E-2</v>
      </c>
      <c r="T112" s="34">
        <v>1.8249816999999991E-2</v>
      </c>
      <c r="U112" s="34">
        <v>1.7677116600000001E-2</v>
      </c>
      <c r="V112" s="34">
        <v>1.60677836E-2</v>
      </c>
      <c r="W112" s="34">
        <v>1.6147742899999901E-2</v>
      </c>
      <c r="X112" s="34">
        <v>1.4721066799999899E-2</v>
      </c>
      <c r="Y112" s="34">
        <v>1.2850295800000001E-2</v>
      </c>
      <c r="Z112" s="34">
        <v>1.1274902700000001E-2</v>
      </c>
      <c r="AA112" s="34">
        <v>1.0115885E-2</v>
      </c>
    </row>
    <row r="113" spans="1:27" x14ac:dyDescent="0.35">
      <c r="A113" s="31" t="s">
        <v>122</v>
      </c>
      <c r="B113" s="31" t="s">
        <v>113</v>
      </c>
      <c r="C113" s="34">
        <v>0</v>
      </c>
      <c r="D113" s="34">
        <v>0</v>
      </c>
      <c r="E113" s="34">
        <v>0</v>
      </c>
      <c r="F113" s="34">
        <v>0</v>
      </c>
      <c r="G113" s="34">
        <v>0</v>
      </c>
      <c r="H113" s="34">
        <v>0</v>
      </c>
      <c r="I113" s="34">
        <v>0</v>
      </c>
      <c r="J113" s="34">
        <v>0</v>
      </c>
      <c r="K113" s="34">
        <v>0</v>
      </c>
      <c r="L113" s="34">
        <v>0</v>
      </c>
      <c r="M113" s="34">
        <v>0</v>
      </c>
      <c r="N113" s="34">
        <v>0</v>
      </c>
      <c r="O113" s="34">
        <v>0</v>
      </c>
      <c r="P113" s="34">
        <v>0</v>
      </c>
      <c r="Q113" s="34">
        <v>0</v>
      </c>
      <c r="R113" s="34">
        <v>0</v>
      </c>
      <c r="S113" s="34">
        <v>0</v>
      </c>
      <c r="T113" s="34">
        <v>0</v>
      </c>
      <c r="U113" s="34">
        <v>0</v>
      </c>
      <c r="V113" s="34">
        <v>0</v>
      </c>
      <c r="W113" s="34">
        <v>0</v>
      </c>
      <c r="X113" s="34">
        <v>0</v>
      </c>
      <c r="Y113" s="34">
        <v>0</v>
      </c>
      <c r="Z113" s="34">
        <v>0</v>
      </c>
      <c r="AA113" s="34">
        <v>0</v>
      </c>
    </row>
    <row r="114" spans="1:27" x14ac:dyDescent="0.35">
      <c r="A114" s="31" t="s">
        <v>122</v>
      </c>
      <c r="B114" s="31" t="s">
        <v>72</v>
      </c>
      <c r="C114" s="34">
        <v>0</v>
      </c>
      <c r="D114" s="34">
        <v>0</v>
      </c>
      <c r="E114" s="34">
        <v>0</v>
      </c>
      <c r="F114" s="34">
        <v>0</v>
      </c>
      <c r="G114" s="34">
        <v>0</v>
      </c>
      <c r="H114" s="34">
        <v>0</v>
      </c>
      <c r="I114" s="34">
        <v>0</v>
      </c>
      <c r="J114" s="34">
        <v>0</v>
      </c>
      <c r="K114" s="34">
        <v>0</v>
      </c>
      <c r="L114" s="34">
        <v>0</v>
      </c>
      <c r="M114" s="34">
        <v>0</v>
      </c>
      <c r="N114" s="34">
        <v>0</v>
      </c>
      <c r="O114" s="34">
        <v>0</v>
      </c>
      <c r="P114" s="34">
        <v>0</v>
      </c>
      <c r="Q114" s="34">
        <v>0</v>
      </c>
      <c r="R114" s="34">
        <v>0</v>
      </c>
      <c r="S114" s="34">
        <v>0</v>
      </c>
      <c r="T114" s="34">
        <v>0</v>
      </c>
      <c r="U114" s="34">
        <v>0</v>
      </c>
      <c r="V114" s="34">
        <v>0</v>
      </c>
      <c r="W114" s="34">
        <v>0</v>
      </c>
      <c r="X114" s="34">
        <v>0</v>
      </c>
      <c r="Y114" s="34">
        <v>0</v>
      </c>
      <c r="Z114" s="34">
        <v>0</v>
      </c>
      <c r="AA114" s="34">
        <v>0</v>
      </c>
    </row>
    <row r="116" spans="1:27" x14ac:dyDescent="0.35">
      <c r="A116" s="19" t="s">
        <v>117</v>
      </c>
      <c r="B116" s="19" t="s">
        <v>118</v>
      </c>
      <c r="C116" s="19" t="s">
        <v>75</v>
      </c>
      <c r="D116" s="19" t="s">
        <v>82</v>
      </c>
      <c r="E116" s="19" t="s">
        <v>83</v>
      </c>
      <c r="F116" s="19" t="s">
        <v>84</v>
      </c>
      <c r="G116" s="19" t="s">
        <v>85</v>
      </c>
      <c r="H116" s="19" t="s">
        <v>86</v>
      </c>
      <c r="I116" s="19" t="s">
        <v>87</v>
      </c>
      <c r="J116" s="19" t="s">
        <v>88</v>
      </c>
      <c r="K116" s="19" t="s">
        <v>89</v>
      </c>
      <c r="L116" s="19" t="s">
        <v>90</v>
      </c>
      <c r="M116" s="19" t="s">
        <v>91</v>
      </c>
      <c r="N116" s="19" t="s">
        <v>92</v>
      </c>
      <c r="O116" s="19" t="s">
        <v>93</v>
      </c>
      <c r="P116" s="19" t="s">
        <v>94</v>
      </c>
      <c r="Q116" s="19" t="s">
        <v>95</v>
      </c>
      <c r="R116" s="19" t="s">
        <v>96</v>
      </c>
      <c r="S116" s="19" t="s">
        <v>97</v>
      </c>
      <c r="T116" s="19" t="s">
        <v>98</v>
      </c>
      <c r="U116" s="19" t="s">
        <v>99</v>
      </c>
      <c r="V116" s="19" t="s">
        <v>100</v>
      </c>
      <c r="W116" s="19" t="s">
        <v>101</v>
      </c>
      <c r="X116" s="19" t="s">
        <v>102</v>
      </c>
      <c r="Y116" s="19" t="s">
        <v>103</v>
      </c>
      <c r="Z116" s="19" t="s">
        <v>104</v>
      </c>
      <c r="AA116" s="19" t="s">
        <v>105</v>
      </c>
    </row>
    <row r="117" spans="1:27" x14ac:dyDescent="0.35">
      <c r="A117" s="31" t="s">
        <v>123</v>
      </c>
      <c r="B117" s="31" t="s">
        <v>67</v>
      </c>
      <c r="C117" s="34">
        <v>0</v>
      </c>
      <c r="D117" s="34">
        <v>0</v>
      </c>
      <c r="E117" s="34">
        <v>0</v>
      </c>
      <c r="F117" s="34">
        <v>0</v>
      </c>
      <c r="G117" s="34">
        <v>0</v>
      </c>
      <c r="H117" s="34">
        <v>0</v>
      </c>
      <c r="I117" s="34">
        <v>0</v>
      </c>
      <c r="J117" s="34">
        <v>0</v>
      </c>
      <c r="K117" s="34">
        <v>0</v>
      </c>
      <c r="L117" s="34">
        <v>0</v>
      </c>
      <c r="M117" s="34">
        <v>0</v>
      </c>
      <c r="N117" s="34">
        <v>0</v>
      </c>
      <c r="O117" s="34">
        <v>0</v>
      </c>
      <c r="P117" s="34">
        <v>0</v>
      </c>
      <c r="Q117" s="34">
        <v>0</v>
      </c>
      <c r="R117" s="34">
        <v>0</v>
      </c>
      <c r="S117" s="34">
        <v>0</v>
      </c>
      <c r="T117" s="34">
        <v>0</v>
      </c>
      <c r="U117" s="34">
        <v>0</v>
      </c>
      <c r="V117" s="34">
        <v>0</v>
      </c>
      <c r="W117" s="34">
        <v>0</v>
      </c>
      <c r="X117" s="34">
        <v>0</v>
      </c>
      <c r="Y117" s="34">
        <v>0</v>
      </c>
      <c r="Z117" s="34">
        <v>0</v>
      </c>
      <c r="AA117" s="34">
        <v>0</v>
      </c>
    </row>
    <row r="118" spans="1:27" x14ac:dyDescent="0.35">
      <c r="A118" s="31" t="s">
        <v>123</v>
      </c>
      <c r="B118" s="31" t="s">
        <v>113</v>
      </c>
      <c r="C118" s="34">
        <v>0</v>
      </c>
      <c r="D118" s="34">
        <v>0</v>
      </c>
      <c r="E118" s="34">
        <v>0</v>
      </c>
      <c r="F118" s="34">
        <v>0</v>
      </c>
      <c r="G118" s="34">
        <v>0</v>
      </c>
      <c r="H118" s="34">
        <v>0</v>
      </c>
      <c r="I118" s="34">
        <v>0</v>
      </c>
      <c r="J118" s="34">
        <v>0</v>
      </c>
      <c r="K118" s="34">
        <v>0</v>
      </c>
      <c r="L118" s="34">
        <v>0</v>
      </c>
      <c r="M118" s="34">
        <v>0</v>
      </c>
      <c r="N118" s="34">
        <v>0</v>
      </c>
      <c r="O118" s="34">
        <v>0</v>
      </c>
      <c r="P118" s="34">
        <v>0</v>
      </c>
      <c r="Q118" s="34">
        <v>0</v>
      </c>
      <c r="R118" s="34">
        <v>0</v>
      </c>
      <c r="S118" s="34">
        <v>0</v>
      </c>
      <c r="T118" s="34">
        <v>0</v>
      </c>
      <c r="U118" s="34">
        <v>0</v>
      </c>
      <c r="V118" s="34">
        <v>0</v>
      </c>
      <c r="W118" s="34">
        <v>0</v>
      </c>
      <c r="X118" s="34">
        <v>0</v>
      </c>
      <c r="Y118" s="34">
        <v>0</v>
      </c>
      <c r="Z118" s="34">
        <v>0</v>
      </c>
      <c r="AA118" s="34">
        <v>0</v>
      </c>
    </row>
    <row r="119" spans="1:27" x14ac:dyDescent="0.35">
      <c r="A119" s="31" t="s">
        <v>123</v>
      </c>
      <c r="B119" s="31" t="s">
        <v>72</v>
      </c>
      <c r="C119" s="34">
        <v>0</v>
      </c>
      <c r="D119" s="34">
        <v>0</v>
      </c>
      <c r="E119" s="34">
        <v>0</v>
      </c>
      <c r="F119" s="34">
        <v>0</v>
      </c>
      <c r="G119" s="34">
        <v>0</v>
      </c>
      <c r="H119" s="34">
        <v>0</v>
      </c>
      <c r="I119" s="34">
        <v>0</v>
      </c>
      <c r="J119" s="34">
        <v>0</v>
      </c>
      <c r="K119" s="34">
        <v>0</v>
      </c>
      <c r="L119" s="34">
        <v>0</v>
      </c>
      <c r="M119" s="34">
        <v>0</v>
      </c>
      <c r="N119" s="34">
        <v>0</v>
      </c>
      <c r="O119" s="34">
        <v>0</v>
      </c>
      <c r="P119" s="34">
        <v>0</v>
      </c>
      <c r="Q119" s="34">
        <v>0</v>
      </c>
      <c r="R119" s="34">
        <v>0</v>
      </c>
      <c r="S119" s="34">
        <v>0</v>
      </c>
      <c r="T119" s="34">
        <v>0</v>
      </c>
      <c r="U119" s="34">
        <v>0</v>
      </c>
      <c r="V119" s="34">
        <v>0</v>
      </c>
      <c r="W119" s="34">
        <v>0</v>
      </c>
      <c r="X119" s="34">
        <v>0</v>
      </c>
      <c r="Y119" s="34">
        <v>0</v>
      </c>
      <c r="Z119" s="34">
        <v>0</v>
      </c>
      <c r="AA119" s="34">
        <v>0</v>
      </c>
    </row>
    <row r="121" spans="1:27" collapsed="1" x14ac:dyDescent="0.35"/>
  </sheetData>
  <sheetProtection algorithmName="SHA-512" hashValue="iMCGSxIHKe3aaDGS8yqz5wp66eIhhRCSGFifqSAUJDCmoHW/c2CXqouMRDD9kuGJ4FD+C+dRqVq+/X9x39yoJQ==" saltValue="DvOpD9RM97MyqL2lL7XuRA==" spinCount="100000" sheet="1" objects="1" scenarios="1"/>
  <mergeCells count="6">
    <mergeCell ref="A87:B87"/>
    <mergeCell ref="A17:B17"/>
    <mergeCell ref="A31:B31"/>
    <mergeCell ref="A45:B45"/>
    <mergeCell ref="A59:B59"/>
    <mergeCell ref="A73:B7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Cover</vt:lpstr>
      <vt:lpstr>Release notice</vt:lpstr>
      <vt:lpstr>Version notes</vt:lpstr>
      <vt:lpstr>Abbreviations and notes</vt:lpstr>
      <vt:lpstr>---Compare options---</vt:lpstr>
      <vt:lpstr>BaseCase_CF</vt:lpstr>
      <vt:lpstr>BaseCase_Generation</vt:lpstr>
      <vt:lpstr>BaseCase_Capacity</vt:lpstr>
      <vt:lpstr>BaseCase_VOM Cost</vt:lpstr>
      <vt:lpstr>BaseCase_FOM Cost</vt:lpstr>
      <vt:lpstr>BaseCase_Fuel Cost</vt:lpstr>
      <vt:lpstr>BaseCase_Build Cost</vt:lpstr>
      <vt:lpstr>BaseCase_REZ Tx Cost</vt:lpstr>
      <vt:lpstr>BaseCase_USE+DSP Cost</vt:lpstr>
      <vt:lpstr>Option1_CF</vt:lpstr>
      <vt:lpstr>Option1_Generation</vt:lpstr>
      <vt:lpstr>Option1_Capacity</vt:lpstr>
      <vt:lpstr>Option1_VOM Cost</vt:lpstr>
      <vt:lpstr>Option1_FOM Cost</vt:lpstr>
      <vt:lpstr>Option1_Fuel Cost</vt:lpstr>
      <vt:lpstr>Option1_Build Cost</vt:lpstr>
      <vt:lpstr>Option1_REZ Tx Cost</vt:lpstr>
      <vt:lpstr>Option1_USE+DSP Cost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Andrea Schaller</cp:lastModifiedBy>
  <dcterms:created xsi:type="dcterms:W3CDTF">2021-07-28T00:55:41Z</dcterms:created>
  <dcterms:modified xsi:type="dcterms:W3CDTF">2021-09-16T03:15:57Z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