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TRG00025_HumeLink RIT-T\PACR\Annual workbooks\Draft workbooks\"/>
    </mc:Choice>
  </mc:AlternateContent>
  <xr:revisionPtr revIDLastSave="0" documentId="8_{113BA9FA-BF36-4BA7-A947-C70BF828F02F}" xr6:coauthVersionLast="45" xr6:coauthVersionMax="45" xr10:uidLastSave="{00000000-0000-0000-0000-000000000000}"/>
  <bookViews>
    <workbookView xWindow="-120" yWindow="-120" windowWidth="29040" windowHeight="15840" xr2:uid="{544F8D97-7877-43F9-86A5-C49739DBD510}"/>
  </bookViews>
  <sheets>
    <sheet name="Cover" sheetId="1" r:id="rId1"/>
    <sheet name="Release notice" sheetId="2" r:id="rId2"/>
    <sheet name="Version notes" sheetId="3" r:id="rId3"/>
    <sheet name="Abbreviations and notes" sheetId="4" r:id="rId4"/>
    <sheet name="---Compare options---" sheetId="7" r:id="rId5"/>
    <sheet name="Competition Benefits" sheetId="8" r:id="rId6"/>
    <sheet name="BaseCase_CF" sheetId="9" r:id="rId7"/>
    <sheet name="BaseCase_Generation" sheetId="10" r:id="rId8"/>
    <sheet name="BaseCase_Capacity" sheetId="11" r:id="rId9"/>
    <sheet name="BaseCase_VOM Cost" sheetId="12" r:id="rId10"/>
    <sheet name="BaseCase_FOM Cost" sheetId="13" r:id="rId11"/>
    <sheet name="BaseCase_Fuel Cost" sheetId="14" r:id="rId12"/>
    <sheet name="BaseCase_Build Cost" sheetId="15" r:id="rId13"/>
    <sheet name="BaseCase_REHAB Cost" sheetId="16" r:id="rId14"/>
    <sheet name="BaseCase_REZ Tx Cost" sheetId="17" r:id="rId15"/>
    <sheet name="BaseCase_USE+DSP Cost" sheetId="18" r:id="rId16"/>
    <sheet name="Option3C_CF" sheetId="19" r:id="rId17"/>
    <sheet name="Option3C_Generation" sheetId="20" r:id="rId18"/>
    <sheet name="Option3C_Capacity" sheetId="21" r:id="rId19"/>
    <sheet name="Option3C_VOM Cost" sheetId="22" r:id="rId20"/>
    <sheet name="Option3C_FOM Cost" sheetId="23" r:id="rId21"/>
    <sheet name="Option3C_Fuel Cost" sheetId="24" r:id="rId22"/>
    <sheet name="Option3C_Build Cost" sheetId="25" r:id="rId23"/>
    <sheet name="Option3C_REHAB Cost" sheetId="26" r:id="rId24"/>
    <sheet name="Option3C_REZ Tx Cost" sheetId="27" r:id="rId25"/>
    <sheet name="Option3C_USE+DSP Cost" sheetId="28" r:id="rId26"/>
  </sheets>
  <externalReferences>
    <externalReference r:id="rId27"/>
    <externalReference r:id="rId28"/>
    <externalReference r:id="rId29"/>
    <externalReference r:id="rId30"/>
  </externalReferences>
  <definedNames>
    <definedName name="_xlnm._FilterDatabase" localSheetId="3" hidden="1">'Abbreviations and notes'!$A$2:$B$22</definedName>
    <definedName name="_xlnm._FilterDatabase" localSheetId="12" hidden="1">'BaseCase_Build Cost'!$A$5:$AA$5</definedName>
    <definedName name="_xlnm._FilterDatabase" localSheetId="8" hidden="1">BaseCase_Capacity!$A$5:$AA$17</definedName>
    <definedName name="_xlnm._FilterDatabase" localSheetId="6" hidden="1">BaseCase_CF!$A$5:$AA$17</definedName>
    <definedName name="_xlnm._FilterDatabase" localSheetId="10" hidden="1">'BaseCase_FOM Cost'!$A$1:$AA$5</definedName>
    <definedName name="_xlnm._FilterDatabase" localSheetId="11" hidden="1">'BaseCase_Fuel Cost'!$A$5:$AA$5</definedName>
    <definedName name="_xlnm._FilterDatabase" localSheetId="7" hidden="1">BaseCase_Generation!$A$5:$AA$17</definedName>
    <definedName name="_xlnm._FilterDatabase" localSheetId="13" hidden="1">'BaseCase_REHAB Cost'!$A$5:$AA$5</definedName>
    <definedName name="_xlnm._FilterDatabase" localSheetId="14" hidden="1">'BaseCase_REZ Tx Cost'!$A$5:$AA$5</definedName>
    <definedName name="_xlnm._FilterDatabase" localSheetId="15" hidden="1">'BaseCase_USE+DSP Cost'!$A$5:$AA$5</definedName>
    <definedName name="_xlnm._FilterDatabase" localSheetId="9" hidden="1">'BaseCase_VOM Cost'!$A$5:$AA$5</definedName>
    <definedName name="_xlnm._FilterDatabase" localSheetId="5" hidden="1">'Competition Benefits'!$A$5:$AA$5</definedName>
    <definedName name="_xlnm._FilterDatabase" localSheetId="22" hidden="1">'Option3C_Build Cost'!$A$5:$AA$5</definedName>
    <definedName name="_xlnm._FilterDatabase" localSheetId="18" hidden="1">Option3C_Capacity!$A$5:$AA$17</definedName>
    <definedName name="_xlnm._FilterDatabase" localSheetId="16" hidden="1">Option3C_CF!$A$5:$AA$17</definedName>
    <definedName name="_xlnm._FilterDatabase" localSheetId="20" hidden="1">'Option3C_FOM Cost'!$A$1:$AA$5</definedName>
    <definedName name="_xlnm._FilterDatabase" localSheetId="21" hidden="1">'Option3C_Fuel Cost'!$A$5:$AA$5</definedName>
    <definedName name="_xlnm._FilterDatabase" localSheetId="17" hidden="1">Option3C_Generation!$A$5:$AA$17</definedName>
    <definedName name="_xlnm._FilterDatabase" localSheetId="23" hidden="1">'Option3C_REHAB Cost'!$A$5:$AA$5</definedName>
    <definedName name="_xlnm._FilterDatabase" localSheetId="24" hidden="1">'Option3C_REZ Tx Cost'!$A$5:$AA$5</definedName>
    <definedName name="_xlnm._FilterDatabase" localSheetId="25" hidden="1">'Option3C_USE+DSP Cost'!$A$5:$AA$5</definedName>
    <definedName name="_xlnm._FilterDatabase" localSheetId="19" hidden="1">'Option3C_VOM Cost'!$A$5:$AA$5</definedName>
    <definedName name="asd">'[2]M27_30_REZ Tx Cost'!$C$9:$W$9</definedName>
    <definedName name="asdf">'[2]M27_30_SyncCon Cost'!$C$5:$W$5</definedName>
    <definedName name="AsGen">[3]Macro!$U$6</definedName>
    <definedName name="BaseCase_NEM_Build" localSheetId="8">#REF!</definedName>
    <definedName name="BaseCase_NEM_Build" localSheetId="7">#REF!</definedName>
    <definedName name="BaseCase_NEM_Build" localSheetId="5">#REF!</definedName>
    <definedName name="BaseCase_NEM_Build" localSheetId="18">#REF!</definedName>
    <definedName name="BaseCase_NEM_Build" localSheetId="17">#REF!</definedName>
    <definedName name="BaseCase_NEM_Build">#REF!</definedName>
    <definedName name="BaseCase_NEM_DSP" localSheetId="8">#REF!</definedName>
    <definedName name="BaseCase_NEM_DSP" localSheetId="7">#REF!</definedName>
    <definedName name="BaseCase_NEM_DSP" localSheetId="5">#REF!</definedName>
    <definedName name="BaseCase_NEM_DSP" localSheetId="18">#REF!</definedName>
    <definedName name="BaseCase_NEM_DSP" localSheetId="17">#REF!</definedName>
    <definedName name="BaseCase_NEM_DSP">#REF!</definedName>
    <definedName name="BaseCase_NEM_DSP1">'[2]BaseCase_USE+DSP Cost'!$C$9:$W$9</definedName>
    <definedName name="BaseCase_NEM_FOM" localSheetId="8">#REF!</definedName>
    <definedName name="BaseCase_NEM_FOM" localSheetId="7">#REF!</definedName>
    <definedName name="BaseCase_NEM_FOM" localSheetId="5">#REF!</definedName>
    <definedName name="BaseCase_NEM_FOM" localSheetId="18">#REF!</definedName>
    <definedName name="BaseCase_NEM_FOM" localSheetId="17">#REF!</definedName>
    <definedName name="BaseCase_NEM_FOM">#REF!</definedName>
    <definedName name="BaseCase_NEM_Fuel" localSheetId="8">#REF!</definedName>
    <definedName name="BaseCase_NEM_Fuel" localSheetId="7">#REF!</definedName>
    <definedName name="BaseCase_NEM_Fuel" localSheetId="5">#REF!</definedName>
    <definedName name="BaseCase_NEM_Fuel" localSheetId="18">#REF!</definedName>
    <definedName name="BaseCase_NEM_Fuel" localSheetId="17">#REF!</definedName>
    <definedName name="BaseCase_NEM_Fuel">#REF!</definedName>
    <definedName name="BaseCase_NEM_REHAB" localSheetId="8">#REF!</definedName>
    <definedName name="BaseCase_NEM_REHAB" localSheetId="7">#REF!</definedName>
    <definedName name="BaseCase_NEM_REHAB" localSheetId="5">#REF!</definedName>
    <definedName name="BaseCase_NEM_REHAB" localSheetId="18">#REF!</definedName>
    <definedName name="BaseCase_NEM_REHAB" localSheetId="17">#REF!</definedName>
    <definedName name="BaseCase_NEM_REHAB">#REF!</definedName>
    <definedName name="BaseCase_NEM_REZ" localSheetId="8">#REF!</definedName>
    <definedName name="BaseCase_NEM_REZ" localSheetId="7">#REF!</definedName>
    <definedName name="BaseCase_NEM_REZ" localSheetId="5">#REF!</definedName>
    <definedName name="BaseCase_NEM_REZ" localSheetId="18">#REF!</definedName>
    <definedName name="BaseCase_NEM_REZ" localSheetId="17">#REF!</definedName>
    <definedName name="BaseCase_NEM_REZ">#REF!</definedName>
    <definedName name="BaseCase_NEM_SyncCon" localSheetId="8">#REF!</definedName>
    <definedName name="BaseCase_NEM_SyncCon" localSheetId="7">#REF!</definedName>
    <definedName name="BaseCase_NEM_SyncCon" localSheetId="5">#REF!</definedName>
    <definedName name="BaseCase_NEM_SyncCon" localSheetId="18">#REF!</definedName>
    <definedName name="BaseCase_NEM_SyncCon" localSheetId="17">#REF!</definedName>
    <definedName name="BaseCase_NEM_SyncCon">#REF!</definedName>
    <definedName name="BaseCase_NEM_VOM" localSheetId="8">#REF!</definedName>
    <definedName name="BaseCase_NEM_VOM" localSheetId="7">#REF!</definedName>
    <definedName name="BaseCase_NEM_VOM" localSheetId="5">#REF!</definedName>
    <definedName name="BaseCase_NEM_VOM" localSheetId="18">#REF!</definedName>
    <definedName name="BaseCase_NEM_VOM" localSheetId="17">#REF!</definedName>
    <definedName name="BaseCase_NEM_VOM">#REF!</definedName>
    <definedName name="CaseNames">[3]Macro!$D$3:$D$16</definedName>
    <definedName name="CIQWBGuid" hidden="1">"32a91085-3057-4656-87d2-f3c7894ddc12"</definedName>
    <definedName name="CompareCases1">[3]Macro!$B$18:$B$25</definedName>
    <definedName name="d">'[2]BaseCase_REZ Tx Cost'!$C$9:$W$9</definedName>
    <definedName name="DurationSkip">[3]Macro!$B$34</definedName>
    <definedName name="e">'[4]BaseCase_USE+DSP Cost'!$C$9:$W$9</definedName>
    <definedName name="EndYear">[3]Macro!$B$28</definedName>
    <definedName name="Existing">[3]Macro!$Z$9</definedName>
    <definedName name="f">'[2]BaseCase_SyncCon Cost'!$C$5:$W$5</definedName>
    <definedName name="fg" localSheetId="5">#REF!</definedName>
    <definedName name="fg">#REF!</definedName>
    <definedName name="FilesToCopy">[3]Macro!$B$47:$B$67</definedName>
    <definedName name="Folders">[3]Macro!$B$3:$B$16</definedName>
    <definedName name="Inflation">[3]Macro!$B$29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8">#REF!</definedName>
    <definedName name="M27_30_NEM_Build" localSheetId="7">#REF!</definedName>
    <definedName name="M27_30_NEM_Build" localSheetId="5">#REF!</definedName>
    <definedName name="M27_30_NEM_Build" localSheetId="18">#REF!</definedName>
    <definedName name="M27_30_NEM_Build" localSheetId="17">#REF!</definedName>
    <definedName name="M27_30_NEM_Build">#REF!</definedName>
    <definedName name="M27_30_NEM_DSP" localSheetId="8">#REF!</definedName>
    <definedName name="M27_30_NEM_DSP" localSheetId="7">#REF!</definedName>
    <definedName name="M27_30_NEM_DSP" localSheetId="5">#REF!</definedName>
    <definedName name="M27_30_NEM_DSP" localSheetId="18">#REF!</definedName>
    <definedName name="M27_30_NEM_DSP" localSheetId="17">#REF!</definedName>
    <definedName name="M27_30_NEM_DSP">#REF!</definedName>
    <definedName name="M27_30_NEM_FOM" localSheetId="8">#REF!</definedName>
    <definedName name="M27_30_NEM_FOM" localSheetId="7">#REF!</definedName>
    <definedName name="M27_30_NEM_FOM" localSheetId="5">#REF!</definedName>
    <definedName name="M27_30_NEM_FOM" localSheetId="18">#REF!</definedName>
    <definedName name="M27_30_NEM_FOM" localSheetId="17">#REF!</definedName>
    <definedName name="M27_30_NEM_FOM">#REF!</definedName>
    <definedName name="M27_30_NEM_Fuel" localSheetId="8">#REF!</definedName>
    <definedName name="M27_30_NEM_Fuel" localSheetId="7">#REF!</definedName>
    <definedName name="M27_30_NEM_Fuel" localSheetId="5">#REF!</definedName>
    <definedName name="M27_30_NEM_Fuel" localSheetId="18">#REF!</definedName>
    <definedName name="M27_30_NEM_Fuel" localSheetId="17">#REF!</definedName>
    <definedName name="M27_30_NEM_Fuel">#REF!</definedName>
    <definedName name="M27_30_NEM_REHAB" localSheetId="8">#REF!</definedName>
    <definedName name="M27_30_NEM_REHAB" localSheetId="7">#REF!</definedName>
    <definedName name="M27_30_NEM_REHAB" localSheetId="5">#REF!</definedName>
    <definedName name="M27_30_NEM_REHAB" localSheetId="18">#REF!</definedName>
    <definedName name="M27_30_NEM_REHAB" localSheetId="17">#REF!</definedName>
    <definedName name="M27_30_NEM_REHAB">#REF!</definedName>
    <definedName name="M27_30_NEM_REZ" localSheetId="8">#REF!</definedName>
    <definedName name="M27_30_NEM_REZ" localSheetId="6">#REF!</definedName>
    <definedName name="M27_30_NEM_REZ" localSheetId="7">#REF!</definedName>
    <definedName name="M27_30_NEM_REZ" localSheetId="5">#REF!</definedName>
    <definedName name="M27_30_NEM_REZ" localSheetId="18">#REF!</definedName>
    <definedName name="M27_30_NEM_REZ" localSheetId="16">#REF!</definedName>
    <definedName name="M27_30_NEM_REZ" localSheetId="17">#REF!</definedName>
    <definedName name="M27_30_NEM_REZ">#REF!</definedName>
    <definedName name="M27_30_NEM_SyncCon" localSheetId="8">#REF!</definedName>
    <definedName name="M27_30_NEM_SyncCon" localSheetId="7">#REF!</definedName>
    <definedName name="M27_30_NEM_SyncCon" localSheetId="5">#REF!</definedName>
    <definedName name="M27_30_NEM_SyncCon" localSheetId="18">#REF!</definedName>
    <definedName name="M27_30_NEM_SyncCon" localSheetId="17">#REF!</definedName>
    <definedName name="M27_30_NEM_SyncCon">#REF!</definedName>
    <definedName name="M27_30_NEM_VOM" localSheetId="8">#REF!</definedName>
    <definedName name="M27_30_NEM_VOM" localSheetId="7">#REF!</definedName>
    <definedName name="M27_30_NEM_VOM" localSheetId="5">#REF!</definedName>
    <definedName name="M27_30_NEM_VOM" localSheetId="18">#REF!</definedName>
    <definedName name="M27_30_NEM_VOM" localSheetId="17">#REF!</definedName>
    <definedName name="M27_30_NEM_VOM">#REF!</definedName>
    <definedName name="NE">[3]Macro!$AA$9</definedName>
    <definedName name="NEM_Links">[3]Macro!$G$5:$G$14</definedName>
    <definedName name="NEMNodes">[3]Macro!$K$5:$K$10</definedName>
    <definedName name="NEMorSWIS">[3]Macro!$B$31</definedName>
    <definedName name="NEMRegions">[3]Macro!$J$5:$J$10</definedName>
    <definedName name="NEMREZs">[3]Macro!$L$5:$L$39</definedName>
    <definedName name="NodeDisplay">[3]Macro!$K$3</definedName>
    <definedName name="NPVasof">[3]Macro!$B$33</definedName>
    <definedName name="REZDisplay">[3]Macro!$L$3</definedName>
    <definedName name="RooftopPV">[3]Macro!$W$4</definedName>
    <definedName name="SentOut">[3]Macro!$U$7</definedName>
    <definedName name="sfdg">'[2]M27_30_USE+DSP Cost'!$C$9:$W$9</definedName>
    <definedName name="StartYear" localSheetId="5">#REF!</definedName>
    <definedName name="StartYear">#REF!</definedName>
    <definedName name="StartYear1">'[2]!!DELETE ME!! - Data checks'!$A$5</definedName>
    <definedName name="TimePerYear">[3]Macro!$B$36</definedName>
    <definedName name="Timestep">[3]Macro!$B$30</definedName>
    <definedName name="Tol">[3]Macro!$B$32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3" i="7" l="1"/>
  <c r="AF63" i="7"/>
  <c r="AE63" i="7"/>
  <c r="AD63" i="7"/>
  <c r="AC63" i="7"/>
  <c r="AB63" i="7"/>
  <c r="AA63" i="7"/>
  <c r="Z63" i="7"/>
  <c r="Y63" i="7"/>
  <c r="X63" i="7"/>
  <c r="W63" i="7"/>
  <c r="V63" i="7"/>
  <c r="U63" i="7"/>
  <c r="T63" i="7"/>
  <c r="S63" i="7"/>
  <c r="R63" i="7"/>
  <c r="Q63" i="7"/>
  <c r="P63" i="7"/>
  <c r="O63" i="7"/>
  <c r="N63" i="7"/>
  <c r="M63" i="7"/>
  <c r="L63" i="7"/>
  <c r="K63" i="7"/>
  <c r="J63" i="7"/>
  <c r="I63" i="7"/>
  <c r="A60" i="7"/>
  <c r="AG42" i="7"/>
  <c r="AF42" i="7"/>
  <c r="AE42" i="7"/>
  <c r="AD42" i="7"/>
  <c r="AC42" i="7"/>
  <c r="AB42" i="7"/>
  <c r="AA42" i="7"/>
  <c r="Z42" i="7"/>
  <c r="Y42" i="7"/>
  <c r="X42" i="7"/>
  <c r="W42" i="7"/>
  <c r="V42" i="7"/>
  <c r="U42" i="7"/>
  <c r="T42" i="7"/>
  <c r="S42" i="7"/>
  <c r="R42" i="7"/>
  <c r="Q42" i="7"/>
  <c r="P42" i="7"/>
  <c r="O42" i="7"/>
  <c r="N42" i="7"/>
  <c r="M42" i="7"/>
  <c r="L42" i="7"/>
  <c r="K42" i="7"/>
  <c r="J42" i="7"/>
  <c r="I42" i="7"/>
  <c r="A39" i="7"/>
  <c r="AG25" i="7"/>
  <c r="AF25" i="7"/>
  <c r="AE25" i="7"/>
  <c r="AD25" i="7"/>
  <c r="AC25" i="7"/>
  <c r="AB25" i="7"/>
  <c r="AA25" i="7"/>
  <c r="Z25" i="7"/>
  <c r="Y25" i="7"/>
  <c r="X25" i="7"/>
  <c r="W25" i="7"/>
  <c r="V25" i="7"/>
  <c r="U25" i="7"/>
  <c r="T25" i="7"/>
  <c r="S25" i="7"/>
  <c r="R25" i="7"/>
  <c r="R26" i="7" s="1"/>
  <c r="Q25" i="7"/>
  <c r="P25" i="7"/>
  <c r="O25" i="7"/>
  <c r="N25" i="7"/>
  <c r="M25" i="7"/>
  <c r="L25" i="7"/>
  <c r="K25" i="7"/>
  <c r="J25" i="7"/>
  <c r="J26" i="7" s="1"/>
  <c r="I25" i="7"/>
  <c r="AG24" i="7"/>
  <c r="AG26" i="7" s="1"/>
  <c r="AF24" i="7"/>
  <c r="AE24" i="7"/>
  <c r="AE26" i="7" s="1"/>
  <c r="AD24" i="7"/>
  <c r="AD26" i="7" s="1"/>
  <c r="AC24" i="7"/>
  <c r="AB24" i="7"/>
  <c r="AA24" i="7"/>
  <c r="AA26" i="7" s="1"/>
  <c r="Z24" i="7"/>
  <c r="Y24" i="7"/>
  <c r="Y26" i="7" s="1"/>
  <c r="X24" i="7"/>
  <c r="W24" i="7"/>
  <c r="W26" i="7" s="1"/>
  <c r="V24" i="7"/>
  <c r="V26" i="7" s="1"/>
  <c r="U24" i="7"/>
  <c r="T24" i="7"/>
  <c r="S24" i="7"/>
  <c r="S26" i="7" s="1"/>
  <c r="R24" i="7"/>
  <c r="Q24" i="7"/>
  <c r="Q26" i="7" s="1"/>
  <c r="P24" i="7"/>
  <c r="O24" i="7"/>
  <c r="O26" i="7" s="1"/>
  <c r="N24" i="7"/>
  <c r="N26" i="7" s="1"/>
  <c r="M24" i="7"/>
  <c r="L24" i="7"/>
  <c r="K24" i="7"/>
  <c r="K26" i="7" s="1"/>
  <c r="J24" i="7"/>
  <c r="I24" i="7"/>
  <c r="I26" i="7" s="1"/>
  <c r="E13" i="7"/>
  <c r="E11" i="7"/>
  <c r="E10" i="7"/>
  <c r="E9" i="7"/>
  <c r="E8" i="7"/>
  <c r="A3" i="7"/>
  <c r="J1" i="7"/>
  <c r="I78" i="7"/>
  <c r="I69" i="7"/>
  <c r="I57" i="7"/>
  <c r="I48" i="7"/>
  <c r="I77" i="7"/>
  <c r="I68" i="7"/>
  <c r="I56" i="7"/>
  <c r="I47" i="7"/>
  <c r="I76" i="7"/>
  <c r="I55" i="7"/>
  <c r="I74" i="7"/>
  <c r="I66" i="7"/>
  <c r="I53" i="7"/>
  <c r="I45" i="7"/>
  <c r="I73" i="7"/>
  <c r="I65" i="7"/>
  <c r="I52" i="7"/>
  <c r="I44" i="7"/>
  <c r="I70" i="7"/>
  <c r="I64" i="7"/>
  <c r="I51" i="7"/>
  <c r="I12" i="7"/>
  <c r="I7" i="7"/>
  <c r="I71" i="7"/>
  <c r="I50" i="7"/>
  <c r="I72" i="7"/>
  <c r="I49" i="7"/>
  <c r="J48" i="7"/>
  <c r="I8" i="7"/>
  <c r="J49" i="7"/>
  <c r="I13" i="7"/>
  <c r="Z26" i="7" l="1"/>
  <c r="L26" i="7"/>
  <c r="T26" i="7"/>
  <c r="AB26" i="7"/>
  <c r="M26" i="7"/>
  <c r="U26" i="7"/>
  <c r="AC26" i="7"/>
  <c r="P26" i="7"/>
  <c r="X26" i="7"/>
  <c r="AF26" i="7"/>
  <c r="K1" i="7"/>
  <c r="I9" i="7"/>
  <c r="I46" i="7"/>
  <c r="I11" i="7"/>
  <c r="I10" i="7"/>
  <c r="I43" i="7"/>
  <c r="I67" i="7"/>
  <c r="J10" i="7"/>
  <c r="J77" i="7"/>
  <c r="J74" i="7"/>
  <c r="J51" i="7"/>
  <c r="J70" i="7"/>
  <c r="J65" i="7"/>
  <c r="J50" i="7"/>
  <c r="J11" i="7"/>
  <c r="J68" i="7"/>
  <c r="J66" i="7"/>
  <c r="J78" i="7"/>
  <c r="J44" i="7"/>
  <c r="J13" i="7"/>
  <c r="J56" i="7"/>
  <c r="J53" i="7"/>
  <c r="J69" i="7"/>
  <c r="J43" i="7"/>
  <c r="J52" i="7"/>
  <c r="J8" i="7"/>
  <c r="J47" i="7"/>
  <c r="J73" i="7"/>
  <c r="J45" i="7"/>
  <c r="J57" i="7"/>
  <c r="J64" i="7"/>
  <c r="J9" i="7"/>
  <c r="J76" i="7"/>
  <c r="J71" i="7"/>
  <c r="J7" i="7"/>
  <c r="J67" i="7"/>
  <c r="J72" i="7"/>
  <c r="J55" i="7"/>
  <c r="J12" i="7"/>
  <c r="J46" i="7"/>
  <c r="I14" i="7" l="1"/>
  <c r="J14" i="7"/>
  <c r="L1" i="7"/>
  <c r="K12" i="7"/>
  <c r="K76" i="7"/>
  <c r="K65" i="7"/>
  <c r="K68" i="7"/>
  <c r="K45" i="7"/>
  <c r="K44" i="7"/>
  <c r="K7" i="7"/>
  <c r="K67" i="7"/>
  <c r="K52" i="7"/>
  <c r="K69" i="7"/>
  <c r="K49" i="7"/>
  <c r="K43" i="7"/>
  <c r="K50" i="7"/>
  <c r="K55" i="7"/>
  <c r="K72" i="7"/>
  <c r="K47" i="7"/>
  <c r="K56" i="7"/>
  <c r="K71" i="7"/>
  <c r="K9" i="7"/>
  <c r="K46" i="7"/>
  <c r="K64" i="7"/>
  <c r="K48" i="7"/>
  <c r="K77" i="7"/>
  <c r="K8" i="7"/>
  <c r="K74" i="7"/>
  <c r="K51" i="7"/>
  <c r="K70" i="7"/>
  <c r="K13" i="7"/>
  <c r="K66" i="7"/>
  <c r="K78" i="7"/>
  <c r="K11" i="7"/>
  <c r="K53" i="7"/>
  <c r="K10" i="7"/>
  <c r="K73" i="7"/>
  <c r="K57" i="7"/>
  <c r="K14" i="7" l="1"/>
  <c r="M1" i="7"/>
  <c r="L10" i="7"/>
  <c r="L74" i="7"/>
  <c r="L64" i="7"/>
  <c r="L46" i="7"/>
  <c r="L55" i="7"/>
  <c r="L44" i="7"/>
  <c r="L52" i="7"/>
  <c r="L11" i="7"/>
  <c r="L66" i="7"/>
  <c r="L51" i="7"/>
  <c r="L43" i="7"/>
  <c r="L49" i="7"/>
  <c r="L48" i="7"/>
  <c r="L13" i="7"/>
  <c r="L53" i="7"/>
  <c r="L71" i="7"/>
  <c r="L57" i="7"/>
  <c r="L69" i="7"/>
  <c r="L8" i="7"/>
  <c r="L45" i="7"/>
  <c r="L50" i="7"/>
  <c r="L56" i="7"/>
  <c r="L47" i="7"/>
  <c r="L78" i="7"/>
  <c r="L9" i="7"/>
  <c r="L73" i="7"/>
  <c r="L70" i="7"/>
  <c r="L77" i="7"/>
  <c r="L7" i="7"/>
  <c r="L65" i="7"/>
  <c r="L67" i="7"/>
  <c r="L12" i="7"/>
  <c r="L72" i="7"/>
  <c r="L76" i="7"/>
  <c r="L68" i="7"/>
  <c r="L14" i="7" l="1"/>
  <c r="N1" i="7"/>
  <c r="M12" i="7"/>
  <c r="M73" i="7"/>
  <c r="M70" i="7"/>
  <c r="M46" i="7"/>
  <c r="M43" i="7"/>
  <c r="M65" i="7"/>
  <c r="M49" i="7"/>
  <c r="M66" i="7"/>
  <c r="M7" i="7"/>
  <c r="M52" i="7"/>
  <c r="M78" i="7"/>
  <c r="M76" i="7"/>
  <c r="M47" i="7"/>
  <c r="M9" i="7"/>
  <c r="M72" i="7"/>
  <c r="M69" i="7"/>
  <c r="M45" i="7"/>
  <c r="M44" i="7"/>
  <c r="M8" i="7"/>
  <c r="M64" i="7"/>
  <c r="M57" i="7"/>
  <c r="M56" i="7"/>
  <c r="M53" i="7"/>
  <c r="M13" i="7"/>
  <c r="M51" i="7"/>
  <c r="M48" i="7"/>
  <c r="M67" i="7"/>
  <c r="M11" i="7"/>
  <c r="M71" i="7"/>
  <c r="M77" i="7"/>
  <c r="M68" i="7"/>
  <c r="M10" i="7"/>
  <c r="M50" i="7"/>
  <c r="M74" i="7"/>
  <c r="M55" i="7"/>
  <c r="M14" i="7" l="1"/>
  <c r="O1" i="7"/>
  <c r="N10" i="7"/>
  <c r="N72" i="7"/>
  <c r="N69" i="7"/>
  <c r="N74" i="7"/>
  <c r="N44" i="7"/>
  <c r="N11" i="7"/>
  <c r="N64" i="7"/>
  <c r="N57" i="7"/>
  <c r="N52" i="7"/>
  <c r="N53" i="7"/>
  <c r="N13" i="7"/>
  <c r="N51" i="7"/>
  <c r="N48" i="7"/>
  <c r="N76" i="7"/>
  <c r="N65" i="7"/>
  <c r="N8" i="7"/>
  <c r="N71" i="7"/>
  <c r="N77" i="7"/>
  <c r="N45" i="7"/>
  <c r="N46" i="7"/>
  <c r="N9" i="7"/>
  <c r="N50" i="7"/>
  <c r="N68" i="7"/>
  <c r="N67" i="7"/>
  <c r="N70" i="7"/>
  <c r="N56" i="7"/>
  <c r="N55" i="7"/>
  <c r="N7" i="7"/>
  <c r="N49" i="7"/>
  <c r="N47" i="7"/>
  <c r="N43" i="7"/>
  <c r="N12" i="7"/>
  <c r="N78" i="7"/>
  <c r="N73" i="7"/>
  <c r="N66" i="7"/>
  <c r="N14" i="7" l="1"/>
  <c r="P1" i="7"/>
  <c r="O12" i="7"/>
  <c r="O71" i="7"/>
  <c r="O77" i="7"/>
  <c r="O72" i="7"/>
  <c r="O73" i="7"/>
  <c r="O50" i="7"/>
  <c r="O68" i="7"/>
  <c r="O64" i="7"/>
  <c r="O65" i="7"/>
  <c r="O51" i="7"/>
  <c r="O7" i="7"/>
  <c r="O70" i="7"/>
  <c r="O56" i="7"/>
  <c r="O45" i="7"/>
  <c r="O9" i="7"/>
  <c r="O49" i="7"/>
  <c r="O47" i="7"/>
  <c r="O74" i="7"/>
  <c r="O8" i="7"/>
  <c r="O78" i="7"/>
  <c r="O76" i="7"/>
  <c r="O43" i="7"/>
  <c r="O52" i="7"/>
  <c r="O46" i="7"/>
  <c r="O13" i="7"/>
  <c r="O69" i="7"/>
  <c r="O67" i="7"/>
  <c r="O66" i="7"/>
  <c r="O48" i="7"/>
  <c r="O53" i="7"/>
  <c r="O11" i="7"/>
  <c r="O57" i="7"/>
  <c r="O55" i="7"/>
  <c r="O44" i="7"/>
  <c r="O10" i="7"/>
  <c r="O14" i="7" l="1"/>
  <c r="Q1" i="7"/>
  <c r="P10" i="7"/>
  <c r="P70" i="7"/>
  <c r="P56" i="7"/>
  <c r="P53" i="7"/>
  <c r="P73" i="7"/>
  <c r="P11" i="7"/>
  <c r="P49" i="7"/>
  <c r="P47" i="7"/>
  <c r="P45" i="7"/>
  <c r="P65" i="7"/>
  <c r="P67" i="7"/>
  <c r="P13" i="7"/>
  <c r="P78" i="7"/>
  <c r="P76" i="7"/>
  <c r="P71" i="7"/>
  <c r="P8" i="7"/>
  <c r="P69" i="7"/>
  <c r="P51" i="7"/>
  <c r="P9" i="7"/>
  <c r="P57" i="7"/>
  <c r="P55" i="7"/>
  <c r="P50" i="7"/>
  <c r="P64" i="7"/>
  <c r="P68" i="7"/>
  <c r="P66" i="7"/>
  <c r="P48" i="7"/>
  <c r="P46" i="7"/>
  <c r="P43" i="7"/>
  <c r="P72" i="7"/>
  <c r="P7" i="7"/>
  <c r="P77" i="7"/>
  <c r="P74" i="7"/>
  <c r="P44" i="7"/>
  <c r="P12" i="7"/>
  <c r="P52" i="7"/>
  <c r="P14" i="7" l="1"/>
  <c r="R1" i="7"/>
  <c r="Q12" i="7"/>
  <c r="Q78" i="7"/>
  <c r="Q76" i="7"/>
  <c r="Q73" i="7"/>
  <c r="Q72" i="7"/>
  <c r="Q69" i="7"/>
  <c r="Q65" i="7"/>
  <c r="Q7" i="7"/>
  <c r="Q52" i="7"/>
  <c r="Q48" i="7"/>
  <c r="Q8" i="7"/>
  <c r="Q77" i="7"/>
  <c r="Q74" i="7"/>
  <c r="Q70" i="7"/>
  <c r="Q51" i="7"/>
  <c r="Q13" i="7"/>
  <c r="Q68" i="7"/>
  <c r="Q66" i="7"/>
  <c r="Q50" i="7"/>
  <c r="Q44" i="7"/>
  <c r="Q11" i="7"/>
  <c r="Q56" i="7"/>
  <c r="Q53" i="7"/>
  <c r="Q43" i="7"/>
  <c r="Q55" i="7"/>
  <c r="Q9" i="7"/>
  <c r="Q64" i="7"/>
  <c r="Q10" i="7"/>
  <c r="Q47" i="7"/>
  <c r="Q45" i="7"/>
  <c r="Q71" i="7"/>
  <c r="Q67" i="7"/>
  <c r="Q49" i="7"/>
  <c r="Q57" i="7"/>
  <c r="Q46" i="7"/>
  <c r="Q14" i="7" l="1"/>
  <c r="S1" i="7"/>
  <c r="R9" i="7"/>
  <c r="R68" i="7"/>
  <c r="R66" i="7"/>
  <c r="R51" i="7"/>
  <c r="R49" i="7"/>
  <c r="R11" i="7"/>
  <c r="R56" i="7"/>
  <c r="R53" i="7"/>
  <c r="R78" i="7"/>
  <c r="R47" i="7"/>
  <c r="R76" i="7"/>
  <c r="R8" i="7"/>
  <c r="R7" i="7"/>
  <c r="R67" i="7"/>
  <c r="R65" i="7"/>
  <c r="R50" i="7"/>
  <c r="R43" i="7"/>
  <c r="R74" i="7"/>
  <c r="R44" i="7"/>
  <c r="R69" i="7"/>
  <c r="R73" i="7"/>
  <c r="R55" i="7"/>
  <c r="R52" i="7"/>
  <c r="R77" i="7"/>
  <c r="R57" i="7"/>
  <c r="R45" i="7"/>
  <c r="R48" i="7"/>
  <c r="R12" i="7"/>
  <c r="R46" i="7"/>
  <c r="R72" i="7"/>
  <c r="R71" i="7"/>
  <c r="R10" i="7"/>
  <c r="R64" i="7"/>
  <c r="R13" i="7"/>
  <c r="R70" i="7"/>
  <c r="R14" i="7" l="1"/>
  <c r="T1" i="7"/>
  <c r="S13" i="7"/>
  <c r="S76" i="7"/>
  <c r="S73" i="7"/>
  <c r="S77" i="7"/>
  <c r="S48" i="7"/>
  <c r="S10" i="7"/>
  <c r="S67" i="7"/>
  <c r="S65" i="7"/>
  <c r="S68" i="7"/>
  <c r="S47" i="7"/>
  <c r="S12" i="7"/>
  <c r="S55" i="7"/>
  <c r="S52" i="7"/>
  <c r="S57" i="7"/>
  <c r="S69" i="7"/>
  <c r="S7" i="7"/>
  <c r="S46" i="7"/>
  <c r="S72" i="7"/>
  <c r="S78" i="7"/>
  <c r="S70" i="7"/>
  <c r="S74" i="7"/>
  <c r="S64" i="7"/>
  <c r="S49" i="7"/>
  <c r="S43" i="7"/>
  <c r="S8" i="7"/>
  <c r="S66" i="7"/>
  <c r="S51" i="7"/>
  <c r="S44" i="7"/>
  <c r="S11" i="7"/>
  <c r="S53" i="7"/>
  <c r="S71" i="7"/>
  <c r="S56" i="7"/>
  <c r="S9" i="7"/>
  <c r="S45" i="7"/>
  <c r="S50" i="7"/>
  <c r="S14" i="7" l="1"/>
  <c r="U1" i="7"/>
  <c r="T46" i="7"/>
  <c r="T57" i="7"/>
  <c r="T55" i="7"/>
  <c r="T73" i="7"/>
  <c r="T65" i="7"/>
  <c r="T10" i="7"/>
  <c r="T52" i="7"/>
  <c r="T78" i="7"/>
  <c r="T77" i="7"/>
  <c r="T74" i="7"/>
  <c r="T64" i="7"/>
  <c r="T47" i="7"/>
  <c r="T66" i="7"/>
  <c r="T51" i="7"/>
  <c r="T69" i="7"/>
  <c r="T53" i="7"/>
  <c r="T56" i="7"/>
  <c r="T45" i="7"/>
  <c r="T50" i="7"/>
  <c r="T43" i="7"/>
  <c r="T70" i="7"/>
  <c r="T12" i="7"/>
  <c r="T13" i="7"/>
  <c r="T72" i="7"/>
  <c r="T76" i="7"/>
  <c r="T68" i="7"/>
  <c r="T9" i="7"/>
  <c r="T67" i="7"/>
  <c r="T11" i="7"/>
  <c r="T44" i="7"/>
  <c r="T8" i="7"/>
  <c r="T71" i="7"/>
  <c r="T7" i="7"/>
  <c r="T48" i="7"/>
  <c r="T49" i="7"/>
  <c r="T14" i="7" l="1"/>
  <c r="V1" i="7"/>
  <c r="U8" i="7"/>
  <c r="U52" i="7"/>
  <c r="U78" i="7"/>
  <c r="U43" i="7"/>
  <c r="U9" i="7"/>
  <c r="U55" i="7"/>
  <c r="U13" i="7"/>
  <c r="U68" i="7"/>
  <c r="U11" i="7"/>
  <c r="U72" i="7"/>
  <c r="U69" i="7"/>
  <c r="U67" i="7"/>
  <c r="U45" i="7"/>
  <c r="U64" i="7"/>
  <c r="U57" i="7"/>
  <c r="U44" i="7"/>
  <c r="U51" i="7"/>
  <c r="U48" i="7"/>
  <c r="U12" i="7"/>
  <c r="U71" i="7"/>
  <c r="U77" i="7"/>
  <c r="U66" i="7"/>
  <c r="U73" i="7"/>
  <c r="U70" i="7"/>
  <c r="U53" i="7"/>
  <c r="U7" i="7"/>
  <c r="U56" i="7"/>
  <c r="U10" i="7"/>
  <c r="U50" i="7"/>
  <c r="U74" i="7"/>
  <c r="U47" i="7"/>
  <c r="U76" i="7"/>
  <c r="U65" i="7"/>
  <c r="U49" i="7"/>
  <c r="U46" i="7"/>
  <c r="U14" i="7" l="1"/>
  <c r="W1" i="7"/>
  <c r="V69" i="7"/>
  <c r="V7" i="7"/>
  <c r="V51" i="7"/>
  <c r="V48" i="7"/>
  <c r="V66" i="7"/>
  <c r="V44" i="7"/>
  <c r="V12" i="7"/>
  <c r="V71" i="7"/>
  <c r="V77" i="7"/>
  <c r="V53" i="7"/>
  <c r="V76" i="7"/>
  <c r="V55" i="7"/>
  <c r="V11" i="7"/>
  <c r="V50" i="7"/>
  <c r="V68" i="7"/>
  <c r="V65" i="7"/>
  <c r="V70" i="7"/>
  <c r="V56" i="7"/>
  <c r="V46" i="7"/>
  <c r="V45" i="7"/>
  <c r="V13" i="7"/>
  <c r="V9" i="7"/>
  <c r="V49" i="7"/>
  <c r="V47" i="7"/>
  <c r="V43" i="7"/>
  <c r="V52" i="7"/>
  <c r="V10" i="7"/>
  <c r="V74" i="7"/>
  <c r="V64" i="7"/>
  <c r="V57" i="7"/>
  <c r="V8" i="7"/>
  <c r="V78" i="7"/>
  <c r="V73" i="7"/>
  <c r="V72" i="7"/>
  <c r="V67" i="7"/>
  <c r="V14" i="7" l="1"/>
  <c r="X1" i="7"/>
  <c r="W9" i="7"/>
  <c r="W70" i="7"/>
  <c r="W56" i="7"/>
  <c r="W53" i="7"/>
  <c r="W44" i="7"/>
  <c r="W13" i="7"/>
  <c r="W49" i="7"/>
  <c r="W47" i="7"/>
  <c r="W65" i="7"/>
  <c r="W51" i="7"/>
  <c r="W11" i="7"/>
  <c r="W78" i="7"/>
  <c r="W76" i="7"/>
  <c r="W43" i="7"/>
  <c r="W12" i="7"/>
  <c r="W69" i="7"/>
  <c r="W67" i="7"/>
  <c r="W73" i="7"/>
  <c r="W57" i="7"/>
  <c r="W55" i="7"/>
  <c r="W52" i="7"/>
  <c r="W71" i="7"/>
  <c r="W77" i="7"/>
  <c r="W64" i="7"/>
  <c r="W50" i="7"/>
  <c r="W66" i="7"/>
  <c r="W7" i="7"/>
  <c r="W48" i="7"/>
  <c r="W46" i="7"/>
  <c r="W74" i="7"/>
  <c r="W8" i="7"/>
  <c r="W72" i="7"/>
  <c r="W10" i="7"/>
  <c r="W68" i="7"/>
  <c r="W45" i="7"/>
  <c r="W14" i="7" l="1"/>
  <c r="Y1" i="7"/>
  <c r="X53" i="7"/>
  <c r="X78" i="7"/>
  <c r="X76" i="7"/>
  <c r="X71" i="7"/>
  <c r="X51" i="7"/>
  <c r="X7" i="7"/>
  <c r="X69" i="7"/>
  <c r="X67" i="7"/>
  <c r="X72" i="7"/>
  <c r="X12" i="7"/>
  <c r="X57" i="7"/>
  <c r="X55" i="7"/>
  <c r="X65" i="7"/>
  <c r="X50" i="7"/>
  <c r="X11" i="7"/>
  <c r="X46" i="7"/>
  <c r="X43" i="7"/>
  <c r="X44" i="7"/>
  <c r="X48" i="7"/>
  <c r="X13" i="7"/>
  <c r="X77" i="7"/>
  <c r="X74" i="7"/>
  <c r="X73" i="7"/>
  <c r="X70" i="7"/>
  <c r="X56" i="7"/>
  <c r="X8" i="7"/>
  <c r="X47" i="7"/>
  <c r="X9" i="7"/>
  <c r="X68" i="7"/>
  <c r="X66" i="7"/>
  <c r="X52" i="7"/>
  <c r="X10" i="7"/>
  <c r="X64" i="7"/>
  <c r="X49" i="7"/>
  <c r="X45" i="7"/>
  <c r="X14" i="7" l="1"/>
  <c r="Z1" i="7"/>
  <c r="Y65" i="7"/>
  <c r="Y44" i="7"/>
  <c r="Y8" i="7"/>
  <c r="Y11" i="7"/>
  <c r="Y77" i="7"/>
  <c r="Y74" i="7"/>
  <c r="Y70" i="7"/>
  <c r="Y50" i="7"/>
  <c r="Y73" i="7"/>
  <c r="Y69" i="7"/>
  <c r="Y64" i="7"/>
  <c r="Y52" i="7"/>
  <c r="Y48" i="7"/>
  <c r="Y12" i="7"/>
  <c r="Y68" i="7"/>
  <c r="Y66" i="7"/>
  <c r="Y71" i="7"/>
  <c r="Y45" i="7"/>
  <c r="Y10" i="7"/>
  <c r="Y76" i="7"/>
  <c r="Y9" i="7"/>
  <c r="Y57" i="7"/>
  <c r="Y13" i="7"/>
  <c r="Y56" i="7"/>
  <c r="Y53" i="7"/>
  <c r="Y49" i="7"/>
  <c r="Y7" i="7"/>
  <c r="Y47" i="7"/>
  <c r="Y72" i="7"/>
  <c r="Y78" i="7"/>
  <c r="Y43" i="7"/>
  <c r="Y67" i="7"/>
  <c r="Y55" i="7"/>
  <c r="Y51" i="7"/>
  <c r="Y46" i="7"/>
  <c r="Y14" i="7" l="1"/>
  <c r="AA1" i="7"/>
  <c r="Z64" i="7"/>
  <c r="Z68" i="7"/>
  <c r="Z66" i="7"/>
  <c r="Z51" i="7"/>
  <c r="Z70" i="7"/>
  <c r="Z47" i="7"/>
  <c r="Z45" i="7"/>
  <c r="Z71" i="7"/>
  <c r="Z13" i="7"/>
  <c r="Z56" i="7"/>
  <c r="Z53" i="7"/>
  <c r="Z43" i="7"/>
  <c r="Z57" i="7"/>
  <c r="Z9" i="7"/>
  <c r="Z78" i="7"/>
  <c r="Z10" i="7"/>
  <c r="Z76" i="7"/>
  <c r="Z73" i="7"/>
  <c r="Z69" i="7"/>
  <c r="Z49" i="7"/>
  <c r="Z55" i="7"/>
  <c r="Z52" i="7"/>
  <c r="Z74" i="7"/>
  <c r="Z12" i="7"/>
  <c r="Z67" i="7"/>
  <c r="Z65" i="7"/>
  <c r="Z48" i="7"/>
  <c r="Z11" i="7"/>
  <c r="Z44" i="7"/>
  <c r="Z8" i="7"/>
  <c r="Z46" i="7"/>
  <c r="Z72" i="7"/>
  <c r="Z7" i="7"/>
  <c r="Z77" i="7"/>
  <c r="Z50" i="7"/>
  <c r="Z14" i="7" l="1"/>
  <c r="AB1" i="7"/>
  <c r="AA7" i="7"/>
  <c r="AA76" i="7"/>
  <c r="AA73" i="7"/>
  <c r="AA77" i="7"/>
  <c r="AA69" i="7"/>
  <c r="AA67" i="7"/>
  <c r="AA65" i="7"/>
  <c r="AA68" i="7"/>
  <c r="AA70" i="7"/>
  <c r="AA8" i="7"/>
  <c r="AA55" i="7"/>
  <c r="AA52" i="7"/>
  <c r="AA78" i="7"/>
  <c r="AA57" i="7"/>
  <c r="AA11" i="7"/>
  <c r="AA46" i="7"/>
  <c r="AA72" i="7"/>
  <c r="AA48" i="7"/>
  <c r="AA49" i="7"/>
  <c r="AA12" i="7"/>
  <c r="AA74" i="7"/>
  <c r="AA64" i="7"/>
  <c r="AA43" i="7"/>
  <c r="AA56" i="7"/>
  <c r="AA50" i="7"/>
  <c r="AA10" i="7"/>
  <c r="AA66" i="7"/>
  <c r="AA51" i="7"/>
  <c r="AA47" i="7"/>
  <c r="AA45" i="7"/>
  <c r="AA9" i="7"/>
  <c r="AA53" i="7"/>
  <c r="AA71" i="7"/>
  <c r="AA44" i="7"/>
  <c r="AA13" i="7"/>
  <c r="AA14" i="7" l="1"/>
  <c r="AC1" i="7"/>
  <c r="AB13" i="7"/>
  <c r="AB74" i="7"/>
  <c r="AB64" i="7"/>
  <c r="AB67" i="7"/>
  <c r="AB46" i="7"/>
  <c r="AB9" i="7"/>
  <c r="AB66" i="7"/>
  <c r="AB51" i="7"/>
  <c r="AB55" i="7"/>
  <c r="AB57" i="7"/>
  <c r="AB10" i="7"/>
  <c r="AB53" i="7"/>
  <c r="AB71" i="7"/>
  <c r="AB47" i="7"/>
  <c r="AB56" i="7"/>
  <c r="AB12" i="7"/>
  <c r="AB45" i="7"/>
  <c r="AB50" i="7"/>
  <c r="AB44" i="7"/>
  <c r="AB48" i="7"/>
  <c r="AB11" i="7"/>
  <c r="AB73" i="7"/>
  <c r="AB70" i="7"/>
  <c r="AB43" i="7"/>
  <c r="AB8" i="7"/>
  <c r="AB65" i="7"/>
  <c r="AB49" i="7"/>
  <c r="AB68" i="7"/>
  <c r="AB7" i="7"/>
  <c r="AB52" i="7"/>
  <c r="AB78" i="7"/>
  <c r="AB77" i="7"/>
  <c r="AB72" i="7"/>
  <c r="AB76" i="7"/>
  <c r="AB69" i="7"/>
  <c r="AB14" i="7" l="1"/>
  <c r="AD1" i="7"/>
  <c r="AC73" i="7"/>
  <c r="AC70" i="7"/>
  <c r="AC67" i="7"/>
  <c r="AC45" i="7"/>
  <c r="AC7" i="7"/>
  <c r="AC65" i="7"/>
  <c r="AC49" i="7"/>
  <c r="AC66" i="7"/>
  <c r="AC56" i="7"/>
  <c r="AC8" i="7"/>
  <c r="AC52" i="7"/>
  <c r="AC78" i="7"/>
  <c r="AC47" i="7"/>
  <c r="AC76" i="7"/>
  <c r="AC11" i="7"/>
  <c r="AC72" i="7"/>
  <c r="AC69" i="7"/>
  <c r="AC44" i="7"/>
  <c r="AC43" i="7"/>
  <c r="AC12" i="7"/>
  <c r="AC64" i="7"/>
  <c r="AC57" i="7"/>
  <c r="AC55" i="7"/>
  <c r="AC10" i="7"/>
  <c r="AC51" i="7"/>
  <c r="AC48" i="7"/>
  <c r="AC68" i="7"/>
  <c r="AC9" i="7"/>
  <c r="AC71" i="7"/>
  <c r="AC77" i="7"/>
  <c r="AC53" i="7"/>
  <c r="AC13" i="7"/>
  <c r="AC50" i="7"/>
  <c r="AC74" i="7"/>
  <c r="AC46" i="7"/>
  <c r="AC14" i="7" l="1"/>
  <c r="AE1" i="7"/>
  <c r="AD13" i="7"/>
  <c r="AD72" i="7"/>
  <c r="AD69" i="7"/>
  <c r="AD73" i="7"/>
  <c r="AD55" i="7"/>
  <c r="AD9" i="7"/>
  <c r="AD64" i="7"/>
  <c r="AD57" i="7"/>
  <c r="AD53" i="7"/>
  <c r="AD67" i="7"/>
  <c r="AD10" i="7"/>
  <c r="AD51" i="7"/>
  <c r="AD48" i="7"/>
  <c r="AD65" i="7"/>
  <c r="AD66" i="7"/>
  <c r="AD12" i="7"/>
  <c r="AD71" i="7"/>
  <c r="AD77" i="7"/>
  <c r="AD46" i="7"/>
  <c r="AD44" i="7"/>
  <c r="AD11" i="7"/>
  <c r="AD50" i="7"/>
  <c r="AD68" i="7"/>
  <c r="AD52" i="7"/>
  <c r="AD8" i="7"/>
  <c r="AD70" i="7"/>
  <c r="AD56" i="7"/>
  <c r="AD45" i="7"/>
  <c r="AD49" i="7"/>
  <c r="AD47" i="7"/>
  <c r="AD74" i="7"/>
  <c r="AD7" i="7"/>
  <c r="AD78" i="7"/>
  <c r="AD76" i="7"/>
  <c r="AD43" i="7"/>
  <c r="AD14" i="7" l="1"/>
  <c r="AF1" i="7"/>
  <c r="AE71" i="7"/>
  <c r="AE77" i="7"/>
  <c r="AE72" i="7"/>
  <c r="AE43" i="7"/>
  <c r="AE65" i="7"/>
  <c r="AE68" i="7"/>
  <c r="AE8" i="7"/>
  <c r="AE70" i="7"/>
  <c r="AE56" i="7"/>
  <c r="AE11" i="7"/>
  <c r="AE49" i="7"/>
  <c r="AE47" i="7"/>
  <c r="AE73" i="7"/>
  <c r="AE12" i="7"/>
  <c r="AE78" i="7"/>
  <c r="AE76" i="7"/>
  <c r="AE64" i="7"/>
  <c r="AE53" i="7"/>
  <c r="AE69" i="7"/>
  <c r="AE45" i="7"/>
  <c r="AE10" i="7"/>
  <c r="AE67" i="7"/>
  <c r="AE9" i="7"/>
  <c r="AE57" i="7"/>
  <c r="AE55" i="7"/>
  <c r="AE74" i="7"/>
  <c r="AE50" i="7"/>
  <c r="AE66" i="7"/>
  <c r="AE52" i="7"/>
  <c r="AE13" i="7"/>
  <c r="AE48" i="7"/>
  <c r="AE46" i="7"/>
  <c r="AE51" i="7"/>
  <c r="AE7" i="7"/>
  <c r="AE44" i="7"/>
  <c r="AE14" i="7" l="1"/>
  <c r="AG1" i="7"/>
  <c r="AF13" i="7"/>
  <c r="AF78" i="7"/>
  <c r="AF76" i="7"/>
  <c r="AF71" i="7"/>
  <c r="AF44" i="7"/>
  <c r="AF57" i="7"/>
  <c r="AF55" i="7"/>
  <c r="AF65" i="7"/>
  <c r="AF48" i="7"/>
  <c r="AF46" i="7"/>
  <c r="AF9" i="7"/>
  <c r="AF69" i="7"/>
  <c r="AF67" i="7"/>
  <c r="AF72" i="7"/>
  <c r="AF10" i="7"/>
  <c r="AF52" i="7"/>
  <c r="AF12" i="7"/>
  <c r="AF73" i="7"/>
  <c r="AF11" i="7"/>
  <c r="AF77" i="7"/>
  <c r="AF74" i="7"/>
  <c r="AF64" i="7"/>
  <c r="AF70" i="7"/>
  <c r="AF56" i="7"/>
  <c r="AF43" i="7"/>
  <c r="AF7" i="7"/>
  <c r="AF45" i="7"/>
  <c r="AF8" i="7"/>
  <c r="AF68" i="7"/>
  <c r="AF66" i="7"/>
  <c r="AF51" i="7"/>
  <c r="AF53" i="7"/>
  <c r="AF49" i="7"/>
  <c r="AF47" i="7"/>
  <c r="AF50" i="7"/>
  <c r="AF14" i="7" l="1"/>
  <c r="AG9" i="7"/>
  <c r="AG56" i="7"/>
  <c r="AG53" i="7"/>
  <c r="AG51" i="7"/>
  <c r="AG78" i="7"/>
  <c r="AG76" i="7"/>
  <c r="AG50" i="7"/>
  <c r="AG69" i="7"/>
  <c r="AG67" i="7"/>
  <c r="AG49" i="7"/>
  <c r="AG57" i="7"/>
  <c r="AG52" i="7"/>
  <c r="AG11" i="7"/>
  <c r="AG46" i="7"/>
  <c r="AG12" i="7"/>
  <c r="AG74" i="7"/>
  <c r="AG10" i="7"/>
  <c r="AG64" i="7"/>
  <c r="AG13" i="7"/>
  <c r="AG47" i="7"/>
  <c r="AG45" i="7"/>
  <c r="AG43" i="7"/>
  <c r="AG8" i="7"/>
  <c r="AG73" i="7"/>
  <c r="AG65" i="7"/>
  <c r="AG7" i="7"/>
  <c r="AG55" i="7"/>
  <c r="AG71" i="7"/>
  <c r="AG48" i="7"/>
  <c r="AG44" i="7"/>
  <c r="AG72" i="7"/>
  <c r="AG77" i="7"/>
  <c r="AG70" i="7"/>
  <c r="AG68" i="7"/>
  <c r="AG66" i="7"/>
  <c r="AG14" i="7" l="1"/>
</calcChain>
</file>

<file path=xl/sharedStrings.xml><?xml version="1.0" encoding="utf-8"?>
<sst xmlns="http://schemas.openxmlformats.org/spreadsheetml/2006/main" count="9095" uniqueCount="167">
  <si>
    <t xml:space="preserve"> </t>
  </si>
  <si>
    <t>Notice</t>
  </si>
  <si>
    <t xml:space="preserve">Ernst &amp; Young ("EY") was engaged on the instructions of NSW Electricity Networks Operations Pty Limited as trustee for NSW Electricity Networks Operations Trust ("TransGrid" or “Client”) to undertake market modelling of system costs and benefits to support the Reinforcing the New South Wales Southern Shared Network (HumeLink) Regulatory Investment Test for Transmission (RIT-T) relating to various network upgrade options to provide additional transfer capacity to the state’s demand centres.
</t>
  </si>
  <si>
    <r>
      <t>The results of Ernst &amp; Young’s work, including the assumptions and qualifications made in preparing the workbook dated</t>
    </r>
    <r>
      <rPr>
        <sz val="11"/>
        <rFont val="Calibri"/>
        <family val="2"/>
        <scheme val="minor"/>
      </rPr>
      <t xml:space="preserve"> 29 July 2021</t>
    </r>
    <r>
      <rPr>
        <sz val="11"/>
        <color theme="1"/>
        <rFont val="Calibri"/>
        <family val="2"/>
        <scheme val="minor"/>
      </rPr>
      <t xml:space="preserve"> (“Workbook”), are set out in Ernst &amp; Young's report dated </t>
    </r>
    <r>
      <rPr>
        <sz val="11"/>
        <rFont val="Calibri"/>
        <family val="2"/>
        <scheme val="minor"/>
      </rPr>
      <t xml:space="preserve">29 July 2021 </t>
    </r>
    <r>
      <rPr>
        <sz val="11"/>
        <color theme="1"/>
        <rFont val="Calibri"/>
        <family val="2"/>
        <scheme val="minor"/>
      </rPr>
      <t xml:space="preserve">("Report").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r>
  </si>
  <si>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</si>
  <si>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</si>
  <si>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</si>
  <si>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</si>
  <si>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19 January 2021 and was completed on 5 July 2021. Therefore, our Workbook does not take account of events or circumstances arising after 5 July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</si>
  <si>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</si>
  <si>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</si>
  <si>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</si>
  <si>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The modelling outputs included in the attached sheets are based on the assumptions stated and on information provided by the Client and other information sources used during the course of the engagement. The outputs are contingent on the collection of assumptions as agreed with the Client, and no consideration has been given to other market events, announcements or other changing circumstances. Neither EY nor any partner, director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</si>
  <si>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</si>
  <si>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</si>
  <si>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</si>
  <si>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Humelink Market Modelling Result Workbooks supporting the Addendum to the PACR, Step Change Scenario (StepOC3).</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</si>
  <si>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</si>
  <si>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</si>
  <si>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</si>
  <si>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</si>
  <si>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</si>
  <si>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</si>
  <si>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</si>
  <si>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</si>
  <si>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</si>
  <si>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</si>
  <si>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</si>
  <si>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</si>
  <si>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</si>
  <si>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</si>
  <si>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</si>
  <si>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</si>
  <si>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</si>
  <si>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</si>
  <si>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</si>
  <si>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LS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</si>
  <si>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</si>
  <si>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</si>
  <si>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</si>
  <si>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</si>
  <si>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</si>
  <si>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</si>
  <si>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</si>
  <si>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</si>
  <si>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</si>
  <si>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</si>
  <si>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</si>
  <si>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</si>
  <si>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</si>
  <si>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Rehab</t>
  </si>
  <si>
    <t>Rehabilitation (after closing an existing generator)</t>
  </si>
  <si>
    <t>USE</t>
  </si>
  <si>
    <t>Unserved energy</t>
  </si>
  <si>
    <t>VOM</t>
  </si>
  <si>
    <t>Variable operations and maintenance</t>
  </si>
  <si>
    <t>VPP</t>
  </si>
  <si>
    <t>Virtual power plants</t>
  </si>
  <si>
    <t>Notes</t>
  </si>
  <si>
    <t>1. Base Case simulations do not include HumeLink.</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</si>
  <si>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</si>
  <si>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</si>
  <si>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</si>
  <si>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2020 ESOO.</t>
  </si>
  <si>
    <t>Black Coal</t>
  </si>
  <si>
    <t>Option3C</t>
  </si>
  <si>
    <t>Hydro</t>
  </si>
  <si>
    <t>OCGT / Diesel</t>
  </si>
  <si>
    <t>USE &amp; DSP</t>
  </si>
  <si>
    <t>Solar PV</t>
  </si>
  <si>
    <t>Wind</t>
  </si>
  <si>
    <t>LS Battery pump</t>
  </si>
  <si>
    <t>Brown Coal</t>
  </si>
  <si>
    <t>Pumped Hydro Pump</t>
  </si>
  <si>
    <t>Pumped Hydro</t>
  </si>
  <si>
    <t>Transmission</t>
  </si>
  <si>
    <t>VPP pump</t>
  </si>
  <si>
    <t>Behind the meter battery</t>
  </si>
  <si>
    <t>Behind the meter battery pump</t>
  </si>
  <si>
    <t>2021-22</t>
  </si>
  <si>
    <t>Fuel</t>
  </si>
  <si>
    <t>REHAB</t>
  </si>
  <si>
    <t>Compare</t>
  </si>
  <si>
    <t>to</t>
  </si>
  <si>
    <t>BaseCase</t>
  </si>
  <si>
    <t>Select region</t>
  </si>
  <si>
    <t>Real June 2019 dollars ($m) discounted to June 2021</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</si>
  <si>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</si>
  <si>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</si>
  <si>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</si>
  <si>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</si>
  <si>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</si>
  <si>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</si>
  <si>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</si>
  <si>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</si>
  <si>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</si>
  <si>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</si>
  <si>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</si>
  <si>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</si>
  <si>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</si>
  <si>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</si>
  <si>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</si>
  <si>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</si>
  <si>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</si>
  <si>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</si>
  <si>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</si>
  <si>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</si>
  <si>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</si>
  <si>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</si>
  <si>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</si>
  <si>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</si>
  <si>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Build</t>
  </si>
  <si>
    <t>CAPEX</t>
  </si>
  <si>
    <t>REZ Tx</t>
  </si>
  <si>
    <t>REZ</t>
  </si>
  <si>
    <t>USE+DSP</t>
  </si>
  <si>
    <t>Total cumulative market benefits</t>
  </si>
  <si>
    <t>NEM competition benefits</t>
  </si>
  <si>
    <t>Competition cost savings</t>
  </si>
  <si>
    <t>Savings due to demand response</t>
  </si>
  <si>
    <t>Total cumulative competition benefits</t>
  </si>
  <si>
    <t>Capacity difference (MW)</t>
  </si>
  <si>
    <t>Pumped Hydro pump</t>
  </si>
  <si>
    <t>Generation difference (GWh)*</t>
  </si>
  <si>
    <t>*Generation shown is as-generated whereas demand met is sent-out. The difference in as-generated generation between HumeLink Option 3C and the Base Case is due to different auxiliaries and losses.</t>
  </si>
  <si>
    <t>Competition benefits ($000s) - HumeLink Option 3C, Step Change Scenario</t>
  </si>
  <si>
    <t>Real June 2019 dollars discounted to June 2021</t>
  </si>
  <si>
    <t>Annual capacity factor by technology - Base Case,  Step Change Scenario</t>
  </si>
  <si>
    <t>Explicitly modelled generation</t>
  </si>
  <si>
    <t>Region</t>
  </si>
  <si>
    <t>Technology</t>
  </si>
  <si>
    <t>NSW1</t>
  </si>
  <si>
    <t>QLD1</t>
  </si>
  <si>
    <t>VIC1</t>
  </si>
  <si>
    <t>SA1</t>
  </si>
  <si>
    <t>TAS1</t>
  </si>
  <si>
    <t>Explicitly modelled pumping</t>
  </si>
  <si>
    <t>Non-controllable capacity</t>
  </si>
  <si>
    <t>Annual as-generated generation by technology (GWh) - Base Case, Step Change Scenario</t>
  </si>
  <si>
    <t>Total excluding storage</t>
  </si>
  <si>
    <t>Installed capacity by technology (MW) - Base Case, Step Change Scenario</t>
  </si>
  <si>
    <t>Capacity calculated on 1 July. In early study years some wind and solar projects enter later in the financial year and are therefore reflected in the following financial year's capacity.</t>
  </si>
  <si>
    <t>VOM cost by technology ($000s) - Base Case, Step Change Scenario</t>
  </si>
  <si>
    <t>FOM cost by technology ($000s) - Base Case, Step Change Scenario</t>
  </si>
  <si>
    <t>Real June 2019 dollars discounted to June 2020. For new entrant capacity, the FOM is incurred annually in modelling. For existing capacity, FOM is considered to be a sunk cost, since the fixed retirement dates are assumed to be the same in the Base Case and the case with HumeLink. As such, early retirements are presented as an annual FOM saving, or negative cost, that continues until the assumed fixed date retirement.</t>
  </si>
  <si>
    <t>Fuel cost by technology ($000s) - Base Case, Step Change Scenario</t>
  </si>
  <si>
    <t>New generation build cost (CAPEX) by technology ($000s) - Base Case, Step Change Scenario</t>
  </si>
  <si>
    <t>CAPEX (Install)</t>
  </si>
  <si>
    <t>Real June 2019 dollars discounted to June 2021. The total capital costs are annualised for modelling purposes.</t>
  </si>
  <si>
    <t>Rehabilition cost by technology ($000s) - Base Case, Step Change Scenario</t>
  </si>
  <si>
    <t>REZ transmission expansion cost by region ($000s) - Base Case, Step Change Scenario</t>
  </si>
  <si>
    <t>REZ Expansion</t>
  </si>
  <si>
    <t>Real June 2019 dollars discounted to June 2021. As with the total capital costs, the REZ transmission expansion costs are annualised for modelling purposes.</t>
  </si>
  <si>
    <t>Total</t>
  </si>
  <si>
    <t>USE &amp; DSP cost by region ($000s) - Base Case, Step Change Scenario</t>
  </si>
  <si>
    <t>Annual capacity factor by technology - HumeLink Option 3C,  Step Change Scenario</t>
  </si>
  <si>
    <t>Annual as-generated generation by technology (GWh) - HumeLink Option 3C, Step Change Scenario</t>
  </si>
  <si>
    <t>Installed capacity by technology (MW) - HumeLink Option 3C, Step Change Scenario</t>
  </si>
  <si>
    <t>VOM cost by technology ($000s) - HumeLink Option 3C, Step Change Scenario</t>
  </si>
  <si>
    <t>FOM cost by technology ($000s) - HumeLink Option 3C, Step Change Scenario</t>
  </si>
  <si>
    <t>Real June 2019 dollars discounted to June 2021. For new entrant capacity, the FOM is incurred annually in modelling. For existing capacity, FOM is considered to be a sunk cost, since the fixed retirement dates are assumed to be the same in the Base Case and the case with HumeLink. As such, early retirements are presented as an annual FOM saving, or negative cost, that continues until the assumed fixed date retirement.</t>
  </si>
  <si>
    <t>Fuel cost by technology ($000s) - HumeLink Option 3C, Step Change Scenario</t>
  </si>
  <si>
    <t>New generation build cost (CAPEX) by technology ($000s) - HumeLink Option 3C, Step Change Scenario</t>
  </si>
  <si>
    <t>Rehabilition cost by technology ($000s) - HumeLink Option 3C, Step Change Scenario</t>
  </si>
  <si>
    <t>REZ transmission expansion cost by region ($000s) - HumeLink Option 3C, Step Change Scenario</t>
  </si>
  <si>
    <t>USE &amp; DSP cost by region ($000s) - HumeLink Option 3C, Step Change Scenario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</si>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</sst>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6" formatCode="&quot;$&quot;#,##0"/>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36">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0" fontId="16" fillId="9" borderId="0" xfId="0" applyFont="1" applyFill="1"/>
    <xf numFmtId="166" fontId="16" fillId="9" borderId="0" xfId="0" applyNumberFormat="1" applyFont="1" applyFill="1"/>
    <xf numFmtId="3" fontId="0" fillId="8" borderId="0" xfId="0" applyNumberForma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0" fontId="16" fillId="9" borderId="0" xfId="0" applyFont="1" applyFill="1" applyAlignment="1">
      <alignment horizontal="left"/>
    </xf>
    <xf numFmtId="3" fontId="0" fillId="9" borderId="0" xfId="0" applyNumberFormat="1" applyFill="1"/>
    <xf numFmtId="9" fontId="0" fillId="8" borderId="0" xfId="0" applyNumberFormat="1" applyFill="1"/>
    <xf numFmtId="9" fontId="0" fillId="8" borderId="0" xfId="1" applyFont="1" applyFill="1"/>
    <xf numFmtId="0" fontId="16" fillId="9" borderId="0" xfId="0" applyFont="1" applyFill="1" applyAlignment="1">
      <alignment horizontal="center"/>
    </xf>
    <xf numFmtId="4" fontId="0" fillId="8" borderId="0" xfId="0" applyNumberFormat="1" applyFill="1"/>
    <xf numFmtId="0" fontId="15" fillId="6" borderId="0" xfId="0" applyFont="1" applyFill="1" applyAlignment="1">
      <alignment horizontal="left" wrapText="1"/>
    </xf>
  </cellXfs>
  <cellStyles count="5">
    <cellStyle name="Input" xfId="2" builtinId="20"/>
    <cellStyle name="Normal" xfId="0" builtinId="0"/>
    <cellStyle name="Normal 2" xfId="4" xr:uid="{3FE2FFE1-7171-4966-AEEA-6B1D21EC75AA}"/>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options---'!$I$7:$AG$7</c:f>
              <c:numCache>
                <c:formatCode>"$"#,##0</c:formatCode>
                <c:ptCount val="25"/>
                <c:pt idx="0">
                  <c:v>3.9915521204238755E-3</c:v>
                </c:pt>
                <c:pt idx="1">
                  <c:v>-2.5203985887230374E-2</c:v>
                </c:pt>
                <c:pt idx="2">
                  <c:v>45.174949920712855</c:v>
                </c:pt>
                <c:pt idx="3">
                  <c:v>129.60291386456356</c:v>
                </c:pt>
                <c:pt idx="4">
                  <c:v>305.72948401583534</c:v>
                </c:pt>
                <c:pt idx="5">
                  <c:v>1277.3113480271641</c:v>
                </c:pt>
                <c:pt idx="6">
                  <c:v>829.88343352344486</c:v>
                </c:pt>
                <c:pt idx="7">
                  <c:v>679.65129053660621</c:v>
                </c:pt>
                <c:pt idx="8">
                  <c:v>825.32250009001837</c:v>
                </c:pt>
                <c:pt idx="9">
                  <c:v>736.72522408154305</c:v>
                </c:pt>
                <c:pt idx="10">
                  <c:v>1135.3739441567943</c:v>
                </c:pt>
                <c:pt idx="11">
                  <c:v>1011.1200300716259</c:v>
                </c:pt>
                <c:pt idx="12">
                  <c:v>802.58720432554765</c:v>
                </c:pt>
                <c:pt idx="13">
                  <c:v>842.04718992088578</c:v>
                </c:pt>
                <c:pt idx="14">
                  <c:v>1523.1716614532666</c:v>
                </c:pt>
                <c:pt idx="15">
                  <c:v>1705.9903561215688</c:v>
                </c:pt>
                <c:pt idx="16">
                  <c:v>1531.4237989549806</c:v>
                </c:pt>
                <c:pt idx="17">
                  <c:v>1698.9186883275827</c:v>
                </c:pt>
                <c:pt idx="18">
                  <c:v>1938.0898048890749</c:v>
                </c:pt>
                <c:pt idx="19">
                  <c:v>2183.5587264931623</c:v>
                </c:pt>
                <c:pt idx="20">
                  <c:v>1669.8650886497719</c:v>
                </c:pt>
                <c:pt idx="21">
                  <c:v>1983.7733933843369</c:v>
                </c:pt>
                <c:pt idx="22">
                  <c:v>1886.8249689872641</c:v>
                </c:pt>
                <c:pt idx="23">
                  <c:v>1824.6502443343309</c:v>
                </c:pt>
                <c:pt idx="24">
                  <c:v>1807.2598296785939</c:v>
                </c:pt>
              </c:numCache>
            </c:numRef>
          </c:val>
          <c:extLst>
            <c:ext xmlns:c16="http://schemas.microsoft.com/office/drawing/2014/chart" uri="{C3380CC4-5D6E-409C-BE32-E72D297353CC}">
              <c16:uniqueId val="{00000000-92CD-4D06-84A7-1D96BB6982E8}"/>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options---'!$I$8:$AG$8</c:f>
              <c:numCache>
                <c:formatCode>"$"#,##0</c:formatCode>
                <c:ptCount val="25"/>
                <c:pt idx="0">
                  <c:v>1.1994415418448625E-3</c:v>
                </c:pt>
                <c:pt idx="1">
                  <c:v>-6.1344462487177226E-3</c:v>
                </c:pt>
                <c:pt idx="2">
                  <c:v>11.569606443619982</c:v>
                </c:pt>
                <c:pt idx="3">
                  <c:v>-28.142098511594071</c:v>
                </c:pt>
                <c:pt idx="4">
                  <c:v>42.087192971894709</c:v>
                </c:pt>
                <c:pt idx="5">
                  <c:v>198.01481921379519</c:v>
                </c:pt>
                <c:pt idx="6">
                  <c:v>285.01734349446428</c:v>
                </c:pt>
                <c:pt idx="7">
                  <c:v>187.66793674760555</c:v>
                </c:pt>
                <c:pt idx="8">
                  <c:v>198.30570691878987</c:v>
                </c:pt>
                <c:pt idx="9">
                  <c:v>168.37803836030611</c:v>
                </c:pt>
                <c:pt idx="10">
                  <c:v>199.67597265335877</c:v>
                </c:pt>
                <c:pt idx="11">
                  <c:v>286.58881773130372</c:v>
                </c:pt>
                <c:pt idx="12">
                  <c:v>158.0182587660336</c:v>
                </c:pt>
                <c:pt idx="13">
                  <c:v>171.43682168892113</c:v>
                </c:pt>
                <c:pt idx="14">
                  <c:v>326.60132104909144</c:v>
                </c:pt>
                <c:pt idx="15">
                  <c:v>258.33678297194524</c:v>
                </c:pt>
                <c:pt idx="16">
                  <c:v>179.21423458447401</c:v>
                </c:pt>
                <c:pt idx="17">
                  <c:v>229.18424693499804</c:v>
                </c:pt>
                <c:pt idx="18">
                  <c:v>278.64715114004662</c:v>
                </c:pt>
                <c:pt idx="19">
                  <c:v>270.19596955769902</c:v>
                </c:pt>
                <c:pt idx="20">
                  <c:v>220.35713807917901</c:v>
                </c:pt>
                <c:pt idx="21">
                  <c:v>256.15111520762548</c:v>
                </c:pt>
                <c:pt idx="22">
                  <c:v>263.18117942575236</c:v>
                </c:pt>
                <c:pt idx="23">
                  <c:v>255.72948083225768</c:v>
                </c:pt>
                <c:pt idx="24">
                  <c:v>250.1504783963876</c:v>
                </c:pt>
              </c:numCache>
            </c:numRef>
          </c:val>
          <c:extLst>
            <c:ext xmlns:c16="http://schemas.microsoft.com/office/drawing/2014/chart" uri="{C3380CC4-5D6E-409C-BE32-E72D297353CC}">
              <c16:uniqueId val="{00000001-92CD-4D06-84A7-1D96BB6982E8}"/>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options---'!$I$9:$AG$9</c:f>
              <c:numCache>
                <c:formatCode>"$"#,##0</c:formatCode>
                <c:ptCount val="25"/>
                <c:pt idx="0">
                  <c:v>2.0829784063687549</c:v>
                </c:pt>
                <c:pt idx="1">
                  <c:v>4.4847735085815659</c:v>
                </c:pt>
                <c:pt idx="2">
                  <c:v>5.7668075807713901</c:v>
                </c:pt>
                <c:pt idx="3">
                  <c:v>5.9448089730706997</c:v>
                </c:pt>
                <c:pt idx="4">
                  <c:v>-4.5416105838799847</c:v>
                </c:pt>
                <c:pt idx="5">
                  <c:v>-14.528687443177914</c:v>
                </c:pt>
                <c:pt idx="6">
                  <c:v>-17.681962725736085</c:v>
                </c:pt>
                <c:pt idx="7">
                  <c:v>-14.200469571606723</c:v>
                </c:pt>
                <c:pt idx="8">
                  <c:v>-20.072331520541688</c:v>
                </c:pt>
                <c:pt idx="9">
                  <c:v>-7.5184477869251278</c:v>
                </c:pt>
                <c:pt idx="10">
                  <c:v>-8.1054371043090949</c:v>
                </c:pt>
                <c:pt idx="11">
                  <c:v>-17.2217104731882</c:v>
                </c:pt>
                <c:pt idx="12">
                  <c:v>5.8876303560286765</c:v>
                </c:pt>
                <c:pt idx="13">
                  <c:v>19.804696025075625</c:v>
                </c:pt>
                <c:pt idx="14">
                  <c:v>-0.37527370615140399</c:v>
                </c:pt>
                <c:pt idx="15">
                  <c:v>23.295111469082535</c:v>
                </c:pt>
                <c:pt idx="16">
                  <c:v>89.603877694986522</c:v>
                </c:pt>
                <c:pt idx="17">
                  <c:v>127.6166045465605</c:v>
                </c:pt>
                <c:pt idx="18">
                  <c:v>156.48710066066647</c:v>
                </c:pt>
                <c:pt idx="19">
                  <c:v>175.10442854292057</c:v>
                </c:pt>
                <c:pt idx="20">
                  <c:v>243.42456811699057</c:v>
                </c:pt>
                <c:pt idx="21">
                  <c:v>273.9991910031477</c:v>
                </c:pt>
                <c:pt idx="22">
                  <c:v>257.96955806918379</c:v>
                </c:pt>
                <c:pt idx="23">
                  <c:v>277.79584685340251</c:v>
                </c:pt>
                <c:pt idx="24">
                  <c:v>326.82592819795201</c:v>
                </c:pt>
              </c:numCache>
            </c:numRef>
          </c:val>
          <c:extLst>
            <c:ext xmlns:c16="http://schemas.microsoft.com/office/drawing/2014/chart" uri="{C3380CC4-5D6E-409C-BE32-E72D297353CC}">
              <c16:uniqueId val="{00000002-92CD-4D06-84A7-1D96BB6982E8}"/>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options---'!$I$10:$AG$10</c:f>
              <c:numCache>
                <c:formatCode>"$"#,##0</c:formatCode>
                <c:ptCount val="25"/>
                <c:pt idx="0">
                  <c:v>-1.3691194999497384E-2</c:v>
                </c:pt>
                <c:pt idx="1">
                  <c:v>-5.0996246916241945E-2</c:v>
                </c:pt>
                <c:pt idx="2">
                  <c:v>-0.2501973542976193</c:v>
                </c:pt>
                <c:pt idx="3">
                  <c:v>-0.75312779291695908</c:v>
                </c:pt>
                <c:pt idx="4">
                  <c:v>-1.7121734510854585</c:v>
                </c:pt>
                <c:pt idx="5">
                  <c:v>-12.10743041990837</c:v>
                </c:pt>
                <c:pt idx="6">
                  <c:v>-22.271663965582324</c:v>
                </c:pt>
                <c:pt idx="7">
                  <c:v>-33.137183471553556</c:v>
                </c:pt>
                <c:pt idx="8">
                  <c:v>-43.3091988969759</c:v>
                </c:pt>
                <c:pt idx="9">
                  <c:v>-55.010543954079452</c:v>
                </c:pt>
                <c:pt idx="10">
                  <c:v>-67.972788482606589</c:v>
                </c:pt>
                <c:pt idx="11">
                  <c:v>-79.876757101146268</c:v>
                </c:pt>
                <c:pt idx="12">
                  <c:v>-90.494616705289459</c:v>
                </c:pt>
                <c:pt idx="13">
                  <c:v>-100.31289483483491</c:v>
                </c:pt>
                <c:pt idx="14">
                  <c:v>-115.75212965072069</c:v>
                </c:pt>
                <c:pt idx="15">
                  <c:v>-130.80198217633978</c:v>
                </c:pt>
                <c:pt idx="16">
                  <c:v>-139.19626724452567</c:v>
                </c:pt>
                <c:pt idx="17">
                  <c:v>-149.31636817364867</c:v>
                </c:pt>
                <c:pt idx="18">
                  <c:v>-161.47404769689584</c:v>
                </c:pt>
                <c:pt idx="19">
                  <c:v>-176.06704762506186</c:v>
                </c:pt>
                <c:pt idx="20">
                  <c:v>-178.30721466896526</c:v>
                </c:pt>
                <c:pt idx="21">
                  <c:v>-185.96020615686726</c:v>
                </c:pt>
                <c:pt idx="22">
                  <c:v>-193.29683142418213</c:v>
                </c:pt>
                <c:pt idx="23">
                  <c:v>-195.08780148441247</c:v>
                </c:pt>
                <c:pt idx="24">
                  <c:v>-196.53851510684052</c:v>
                </c:pt>
              </c:numCache>
            </c:numRef>
          </c:val>
          <c:extLst>
            <c:ext xmlns:c16="http://schemas.microsoft.com/office/drawing/2014/chart" uri="{C3380CC4-5D6E-409C-BE32-E72D297353CC}">
              <c16:uniqueId val="{00000003-92CD-4D06-84A7-1D96BB6982E8}"/>
            </c:ext>
          </c:extLst>
        </c:ser>
        <c:ser>
          <c:idx val="4"/>
          <c:order val="4"/>
          <c:tx>
            <c:strRef>
              <c:f>'---Compare options---'!$H$11</c:f>
              <c:strCache>
                <c:ptCount val="1"/>
                <c:pt idx="0">
                  <c:v>REHAB</c:v>
                </c:pt>
              </c:strCache>
            </c:strRef>
          </c:tx>
          <c:spPr>
            <a:solidFill>
              <a:srgbClr val="27ACAA"/>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options---'!$I$11:$AG$11</c:f>
              <c:numCache>
                <c:formatCode>"$"#,##0</c:formatCode>
                <c:ptCount val="25"/>
                <c:pt idx="0">
                  <c:v>0</c:v>
                </c:pt>
                <c:pt idx="1">
                  <c:v>0</c:v>
                </c:pt>
                <c:pt idx="2">
                  <c:v>0</c:v>
                </c:pt>
                <c:pt idx="3">
                  <c:v>3.9448566684088582</c:v>
                </c:pt>
                <c:pt idx="4">
                  <c:v>1.6073864736633987</c:v>
                </c:pt>
                <c:pt idx="5">
                  <c:v>7.5248892222341812</c:v>
                </c:pt>
                <c:pt idx="6">
                  <c:v>-4.1562768959591061</c:v>
                </c:pt>
                <c:pt idx="7">
                  <c:v>-3.5310903983758339</c:v>
                </c:pt>
                <c:pt idx="8">
                  <c:v>0.25984817053146125</c:v>
                </c:pt>
                <c:pt idx="9">
                  <c:v>-2.5055322043471273E-3</c:v>
                </c:pt>
                <c:pt idx="10">
                  <c:v>1.405452147776868</c:v>
                </c:pt>
                <c:pt idx="11">
                  <c:v>-23.862818265864831</c:v>
                </c:pt>
                <c:pt idx="12">
                  <c:v>-10.768929305964244</c:v>
                </c:pt>
                <c:pt idx="13">
                  <c:v>-10.942912891037524</c:v>
                </c:pt>
                <c:pt idx="14">
                  <c:v>-10.94291186957256</c:v>
                </c:pt>
                <c:pt idx="15">
                  <c:v>-9.0110126415099607</c:v>
                </c:pt>
                <c:pt idx="16">
                  <c:v>-9.0110126372858446</c:v>
                </c:pt>
                <c:pt idx="17">
                  <c:v>-9.0110117557085392</c:v>
                </c:pt>
                <c:pt idx="18">
                  <c:v>-9.0110117883542404</c:v>
                </c:pt>
                <c:pt idx="19">
                  <c:v>13.687222365433689</c:v>
                </c:pt>
                <c:pt idx="20">
                  <c:v>-3.028722501490881</c:v>
                </c:pt>
                <c:pt idx="21">
                  <c:v>-3.0287225049691959</c:v>
                </c:pt>
                <c:pt idx="22">
                  <c:v>-3.0287782444351259</c:v>
                </c:pt>
                <c:pt idx="23">
                  <c:v>-3.0287664824670881</c:v>
                </c:pt>
                <c:pt idx="24">
                  <c:v>-3.0288337548764628</c:v>
                </c:pt>
              </c:numCache>
            </c:numRef>
          </c:val>
          <c:extLst>
            <c:ext xmlns:c16="http://schemas.microsoft.com/office/drawing/2014/chart" uri="{C3380CC4-5D6E-409C-BE32-E72D297353CC}">
              <c16:uniqueId val="{00000004-92CD-4D06-84A7-1D96BB6982E8}"/>
            </c:ext>
          </c:extLst>
        </c:ser>
        <c:ser>
          <c:idx val="5"/>
          <c:order val="5"/>
          <c:tx>
            <c:strRef>
              <c:f>'---Compare options---'!$H$12</c:f>
              <c:strCache>
                <c:ptCount val="1"/>
                <c:pt idx="0">
                  <c:v>REZ</c:v>
                </c:pt>
              </c:strCache>
            </c:strRef>
          </c:tx>
          <c:spPr>
            <a:solidFill>
              <a:srgbClr val="750E5C"/>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options---'!$I$12:$AG$12</c:f>
              <c:numCache>
                <c:formatCode>"$"#,##0</c:formatCode>
                <c:ptCount val="25"/>
                <c:pt idx="0">
                  <c:v>-2.7505943928955576E-4</c:v>
                </c:pt>
                <c:pt idx="1">
                  <c:v>-1.2805125645474825E-3</c:v>
                </c:pt>
                <c:pt idx="2">
                  <c:v>-1.4612193733680244E-3</c:v>
                </c:pt>
                <c:pt idx="3">
                  <c:v>-1.674071635748411E-3</c:v>
                </c:pt>
                <c:pt idx="4">
                  <c:v>-2.0842340835919952E-3</c:v>
                </c:pt>
                <c:pt idx="5">
                  <c:v>-1.3164670601513119E-3</c:v>
                </c:pt>
                <c:pt idx="6">
                  <c:v>42.455225747503711</c:v>
                </c:pt>
                <c:pt idx="7">
                  <c:v>111.01901057737456</c:v>
                </c:pt>
                <c:pt idx="8">
                  <c:v>192.9575482016925</c:v>
                </c:pt>
                <c:pt idx="9">
                  <c:v>191.64182158051906</c:v>
                </c:pt>
                <c:pt idx="10">
                  <c:v>191.33358367319028</c:v>
                </c:pt>
                <c:pt idx="11">
                  <c:v>154.23259767208208</c:v>
                </c:pt>
                <c:pt idx="12">
                  <c:v>170.95294554106874</c:v>
                </c:pt>
                <c:pt idx="13">
                  <c:v>176.86909177634755</c:v>
                </c:pt>
                <c:pt idx="14">
                  <c:v>893.36900751914209</c:v>
                </c:pt>
                <c:pt idx="15">
                  <c:v>482.41153278158225</c:v>
                </c:pt>
                <c:pt idx="16">
                  <c:v>375.39536831251235</c:v>
                </c:pt>
                <c:pt idx="17">
                  <c:v>379.7006156380088</c:v>
                </c:pt>
                <c:pt idx="18">
                  <c:v>368.74330722081243</c:v>
                </c:pt>
                <c:pt idx="19">
                  <c:v>384.33743105581493</c:v>
                </c:pt>
                <c:pt idx="20">
                  <c:v>334.62842849803604</c:v>
                </c:pt>
                <c:pt idx="21">
                  <c:v>444.31450634281185</c:v>
                </c:pt>
                <c:pt idx="22">
                  <c:v>486.0212941335393</c:v>
                </c:pt>
                <c:pt idx="23">
                  <c:v>486.3142328337529</c:v>
                </c:pt>
                <c:pt idx="24">
                  <c:v>466.10136693818379</c:v>
                </c:pt>
              </c:numCache>
            </c:numRef>
          </c:val>
          <c:extLst>
            <c:ext xmlns:c16="http://schemas.microsoft.com/office/drawing/2014/chart" uri="{C3380CC4-5D6E-409C-BE32-E72D297353CC}">
              <c16:uniqueId val="{00000005-92CD-4D06-84A7-1D96BB6982E8}"/>
            </c:ext>
          </c:extLst>
        </c:ser>
        <c:ser>
          <c:idx val="6"/>
          <c:order val="6"/>
          <c:tx>
            <c:strRef>
              <c:f>'---Compare options---'!$H$13</c:f>
              <c:strCache>
                <c:ptCount val="1"/>
                <c:pt idx="0">
                  <c:v>USE+DSP</c:v>
                </c:pt>
              </c:strCache>
            </c:strRef>
          </c:tx>
          <c:spPr>
            <a:solidFill>
              <a:srgbClr val="FF4136"/>
            </a:solidFill>
            <a:ln>
              <a:noFill/>
              <a:prstDash val="solid"/>
            </a:ln>
            <a:effectLst/>
            <a:extLst>
              <a:ext uri="{91240B29-F687-4F45-9708-019B960494DF}">
                <a14:hiddenLine xmlns:a14="http://schemas.microsoft.com/office/drawing/2010/main">
                  <a:solidFill>
                    <a:srgbClr val="27ACA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options---'!$I$13:$AG$13</c:f>
              <c:numCache>
                <c:formatCode>"$"#,##0</c:formatCode>
                <c:ptCount val="25"/>
                <c:pt idx="0">
                  <c:v>-1.267293527998845E-3</c:v>
                </c:pt>
                <c:pt idx="1">
                  <c:v>-1.6890636419993825E-3</c:v>
                </c:pt>
                <c:pt idx="2">
                  <c:v>-2.1826584954978898E-3</c:v>
                </c:pt>
                <c:pt idx="3">
                  <c:v>-0.79472280721549038</c:v>
                </c:pt>
                <c:pt idx="4">
                  <c:v>-11.499588724696522</c:v>
                </c:pt>
                <c:pt idx="5">
                  <c:v>-13.441508626205524</c:v>
                </c:pt>
                <c:pt idx="6">
                  <c:v>-12.599151445937524</c:v>
                </c:pt>
                <c:pt idx="7">
                  <c:v>-9.6182255334875251</c:v>
                </c:pt>
                <c:pt idx="8">
                  <c:v>-9.618982801975525</c:v>
                </c:pt>
                <c:pt idx="9">
                  <c:v>-8.2220399221305254</c:v>
                </c:pt>
                <c:pt idx="10">
                  <c:v>-12.374252114366524</c:v>
                </c:pt>
                <c:pt idx="11">
                  <c:v>11.738920137268973</c:v>
                </c:pt>
                <c:pt idx="12">
                  <c:v>11.479095982113973</c:v>
                </c:pt>
                <c:pt idx="13">
                  <c:v>10.741820726359972</c:v>
                </c:pt>
                <c:pt idx="14">
                  <c:v>28.207497378549977</c:v>
                </c:pt>
                <c:pt idx="15">
                  <c:v>35.876961137500977</c:v>
                </c:pt>
                <c:pt idx="16">
                  <c:v>23.08098572224797</c:v>
                </c:pt>
                <c:pt idx="17">
                  <c:v>23.30976862631897</c:v>
                </c:pt>
                <c:pt idx="18">
                  <c:v>27.52474284243797</c:v>
                </c:pt>
                <c:pt idx="19">
                  <c:v>30.030321338877968</c:v>
                </c:pt>
                <c:pt idx="20">
                  <c:v>29.094336269280969</c:v>
                </c:pt>
                <c:pt idx="21">
                  <c:v>28.686321307357968</c:v>
                </c:pt>
                <c:pt idx="22">
                  <c:v>36.357693459482967</c:v>
                </c:pt>
                <c:pt idx="23">
                  <c:v>26.839619132236969</c:v>
                </c:pt>
                <c:pt idx="24">
                  <c:v>29.108148484077969</c:v>
                </c:pt>
              </c:numCache>
            </c:numRef>
          </c:val>
          <c:extLst>
            <c:ext xmlns:c16="http://schemas.microsoft.com/office/drawing/2014/chart" uri="{C3380CC4-5D6E-409C-BE32-E72D297353CC}">
              <c16:uniqueId val="{00000006-92CD-4D06-84A7-1D96BB6982E8}"/>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r>
                  <a:rPr lang="en-AU" sz="1050"/>
                  <a:t>Cumulative gross market benefits</a:t>
                </a:r>
                <a:r>
                  <a:rPr lang="en-AU" sz="1050" baseline="0"/>
                  <a:t> ($m)</a:t>
                </a:r>
                <a:endParaRPr lang="en-AU" sz="1050"/>
              </a:p>
            </c:rich>
          </c:tx>
          <c:overlay val="0"/>
          <c:spPr>
            <a:noFill/>
            <a:ln>
              <a:noFill/>
            </a:ln>
            <a:effectLst/>
          </c:spPr>
          <c:txPr>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options---'!$H$64</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options---'!$I$64:$AG$64</c:f>
              <c:numCache>
                <c:formatCode>#,##0</c:formatCode>
                <c:ptCount val="25"/>
                <c:pt idx="0">
                  <c:v>-17.250639999998384</c:v>
                </c:pt>
                <c:pt idx="1">
                  <c:v>-103.97267000001739</c:v>
                </c:pt>
                <c:pt idx="2">
                  <c:v>-68.505839999983436</c:v>
                </c:pt>
                <c:pt idx="3">
                  <c:v>-45.170390056009637</c:v>
                </c:pt>
                <c:pt idx="4">
                  <c:v>323.29772133147344</c:v>
                </c:pt>
                <c:pt idx="5">
                  <c:v>1242.1321138860003</c:v>
                </c:pt>
                <c:pt idx="6">
                  <c:v>801.40874397900188</c:v>
                </c:pt>
                <c:pt idx="7">
                  <c:v>-104.01516470700153</c:v>
                </c:pt>
                <c:pt idx="8">
                  <c:v>752.4164872970141</c:v>
                </c:pt>
                <c:pt idx="9">
                  <c:v>407.9532585364941</c:v>
                </c:pt>
                <c:pt idx="10">
                  <c:v>1137.7490777779967</c:v>
                </c:pt>
                <c:pt idx="11">
                  <c:v>-1458.2219565124979</c:v>
                </c:pt>
                <c:pt idx="12">
                  <c:v>-356.22685571899638</c:v>
                </c:pt>
                <c:pt idx="13">
                  <c:v>-557.84106405750208</c:v>
                </c:pt>
                <c:pt idx="14">
                  <c:v>652.98213615900386</c:v>
                </c:pt>
                <c:pt idx="15">
                  <c:v>271.52907067148772</c:v>
                </c:pt>
                <c:pt idx="16">
                  <c:v>281.15265677651405</c:v>
                </c:pt>
                <c:pt idx="17">
                  <c:v>299.91247514300267</c:v>
                </c:pt>
                <c:pt idx="18">
                  <c:v>746.14763785198738</c:v>
                </c:pt>
                <c:pt idx="19">
                  <c:v>2446.5635854089996</c:v>
                </c:pt>
                <c:pt idx="20">
                  <c:v>347.6866499860007</c:v>
                </c:pt>
                <c:pt idx="21">
                  <c:v>512.74214104700013</c:v>
                </c:pt>
                <c:pt idx="22">
                  <c:v>577.37246817998971</c:v>
                </c:pt>
                <c:pt idx="23">
                  <c:v>455.24010363349998</c:v>
                </c:pt>
                <c:pt idx="24">
                  <c:v>506.06801810599973</c:v>
                </c:pt>
              </c:numCache>
            </c:numRef>
          </c:val>
          <c:extLst>
            <c:ext xmlns:c16="http://schemas.microsoft.com/office/drawing/2014/chart" uri="{C3380CC4-5D6E-409C-BE32-E72D297353CC}">
              <c16:uniqueId val="{00000000-8578-405C-BD99-AE80FF43DC57}"/>
            </c:ext>
          </c:extLst>
        </c:ser>
        <c:ser>
          <c:idx val="1"/>
          <c:order val="1"/>
          <c:tx>
            <c:strRef>
              <c:f>'---Compare options---'!$H$65</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options---'!$I$65:$AG$65</c:f>
              <c:numCache>
                <c:formatCode>#,##0</c:formatCode>
                <c:ptCount val="25"/>
                <c:pt idx="0">
                  <c:v>72.637099999981729</c:v>
                </c:pt>
                <c:pt idx="1">
                  <c:v>123.12449999999444</c:v>
                </c:pt>
                <c:pt idx="2">
                  <c:v>214.56269999999495</c:v>
                </c:pt>
                <c:pt idx="3">
                  <c:v>380.50132310401023</c:v>
                </c:pt>
                <c:pt idx="4">
                  <c:v>391.91871810640077</c:v>
                </c:pt>
                <c:pt idx="5">
                  <c:v>97.92176803070106</c:v>
                </c:pt>
                <c:pt idx="6">
                  <c:v>-659.79805157929991</c:v>
                </c:pt>
                <c:pt idx="7">
                  <c:v>-337.05230912049996</c:v>
                </c:pt>
                <c:pt idx="8">
                  <c:v>-334.90708907440001</c:v>
                </c:pt>
                <c:pt idx="9">
                  <c:v>-364.13484669489998</c:v>
                </c:pt>
                <c:pt idx="10">
                  <c:v>-293.52186312469996</c:v>
                </c:pt>
                <c:pt idx="11">
                  <c:v>-351.50609995859998</c:v>
                </c:pt>
                <c:pt idx="12">
                  <c:v>-360.12294232300002</c:v>
                </c:pt>
                <c:pt idx="13">
                  <c:v>-324.93153034869999</c:v>
                </c:pt>
                <c:pt idx="14">
                  <c:v>-245.62136346169999</c:v>
                </c:pt>
                <c:pt idx="15">
                  <c:v>8.9863311400000007E-2</c:v>
                </c:pt>
                <c:pt idx="16">
                  <c:v>8.6024000499999989E-2</c:v>
                </c:pt>
                <c:pt idx="17">
                  <c:v>9.4068898799999995E-2</c:v>
                </c:pt>
                <c:pt idx="18">
                  <c:v>9.7764963399999905E-2</c:v>
                </c:pt>
                <c:pt idx="19">
                  <c:v>9.2913099400000004E-2</c:v>
                </c:pt>
                <c:pt idx="20">
                  <c:v>9.2293281400000093E-2</c:v>
                </c:pt>
                <c:pt idx="21">
                  <c:v>0.10327388659999999</c:v>
                </c:pt>
                <c:pt idx="22">
                  <c:v>9.8269495700000098E-2</c:v>
                </c:pt>
                <c:pt idx="23">
                  <c:v>9.3243532299999987E-2</c:v>
                </c:pt>
                <c:pt idx="24">
                  <c:v>2.4203543399999999E-2</c:v>
                </c:pt>
              </c:numCache>
            </c:numRef>
          </c:val>
          <c:extLst>
            <c:ext xmlns:c16="http://schemas.microsoft.com/office/drawing/2014/chart" uri="{C3380CC4-5D6E-409C-BE32-E72D297353CC}">
              <c16:uniqueId val="{00000001-8578-405C-BD99-AE80FF43DC57}"/>
            </c:ext>
          </c:extLst>
        </c:ser>
        <c:ser>
          <c:idx val="2"/>
          <c:order val="2"/>
          <c:tx>
            <c:strRef>
              <c:f>'---Compare options---'!$H$66</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options---'!$I$66:$AG$66</c:f>
              <c:numCache>
                <c:formatCode>#,##0</c:formatCode>
                <c:ptCount val="25"/>
                <c:pt idx="0">
                  <c:v>-26.946705105039655</c:v>
                </c:pt>
                <c:pt idx="1">
                  <c:v>3.1387201202051074E-3</c:v>
                </c:pt>
                <c:pt idx="2">
                  <c:v>-4.6190664333005316</c:v>
                </c:pt>
                <c:pt idx="3">
                  <c:v>-4.8827600075001101</c:v>
                </c:pt>
                <c:pt idx="4">
                  <c:v>48.308616473049369</c:v>
                </c:pt>
                <c:pt idx="5">
                  <c:v>-146.10672659280044</c:v>
                </c:pt>
                <c:pt idx="6">
                  <c:v>68.15132306733949</c:v>
                </c:pt>
                <c:pt idx="7">
                  <c:v>188.59248932829951</c:v>
                </c:pt>
                <c:pt idx="8">
                  <c:v>157.51029182669981</c:v>
                </c:pt>
                <c:pt idx="9">
                  <c:v>103.79524204609879</c:v>
                </c:pt>
                <c:pt idx="10">
                  <c:v>-6.5236925825010985</c:v>
                </c:pt>
                <c:pt idx="11">
                  <c:v>602.69921368129826</c:v>
                </c:pt>
                <c:pt idx="12">
                  <c:v>-143.23937403749915</c:v>
                </c:pt>
                <c:pt idx="13">
                  <c:v>0.59904028409891907</c:v>
                </c:pt>
                <c:pt idx="14">
                  <c:v>439.83138440489984</c:v>
                </c:pt>
                <c:pt idx="15">
                  <c:v>-182.94805753020046</c:v>
                </c:pt>
                <c:pt idx="16">
                  <c:v>-198.71517801500931</c:v>
                </c:pt>
                <c:pt idx="17">
                  <c:v>-54.749686185499741</c:v>
                </c:pt>
                <c:pt idx="18">
                  <c:v>209.4631570520005</c:v>
                </c:pt>
                <c:pt idx="19">
                  <c:v>-37.9391309349121</c:v>
                </c:pt>
                <c:pt idx="20">
                  <c:v>-329.2989707905017</c:v>
                </c:pt>
                <c:pt idx="21">
                  <c:v>213.16368412168958</c:v>
                </c:pt>
                <c:pt idx="22">
                  <c:v>305.85030605990096</c:v>
                </c:pt>
                <c:pt idx="23">
                  <c:v>220.44457983050006</c:v>
                </c:pt>
                <c:pt idx="24">
                  <c:v>4.6736858724002559</c:v>
                </c:pt>
              </c:numCache>
            </c:numRef>
          </c:val>
          <c:extLst>
            <c:ext xmlns:c16="http://schemas.microsoft.com/office/drawing/2014/chart" uri="{C3380CC4-5D6E-409C-BE32-E72D297353CC}">
              <c16:uniqueId val="{00000002-8578-405C-BD99-AE80FF43DC57}"/>
            </c:ext>
          </c:extLst>
        </c:ser>
        <c:ser>
          <c:idx val="3"/>
          <c:order val="3"/>
          <c:tx>
            <c:strRef>
              <c:f>'---Compare options---'!$H$67</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options---'!$I$67:$AG$67</c:f>
              <c:numCache>
                <c:formatCode>#,##0</c:formatCode>
                <c:ptCount val="25"/>
                <c:pt idx="0">
                  <c:v>-1.6642999999817221E-2</c:v>
                </c:pt>
                <c:pt idx="1">
                  <c:v>4.0999999987434421E-4</c:v>
                </c:pt>
                <c:pt idx="2">
                  <c:v>-2.3007000000006883E-2</c:v>
                </c:pt>
                <c:pt idx="3">
                  <c:v>-0.75182999999999822</c:v>
                </c:pt>
                <c:pt idx="4">
                  <c:v>-10.33244000000002</c:v>
                </c:pt>
                <c:pt idx="5">
                  <c:v>-37.499140000001034</c:v>
                </c:pt>
                <c:pt idx="6">
                  <c:v>-45.67941999999897</c:v>
                </c:pt>
                <c:pt idx="7">
                  <c:v>-5.5713499999999954</c:v>
                </c:pt>
                <c:pt idx="8">
                  <c:v>-2.3316560000000095</c:v>
                </c:pt>
                <c:pt idx="9">
                  <c:v>-87.239299999999957</c:v>
                </c:pt>
                <c:pt idx="10">
                  <c:v>-22.212776000000019</c:v>
                </c:pt>
                <c:pt idx="11">
                  <c:v>-81.923048999999878</c:v>
                </c:pt>
                <c:pt idx="12">
                  <c:v>-38.087626</c:v>
                </c:pt>
                <c:pt idx="13">
                  <c:v>-86.32167000000095</c:v>
                </c:pt>
                <c:pt idx="14">
                  <c:v>66.427829999999972</c:v>
                </c:pt>
                <c:pt idx="15">
                  <c:v>-22.334990000000005</c:v>
                </c:pt>
                <c:pt idx="16">
                  <c:v>-180.71680000000003</c:v>
                </c:pt>
                <c:pt idx="17">
                  <c:v>-97.604920000000106</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8578-405C-BD99-AE80FF43DC57}"/>
            </c:ext>
          </c:extLst>
        </c:ser>
        <c:ser>
          <c:idx val="4"/>
          <c:order val="4"/>
          <c:tx>
            <c:strRef>
              <c:f>'---Compare options---'!$H$68</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options---'!$I$68:$AG$68</c:f>
              <c:numCache>
                <c:formatCode>#,##0</c:formatCode>
                <c:ptCount val="25"/>
                <c:pt idx="0">
                  <c:v>-0.84872159287399995</c:v>
                </c:pt>
                <c:pt idx="1">
                  <c:v>-4.4161028728005647E-2</c:v>
                </c:pt>
                <c:pt idx="2">
                  <c:v>-0.66200741543600827</c:v>
                </c:pt>
                <c:pt idx="3">
                  <c:v>-3.1472525923409833</c:v>
                </c:pt>
                <c:pt idx="4">
                  <c:v>-5.8848040164779718</c:v>
                </c:pt>
                <c:pt idx="5">
                  <c:v>-39.06446346659294</c:v>
                </c:pt>
                <c:pt idx="6">
                  <c:v>-67.946903381407935</c:v>
                </c:pt>
                <c:pt idx="7">
                  <c:v>-51.236918694661995</c:v>
                </c:pt>
                <c:pt idx="8">
                  <c:v>-32.420607941177877</c:v>
                </c:pt>
                <c:pt idx="9">
                  <c:v>-118.27350033737901</c:v>
                </c:pt>
                <c:pt idx="10">
                  <c:v>-94.619506708851986</c:v>
                </c:pt>
                <c:pt idx="11">
                  <c:v>37.320465836590074</c:v>
                </c:pt>
                <c:pt idx="12">
                  <c:v>-184.29245390230801</c:v>
                </c:pt>
                <c:pt idx="13">
                  <c:v>-65.037376716450126</c:v>
                </c:pt>
                <c:pt idx="14">
                  <c:v>12.68287098074984</c:v>
                </c:pt>
                <c:pt idx="15">
                  <c:v>-361.24442511414873</c:v>
                </c:pt>
                <c:pt idx="16">
                  <c:v>-1134.0656610528699</c:v>
                </c:pt>
                <c:pt idx="17">
                  <c:v>-739.08594519472899</c:v>
                </c:pt>
                <c:pt idx="18">
                  <c:v>-869.84637090389879</c:v>
                </c:pt>
                <c:pt idx="19">
                  <c:v>-584.93157930048892</c:v>
                </c:pt>
                <c:pt idx="20">
                  <c:v>-1551.3657122981022</c:v>
                </c:pt>
                <c:pt idx="21">
                  <c:v>-706.08790419033176</c:v>
                </c:pt>
                <c:pt idx="22">
                  <c:v>361.46546589950231</c:v>
                </c:pt>
                <c:pt idx="23">
                  <c:v>-636.97969876599927</c:v>
                </c:pt>
                <c:pt idx="24">
                  <c:v>-1405.1670182263297</c:v>
                </c:pt>
              </c:numCache>
            </c:numRef>
          </c:val>
          <c:extLst>
            <c:ext xmlns:c16="http://schemas.microsoft.com/office/drawing/2014/chart" uri="{C3380CC4-5D6E-409C-BE32-E72D297353CC}">
              <c16:uniqueId val="{00000004-8578-405C-BD99-AE80FF43DC57}"/>
            </c:ext>
          </c:extLst>
        </c:ser>
        <c:ser>
          <c:idx val="5"/>
          <c:order val="5"/>
          <c:tx>
            <c:strRef>
              <c:f>'---Compare options---'!$H$69</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options---'!$I$69:$AG$69</c:f>
              <c:numCache>
                <c:formatCode>#,##0</c:formatCode>
                <c:ptCount val="25"/>
                <c:pt idx="0">
                  <c:v>-1.1012000031769276E-3</c:v>
                </c:pt>
                <c:pt idx="1">
                  <c:v>-1.7557999999553431E-2</c:v>
                </c:pt>
                <c:pt idx="2">
                  <c:v>-0.35119100000156322</c:v>
                </c:pt>
                <c:pt idx="3">
                  <c:v>-7.7302779999990889</c:v>
                </c:pt>
                <c:pt idx="4">
                  <c:v>-1.9831952999993518</c:v>
                </c:pt>
                <c:pt idx="5">
                  <c:v>32.496783999999025</c:v>
                </c:pt>
                <c:pt idx="6">
                  <c:v>95.383569499999794</c:v>
                </c:pt>
                <c:pt idx="7">
                  <c:v>186.73410299999887</c:v>
                </c:pt>
                <c:pt idx="8">
                  <c:v>110.18508099999963</c:v>
                </c:pt>
                <c:pt idx="9">
                  <c:v>200.33974000000126</c:v>
                </c:pt>
                <c:pt idx="10">
                  <c:v>107.6037000000033</c:v>
                </c:pt>
                <c:pt idx="11">
                  <c:v>198.12331600000471</c:v>
                </c:pt>
                <c:pt idx="12">
                  <c:v>111.02922999999828</c:v>
                </c:pt>
                <c:pt idx="13">
                  <c:v>116.44302500000049</c:v>
                </c:pt>
                <c:pt idx="14">
                  <c:v>239.21422600000005</c:v>
                </c:pt>
                <c:pt idx="15">
                  <c:v>403.04975100000047</c:v>
                </c:pt>
                <c:pt idx="16">
                  <c:v>149.43271600000298</c:v>
                </c:pt>
                <c:pt idx="17">
                  <c:v>137.22098599999845</c:v>
                </c:pt>
                <c:pt idx="18">
                  <c:v>249.15461499999765</c:v>
                </c:pt>
                <c:pt idx="19">
                  <c:v>288.9985880000022</c:v>
                </c:pt>
                <c:pt idx="20">
                  <c:v>151.74402600000212</c:v>
                </c:pt>
                <c:pt idx="21">
                  <c:v>331.95867700000235</c:v>
                </c:pt>
                <c:pt idx="22">
                  <c:v>151.90802900000017</c:v>
                </c:pt>
                <c:pt idx="23">
                  <c:v>5.3595500000010361</c:v>
                </c:pt>
                <c:pt idx="24">
                  <c:v>38.958588999998028</c:v>
                </c:pt>
              </c:numCache>
            </c:numRef>
          </c:val>
          <c:extLst>
            <c:ext xmlns:c16="http://schemas.microsoft.com/office/drawing/2014/chart" uri="{C3380CC4-5D6E-409C-BE32-E72D297353CC}">
              <c16:uniqueId val="{00000005-8578-405C-BD99-AE80FF43DC57}"/>
            </c:ext>
          </c:extLst>
        </c:ser>
        <c:ser>
          <c:idx val="6"/>
          <c:order val="6"/>
          <c:tx>
            <c:strRef>
              <c:f>'---Compare options---'!$H$70</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options---'!$I$70:$AG$70</c:f>
              <c:numCache>
                <c:formatCode>#,##0</c:formatCode>
                <c:ptCount val="25"/>
                <c:pt idx="0">
                  <c:v>0.13952599999902304</c:v>
                </c:pt>
                <c:pt idx="1">
                  <c:v>0.52190377149236156</c:v>
                </c:pt>
                <c:pt idx="2">
                  <c:v>-101.95696068168763</c:v>
                </c:pt>
                <c:pt idx="3">
                  <c:v>-167.85540039584885</c:v>
                </c:pt>
                <c:pt idx="4">
                  <c:v>-542.57496002921835</c:v>
                </c:pt>
                <c:pt idx="5">
                  <c:v>-198.00379254418658</c:v>
                </c:pt>
                <c:pt idx="6">
                  <c:v>-686.84047949110391</c:v>
                </c:pt>
                <c:pt idx="7">
                  <c:v>-1174.2163688864821</c:v>
                </c:pt>
                <c:pt idx="8">
                  <c:v>-223.86166309540567</c:v>
                </c:pt>
                <c:pt idx="9">
                  <c:v>147.09215093875537</c:v>
                </c:pt>
                <c:pt idx="10">
                  <c:v>346.40208144469943</c:v>
                </c:pt>
                <c:pt idx="11">
                  <c:v>1029.7927123205882</c:v>
                </c:pt>
                <c:pt idx="12">
                  <c:v>2560.5083406891499</c:v>
                </c:pt>
                <c:pt idx="13">
                  <c:v>2735.4763898392121</c:v>
                </c:pt>
                <c:pt idx="14">
                  <c:v>-81.30887827121478</c:v>
                </c:pt>
                <c:pt idx="15">
                  <c:v>2145.1408351155987</c:v>
                </c:pt>
                <c:pt idx="16">
                  <c:v>3574.4616820430092</c:v>
                </c:pt>
                <c:pt idx="17">
                  <c:v>3640.4746866959467</c:v>
                </c:pt>
                <c:pt idx="18">
                  <c:v>4286.4899647453858</c:v>
                </c:pt>
                <c:pt idx="19">
                  <c:v>4209.1178619981074</c:v>
                </c:pt>
                <c:pt idx="20">
                  <c:v>2274.4482365438598</c:v>
                </c:pt>
                <c:pt idx="21">
                  <c:v>-391.44342138399952</c:v>
                </c:pt>
                <c:pt idx="22">
                  <c:v>-321.7266663384944</c:v>
                </c:pt>
                <c:pt idx="23">
                  <c:v>80.604810849996284</c:v>
                </c:pt>
                <c:pt idx="24">
                  <c:v>1878.0407074485411</c:v>
                </c:pt>
              </c:numCache>
            </c:numRef>
          </c:val>
          <c:extLst>
            <c:ext xmlns:c16="http://schemas.microsoft.com/office/drawing/2014/chart" uri="{C3380CC4-5D6E-409C-BE32-E72D297353CC}">
              <c16:uniqueId val="{00000006-8578-405C-BD99-AE80FF43DC57}"/>
            </c:ext>
          </c:extLst>
        </c:ser>
        <c:ser>
          <c:idx val="7"/>
          <c:order val="7"/>
          <c:tx>
            <c:strRef>
              <c:f>'---Compare options---'!$H$71</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options---'!$I$71:$AG$71</c:f>
              <c:numCache>
                <c:formatCode>#,##0</c:formatCode>
                <c:ptCount val="25"/>
                <c:pt idx="0">
                  <c:v>1.5083256962261657</c:v>
                </c:pt>
                <c:pt idx="1">
                  <c:v>0.76432924332402763</c:v>
                </c:pt>
                <c:pt idx="2">
                  <c:v>5.2435851112568344</c:v>
                </c:pt>
                <c:pt idx="3">
                  <c:v>-120.06141192753785</c:v>
                </c:pt>
                <c:pt idx="4">
                  <c:v>-128.10303039142309</c:v>
                </c:pt>
                <c:pt idx="5">
                  <c:v>-1158.0016746130714</c:v>
                </c:pt>
                <c:pt idx="6">
                  <c:v>494.23155759460496</c:v>
                </c:pt>
                <c:pt idx="7">
                  <c:v>1298.1902934915197</c:v>
                </c:pt>
                <c:pt idx="8">
                  <c:v>-215.8360136217234</c:v>
                </c:pt>
                <c:pt idx="9">
                  <c:v>-267.6665106211658</c:v>
                </c:pt>
                <c:pt idx="10">
                  <c:v>-1266.4453524444325</c:v>
                </c:pt>
                <c:pt idx="11">
                  <c:v>-627.56368571531493</c:v>
                </c:pt>
                <c:pt idx="12">
                  <c:v>-2089.3695619814825</c:v>
                </c:pt>
                <c:pt idx="13">
                  <c:v>-2332.4226990168318</c:v>
                </c:pt>
                <c:pt idx="14">
                  <c:v>-1546.4130109042962</c:v>
                </c:pt>
                <c:pt idx="15">
                  <c:v>-2579.5360804302982</c:v>
                </c:pt>
                <c:pt idx="16">
                  <c:v>-3152.3612232150845</c:v>
                </c:pt>
                <c:pt idx="17">
                  <c:v>-3521.4985807462945</c:v>
                </c:pt>
                <c:pt idx="18">
                  <c:v>-4990.2079341945937</c:v>
                </c:pt>
                <c:pt idx="19">
                  <c:v>-6344.944043100797</c:v>
                </c:pt>
                <c:pt idx="20">
                  <c:v>-445.09574048088689</c:v>
                </c:pt>
                <c:pt idx="21">
                  <c:v>-250.38349218598159</c:v>
                </c:pt>
                <c:pt idx="22">
                  <c:v>-1542.3063731045258</c:v>
                </c:pt>
                <c:pt idx="23">
                  <c:v>-931.23997962371504</c:v>
                </c:pt>
                <c:pt idx="24">
                  <c:v>-1048.5239388307964</c:v>
                </c:pt>
              </c:numCache>
            </c:numRef>
          </c:val>
          <c:extLst>
            <c:ext xmlns:c16="http://schemas.microsoft.com/office/drawing/2014/chart" uri="{C3380CC4-5D6E-409C-BE32-E72D297353CC}">
              <c16:uniqueId val="{00000007-8578-405C-BD99-AE80FF43DC57}"/>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options---'!$H$72</c:f>
              <c:strCache>
                <c:ptCount val="1"/>
                <c:pt idx="0">
                  <c:v>LS Battery</c:v>
                </c:pt>
              </c:strCache>
            </c:strRef>
          </c:tx>
          <c:spPr>
            <a:ln w="28575" cap="rnd">
              <a:solidFill>
                <a:srgbClr val="724BC3"/>
              </a:solidFill>
              <a:prstDash val="sysDot"/>
              <a:round/>
            </a:ln>
            <a:effectLst/>
          </c:spPr>
          <c:marker>
            <c:symbol val="none"/>
          </c:marker>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options---'!$I$72:$AG$72</c:f>
              <c:numCache>
                <c:formatCode>#,##0</c:formatCode>
                <c:ptCount val="25"/>
                <c:pt idx="0">
                  <c:v>2.9091323779999527</c:v>
                </c:pt>
                <c:pt idx="1">
                  <c:v>0.113409601300134</c:v>
                </c:pt>
                <c:pt idx="2">
                  <c:v>0.91030327650003073</c:v>
                </c:pt>
                <c:pt idx="3">
                  <c:v>1.0755659952009751</c:v>
                </c:pt>
                <c:pt idx="4">
                  <c:v>1.4613896373999751</c:v>
                </c:pt>
                <c:pt idx="5">
                  <c:v>-1357.8594507324015</c:v>
                </c:pt>
                <c:pt idx="6">
                  <c:v>-1056.2748910620012</c:v>
                </c:pt>
                <c:pt idx="7">
                  <c:v>-1026.7722434239995</c:v>
                </c:pt>
                <c:pt idx="8">
                  <c:v>-1081.9840701573985</c:v>
                </c:pt>
                <c:pt idx="9">
                  <c:v>-1140.4191455296987</c:v>
                </c:pt>
                <c:pt idx="10">
                  <c:v>-1150.2484589684991</c:v>
                </c:pt>
                <c:pt idx="11">
                  <c:v>-1650.9768226186006</c:v>
                </c:pt>
                <c:pt idx="12">
                  <c:v>-1666.4826139174011</c:v>
                </c:pt>
                <c:pt idx="13">
                  <c:v>-1639.2812025049989</c:v>
                </c:pt>
                <c:pt idx="14">
                  <c:v>-1493.9309414439995</c:v>
                </c:pt>
                <c:pt idx="15">
                  <c:v>-1524.3180844030021</c:v>
                </c:pt>
                <c:pt idx="16">
                  <c:v>-1656.4927171160007</c:v>
                </c:pt>
                <c:pt idx="17">
                  <c:v>-1597.6296408420094</c:v>
                </c:pt>
                <c:pt idx="18">
                  <c:v>-1674.4439090449905</c:v>
                </c:pt>
                <c:pt idx="19">
                  <c:v>-1722.0548601889986</c:v>
                </c:pt>
                <c:pt idx="20">
                  <c:v>-1617.340506501002</c:v>
                </c:pt>
                <c:pt idx="21">
                  <c:v>-1545.3370642789996</c:v>
                </c:pt>
                <c:pt idx="22">
                  <c:v>-1589.1334327849991</c:v>
                </c:pt>
                <c:pt idx="23">
                  <c:v>-1160.0987355489997</c:v>
                </c:pt>
                <c:pt idx="24">
                  <c:v>-1144.6625313390005</c:v>
                </c:pt>
              </c:numCache>
            </c:numRef>
          </c:val>
          <c:smooth val="0"/>
          <c:extLst>
            <c:ext xmlns:c16="http://schemas.microsoft.com/office/drawing/2014/chart" uri="{C3380CC4-5D6E-409C-BE32-E72D297353CC}">
              <c16:uniqueId val="{00000008-8578-405C-BD99-AE80FF43DC57}"/>
            </c:ext>
          </c:extLst>
        </c:ser>
        <c:ser>
          <c:idx val="9"/>
          <c:order val="9"/>
          <c:tx>
            <c:strRef>
              <c:f>'---Compare options---'!$H$73</c:f>
              <c:strCache>
                <c:ptCount val="1"/>
                <c:pt idx="0">
                  <c:v>Pumped Hydro</c:v>
                </c:pt>
              </c:strCache>
            </c:strRef>
          </c:tx>
          <c:spPr>
            <a:ln w="28575" cap="rnd">
              <a:solidFill>
                <a:srgbClr val="87D3F2"/>
              </a:solidFill>
              <a:prstDash val="sysDot"/>
              <a:round/>
            </a:ln>
            <a:effectLst/>
          </c:spPr>
          <c:marker>
            <c:symbol val="none"/>
          </c:marker>
          <c:cat>
            <c:strRef>
              <c:f>'---Compare options---'!$I$63:$AG$63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options---'!$I$73:$AG$73</c:f>
              <c:numCache>
                <c:formatCode>#,##0</c:formatCode>
                <c:ptCount val="25"/>
                <c:pt idx="0">
                  <c:v>1.2607162000000116</c:v>
                </c:pt>
                <c:pt idx="1">
                  <c:v>-0.1507299999999816</c:v>
                </c:pt>
                <c:pt idx="2">
                  <c:v>-0.32560499999999593</c:v>
                </c:pt>
                <c:pt idx="3">
                  <c:v>-3.1318315414999347</c:v>
                </c:pt>
                <c:pt idx="4">
                  <c:v>-14.072261675900336</c:v>
                </c:pt>
                <c:pt idx="5">
                  <c:v>639.63679442569992</c:v>
                </c:pt>
                <c:pt idx="6">
                  <c:v>921.55535875740088</c:v>
                </c:pt>
                <c:pt idx="7">
                  <c:v>1155.1991238918004</c:v>
                </c:pt>
                <c:pt idx="8">
                  <c:v>964.3742829039993</c:v>
                </c:pt>
                <c:pt idx="9">
                  <c:v>1278.4099440599994</c:v>
                </c:pt>
                <c:pt idx="10">
                  <c:v>529.39893875599773</c:v>
                </c:pt>
                <c:pt idx="11">
                  <c:v>786.03625010300311</c:v>
                </c:pt>
                <c:pt idx="12">
                  <c:v>783.35012674450081</c:v>
                </c:pt>
                <c:pt idx="13">
                  <c:v>682.24817754999822</c:v>
                </c:pt>
                <c:pt idx="14">
                  <c:v>1139.3748668860189</c:v>
                </c:pt>
                <c:pt idx="15">
                  <c:v>201.14905986649865</c:v>
                </c:pt>
                <c:pt idx="16">
                  <c:v>410.61501059900365</c:v>
                </c:pt>
                <c:pt idx="17">
                  <c:v>430.64790017899941</c:v>
                </c:pt>
                <c:pt idx="18">
                  <c:v>203.09034814600091</c:v>
                </c:pt>
                <c:pt idx="19">
                  <c:v>-786.13630349001323</c:v>
                </c:pt>
                <c:pt idx="20">
                  <c:v>2230.7244197110012</c:v>
                </c:pt>
                <c:pt idx="21">
                  <c:v>924.50580013700164</c:v>
                </c:pt>
                <c:pt idx="22">
                  <c:v>540.38117230599892</c:v>
                </c:pt>
                <c:pt idx="23">
                  <c:v>1354.2670716439861</c:v>
                </c:pt>
                <c:pt idx="24">
                  <c:v>1461.2204450219906</c:v>
                </c:pt>
              </c:numCache>
            </c:numRef>
          </c:val>
          <c:smooth val="0"/>
          <c:extLst>
            <c:ext xmlns:c16="http://schemas.microsoft.com/office/drawing/2014/chart" uri="{C3380CC4-5D6E-409C-BE32-E72D297353CC}">
              <c16:uniqueId val="{00000009-8578-405C-BD99-AE80FF43DC57}"/>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options---'!$H$43</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options---'!$I$43:$AG$43</c:f>
              <c:numCache>
                <c:formatCode>#,##0</c:formatCode>
                <c:ptCount val="25"/>
                <c:pt idx="0">
                  <c:v>0</c:v>
                </c:pt>
                <c:pt idx="1">
                  <c:v>0</c:v>
                </c:pt>
                <c:pt idx="2">
                  <c:v>0</c:v>
                </c:pt>
                <c:pt idx="3">
                  <c:v>2.6806058540005324</c:v>
                </c:pt>
                <c:pt idx="4">
                  <c:v>-53.852722626201285</c:v>
                </c:pt>
                <c:pt idx="5">
                  <c:v>122.44230062069801</c:v>
                </c:pt>
                <c:pt idx="6">
                  <c:v>-21.068220255298002</c:v>
                </c:pt>
                <c:pt idx="7">
                  <c:v>-228.2363984970998</c:v>
                </c:pt>
                <c:pt idx="8">
                  <c:v>-143.69103049550176</c:v>
                </c:pt>
                <c:pt idx="9">
                  <c:v>-168.62638871860327</c:v>
                </c:pt>
                <c:pt idx="10">
                  <c:v>106.59017728709659</c:v>
                </c:pt>
                <c:pt idx="11">
                  <c:v>-489.60425663360184</c:v>
                </c:pt>
                <c:pt idx="12">
                  <c:v>-122.5538161002014</c:v>
                </c:pt>
                <c:pt idx="13">
                  <c:v>-163.05057712390226</c:v>
                </c:pt>
                <c:pt idx="14">
                  <c:v>-66.02180143840269</c:v>
                </c:pt>
                <c:pt idx="15">
                  <c:v>-66.024179350502436</c:v>
                </c:pt>
                <c:pt idx="16">
                  <c:v>8.2160880983792595E-3</c:v>
                </c:pt>
                <c:pt idx="17">
                  <c:v>8.2156484968436416E-3</c:v>
                </c:pt>
                <c:pt idx="18">
                  <c:v>8.2153816979371186E-3</c:v>
                </c:pt>
                <c:pt idx="19">
                  <c:v>495.08232397379925</c:v>
                </c:pt>
                <c:pt idx="20">
                  <c:v>86.727715696300947</c:v>
                </c:pt>
                <c:pt idx="21">
                  <c:v>86.723875359401063</c:v>
                </c:pt>
                <c:pt idx="22">
                  <c:v>86.709216317601147</c:v>
                </c:pt>
                <c:pt idx="23">
                  <c:v>86.711108386001001</c:v>
                </c:pt>
                <c:pt idx="24">
                  <c:v>86.709857731201055</c:v>
                </c:pt>
              </c:numCache>
            </c:numRef>
          </c:val>
          <c:extLst>
            <c:ext xmlns:c16="http://schemas.microsoft.com/office/drawing/2014/chart" uri="{C3380CC4-5D6E-409C-BE32-E72D297353CC}">
              <c16:uniqueId val="{00000000-9BF6-4BDF-89AB-8FA0320A129D}"/>
            </c:ext>
          </c:extLst>
        </c:ser>
        <c:ser>
          <c:idx val="1"/>
          <c:order val="1"/>
          <c:tx>
            <c:strRef>
              <c:f>'---Compare options---'!$H$44</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options---'!$I$44:$AG$44</c:f>
              <c:numCache>
                <c:formatCode>#,##0</c:formatCode>
                <c:ptCount val="25"/>
                <c:pt idx="0">
                  <c:v>0</c:v>
                </c:pt>
                <c:pt idx="1">
                  <c:v>0</c:v>
                </c:pt>
                <c:pt idx="2">
                  <c:v>0</c:v>
                </c:pt>
                <c:pt idx="3">
                  <c:v>36.114204393000364</c:v>
                </c:pt>
                <c:pt idx="4">
                  <c:v>45.104077666000421</c:v>
                </c:pt>
                <c:pt idx="5">
                  <c:v>2.0302439794988913</c:v>
                </c:pt>
                <c:pt idx="6">
                  <c:v>-130.6912349392</c:v>
                </c:pt>
                <c:pt idx="7">
                  <c:v>-60.039354562109999</c:v>
                </c:pt>
                <c:pt idx="8">
                  <c:v>-60.039354617949996</c:v>
                </c:pt>
                <c:pt idx="9">
                  <c:v>-60.039354650359996</c:v>
                </c:pt>
                <c:pt idx="10">
                  <c:v>-60.039354750349993</c:v>
                </c:pt>
                <c:pt idx="11">
                  <c:v>-60.039354893780001</c:v>
                </c:pt>
                <c:pt idx="12">
                  <c:v>-60.0393550804</c:v>
                </c:pt>
                <c:pt idx="13">
                  <c:v>-60.039355308929999</c:v>
                </c:pt>
                <c:pt idx="14">
                  <c:v>-60.039328828159995</c:v>
                </c:pt>
                <c:pt idx="15">
                  <c:v>1.9507494899999991E-2</c:v>
                </c:pt>
                <c:pt idx="16">
                  <c:v>1.9507525699999976E-2</c:v>
                </c:pt>
                <c:pt idx="17">
                  <c:v>1.9546505929999999E-2</c:v>
                </c:pt>
                <c:pt idx="18">
                  <c:v>1.9546468529999989E-2</c:v>
                </c:pt>
                <c:pt idx="19">
                  <c:v>1.9546420590000002E-2</c:v>
                </c:pt>
                <c:pt idx="20">
                  <c:v>1.9546422819999989E-2</c:v>
                </c:pt>
                <c:pt idx="21">
                  <c:v>1.9546456869999992E-2</c:v>
                </c:pt>
                <c:pt idx="22">
                  <c:v>1.9546565759999999E-2</c:v>
                </c:pt>
                <c:pt idx="23">
                  <c:v>1.9546602059999994E-2</c:v>
                </c:pt>
                <c:pt idx="24">
                  <c:v>4.61798756E-3</c:v>
                </c:pt>
              </c:numCache>
            </c:numRef>
          </c:val>
          <c:extLst>
            <c:ext xmlns:c16="http://schemas.microsoft.com/office/drawing/2014/chart" uri="{C3380CC4-5D6E-409C-BE32-E72D297353CC}">
              <c16:uniqueId val="{00000001-9BF6-4BDF-89AB-8FA0320A129D}"/>
            </c:ext>
          </c:extLst>
        </c:ser>
        <c:ser>
          <c:idx val="2"/>
          <c:order val="2"/>
          <c:tx>
            <c:strRef>
              <c:f>'---Compare options---'!$H$45</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options---'!$I$45:$AG$45</c:f>
              <c:numCache>
                <c:formatCode>#,##0</c:formatCode>
                <c:ptCount val="25"/>
                <c:pt idx="0">
                  <c:v>0</c:v>
                </c:pt>
                <c:pt idx="1">
                  <c:v>5.0355439998384099E-4</c:v>
                </c:pt>
                <c:pt idx="2">
                  <c:v>6.1643376011488726E-4</c:v>
                </c:pt>
                <c:pt idx="3">
                  <c:v>6.9240065022313502E-4</c:v>
                </c:pt>
                <c:pt idx="4">
                  <c:v>7.0477306007887819E-4</c:v>
                </c:pt>
                <c:pt idx="5">
                  <c:v>7.0521295992875821E-4</c:v>
                </c:pt>
                <c:pt idx="6">
                  <c:v>7.2583679002491408E-4</c:v>
                </c:pt>
                <c:pt idx="7">
                  <c:v>7.8654863000338082E-4</c:v>
                </c:pt>
                <c:pt idx="8">
                  <c:v>7.9736480984138325E-4</c:v>
                </c:pt>
                <c:pt idx="9">
                  <c:v>8.5770982013855246E-4</c:v>
                </c:pt>
                <c:pt idx="10">
                  <c:v>8.6615040981996572E-4</c:v>
                </c:pt>
                <c:pt idx="11">
                  <c:v>8.8501329992141109E-4</c:v>
                </c:pt>
                <c:pt idx="12">
                  <c:v>8.0736898007671698E-4</c:v>
                </c:pt>
                <c:pt idx="13">
                  <c:v>8.2247569025639677E-4</c:v>
                </c:pt>
                <c:pt idx="14">
                  <c:v>8.5051833048055414E-4</c:v>
                </c:pt>
                <c:pt idx="15">
                  <c:v>8.3571631967060966E-4</c:v>
                </c:pt>
                <c:pt idx="16">
                  <c:v>2.2367006099557329E-3</c:v>
                </c:pt>
                <c:pt idx="17">
                  <c:v>2.2385490299257071E-3</c:v>
                </c:pt>
                <c:pt idx="18">
                  <c:v>1.6110662700157263E-3</c:v>
                </c:pt>
                <c:pt idx="19">
                  <c:v>1.6128267600379331E-3</c:v>
                </c:pt>
                <c:pt idx="20">
                  <c:v>3.4025023903723195E-3</c:v>
                </c:pt>
                <c:pt idx="21">
                  <c:v>2.5272833497638203E-3</c:v>
                </c:pt>
                <c:pt idx="22">
                  <c:v>2.4549606503114774E-3</c:v>
                </c:pt>
                <c:pt idx="23">
                  <c:v>2.456355460026316E-3</c:v>
                </c:pt>
                <c:pt idx="24">
                  <c:v>2.4576665499580486E-3</c:v>
                </c:pt>
              </c:numCache>
            </c:numRef>
          </c:val>
          <c:extLst>
            <c:ext xmlns:c16="http://schemas.microsoft.com/office/drawing/2014/chart" uri="{C3380CC4-5D6E-409C-BE32-E72D297353CC}">
              <c16:uniqueId val="{00000002-9BF6-4BDF-89AB-8FA0320A129D}"/>
            </c:ext>
          </c:extLst>
        </c:ser>
        <c:ser>
          <c:idx val="3"/>
          <c:order val="3"/>
          <c:tx>
            <c:strRef>
              <c:f>'---Compare options---'!$H$46</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options---'!$I$46:$AG$46</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9BF6-4BDF-89AB-8FA0320A129D}"/>
            </c:ext>
          </c:extLst>
        </c:ser>
        <c:ser>
          <c:idx val="4"/>
          <c:order val="4"/>
          <c:tx>
            <c:strRef>
              <c:f>'---Compare options---'!$H$47</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options---'!$I$47:$AG$47</c:f>
              <c:numCache>
                <c:formatCode>#,##0</c:formatCode>
                <c:ptCount val="25"/>
                <c:pt idx="0">
                  <c:v>9.0748075945157325E-4</c:v>
                </c:pt>
                <c:pt idx="1">
                  <c:v>1.008863880088029E-3</c:v>
                </c:pt>
                <c:pt idx="2">
                  <c:v>9.9319886976445559E-4</c:v>
                </c:pt>
                <c:pt idx="3">
                  <c:v>1.0848685897144605E-3</c:v>
                </c:pt>
                <c:pt idx="4">
                  <c:v>1.1266109204370878E-3</c:v>
                </c:pt>
                <c:pt idx="5">
                  <c:v>1.1413577203711611E-3</c:v>
                </c:pt>
                <c:pt idx="6">
                  <c:v>1.1794144202212919E-3</c:v>
                </c:pt>
                <c:pt idx="7">
                  <c:v>1.2089422289136564E-3</c:v>
                </c:pt>
                <c:pt idx="8">
                  <c:v>1.2369766509436886E-3</c:v>
                </c:pt>
                <c:pt idx="9">
                  <c:v>1.2763273189193569E-3</c:v>
                </c:pt>
                <c:pt idx="10">
                  <c:v>1.0045332619483816E-3</c:v>
                </c:pt>
                <c:pt idx="11">
                  <c:v>1.3331507598195458E-3</c:v>
                </c:pt>
                <c:pt idx="12">
                  <c:v>1.9693002996064024E-3</c:v>
                </c:pt>
                <c:pt idx="13">
                  <c:v>1.9203185192964156E-3</c:v>
                </c:pt>
                <c:pt idx="14">
                  <c:v>-110.77816129956864</c:v>
                </c:pt>
                <c:pt idx="15">
                  <c:v>-521.44655108100142</c:v>
                </c:pt>
                <c:pt idx="16">
                  <c:v>-1337.1797365559996</c:v>
                </c:pt>
                <c:pt idx="17">
                  <c:v>-1337.1797443480973</c:v>
                </c:pt>
                <c:pt idx="18">
                  <c:v>-1502.5766677137999</c:v>
                </c:pt>
                <c:pt idx="19">
                  <c:v>-1502.5769201551993</c:v>
                </c:pt>
                <c:pt idx="20">
                  <c:v>-1720.9102924114004</c:v>
                </c:pt>
                <c:pt idx="21">
                  <c:v>-1836.0612551172981</c:v>
                </c:pt>
                <c:pt idx="22">
                  <c:v>-204.10550482479994</c:v>
                </c:pt>
                <c:pt idx="23">
                  <c:v>-1187.0176910025984</c:v>
                </c:pt>
                <c:pt idx="24">
                  <c:v>-1187.0176826224997</c:v>
                </c:pt>
              </c:numCache>
            </c:numRef>
          </c:val>
          <c:extLst>
            <c:ext xmlns:c16="http://schemas.microsoft.com/office/drawing/2014/chart" uri="{C3380CC4-5D6E-409C-BE32-E72D297353CC}">
              <c16:uniqueId val="{00000004-9BF6-4BDF-89AB-8FA0320A129D}"/>
            </c:ext>
          </c:extLst>
        </c:ser>
        <c:ser>
          <c:idx val="5"/>
          <c:order val="5"/>
          <c:tx>
            <c:strRef>
              <c:f>'---Compare options---'!$H$48</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options---'!$I$48:$AG$48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9BF6-4BDF-89AB-8FA0320A129D}"/>
            </c:ext>
          </c:extLst>
        </c:ser>
        <c:ser>
          <c:idx val="6"/>
          <c:order val="6"/>
          <c:tx>
            <c:strRef>
              <c:f>'---Compare options---'!$H$49</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options---'!$I$49:$AG$49</c:f>
              <c:numCache>
                <c:formatCode>#,##0</c:formatCode>
                <c:ptCount val="25"/>
                <c:pt idx="0">
                  <c:v>0</c:v>
                </c:pt>
                <c:pt idx="1">
                  <c:v>1.4126833762929891E-2</c:v>
                </c:pt>
                <c:pt idx="2">
                  <c:v>-27.195054183715911</c:v>
                </c:pt>
                <c:pt idx="3">
                  <c:v>-54.453801392828609</c:v>
                </c:pt>
                <c:pt idx="4">
                  <c:v>-184.74253928355029</c:v>
                </c:pt>
                <c:pt idx="5">
                  <c:v>-118.74548132258133</c:v>
                </c:pt>
                <c:pt idx="6">
                  <c:v>-199.44337412125242</c:v>
                </c:pt>
                <c:pt idx="7">
                  <c:v>-204.27558476437116</c:v>
                </c:pt>
                <c:pt idx="8">
                  <c:v>-41.088234059257957</c:v>
                </c:pt>
                <c:pt idx="9">
                  <c:v>81.182295322523714</c:v>
                </c:pt>
                <c:pt idx="10">
                  <c:v>154.96059544370291</c:v>
                </c:pt>
                <c:pt idx="11">
                  <c:v>474.56241269249222</c:v>
                </c:pt>
                <c:pt idx="12">
                  <c:v>1039.6198692933976</c:v>
                </c:pt>
                <c:pt idx="13">
                  <c:v>981.96312061494973</c:v>
                </c:pt>
                <c:pt idx="14">
                  <c:v>-165.96941908533336</c:v>
                </c:pt>
                <c:pt idx="15">
                  <c:v>619.33243690930976</c:v>
                </c:pt>
                <c:pt idx="16">
                  <c:v>1582.1675337231936</c:v>
                </c:pt>
                <c:pt idx="17">
                  <c:v>1123.1985781858821</c:v>
                </c:pt>
                <c:pt idx="18">
                  <c:v>815.75823403107643</c:v>
                </c:pt>
                <c:pt idx="19">
                  <c:v>667.90463467658992</c:v>
                </c:pt>
                <c:pt idx="20">
                  <c:v>446.3078876037689</c:v>
                </c:pt>
                <c:pt idx="21">
                  <c:v>-181.13113296029769</c:v>
                </c:pt>
                <c:pt idx="22">
                  <c:v>-368.98035894749773</c:v>
                </c:pt>
                <c:pt idx="23">
                  <c:v>-382.86419247424055</c:v>
                </c:pt>
                <c:pt idx="24">
                  <c:v>168.25581795246399</c:v>
                </c:pt>
              </c:numCache>
            </c:numRef>
          </c:val>
          <c:extLst>
            <c:ext xmlns:c16="http://schemas.microsoft.com/office/drawing/2014/chart" uri="{C3380CC4-5D6E-409C-BE32-E72D297353CC}">
              <c16:uniqueId val="{00000006-9BF6-4BDF-89AB-8FA0320A129D}"/>
            </c:ext>
          </c:extLst>
        </c:ser>
        <c:ser>
          <c:idx val="7"/>
          <c:order val="7"/>
          <c:tx>
            <c:strRef>
              <c:f>'---Compare options---'!$H$50</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options---'!$I$50:$AG$50</c:f>
              <c:numCache>
                <c:formatCode>#,##0</c:formatCode>
                <c:ptCount val="25"/>
                <c:pt idx="0">
                  <c:v>-6.0512567933983519E-3</c:v>
                </c:pt>
                <c:pt idx="1">
                  <c:v>-5.9461748396643088E-3</c:v>
                </c:pt>
                <c:pt idx="2">
                  <c:v>-5.598039788310416E-3</c:v>
                </c:pt>
                <c:pt idx="3">
                  <c:v>-49.654498221838367</c:v>
                </c:pt>
                <c:pt idx="4">
                  <c:v>-49.65371857379796</c:v>
                </c:pt>
                <c:pt idx="5">
                  <c:v>-430.88097048978307</c:v>
                </c:pt>
                <c:pt idx="6">
                  <c:v>217.80267334114797</c:v>
                </c:pt>
                <c:pt idx="7">
                  <c:v>573.96548936717954</c:v>
                </c:pt>
                <c:pt idx="8">
                  <c:v>-70.184312887249689</c:v>
                </c:pt>
                <c:pt idx="9">
                  <c:v>-58.970712698672287</c:v>
                </c:pt>
                <c:pt idx="10">
                  <c:v>-386.90594454432357</c:v>
                </c:pt>
                <c:pt idx="11">
                  <c:v>-235.5062410870778</c:v>
                </c:pt>
                <c:pt idx="12">
                  <c:v>-815.60260215118251</c:v>
                </c:pt>
                <c:pt idx="13">
                  <c:v>-845.4866205235594</c:v>
                </c:pt>
                <c:pt idx="14">
                  <c:v>-553.57389819063246</c:v>
                </c:pt>
                <c:pt idx="15">
                  <c:v>-818.70676865178029</c:v>
                </c:pt>
                <c:pt idx="16">
                  <c:v>-1436.1461715614241</c:v>
                </c:pt>
                <c:pt idx="17">
                  <c:v>-1648.9386207970929</c:v>
                </c:pt>
                <c:pt idx="18">
                  <c:v>-2176.9017423144614</c:v>
                </c:pt>
                <c:pt idx="19">
                  <c:v>-2676.3980367827171</c:v>
                </c:pt>
                <c:pt idx="20">
                  <c:v>-452.6282824845548</c:v>
                </c:pt>
                <c:pt idx="21">
                  <c:v>-65.022658198875433</c:v>
                </c:pt>
                <c:pt idx="22">
                  <c:v>-574.72430144609825</c:v>
                </c:pt>
                <c:pt idx="23">
                  <c:v>-574.72420888813213</c:v>
                </c:pt>
                <c:pt idx="24">
                  <c:v>-557.21038058236445</c:v>
                </c:pt>
              </c:numCache>
            </c:numRef>
          </c:val>
          <c:extLst>
            <c:ext xmlns:c16="http://schemas.microsoft.com/office/drawing/2014/chart" uri="{C3380CC4-5D6E-409C-BE32-E72D297353CC}">
              <c16:uniqueId val="{00000007-9BF6-4BDF-89AB-8FA0320A129D}"/>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options---'!$H$51</c:f>
              <c:strCache>
                <c:ptCount val="1"/>
                <c:pt idx="0">
                  <c:v>LS Battery</c:v>
                </c:pt>
              </c:strCache>
            </c:strRef>
          </c:tx>
          <c:spPr>
            <a:ln w="28575" cap="rnd">
              <a:solidFill>
                <a:srgbClr val="724BC3"/>
              </a:solidFill>
              <a:prstDash val="sysDot"/>
              <a:round/>
            </a:ln>
            <a:effectLst/>
          </c:spPr>
          <c:marker>
            <c:symbol val="none"/>
          </c:marker>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options---'!$I$51:$AG$51</c:f>
              <c:numCache>
                <c:formatCode>#,##0</c:formatCode>
                <c:ptCount val="25"/>
                <c:pt idx="0">
                  <c:v>1.9069739200290314E-3</c:v>
                </c:pt>
                <c:pt idx="1">
                  <c:v>2.2128882899323798E-3</c:v>
                </c:pt>
                <c:pt idx="2">
                  <c:v>3.2641317501429512E-3</c:v>
                </c:pt>
                <c:pt idx="3">
                  <c:v>3.4853932099849771E-3</c:v>
                </c:pt>
                <c:pt idx="4">
                  <c:v>0.28401202351994925</c:v>
                </c:pt>
                <c:pt idx="5">
                  <c:v>-1224.8292084463001</c:v>
                </c:pt>
                <c:pt idx="6">
                  <c:v>-911.4980885304094</c:v>
                </c:pt>
                <c:pt idx="7">
                  <c:v>-962.06099667790022</c:v>
                </c:pt>
                <c:pt idx="8">
                  <c:v>-962.06072724060141</c:v>
                </c:pt>
                <c:pt idx="9">
                  <c:v>-980.08389211859958</c:v>
                </c:pt>
                <c:pt idx="10">
                  <c:v>-980.08348922169989</c:v>
                </c:pt>
                <c:pt idx="11">
                  <c:v>-1458.814337264298</c:v>
                </c:pt>
                <c:pt idx="12">
                  <c:v>-1458.8143360699987</c:v>
                </c:pt>
                <c:pt idx="13">
                  <c:v>-1458.8143356900018</c:v>
                </c:pt>
                <c:pt idx="14">
                  <c:v>-1458.8143352811994</c:v>
                </c:pt>
                <c:pt idx="15">
                  <c:v>-1458.8143351360004</c:v>
                </c:pt>
                <c:pt idx="16">
                  <c:v>-1458.814334989499</c:v>
                </c:pt>
                <c:pt idx="17">
                  <c:v>-1458.8143348740996</c:v>
                </c:pt>
                <c:pt idx="18">
                  <c:v>-1458.8143344749997</c:v>
                </c:pt>
                <c:pt idx="19">
                  <c:v>-1458.8143308523995</c:v>
                </c:pt>
                <c:pt idx="20">
                  <c:v>-1458.8152068881982</c:v>
                </c:pt>
                <c:pt idx="21">
                  <c:v>-1436.9090098530014</c:v>
                </c:pt>
                <c:pt idx="22">
                  <c:v>-1572.4017302020002</c:v>
                </c:pt>
                <c:pt idx="23">
                  <c:v>-1000.3629644840003</c:v>
                </c:pt>
                <c:pt idx="24">
                  <c:v>-1000.6434595203991</c:v>
                </c:pt>
              </c:numCache>
            </c:numRef>
          </c:val>
          <c:smooth val="0"/>
          <c:extLst>
            <c:ext xmlns:c16="http://schemas.microsoft.com/office/drawing/2014/chart" uri="{C3380CC4-5D6E-409C-BE32-E72D297353CC}">
              <c16:uniqueId val="{00000008-9BF6-4BDF-89AB-8FA0320A129D}"/>
            </c:ext>
          </c:extLst>
        </c:ser>
        <c:ser>
          <c:idx val="9"/>
          <c:order val="9"/>
          <c:tx>
            <c:strRef>
              <c:f>'---Compare options---'!$H$52</c:f>
              <c:strCache>
                <c:ptCount val="1"/>
                <c:pt idx="0">
                  <c:v>Pumped Hydro</c:v>
                </c:pt>
              </c:strCache>
            </c:strRef>
          </c:tx>
          <c:spPr>
            <a:ln w="28575" cap="rnd">
              <a:solidFill>
                <a:srgbClr val="87D3F2"/>
              </a:solidFill>
              <a:prstDash val="sysDot"/>
              <a:round/>
            </a:ln>
            <a:effectLst/>
          </c:spPr>
          <c:marker>
            <c:symbol val="none"/>
          </c:marker>
          <c:cat>
            <c:strRef>
              <c:f>'---Compare options---'!$I$42:$AG$42</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options---'!$I$52:$AG$52</c:f>
              <c:numCache>
                <c:formatCode>#,##0</c:formatCode>
                <c:ptCount val="25"/>
                <c:pt idx="0">
                  <c:v>0</c:v>
                </c:pt>
                <c:pt idx="1">
                  <c:v>0</c:v>
                </c:pt>
                <c:pt idx="2">
                  <c:v>0</c:v>
                </c:pt>
                <c:pt idx="3">
                  <c:v>5.6552937801370717E-3</c:v>
                </c:pt>
                <c:pt idx="4">
                  <c:v>6.0652223996839894E-3</c:v>
                </c:pt>
                <c:pt idx="5">
                  <c:v>6.5282434597975225E-3</c:v>
                </c:pt>
                <c:pt idx="6">
                  <c:v>5.9048125999652257E-3</c:v>
                </c:pt>
                <c:pt idx="7">
                  <c:v>7.4486600992713647E-3</c:v>
                </c:pt>
                <c:pt idx="8">
                  <c:v>2.7413781999712228E-3</c:v>
                </c:pt>
                <c:pt idx="9">
                  <c:v>-7.5257997325988981</c:v>
                </c:pt>
                <c:pt idx="10">
                  <c:v>-287.47596797719962</c:v>
                </c:pt>
                <c:pt idx="11">
                  <c:v>-248.71939866279899</c:v>
                </c:pt>
                <c:pt idx="12">
                  <c:v>-219.65577790690077</c:v>
                </c:pt>
                <c:pt idx="13">
                  <c:v>-219.65581281719915</c:v>
                </c:pt>
                <c:pt idx="14">
                  <c:v>-443.48368506819952</c:v>
                </c:pt>
                <c:pt idx="15">
                  <c:v>-872.51137982570253</c:v>
                </c:pt>
                <c:pt idx="16">
                  <c:v>-441.54204176980329</c:v>
                </c:pt>
                <c:pt idx="17">
                  <c:v>-441.5418756345025</c:v>
                </c:pt>
                <c:pt idx="18">
                  <c:v>-628.72988665730099</c:v>
                </c:pt>
                <c:pt idx="19">
                  <c:v>-1110.8861583433008</c:v>
                </c:pt>
                <c:pt idx="20">
                  <c:v>346.09869635710129</c:v>
                </c:pt>
                <c:pt idx="21">
                  <c:v>-709.6941552920016</c:v>
                </c:pt>
                <c:pt idx="22">
                  <c:v>-709.69413398180041</c:v>
                </c:pt>
                <c:pt idx="23">
                  <c:v>113.78582156200173</c:v>
                </c:pt>
                <c:pt idx="24">
                  <c:v>113.78585541700159</c:v>
                </c:pt>
              </c:numCache>
            </c:numRef>
          </c:val>
          <c:smooth val="0"/>
          <c:extLst>
            <c:ext xmlns:c16="http://schemas.microsoft.com/office/drawing/2014/chart" uri="{C3380CC4-5D6E-409C-BE32-E72D297353CC}">
              <c16:uniqueId val="{00000009-9BF6-4BDF-89AB-8FA0320A129D}"/>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options---'!$H$24</c:f>
              <c:strCache>
                <c:ptCount val="1"/>
                <c:pt idx="0">
                  <c:v>Competition cost savings</c:v>
                </c:pt>
              </c:strCache>
            </c:strRef>
          </c:tx>
          <c:spPr>
            <a:solidFill>
              <a:srgbClr val="FFE600"/>
            </a:solidFill>
            <a:ln w="25400">
              <a:noFill/>
              <a:prstDash val="solid"/>
            </a:ln>
            <a:effectLst/>
            <a:extLst>
              <a:ext uri="{91240B29-F687-4F45-9708-019B960494DF}">
                <a14:hiddenLine xmlns:a14="http://schemas.microsoft.com/office/drawing/2010/main" w="25400">
                  <a:solidFill>
                    <a:srgbClr val="FFE60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options---'!$I$24:$AG$24</c:f>
              <c:numCache>
                <c:formatCode>"$"#,##0</c:formatCode>
                <c:ptCount val="25"/>
                <c:pt idx="0">
                  <c:v>0</c:v>
                </c:pt>
                <c:pt idx="1">
                  <c:v>0</c:v>
                </c:pt>
                <c:pt idx="2">
                  <c:v>0</c:v>
                </c:pt>
                <c:pt idx="3">
                  <c:v>0</c:v>
                </c:pt>
                <c:pt idx="4">
                  <c:v>0</c:v>
                </c:pt>
                <c:pt idx="5">
                  <c:v>0</c:v>
                </c:pt>
                <c:pt idx="6">
                  <c:v>15.50225</c:v>
                </c:pt>
                <c:pt idx="7">
                  <c:v>27.168500000000002</c:v>
                </c:pt>
                <c:pt idx="8">
                  <c:v>33.917299999999997</c:v>
                </c:pt>
                <c:pt idx="9">
                  <c:v>45.113599999999998</c:v>
                </c:pt>
                <c:pt idx="10">
                  <c:v>45.956429999999997</c:v>
                </c:pt>
                <c:pt idx="11">
                  <c:v>51.990189999999998</c:v>
                </c:pt>
                <c:pt idx="12">
                  <c:v>62.269959999999998</c:v>
                </c:pt>
                <c:pt idx="13">
                  <c:v>67.090770000000006</c:v>
                </c:pt>
                <c:pt idx="14">
                  <c:v>68.059939999999997</c:v>
                </c:pt>
                <c:pt idx="15">
                  <c:v>69.70393</c:v>
                </c:pt>
                <c:pt idx="16">
                  <c:v>67.06016000000001</c:v>
                </c:pt>
                <c:pt idx="17">
                  <c:v>64.51764</c:v>
                </c:pt>
                <c:pt idx="18">
                  <c:v>59.637590000000003</c:v>
                </c:pt>
                <c:pt idx="19">
                  <c:v>59.564830000000001</c:v>
                </c:pt>
                <c:pt idx="20">
                  <c:v>57.753860000000003</c:v>
                </c:pt>
                <c:pt idx="21">
                  <c:v>55.248849999999997</c:v>
                </c:pt>
                <c:pt idx="22">
                  <c:v>53.847850000000001</c:v>
                </c:pt>
                <c:pt idx="23">
                  <c:v>52.807870000000001</c:v>
                </c:pt>
                <c:pt idx="24">
                  <c:v>51.178019999999997</c:v>
                </c:pt>
              </c:numCache>
            </c:numRef>
          </c:val>
          <c:extLst>
            <c:ext xmlns:c16="http://schemas.microsoft.com/office/drawing/2014/chart" uri="{C3380CC4-5D6E-409C-BE32-E72D297353CC}">
              <c16:uniqueId val="{00000000-7623-442C-9096-47EC4049D663}"/>
            </c:ext>
          </c:extLst>
        </c:ser>
        <c:ser>
          <c:idx val="1"/>
          <c:order val="1"/>
          <c:tx>
            <c:strRef>
              <c:f>'---Compare options---'!$H$25</c:f>
              <c:strCache>
                <c:ptCount val="1"/>
                <c:pt idx="0">
                  <c:v>Savings due to demand response</c:v>
                </c:pt>
              </c:strCache>
            </c:strRef>
          </c:tx>
          <c:spPr>
            <a:solidFill>
              <a:srgbClr val="747480"/>
            </a:solidFill>
            <a:ln w="25400">
              <a:noFill/>
              <a:prstDash val="solid"/>
            </a:ln>
            <a:effectLst/>
            <a:extLst>
              <a:ext uri="{91240B29-F687-4F45-9708-019B960494DF}">
                <a14:hiddenLine xmlns:a14="http://schemas.microsoft.com/office/drawing/2010/main" w="25400">
                  <a:solidFill>
                    <a:srgbClr val="74748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options---'!$I$25:$AG$25</c:f>
              <c:numCache>
                <c:formatCode>"$"#,##0</c:formatCode>
                <c:ptCount val="25"/>
                <c:pt idx="0">
                  <c:v>0</c:v>
                </c:pt>
                <c:pt idx="1">
                  <c:v>0</c:v>
                </c:pt>
                <c:pt idx="2">
                  <c:v>0</c:v>
                </c:pt>
                <c:pt idx="3">
                  <c:v>0</c:v>
                </c:pt>
                <c:pt idx="4">
                  <c:v>0</c:v>
                </c:pt>
                <c:pt idx="5">
                  <c:v>0</c:v>
                </c:pt>
                <c:pt idx="6">
                  <c:v>-1.02894</c:v>
                </c:pt>
                <c:pt idx="7">
                  <c:v>1.6357449999999998</c:v>
                </c:pt>
                <c:pt idx="8">
                  <c:v>4.7927</c:v>
                </c:pt>
                <c:pt idx="9">
                  <c:v>6.7732989999999997</c:v>
                </c:pt>
                <c:pt idx="10">
                  <c:v>10.98312</c:v>
                </c:pt>
                <c:pt idx="11">
                  <c:v>38.819130000000001</c:v>
                </c:pt>
                <c:pt idx="12">
                  <c:v>42.029890000000002</c:v>
                </c:pt>
                <c:pt idx="13">
                  <c:v>42.059600000000003</c:v>
                </c:pt>
                <c:pt idx="14">
                  <c:v>79.07602</c:v>
                </c:pt>
                <c:pt idx="15">
                  <c:v>93.756749999999997</c:v>
                </c:pt>
                <c:pt idx="16">
                  <c:v>183.39830000000001</c:v>
                </c:pt>
                <c:pt idx="17">
                  <c:v>218.5898</c:v>
                </c:pt>
                <c:pt idx="18">
                  <c:v>280.08139999999997</c:v>
                </c:pt>
                <c:pt idx="19">
                  <c:v>317.61739999999998</c:v>
                </c:pt>
                <c:pt idx="20">
                  <c:v>372.83339999999998</c:v>
                </c:pt>
                <c:pt idx="21">
                  <c:v>416.22300000000001</c:v>
                </c:pt>
                <c:pt idx="22">
                  <c:v>483.82670000000002</c:v>
                </c:pt>
                <c:pt idx="23">
                  <c:v>540.03769999999997</c:v>
                </c:pt>
                <c:pt idx="24">
                  <c:v>565.42470000000003</c:v>
                </c:pt>
              </c:numCache>
            </c:numRef>
          </c:val>
          <c:extLst>
            <c:ext xmlns:c16="http://schemas.microsoft.com/office/drawing/2014/chart" uri="{C3380CC4-5D6E-409C-BE32-E72D297353CC}">
              <c16:uniqueId val="{00000001-7623-442C-9096-47EC4049D663}"/>
            </c:ext>
          </c:extLst>
        </c:ser>
        <c:dLbls>
          <c:showLegendKey val="0"/>
          <c:showVal val="0"/>
          <c:showCatName val="0"/>
          <c:showSerName val="0"/>
          <c:showPercent val="0"/>
          <c:showBubbleSize val="0"/>
        </c:dLbls>
        <c:gapWidth val="150"/>
        <c:overlap val="100"/>
        <c:axId val="1054795792"/>
        <c:axId val="1066417984"/>
      </c:barChart>
      <c:catAx>
        <c:axId val="105479579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66417984"/>
        <c:crosses val="autoZero"/>
        <c:auto val="1"/>
        <c:lblAlgn val="ctr"/>
        <c:lblOffset val="100"/>
        <c:noMultiLvlLbl val="0"/>
      </c:catAx>
      <c:valAx>
        <c:axId val="1066417984"/>
        <c:scaling>
          <c:orientation val="minMax"/>
        </c:scaling>
        <c:delete val="0"/>
        <c:axPos val="l"/>
        <c:majorGridlines>
          <c:spPr>
            <a:ln w="952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Cumulative competition benefits ($m)</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quot;$&quot;#,##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054795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4</xdr:row>
      <xdr:rowOff>143060</xdr:rowOff>
    </xdr:from>
    <xdr:to>
      <xdr:col>14</xdr:col>
      <xdr:colOff>1226571</xdr:colOff>
      <xdr:row>30</xdr:row>
      <xdr:rowOff>56030</xdr:rowOff>
    </xdr:to>
    <xdr:sp macro="" textlink="">
      <xdr:nvSpPr>
        <xdr:cNvPr id="2" name="Rectangle 1">
          <a:extLst>
            <a:ext uri="{FF2B5EF4-FFF2-40B4-BE49-F238E27FC236}">
              <a16:creationId xmlns:a16="http://schemas.microsoft.com/office/drawing/2014/main" id="{4F2A3D5A-291E-461A-943C-7080E2A99226}"/>
            </a:ext>
          </a:extLst>
        </xdr:cNvPr>
        <xdr:cNvSpPr>
          <a:spLocks noChangeAspect="1"/>
        </xdr:cNvSpPr>
      </xdr:nvSpPr>
      <xdr:spPr>
        <a:xfrm>
          <a:off x="2867216" y="790760"/>
          <a:ext cx="6493705" cy="4123020"/>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822B1A48-78D5-4A6F-B739-0B1A17216952}"/>
            </a:ext>
          </a:extLst>
        </xdr:cNvPr>
        <xdr:cNvSpPr>
          <a:spLocks noGrp="1"/>
        </xdr:cNvSpPr>
      </xdr:nvSpPr>
      <xdr:spPr>
        <a:xfrm>
          <a:off x="3133091" y="2463889"/>
          <a:ext cx="5991000" cy="96599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a:solidFill>
                <a:schemeClr val="tx1"/>
              </a:solidFill>
              <a:latin typeface="EYInterstate Light" panose="02000506000000020004" pitchFamily="2" charset="0"/>
            </a:rPr>
            <a:t>Reinforcing</a:t>
          </a:r>
          <a:r>
            <a:rPr lang="en-US" baseline="0">
              <a:solidFill>
                <a:schemeClr val="tx1"/>
              </a:solidFill>
              <a:latin typeface="EYInterstate Light" panose="02000506000000020004" pitchFamily="2" charset="0"/>
            </a:rPr>
            <a:t> the New South Wales Southern Shared Network</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824E9DA3-ECFC-40CA-99A1-735508F36828}"/>
            </a:ext>
          </a:extLst>
        </xdr:cNvPr>
        <xdr:cNvSpPr>
          <a:spLocks noGrp="1"/>
        </xdr:cNvSpPr>
      </xdr:nvSpPr>
      <xdr:spPr>
        <a:xfrm>
          <a:off x="3133091" y="3488134"/>
          <a:ext cx="5991000" cy="729607"/>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PACR market modelling workbook</a:t>
          </a:r>
          <a:endParaRPr lang="en-US" sz="20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29 July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244960EE-D029-4BC1-BDAE-78DA5888569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575" y="5996653"/>
          <a:ext cx="999871" cy="1257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6</xdr:col>
      <xdr:colOff>228075</xdr:colOff>
      <xdr:row>17</xdr:row>
      <xdr:rowOff>173400</xdr:rowOff>
    </xdr:to>
    <xdr:graphicFrame macro="">
      <xdr:nvGraphicFramePr>
        <xdr:cNvPr id="2" name="Chart 1">
          <a:extLst>
            <a:ext uri="{FF2B5EF4-FFF2-40B4-BE49-F238E27FC236}">
              <a16:creationId xmlns:a16="http://schemas.microsoft.com/office/drawing/2014/main" id="{00EA050E-2212-4641-846E-5D31732C4E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0</xdr:rowOff>
    </xdr:from>
    <xdr:to>
      <xdr:col>6</xdr:col>
      <xdr:colOff>228075</xdr:colOff>
      <xdr:row>77</xdr:row>
      <xdr:rowOff>173400</xdr:rowOff>
    </xdr:to>
    <xdr:graphicFrame macro="">
      <xdr:nvGraphicFramePr>
        <xdr:cNvPr id="3" name="Chart 2">
          <a:extLst>
            <a:ext uri="{FF2B5EF4-FFF2-40B4-BE49-F238E27FC236}">
              <a16:creationId xmlns:a16="http://schemas.microsoft.com/office/drawing/2014/main" id="{6DB5807E-AEEF-4E26-9AD7-3A93B0D0C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0</xdr:rowOff>
    </xdr:from>
    <xdr:to>
      <xdr:col>6</xdr:col>
      <xdr:colOff>228075</xdr:colOff>
      <xdr:row>56</xdr:row>
      <xdr:rowOff>173400</xdr:rowOff>
    </xdr:to>
    <xdr:graphicFrame macro="">
      <xdr:nvGraphicFramePr>
        <xdr:cNvPr id="4" name="Chart 3">
          <a:extLst>
            <a:ext uri="{FF2B5EF4-FFF2-40B4-BE49-F238E27FC236}">
              <a16:creationId xmlns:a16="http://schemas.microsoft.com/office/drawing/2014/main" id="{B8B91190-7FEC-4504-8D1B-BCE773F23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22</xdr:row>
      <xdr:rowOff>2116</xdr:rowOff>
    </xdr:from>
    <xdr:to>
      <xdr:col>6</xdr:col>
      <xdr:colOff>228467</xdr:colOff>
      <xdr:row>37</xdr:row>
      <xdr:rowOff>2516</xdr:rowOff>
    </xdr:to>
    <xdr:graphicFrame macro="">
      <xdr:nvGraphicFramePr>
        <xdr:cNvPr id="5" name="Chart 4">
          <a:extLst>
            <a:ext uri="{FF2B5EF4-FFF2-40B4-BE49-F238E27FC236}">
              <a16:creationId xmlns:a16="http://schemas.microsoft.com/office/drawing/2014/main" id="{4068D307-FE41-43DF-BEBC-488EDFC9E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G00025_HumeLink%20RIT-T/PACR/Annual%20workbooks/Aggregated%20annual%20results%20workbook%20template%20-%202021_07_23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sNetworks/7.%20Marinus%20PACR%202021/Annual%20outcome%20workbooks/EY%20results%20workbook%20(FY27-30)%20-%20Main%202020_11_06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lease notice"/>
      <sheetName val="Version notes"/>
      <sheetName val="Abbreviations and notes"/>
      <sheetName val="Method to using workbook"/>
      <sheetName val="Main"/>
      <sheetName val="!!DELETE ME!! - Data checks"/>
      <sheetName val="---Compare options---"/>
      <sheetName val="Competition Benefits"/>
      <sheetName val="BaseCase_CF"/>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Option3C_CF"/>
      <sheetName val="Option3C_Generation"/>
      <sheetName val="Option3C_Capacity"/>
      <sheetName val="Option3C_VOM Cost"/>
      <sheetName val="Option3C_FOM Cost"/>
      <sheetName val="Option3C_Fuel Cost"/>
      <sheetName val="Option3C_Build Cost"/>
      <sheetName val="Option3C_REHAB Cost"/>
      <sheetName val="Option3C_REZ Tx Cost"/>
      <sheetName val="Option3C_USE+DSP Cost"/>
      <sheetName val="1_NPVall"/>
      <sheetName val="1_GenAG"/>
      <sheetName val="1_Cap"/>
      <sheetName val="1_NSCap"/>
      <sheetName val="1_DemandSum"/>
      <sheetName val="2_NPVall"/>
      <sheetName val="2_GenAG"/>
      <sheetName val="2_Cap"/>
      <sheetName val="2_NSCap"/>
      <sheetName val="2_DemandSum"/>
      <sheetName val="RST_NSCap"/>
      <sheetName val="CB_input"/>
      <sheetName val="ESS_Discharge_GWh"/>
      <sheetName val="ESS_Charge_GWh"/>
      <sheetName val="ESS_cap MW"/>
      <sheetName val="NPVall_CentralDN"/>
      <sheetName val="GenAG_CentralDN"/>
      <sheetName val="Cap_CentralDN"/>
      <sheetName val="DemandSum_CentralDN"/>
      <sheetName val="NPVall_CentralO3C"/>
      <sheetName val="GenAG_CentralO3C"/>
      <sheetName val="Cap_CentralO3C"/>
      <sheetName val="DemandSum_CentralO3C"/>
      <sheetName val="NPVall_StepDN"/>
      <sheetName val="GenAG_StepDN"/>
      <sheetName val="Cap_StepDN"/>
      <sheetName val="DemandSum_StepDN"/>
      <sheetName val="NPVall_StepOC3"/>
      <sheetName val="GenAG_StepOC3"/>
      <sheetName val="Cap_StepOC3"/>
      <sheetName val="DemandSum_StepOC3"/>
      <sheetName val="NPVall_FastDN"/>
      <sheetName val="GenAG_FastDN"/>
      <sheetName val="Cap_FastDN"/>
      <sheetName val="DemandSum_FastDN"/>
      <sheetName val="NPVall_FastOC3"/>
      <sheetName val="GenAG_FastOC3"/>
      <sheetName val="Cap_FastOC3"/>
      <sheetName val="DemandSum_FastOC3"/>
      <sheetName val="NPVall_SlowDN"/>
      <sheetName val="GenAG_SlowDN"/>
      <sheetName val="Cap_SlowDN"/>
      <sheetName val="DemandSum_SlowDN"/>
      <sheetName val="NPVall_SlowOC3"/>
      <sheetName val="GenAG_SlowOC3"/>
      <sheetName val="Cap_SlowOC3"/>
      <sheetName val="DemandSum_SlowOC3"/>
    </sheetNames>
    <sheetDataSet>
      <sheetData sheetId="0"/>
      <sheetData sheetId="1"/>
      <sheetData sheetId="2"/>
      <sheetData sheetId="3"/>
      <sheetData sheetId="4"/>
      <sheetData sheetId="5"/>
      <sheetData sheetId="6"/>
      <sheetData sheetId="7">
        <row r="6">
          <cell r="I6" t="str">
            <v>2021-22</v>
          </cell>
          <cell r="J6" t="str">
            <v>2022-23</v>
          </cell>
          <cell r="K6" t="str">
            <v>2023-24</v>
          </cell>
          <cell r="L6" t="str">
            <v>2024-25</v>
          </cell>
          <cell r="M6" t="str">
            <v>2025-26</v>
          </cell>
          <cell r="N6" t="str">
            <v>2026-27</v>
          </cell>
          <cell r="O6" t="str">
            <v>2027-28</v>
          </cell>
          <cell r="P6" t="str">
            <v>2028-29</v>
          </cell>
          <cell r="Q6" t="str">
            <v>2029-30</v>
          </cell>
          <cell r="R6" t="str">
            <v>2030-31</v>
          </cell>
          <cell r="S6" t="str">
            <v>2031-32</v>
          </cell>
          <cell r="T6" t="str">
            <v>2032-33</v>
          </cell>
          <cell r="U6" t="str">
            <v>2033-34</v>
          </cell>
          <cell r="V6" t="str">
            <v>2034-35</v>
          </cell>
          <cell r="W6" t="str">
            <v>2035-36</v>
          </cell>
          <cell r="X6" t="str">
            <v>2036-37</v>
          </cell>
          <cell r="Y6" t="str">
            <v>2037-38</v>
          </cell>
          <cell r="Z6" t="str">
            <v>2038-39</v>
          </cell>
          <cell r="AA6" t="str">
            <v>2039-40</v>
          </cell>
          <cell r="AB6" t="str">
            <v>2040-41</v>
          </cell>
          <cell r="AC6" t="str">
            <v>2041-42</v>
          </cell>
          <cell r="AD6" t="str">
            <v>2042-43</v>
          </cell>
          <cell r="AE6" t="str">
            <v>2043-44</v>
          </cell>
          <cell r="AF6" t="str">
            <v>2044-45</v>
          </cell>
          <cell r="AG6" t="str">
            <v>2045-46</v>
          </cell>
        </row>
        <row r="7">
          <cell r="H7" t="str">
            <v>CAPEX</v>
          </cell>
          <cell r="I7">
            <v>3.9915521204238755E-3</v>
          </cell>
          <cell r="J7">
            <v>-2.5203985887230374E-2</v>
          </cell>
          <cell r="K7">
            <v>45.174949920712855</v>
          </cell>
          <cell r="L7">
            <v>129.60291386456356</v>
          </cell>
          <cell r="M7">
            <v>305.72948401583534</v>
          </cell>
          <cell r="N7">
            <v>1277.3113480271641</v>
          </cell>
          <cell r="O7">
            <v>829.88343352344486</v>
          </cell>
          <cell r="P7">
            <v>679.65129053660621</v>
          </cell>
          <cell r="Q7">
            <v>825.32250009001837</v>
          </cell>
          <cell r="R7">
            <v>736.72522408154305</v>
          </cell>
          <cell r="S7">
            <v>1135.3739441567943</v>
          </cell>
          <cell r="T7">
            <v>1011.1200300716259</v>
          </cell>
          <cell r="U7">
            <v>802.58720432554765</v>
          </cell>
          <cell r="V7">
            <v>842.04718992088578</v>
          </cell>
          <cell r="W7">
            <v>1523.1716614532666</v>
          </cell>
          <cell r="X7">
            <v>1705.9903561215688</v>
          </cell>
          <cell r="Y7">
            <v>1531.4237989549806</v>
          </cell>
          <cell r="Z7">
            <v>1698.9186883275827</v>
          </cell>
          <cell r="AA7">
            <v>1938.0898048890749</v>
          </cell>
          <cell r="AB7">
            <v>2183.5587264931623</v>
          </cell>
          <cell r="AC7">
            <v>1669.8650886497719</v>
          </cell>
          <cell r="AD7">
            <v>1983.7733933843369</v>
          </cell>
          <cell r="AE7">
            <v>1886.8249689872641</v>
          </cell>
          <cell r="AF7">
            <v>1824.6502443343309</v>
          </cell>
          <cell r="AG7">
            <v>1807.2598296785939</v>
          </cell>
        </row>
        <row r="8">
          <cell r="H8" t="str">
            <v>FOM</v>
          </cell>
          <cell r="I8">
            <v>1.1994415418448625E-3</v>
          </cell>
          <cell r="J8">
            <v>-6.1344462487177226E-3</v>
          </cell>
          <cell r="K8">
            <v>11.569606443619982</v>
          </cell>
          <cell r="L8">
            <v>-28.142098511594071</v>
          </cell>
          <cell r="M8">
            <v>42.087192971894709</v>
          </cell>
          <cell r="N8">
            <v>198.01481921379519</v>
          </cell>
          <cell r="O8">
            <v>285.01734349446428</v>
          </cell>
          <cell r="P8">
            <v>187.66793674760555</v>
          </cell>
          <cell r="Q8">
            <v>198.30570691878987</v>
          </cell>
          <cell r="R8">
            <v>168.37803836030611</v>
          </cell>
          <cell r="S8">
            <v>199.67597265335877</v>
          </cell>
          <cell r="T8">
            <v>286.58881773130372</v>
          </cell>
          <cell r="U8">
            <v>158.0182587660336</v>
          </cell>
          <cell r="V8">
            <v>171.43682168892113</v>
          </cell>
          <cell r="W8">
            <v>326.60132104909144</v>
          </cell>
          <cell r="X8">
            <v>258.33678297194524</v>
          </cell>
          <cell r="Y8">
            <v>179.21423458447401</v>
          </cell>
          <cell r="Z8">
            <v>229.18424693499804</v>
          </cell>
          <cell r="AA8">
            <v>278.64715114004662</v>
          </cell>
          <cell r="AB8">
            <v>270.19596955769902</v>
          </cell>
          <cell r="AC8">
            <v>220.35713807917901</v>
          </cell>
          <cell r="AD8">
            <v>256.15111520762548</v>
          </cell>
          <cell r="AE8">
            <v>263.18117942575236</v>
          </cell>
          <cell r="AF8">
            <v>255.72948083225768</v>
          </cell>
          <cell r="AG8">
            <v>250.1504783963876</v>
          </cell>
        </row>
        <row r="9">
          <cell r="H9" t="str">
            <v>Fuel</v>
          </cell>
          <cell r="I9">
            <v>2.0829784063687549</v>
          </cell>
          <cell r="J9">
            <v>4.4847735085815659</v>
          </cell>
          <cell r="K9">
            <v>5.7668075807713901</v>
          </cell>
          <cell r="L9">
            <v>5.9448089730706997</v>
          </cell>
          <cell r="M9">
            <v>-4.5416105838799847</v>
          </cell>
          <cell r="N9">
            <v>-14.528687443177914</v>
          </cell>
          <cell r="O9">
            <v>-17.681962725736085</v>
          </cell>
          <cell r="P9">
            <v>-14.200469571606723</v>
          </cell>
          <cell r="Q9">
            <v>-20.072331520541688</v>
          </cell>
          <cell r="R9">
            <v>-7.5184477869251278</v>
          </cell>
          <cell r="S9">
            <v>-8.1054371043090949</v>
          </cell>
          <cell r="T9">
            <v>-17.2217104731882</v>
          </cell>
          <cell r="U9">
            <v>5.8876303560286765</v>
          </cell>
          <cell r="V9">
            <v>19.804696025075625</v>
          </cell>
          <cell r="W9">
            <v>-0.37527370615140399</v>
          </cell>
          <cell r="X9">
            <v>23.295111469082535</v>
          </cell>
          <cell r="Y9">
            <v>89.603877694986522</v>
          </cell>
          <cell r="Z9">
            <v>127.6166045465605</v>
          </cell>
          <cell r="AA9">
            <v>156.48710066066647</v>
          </cell>
          <cell r="AB9">
            <v>175.10442854292057</v>
          </cell>
          <cell r="AC9">
            <v>243.42456811699057</v>
          </cell>
          <cell r="AD9">
            <v>273.9991910031477</v>
          </cell>
          <cell r="AE9">
            <v>257.96955806918379</v>
          </cell>
          <cell r="AF9">
            <v>277.79584685340251</v>
          </cell>
          <cell r="AG9">
            <v>326.82592819795201</v>
          </cell>
        </row>
        <row r="10">
          <cell r="H10" t="str">
            <v>VOM</v>
          </cell>
          <cell r="I10">
            <v>-1.3691194999497384E-2</v>
          </cell>
          <cell r="J10">
            <v>-5.0996246916241945E-2</v>
          </cell>
          <cell r="K10">
            <v>-0.2501973542976193</v>
          </cell>
          <cell r="L10">
            <v>-0.75312779291695908</v>
          </cell>
          <cell r="M10">
            <v>-1.7121734510854585</v>
          </cell>
          <cell r="N10">
            <v>-12.10743041990837</v>
          </cell>
          <cell r="O10">
            <v>-22.271663965582324</v>
          </cell>
          <cell r="P10">
            <v>-33.137183471553556</v>
          </cell>
          <cell r="Q10">
            <v>-43.3091988969759</v>
          </cell>
          <cell r="R10">
            <v>-55.010543954079452</v>
          </cell>
          <cell r="S10">
            <v>-67.972788482606589</v>
          </cell>
          <cell r="T10">
            <v>-79.876757101146268</v>
          </cell>
          <cell r="U10">
            <v>-90.494616705289459</v>
          </cell>
          <cell r="V10">
            <v>-100.31289483483491</v>
          </cell>
          <cell r="W10">
            <v>-115.75212965072069</v>
          </cell>
          <cell r="X10">
            <v>-130.80198217633978</v>
          </cell>
          <cell r="Y10">
            <v>-139.19626724452567</v>
          </cell>
          <cell r="Z10">
            <v>-149.31636817364867</v>
          </cell>
          <cell r="AA10">
            <v>-161.47404769689584</v>
          </cell>
          <cell r="AB10">
            <v>-176.06704762506186</v>
          </cell>
          <cell r="AC10">
            <v>-178.30721466896526</v>
          </cell>
          <cell r="AD10">
            <v>-185.96020615686726</v>
          </cell>
          <cell r="AE10">
            <v>-193.29683142418213</v>
          </cell>
          <cell r="AF10">
            <v>-195.08780148441247</v>
          </cell>
          <cell r="AG10">
            <v>-196.53851510684052</v>
          </cell>
        </row>
        <row r="11">
          <cell r="H11" t="str">
            <v>REHAB</v>
          </cell>
          <cell r="I11">
            <v>0</v>
          </cell>
          <cell r="J11">
            <v>0</v>
          </cell>
          <cell r="K11">
            <v>0</v>
          </cell>
          <cell r="L11">
            <v>3.9448566684088582</v>
          </cell>
          <cell r="M11">
            <v>1.6073864736633987</v>
          </cell>
          <cell r="N11">
            <v>7.5248892222341812</v>
          </cell>
          <cell r="O11">
            <v>-4.1562768959591061</v>
          </cell>
          <cell r="P11">
            <v>-3.5310903983758339</v>
          </cell>
          <cell r="Q11">
            <v>0.25984817053146125</v>
          </cell>
          <cell r="R11">
            <v>-2.5055322043471273E-3</v>
          </cell>
          <cell r="S11">
            <v>1.405452147776868</v>
          </cell>
          <cell r="T11">
            <v>-23.862818265864831</v>
          </cell>
          <cell r="U11">
            <v>-10.768929305964244</v>
          </cell>
          <cell r="V11">
            <v>-10.942912891037524</v>
          </cell>
          <cell r="W11">
            <v>-10.94291186957256</v>
          </cell>
          <cell r="X11">
            <v>-9.0110126415099607</v>
          </cell>
          <cell r="Y11">
            <v>-9.0110126372858446</v>
          </cell>
          <cell r="Z11">
            <v>-9.0110117557085392</v>
          </cell>
          <cell r="AA11">
            <v>-9.0110117883542404</v>
          </cell>
          <cell r="AB11">
            <v>13.687222365433689</v>
          </cell>
          <cell r="AC11">
            <v>-3.028722501490881</v>
          </cell>
          <cell r="AD11">
            <v>-3.0287225049691959</v>
          </cell>
          <cell r="AE11">
            <v>-3.0287782444351259</v>
          </cell>
          <cell r="AF11">
            <v>-3.0287664824670881</v>
          </cell>
          <cell r="AG11">
            <v>-3.0288337548764628</v>
          </cell>
        </row>
        <row r="12">
          <cell r="H12" t="str">
            <v>REZ</v>
          </cell>
          <cell r="I12">
            <v>-2.7505943928955576E-4</v>
          </cell>
          <cell r="J12">
            <v>-1.2805125645474825E-3</v>
          </cell>
          <cell r="K12">
            <v>-1.4612193733680244E-3</v>
          </cell>
          <cell r="L12">
            <v>-1.674071635748411E-3</v>
          </cell>
          <cell r="M12">
            <v>-2.0842340835919952E-3</v>
          </cell>
          <cell r="N12">
            <v>-1.3164670601513119E-3</v>
          </cell>
          <cell r="O12">
            <v>42.455225747503711</v>
          </cell>
          <cell r="P12">
            <v>111.01901057737456</v>
          </cell>
          <cell r="Q12">
            <v>192.9575482016925</v>
          </cell>
          <cell r="R12">
            <v>191.64182158051906</v>
          </cell>
          <cell r="S12">
            <v>191.33358367319028</v>
          </cell>
          <cell r="T12">
            <v>154.23259767208208</v>
          </cell>
          <cell r="U12">
            <v>170.95294554106874</v>
          </cell>
          <cell r="V12">
            <v>176.86909177634755</v>
          </cell>
          <cell r="W12">
            <v>893.36900751914209</v>
          </cell>
          <cell r="X12">
            <v>482.41153278158225</v>
          </cell>
          <cell r="Y12">
            <v>375.39536831251235</v>
          </cell>
          <cell r="Z12">
            <v>379.7006156380088</v>
          </cell>
          <cell r="AA12">
            <v>368.74330722081243</v>
          </cell>
          <cell r="AB12">
            <v>384.33743105581493</v>
          </cell>
          <cell r="AC12">
            <v>334.62842849803604</v>
          </cell>
          <cell r="AD12">
            <v>444.31450634281185</v>
          </cell>
          <cell r="AE12">
            <v>486.0212941335393</v>
          </cell>
          <cell r="AF12">
            <v>486.3142328337529</v>
          </cell>
          <cell r="AG12">
            <v>466.10136693818379</v>
          </cell>
        </row>
        <row r="13">
          <cell r="H13" t="str">
            <v>USE+DSP</v>
          </cell>
          <cell r="I13">
            <v>-1.267293527998845E-3</v>
          </cell>
          <cell r="J13">
            <v>-1.6890636419993825E-3</v>
          </cell>
          <cell r="K13">
            <v>-2.1826584954978898E-3</v>
          </cell>
          <cell r="L13">
            <v>-0.79472280721549038</v>
          </cell>
          <cell r="M13">
            <v>-11.499588724696522</v>
          </cell>
          <cell r="N13">
            <v>-13.441508626205524</v>
          </cell>
          <cell r="O13">
            <v>-12.599151445937524</v>
          </cell>
          <cell r="P13">
            <v>-9.6182255334875251</v>
          </cell>
          <cell r="Q13">
            <v>-9.618982801975525</v>
          </cell>
          <cell r="R13">
            <v>-8.2220399221305254</v>
          </cell>
          <cell r="S13">
            <v>-12.374252114366524</v>
          </cell>
          <cell r="T13">
            <v>11.738920137268973</v>
          </cell>
          <cell r="U13">
            <v>11.479095982113973</v>
          </cell>
          <cell r="V13">
            <v>10.741820726359972</v>
          </cell>
          <cell r="W13">
            <v>28.207497378549977</v>
          </cell>
          <cell r="X13">
            <v>35.876961137500977</v>
          </cell>
          <cell r="Y13">
            <v>23.08098572224797</v>
          </cell>
          <cell r="Z13">
            <v>23.30976862631897</v>
          </cell>
          <cell r="AA13">
            <v>27.52474284243797</v>
          </cell>
          <cell r="AB13">
            <v>30.030321338877968</v>
          </cell>
          <cell r="AC13">
            <v>29.094336269280969</v>
          </cell>
          <cell r="AD13">
            <v>28.686321307357968</v>
          </cell>
          <cell r="AE13">
            <v>36.357693459482967</v>
          </cell>
          <cell r="AF13">
            <v>26.839619132236969</v>
          </cell>
          <cell r="AG13">
            <v>29.108148484077969</v>
          </cell>
        </row>
        <row r="23">
          <cell r="I23" t="str">
            <v>2021-22</v>
          </cell>
          <cell r="J23" t="str">
            <v>2022-23</v>
          </cell>
          <cell r="K23" t="str">
            <v>2023-24</v>
          </cell>
          <cell r="L23" t="str">
            <v>2024-25</v>
          </cell>
          <cell r="M23" t="str">
            <v>2025-26</v>
          </cell>
          <cell r="N23" t="str">
            <v>2026-27</v>
          </cell>
          <cell r="O23" t="str">
            <v>2027-28</v>
          </cell>
          <cell r="P23" t="str">
            <v>2028-29</v>
          </cell>
          <cell r="Q23" t="str">
            <v>2029-30</v>
          </cell>
          <cell r="R23" t="str">
            <v>2030-31</v>
          </cell>
          <cell r="S23" t="str">
            <v>2031-32</v>
          </cell>
          <cell r="T23" t="str">
            <v>2032-33</v>
          </cell>
          <cell r="U23" t="str">
            <v>2033-34</v>
          </cell>
          <cell r="V23" t="str">
            <v>2034-35</v>
          </cell>
          <cell r="W23" t="str">
            <v>2035-36</v>
          </cell>
          <cell r="X23" t="str">
            <v>2036-37</v>
          </cell>
          <cell r="Y23" t="str">
            <v>2037-38</v>
          </cell>
          <cell r="Z23" t="str">
            <v>2038-39</v>
          </cell>
          <cell r="AA23" t="str">
            <v>2039-40</v>
          </cell>
          <cell r="AB23" t="str">
            <v>2040-41</v>
          </cell>
          <cell r="AC23" t="str">
            <v>2041-42</v>
          </cell>
          <cell r="AD23" t="str">
            <v>2042-43</v>
          </cell>
          <cell r="AE23" t="str">
            <v>2043-44</v>
          </cell>
          <cell r="AF23" t="str">
            <v>2044-45</v>
          </cell>
          <cell r="AG23" t="str">
            <v>2045-46</v>
          </cell>
        </row>
        <row r="24">
          <cell r="H24" t="str">
            <v>Competition cost savings</v>
          </cell>
          <cell r="I24">
            <v>0</v>
          </cell>
          <cell r="J24">
            <v>0</v>
          </cell>
          <cell r="K24">
            <v>0</v>
          </cell>
          <cell r="L24">
            <v>0</v>
          </cell>
          <cell r="M24">
            <v>0</v>
          </cell>
          <cell r="N24">
            <v>0</v>
          </cell>
          <cell r="O24">
            <v>15.50225</v>
          </cell>
          <cell r="P24">
            <v>27.168500000000002</v>
          </cell>
          <cell r="Q24">
            <v>33.917299999999997</v>
          </cell>
          <cell r="R24">
            <v>45.113599999999998</v>
          </cell>
          <cell r="S24">
            <v>45.956429999999997</v>
          </cell>
          <cell r="T24">
            <v>51.990189999999998</v>
          </cell>
          <cell r="U24">
            <v>62.269959999999998</v>
          </cell>
          <cell r="V24">
            <v>67.090770000000006</v>
          </cell>
          <cell r="W24">
            <v>68.059939999999997</v>
          </cell>
          <cell r="X24">
            <v>69.70393</v>
          </cell>
          <cell r="Y24">
            <v>67.06016000000001</v>
          </cell>
          <cell r="Z24">
            <v>64.51764</v>
          </cell>
          <cell r="AA24">
            <v>59.637590000000003</v>
          </cell>
          <cell r="AB24">
            <v>59.564830000000001</v>
          </cell>
          <cell r="AC24">
            <v>57.753860000000003</v>
          </cell>
          <cell r="AD24">
            <v>55.248849999999997</v>
          </cell>
          <cell r="AE24">
            <v>53.847850000000001</v>
          </cell>
          <cell r="AF24">
            <v>52.807870000000001</v>
          </cell>
          <cell r="AG24">
            <v>51.178019999999997</v>
          </cell>
        </row>
        <row r="25">
          <cell r="H25" t="str">
            <v>Savings due to demand response</v>
          </cell>
          <cell r="I25">
            <v>0</v>
          </cell>
          <cell r="J25">
            <v>0</v>
          </cell>
          <cell r="K25">
            <v>0</v>
          </cell>
          <cell r="L25">
            <v>0</v>
          </cell>
          <cell r="M25">
            <v>0</v>
          </cell>
          <cell r="N25">
            <v>0</v>
          </cell>
          <cell r="O25">
            <v>-1.02894</v>
          </cell>
          <cell r="P25">
            <v>1.6357449999999998</v>
          </cell>
          <cell r="Q25">
            <v>4.7927</v>
          </cell>
          <cell r="R25">
            <v>6.7732989999999997</v>
          </cell>
          <cell r="S25">
            <v>10.98312</v>
          </cell>
          <cell r="T25">
            <v>38.819130000000001</v>
          </cell>
          <cell r="U25">
            <v>42.029890000000002</v>
          </cell>
          <cell r="V25">
            <v>42.059600000000003</v>
          </cell>
          <cell r="W25">
            <v>79.07602</v>
          </cell>
          <cell r="X25">
            <v>93.756749999999997</v>
          </cell>
          <cell r="Y25">
            <v>183.39830000000001</v>
          </cell>
          <cell r="Z25">
            <v>218.5898</v>
          </cell>
          <cell r="AA25">
            <v>280.08139999999997</v>
          </cell>
          <cell r="AB25">
            <v>317.61739999999998</v>
          </cell>
          <cell r="AC25">
            <v>372.83339999999998</v>
          </cell>
          <cell r="AD25">
            <v>416.22300000000001</v>
          </cell>
          <cell r="AE25">
            <v>483.82670000000002</v>
          </cell>
          <cell r="AF25">
            <v>540.03769999999997</v>
          </cell>
          <cell r="AG25">
            <v>565.42470000000003</v>
          </cell>
        </row>
        <row r="42">
          <cell r="I42" t="str">
            <v>2021-22</v>
          </cell>
          <cell r="J42" t="str">
            <v>2022-23</v>
          </cell>
          <cell r="K42" t="str">
            <v>2023-24</v>
          </cell>
          <cell r="L42" t="str">
            <v>2024-25</v>
          </cell>
          <cell r="M42" t="str">
            <v>2025-26</v>
          </cell>
          <cell r="N42" t="str">
            <v>2026-27</v>
          </cell>
          <cell r="O42" t="str">
            <v>2027-28</v>
          </cell>
          <cell r="P42" t="str">
            <v>2028-29</v>
          </cell>
          <cell r="Q42" t="str">
            <v>2029-30</v>
          </cell>
          <cell r="R42" t="str">
            <v>2030-31</v>
          </cell>
          <cell r="S42" t="str">
            <v>2031-32</v>
          </cell>
          <cell r="T42" t="str">
            <v>2032-33</v>
          </cell>
          <cell r="U42" t="str">
            <v>2033-34</v>
          </cell>
          <cell r="V42" t="str">
            <v>2034-35</v>
          </cell>
          <cell r="W42" t="str">
            <v>2035-36</v>
          </cell>
          <cell r="X42" t="str">
            <v>2036-37</v>
          </cell>
          <cell r="Y42" t="str">
            <v>2037-38</v>
          </cell>
          <cell r="Z42" t="str">
            <v>2038-39</v>
          </cell>
          <cell r="AA42" t="str">
            <v>2039-40</v>
          </cell>
          <cell r="AB42" t="str">
            <v>2040-41</v>
          </cell>
          <cell r="AC42" t="str">
            <v>2041-42</v>
          </cell>
          <cell r="AD42" t="str">
            <v>2042-43</v>
          </cell>
          <cell r="AE42" t="str">
            <v>2043-44</v>
          </cell>
          <cell r="AF42" t="str">
            <v>2044-45</v>
          </cell>
          <cell r="AG42" t="str">
            <v>2045-46</v>
          </cell>
        </row>
        <row r="43">
          <cell r="H43" t="str">
            <v>Black Coal</v>
          </cell>
          <cell r="I43">
            <v>0</v>
          </cell>
          <cell r="J43">
            <v>0</v>
          </cell>
          <cell r="K43">
            <v>0</v>
          </cell>
          <cell r="L43">
            <v>2.6806058540005324</v>
          </cell>
          <cell r="M43">
            <v>-53.852722626201285</v>
          </cell>
          <cell r="N43">
            <v>122.44230062069801</v>
          </cell>
          <cell r="O43">
            <v>-21.068220255298002</v>
          </cell>
          <cell r="P43">
            <v>-228.2363984970998</v>
          </cell>
          <cell r="Q43">
            <v>-143.69103049550176</v>
          </cell>
          <cell r="R43">
            <v>-168.62638871860327</v>
          </cell>
          <cell r="S43">
            <v>106.59017728709659</v>
          </cell>
          <cell r="T43">
            <v>-489.60425663360184</v>
          </cell>
          <cell r="U43">
            <v>-122.5538161002014</v>
          </cell>
          <cell r="V43">
            <v>-163.05057712390226</v>
          </cell>
          <cell r="W43">
            <v>-66.02180143840269</v>
          </cell>
          <cell r="X43">
            <v>-66.024179350502436</v>
          </cell>
          <cell r="Y43">
            <v>8.2160880983792595E-3</v>
          </cell>
          <cell r="Z43">
            <v>8.2156484968436416E-3</v>
          </cell>
          <cell r="AA43">
            <v>8.2153816979371186E-3</v>
          </cell>
          <cell r="AB43">
            <v>495.08232397379925</v>
          </cell>
          <cell r="AC43">
            <v>86.727715696300947</v>
          </cell>
          <cell r="AD43">
            <v>86.723875359401063</v>
          </cell>
          <cell r="AE43">
            <v>86.709216317601147</v>
          </cell>
          <cell r="AF43">
            <v>86.711108386001001</v>
          </cell>
          <cell r="AG43">
            <v>86.709857731201055</v>
          </cell>
        </row>
        <row r="44">
          <cell r="H44" t="str">
            <v>Brown Coal</v>
          </cell>
          <cell r="I44">
            <v>0</v>
          </cell>
          <cell r="J44">
            <v>0</v>
          </cell>
          <cell r="K44">
            <v>0</v>
          </cell>
          <cell r="L44">
            <v>36.114204393000364</v>
          </cell>
          <cell r="M44">
            <v>45.104077666000421</v>
          </cell>
          <cell r="N44">
            <v>2.0302439794988913</v>
          </cell>
          <cell r="O44">
            <v>-130.6912349392</v>
          </cell>
          <cell r="P44">
            <v>-60.039354562109999</v>
          </cell>
          <cell r="Q44">
            <v>-60.039354617949996</v>
          </cell>
          <cell r="R44">
            <v>-60.039354650359996</v>
          </cell>
          <cell r="S44">
            <v>-60.039354750349993</v>
          </cell>
          <cell r="T44">
            <v>-60.039354893780001</v>
          </cell>
          <cell r="U44">
            <v>-60.0393550804</v>
          </cell>
          <cell r="V44">
            <v>-60.039355308929999</v>
          </cell>
          <cell r="W44">
            <v>-60.039328828159995</v>
          </cell>
          <cell r="X44">
            <v>1.9507494899999991E-2</v>
          </cell>
          <cell r="Y44">
            <v>1.9507525699999976E-2</v>
          </cell>
          <cell r="Z44">
            <v>1.9546505929999999E-2</v>
          </cell>
          <cell r="AA44">
            <v>1.9546468529999989E-2</v>
          </cell>
          <cell r="AB44">
            <v>1.9546420590000002E-2</v>
          </cell>
          <cell r="AC44">
            <v>1.9546422819999989E-2</v>
          </cell>
          <cell r="AD44">
            <v>1.9546456869999992E-2</v>
          </cell>
          <cell r="AE44">
            <v>1.9546565759999999E-2</v>
          </cell>
          <cell r="AF44">
            <v>1.9546602059999994E-2</v>
          </cell>
          <cell r="AG44">
            <v>4.61798756E-3</v>
          </cell>
        </row>
        <row r="45">
          <cell r="H45" t="str">
            <v>CCGT</v>
          </cell>
          <cell r="I45">
            <v>0</v>
          </cell>
          <cell r="J45">
            <v>5.0355439998384099E-4</v>
          </cell>
          <cell r="K45">
            <v>6.1643376011488726E-4</v>
          </cell>
          <cell r="L45">
            <v>6.9240065022313502E-4</v>
          </cell>
          <cell r="M45">
            <v>7.0477306007887819E-4</v>
          </cell>
          <cell r="N45">
            <v>7.0521295992875821E-4</v>
          </cell>
          <cell r="O45">
            <v>7.2583679002491408E-4</v>
          </cell>
          <cell r="P45">
            <v>7.8654863000338082E-4</v>
          </cell>
          <cell r="Q45">
            <v>7.9736480984138325E-4</v>
          </cell>
          <cell r="R45">
            <v>8.5770982013855246E-4</v>
          </cell>
          <cell r="S45">
            <v>8.6615040981996572E-4</v>
          </cell>
          <cell r="T45">
            <v>8.8501329992141109E-4</v>
          </cell>
          <cell r="U45">
            <v>8.0736898007671698E-4</v>
          </cell>
          <cell r="V45">
            <v>8.2247569025639677E-4</v>
          </cell>
          <cell r="W45">
            <v>8.5051833048055414E-4</v>
          </cell>
          <cell r="X45">
            <v>8.3571631967060966E-4</v>
          </cell>
          <cell r="Y45">
            <v>2.2367006099557329E-3</v>
          </cell>
          <cell r="Z45">
            <v>2.2385490299257071E-3</v>
          </cell>
          <cell r="AA45">
            <v>1.6110662700157263E-3</v>
          </cell>
          <cell r="AB45">
            <v>1.6128267600379331E-3</v>
          </cell>
          <cell r="AC45">
            <v>3.4025023903723195E-3</v>
          </cell>
          <cell r="AD45">
            <v>2.5272833497638203E-3</v>
          </cell>
          <cell r="AE45">
            <v>2.4549606503114774E-3</v>
          </cell>
          <cell r="AF45">
            <v>2.456355460026316E-3</v>
          </cell>
          <cell r="AG45">
            <v>2.4576665499580486E-3</v>
          </cell>
        </row>
        <row r="46">
          <cell r="H46" t="str">
            <v>Gas - Steam</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row>
        <row r="47">
          <cell r="H47" t="str">
            <v>OCGT / Diesel</v>
          </cell>
          <cell r="I47">
            <v>9.0748075945157325E-4</v>
          </cell>
          <cell r="J47">
            <v>1.008863880088029E-3</v>
          </cell>
          <cell r="K47">
            <v>9.9319886976445559E-4</v>
          </cell>
          <cell r="L47">
            <v>1.0848685897144605E-3</v>
          </cell>
          <cell r="M47">
            <v>1.1266109204370878E-3</v>
          </cell>
          <cell r="N47">
            <v>1.1413577203711611E-3</v>
          </cell>
          <cell r="O47">
            <v>1.1794144202212919E-3</v>
          </cell>
          <cell r="P47">
            <v>1.2089422289136564E-3</v>
          </cell>
          <cell r="Q47">
            <v>1.2369766509436886E-3</v>
          </cell>
          <cell r="R47">
            <v>1.2763273189193569E-3</v>
          </cell>
          <cell r="S47">
            <v>1.0045332619483816E-3</v>
          </cell>
          <cell r="T47">
            <v>1.3331507598195458E-3</v>
          </cell>
          <cell r="U47">
            <v>1.9693002996064024E-3</v>
          </cell>
          <cell r="V47">
            <v>1.9203185192964156E-3</v>
          </cell>
          <cell r="W47">
            <v>-110.77816129956864</v>
          </cell>
          <cell r="X47">
            <v>-521.44655108100142</v>
          </cell>
          <cell r="Y47">
            <v>-1337.1797365559996</v>
          </cell>
          <cell r="Z47">
            <v>-1337.1797443480973</v>
          </cell>
          <cell r="AA47">
            <v>-1502.5766677137999</v>
          </cell>
          <cell r="AB47">
            <v>-1502.5769201551993</v>
          </cell>
          <cell r="AC47">
            <v>-1720.9102924114004</v>
          </cell>
          <cell r="AD47">
            <v>-1836.0612551172981</v>
          </cell>
          <cell r="AE47">
            <v>-204.10550482479994</v>
          </cell>
          <cell r="AF47">
            <v>-1187.0176910025984</v>
          </cell>
          <cell r="AG47">
            <v>-1187.0176826224997</v>
          </cell>
        </row>
        <row r="48">
          <cell r="H48" t="str">
            <v>Hydro</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row>
        <row r="49">
          <cell r="H49" t="str">
            <v>Wind</v>
          </cell>
          <cell r="I49">
            <v>0</v>
          </cell>
          <cell r="J49">
            <v>1.4126833762929891E-2</v>
          </cell>
          <cell r="K49">
            <v>-27.195054183715911</v>
          </cell>
          <cell r="L49">
            <v>-54.453801392828609</v>
          </cell>
          <cell r="M49">
            <v>-184.74253928355029</v>
          </cell>
          <cell r="N49">
            <v>-118.74548132258133</v>
          </cell>
          <cell r="O49">
            <v>-199.44337412125242</v>
          </cell>
          <cell r="P49">
            <v>-204.27558476437116</v>
          </cell>
          <cell r="Q49">
            <v>-41.088234059257957</v>
          </cell>
          <cell r="R49">
            <v>81.182295322523714</v>
          </cell>
          <cell r="S49">
            <v>154.96059544370291</v>
          </cell>
          <cell r="T49">
            <v>474.56241269249222</v>
          </cell>
          <cell r="U49">
            <v>1039.6198692933976</v>
          </cell>
          <cell r="V49">
            <v>981.96312061494973</v>
          </cell>
          <cell r="W49">
            <v>-165.96941908533336</v>
          </cell>
          <cell r="X49">
            <v>619.33243690930976</v>
          </cell>
          <cell r="Y49">
            <v>1582.1675337231936</v>
          </cell>
          <cell r="Z49">
            <v>1123.1985781858821</v>
          </cell>
          <cell r="AA49">
            <v>815.75823403107643</v>
          </cell>
          <cell r="AB49">
            <v>667.90463467658992</v>
          </cell>
          <cell r="AC49">
            <v>446.3078876037689</v>
          </cell>
          <cell r="AD49">
            <v>-181.13113296029769</v>
          </cell>
          <cell r="AE49">
            <v>-368.98035894749773</v>
          </cell>
          <cell r="AF49">
            <v>-382.86419247424055</v>
          </cell>
          <cell r="AG49">
            <v>168.25581795246399</v>
          </cell>
        </row>
        <row r="50">
          <cell r="H50" t="str">
            <v>Solar PV</v>
          </cell>
          <cell r="I50">
            <v>-6.0512567933983519E-3</v>
          </cell>
          <cell r="J50">
            <v>-5.9461748396643088E-3</v>
          </cell>
          <cell r="K50">
            <v>-5.598039788310416E-3</v>
          </cell>
          <cell r="L50">
            <v>-49.654498221838367</v>
          </cell>
          <cell r="M50">
            <v>-49.65371857379796</v>
          </cell>
          <cell r="N50">
            <v>-430.88097048978307</v>
          </cell>
          <cell r="O50">
            <v>217.80267334114797</v>
          </cell>
          <cell r="P50">
            <v>573.96548936717954</v>
          </cell>
          <cell r="Q50">
            <v>-70.184312887249689</v>
          </cell>
          <cell r="R50">
            <v>-58.970712698672287</v>
          </cell>
          <cell r="S50">
            <v>-386.90594454432357</v>
          </cell>
          <cell r="T50">
            <v>-235.5062410870778</v>
          </cell>
          <cell r="U50">
            <v>-815.60260215118251</v>
          </cell>
          <cell r="V50">
            <v>-845.4866205235594</v>
          </cell>
          <cell r="W50">
            <v>-553.57389819063246</v>
          </cell>
          <cell r="X50">
            <v>-818.70676865178029</v>
          </cell>
          <cell r="Y50">
            <v>-1436.1461715614241</v>
          </cell>
          <cell r="Z50">
            <v>-1648.9386207970929</v>
          </cell>
          <cell r="AA50">
            <v>-2176.9017423144614</v>
          </cell>
          <cell r="AB50">
            <v>-2676.3980367827171</v>
          </cell>
          <cell r="AC50">
            <v>-452.6282824845548</v>
          </cell>
          <cell r="AD50">
            <v>-65.022658198875433</v>
          </cell>
          <cell r="AE50">
            <v>-574.72430144609825</v>
          </cell>
          <cell r="AF50">
            <v>-574.72420888813213</v>
          </cell>
          <cell r="AG50">
            <v>-557.21038058236445</v>
          </cell>
        </row>
        <row r="51">
          <cell r="H51" t="str">
            <v>LS Battery</v>
          </cell>
          <cell r="I51">
            <v>1.9069739200290314E-3</v>
          </cell>
          <cell r="J51">
            <v>2.2128882899323798E-3</v>
          </cell>
          <cell r="K51">
            <v>3.2641317501429512E-3</v>
          </cell>
          <cell r="L51">
            <v>3.4853932099849771E-3</v>
          </cell>
          <cell r="M51">
            <v>0.28401202351994925</v>
          </cell>
          <cell r="N51">
            <v>-1224.8292084463001</v>
          </cell>
          <cell r="O51">
            <v>-911.4980885304094</v>
          </cell>
          <cell r="P51">
            <v>-962.06099667790022</v>
          </cell>
          <cell r="Q51">
            <v>-962.06072724060141</v>
          </cell>
          <cell r="R51">
            <v>-980.08389211859958</v>
          </cell>
          <cell r="S51">
            <v>-980.08348922169989</v>
          </cell>
          <cell r="T51">
            <v>-1458.814337264298</v>
          </cell>
          <cell r="U51">
            <v>-1458.8143360699987</v>
          </cell>
          <cell r="V51">
            <v>-1458.8143356900018</v>
          </cell>
          <cell r="W51">
            <v>-1458.8143352811994</v>
          </cell>
          <cell r="X51">
            <v>-1458.8143351360004</v>
          </cell>
          <cell r="Y51">
            <v>-1458.814334989499</v>
          </cell>
          <cell r="Z51">
            <v>-1458.8143348740996</v>
          </cell>
          <cell r="AA51">
            <v>-1458.8143344749997</v>
          </cell>
          <cell r="AB51">
            <v>-1458.8143308523995</v>
          </cell>
          <cell r="AC51">
            <v>-1458.8152068881982</v>
          </cell>
          <cell r="AD51">
            <v>-1436.9090098530014</v>
          </cell>
          <cell r="AE51">
            <v>-1572.4017302020002</v>
          </cell>
          <cell r="AF51">
            <v>-1000.3629644840003</v>
          </cell>
          <cell r="AG51">
            <v>-1000.6434595203991</v>
          </cell>
        </row>
        <row r="52">
          <cell r="H52" t="str">
            <v>Pumped Hydro</v>
          </cell>
          <cell r="I52">
            <v>0</v>
          </cell>
          <cell r="J52">
            <v>0</v>
          </cell>
          <cell r="K52">
            <v>0</v>
          </cell>
          <cell r="L52">
            <v>5.6552937801370717E-3</v>
          </cell>
          <cell r="M52">
            <v>6.0652223996839894E-3</v>
          </cell>
          <cell r="N52">
            <v>6.5282434597975225E-3</v>
          </cell>
          <cell r="O52">
            <v>5.9048125999652257E-3</v>
          </cell>
          <cell r="P52">
            <v>7.4486600992713647E-3</v>
          </cell>
          <cell r="Q52">
            <v>2.7413781999712228E-3</v>
          </cell>
          <cell r="R52">
            <v>-7.5257997325988981</v>
          </cell>
          <cell r="S52">
            <v>-287.47596797719962</v>
          </cell>
          <cell r="T52">
            <v>-248.71939866279899</v>
          </cell>
          <cell r="U52">
            <v>-219.65577790690077</v>
          </cell>
          <cell r="V52">
            <v>-219.65581281719915</v>
          </cell>
          <cell r="W52">
            <v>-443.48368506819952</v>
          </cell>
          <cell r="X52">
            <v>-872.51137982570253</v>
          </cell>
          <cell r="Y52">
            <v>-441.54204176980329</v>
          </cell>
          <cell r="Z52">
            <v>-441.5418756345025</v>
          </cell>
          <cell r="AA52">
            <v>-628.72988665730099</v>
          </cell>
          <cell r="AB52">
            <v>-1110.8861583433008</v>
          </cell>
          <cell r="AC52">
            <v>346.09869635710129</v>
          </cell>
          <cell r="AD52">
            <v>-709.6941552920016</v>
          </cell>
          <cell r="AE52">
            <v>-709.69413398180041</v>
          </cell>
          <cell r="AF52">
            <v>113.78582156200173</v>
          </cell>
          <cell r="AG52">
            <v>113.78585541700159</v>
          </cell>
        </row>
        <row r="63">
          <cell r="I63" t="str">
            <v>2021-22</v>
          </cell>
          <cell r="J63" t="str">
            <v>2022-23</v>
          </cell>
          <cell r="K63" t="str">
            <v>2023-24</v>
          </cell>
          <cell r="L63" t="str">
            <v>2024-25</v>
          </cell>
          <cell r="M63" t="str">
            <v>2025-26</v>
          </cell>
          <cell r="N63" t="str">
            <v>2026-27</v>
          </cell>
          <cell r="O63" t="str">
            <v>2027-28</v>
          </cell>
          <cell r="P63" t="str">
            <v>2028-29</v>
          </cell>
          <cell r="Q63" t="str">
            <v>2029-30</v>
          </cell>
          <cell r="R63" t="str">
            <v>2030-31</v>
          </cell>
          <cell r="S63" t="str">
            <v>2031-32</v>
          </cell>
          <cell r="T63" t="str">
            <v>2032-33</v>
          </cell>
          <cell r="U63" t="str">
            <v>2033-34</v>
          </cell>
          <cell r="V63" t="str">
            <v>2034-35</v>
          </cell>
          <cell r="W63" t="str">
            <v>2035-36</v>
          </cell>
          <cell r="X63" t="str">
            <v>2036-37</v>
          </cell>
          <cell r="Y63" t="str">
            <v>2037-38</v>
          </cell>
          <cell r="Z63" t="str">
            <v>2038-39</v>
          </cell>
          <cell r="AA63" t="str">
            <v>2039-40</v>
          </cell>
          <cell r="AB63" t="str">
            <v>2040-41</v>
          </cell>
          <cell r="AC63" t="str">
            <v>2041-42</v>
          </cell>
          <cell r="AD63" t="str">
            <v>2042-43</v>
          </cell>
          <cell r="AE63" t="str">
            <v>2043-44</v>
          </cell>
          <cell r="AF63" t="str">
            <v>2044-45</v>
          </cell>
          <cell r="AG63" t="str">
            <v>2045-46</v>
          </cell>
        </row>
        <row r="64">
          <cell r="H64" t="str">
            <v>Black Coal</v>
          </cell>
          <cell r="I64">
            <v>-17.250639999998384</v>
          </cell>
          <cell r="J64">
            <v>-103.97267000001739</v>
          </cell>
          <cell r="K64">
            <v>-68.505839999983436</v>
          </cell>
          <cell r="L64">
            <v>-45.170390056009637</v>
          </cell>
          <cell r="M64">
            <v>323.29772133147344</v>
          </cell>
          <cell r="N64">
            <v>1242.1321138860003</v>
          </cell>
          <cell r="O64">
            <v>801.40874397900188</v>
          </cell>
          <cell r="P64">
            <v>-104.01516470700153</v>
          </cell>
          <cell r="Q64">
            <v>752.4164872970141</v>
          </cell>
          <cell r="R64">
            <v>407.9532585364941</v>
          </cell>
          <cell r="S64">
            <v>1137.7490777779967</v>
          </cell>
          <cell r="T64">
            <v>-1458.2219565124979</v>
          </cell>
          <cell r="U64">
            <v>-356.22685571899638</v>
          </cell>
          <cell r="V64">
            <v>-557.84106405750208</v>
          </cell>
          <cell r="W64">
            <v>652.98213615900386</v>
          </cell>
          <cell r="X64">
            <v>271.52907067148772</v>
          </cell>
          <cell r="Y64">
            <v>281.15265677651405</v>
          </cell>
          <cell r="Z64">
            <v>299.91247514300267</v>
          </cell>
          <cell r="AA64">
            <v>746.14763785198738</v>
          </cell>
          <cell r="AB64">
            <v>2446.5635854089996</v>
          </cell>
          <cell r="AC64">
            <v>347.6866499860007</v>
          </cell>
          <cell r="AD64">
            <v>512.74214104700013</v>
          </cell>
          <cell r="AE64">
            <v>577.37246817998971</v>
          </cell>
          <cell r="AF64">
            <v>455.24010363349998</v>
          </cell>
          <cell r="AG64">
            <v>506.06801810599973</v>
          </cell>
        </row>
        <row r="65">
          <cell r="H65" t="str">
            <v>Brown Coal</v>
          </cell>
          <cell r="I65">
            <v>72.637099999981729</v>
          </cell>
          <cell r="J65">
            <v>123.12449999999444</v>
          </cell>
          <cell r="K65">
            <v>214.56269999999495</v>
          </cell>
          <cell r="L65">
            <v>380.50132310401023</v>
          </cell>
          <cell r="M65">
            <v>391.91871810640077</v>
          </cell>
          <cell r="N65">
            <v>97.92176803070106</v>
          </cell>
          <cell r="O65">
            <v>-659.79805157929991</v>
          </cell>
          <cell r="P65">
            <v>-337.05230912049996</v>
          </cell>
          <cell r="Q65">
            <v>-334.90708907440001</v>
          </cell>
          <cell r="R65">
            <v>-364.13484669489998</v>
          </cell>
          <cell r="S65">
            <v>-293.52186312469996</v>
          </cell>
          <cell r="T65">
            <v>-351.50609995859998</v>
          </cell>
          <cell r="U65">
            <v>-360.12294232300002</v>
          </cell>
          <cell r="V65">
            <v>-324.93153034869999</v>
          </cell>
          <cell r="W65">
            <v>-245.62136346169999</v>
          </cell>
          <cell r="X65">
            <v>8.9863311400000007E-2</v>
          </cell>
          <cell r="Y65">
            <v>8.6024000499999989E-2</v>
          </cell>
          <cell r="Z65">
            <v>9.4068898799999995E-2</v>
          </cell>
          <cell r="AA65">
            <v>9.7764963399999905E-2</v>
          </cell>
          <cell r="AB65">
            <v>9.2913099400000004E-2</v>
          </cell>
          <cell r="AC65">
            <v>9.2293281400000093E-2</v>
          </cell>
          <cell r="AD65">
            <v>0.10327388659999999</v>
          </cell>
          <cell r="AE65">
            <v>9.8269495700000098E-2</v>
          </cell>
          <cell r="AF65">
            <v>9.3243532299999987E-2</v>
          </cell>
          <cell r="AG65">
            <v>2.4203543399999999E-2</v>
          </cell>
        </row>
        <row r="66">
          <cell r="H66" t="str">
            <v>CCGT</v>
          </cell>
          <cell r="I66">
            <v>-26.946705105039655</v>
          </cell>
          <cell r="J66">
            <v>3.1387201202051074E-3</v>
          </cell>
          <cell r="K66">
            <v>-4.6190664333005316</v>
          </cell>
          <cell r="L66">
            <v>-4.8827600075001101</v>
          </cell>
          <cell r="M66">
            <v>48.308616473049369</v>
          </cell>
          <cell r="N66">
            <v>-146.10672659280044</v>
          </cell>
          <cell r="O66">
            <v>68.15132306733949</v>
          </cell>
          <cell r="P66">
            <v>188.59248932829951</v>
          </cell>
          <cell r="Q66">
            <v>157.51029182669981</v>
          </cell>
          <cell r="R66">
            <v>103.79524204609879</v>
          </cell>
          <cell r="S66">
            <v>-6.5236925825010985</v>
          </cell>
          <cell r="T66">
            <v>602.69921368129826</v>
          </cell>
          <cell r="U66">
            <v>-143.23937403749915</v>
          </cell>
          <cell r="V66">
            <v>0.59904028409891907</v>
          </cell>
          <cell r="W66">
            <v>439.83138440489984</v>
          </cell>
          <cell r="X66">
            <v>-182.94805753020046</v>
          </cell>
          <cell r="Y66">
            <v>-198.71517801500931</v>
          </cell>
          <cell r="Z66">
            <v>-54.749686185499741</v>
          </cell>
          <cell r="AA66">
            <v>209.4631570520005</v>
          </cell>
          <cell r="AB66">
            <v>-37.9391309349121</v>
          </cell>
          <cell r="AC66">
            <v>-329.2989707905017</v>
          </cell>
          <cell r="AD66">
            <v>213.16368412168958</v>
          </cell>
          <cell r="AE66">
            <v>305.85030605990096</v>
          </cell>
          <cell r="AF66">
            <v>220.44457983050006</v>
          </cell>
          <cell r="AG66">
            <v>4.6736858724002559</v>
          </cell>
        </row>
        <row r="67">
          <cell r="H67" t="str">
            <v>Gas - Steam</v>
          </cell>
          <cell r="I67">
            <v>-1.6642999999817221E-2</v>
          </cell>
          <cell r="J67">
            <v>4.0999999987434421E-4</v>
          </cell>
          <cell r="K67">
            <v>-2.3007000000006883E-2</v>
          </cell>
          <cell r="L67">
            <v>-0.75182999999999822</v>
          </cell>
          <cell r="M67">
            <v>-10.33244000000002</v>
          </cell>
          <cell r="N67">
            <v>-37.499140000001034</v>
          </cell>
          <cell r="O67">
            <v>-45.67941999999897</v>
          </cell>
          <cell r="P67">
            <v>-5.5713499999999954</v>
          </cell>
          <cell r="Q67">
            <v>-2.3316560000000095</v>
          </cell>
          <cell r="R67">
            <v>-87.239299999999957</v>
          </cell>
          <cell r="S67">
            <v>-22.212776000000019</v>
          </cell>
          <cell r="T67">
            <v>-81.923048999999878</v>
          </cell>
          <cell r="U67">
            <v>-38.087626</v>
          </cell>
          <cell r="V67">
            <v>-86.32167000000095</v>
          </cell>
          <cell r="W67">
            <v>66.427829999999972</v>
          </cell>
          <cell r="X67">
            <v>-22.334990000000005</v>
          </cell>
          <cell r="Y67">
            <v>-180.71680000000003</v>
          </cell>
          <cell r="Z67">
            <v>-97.604920000000106</v>
          </cell>
          <cell r="AA67">
            <v>0</v>
          </cell>
          <cell r="AB67">
            <v>0</v>
          </cell>
          <cell r="AC67">
            <v>0</v>
          </cell>
          <cell r="AD67">
            <v>0</v>
          </cell>
          <cell r="AE67">
            <v>0</v>
          </cell>
          <cell r="AF67">
            <v>0</v>
          </cell>
          <cell r="AG67">
            <v>0</v>
          </cell>
        </row>
        <row r="68">
          <cell r="H68" t="str">
            <v>OCGT / Diesel</v>
          </cell>
          <cell r="I68">
            <v>-0.84872159287399995</v>
          </cell>
          <cell r="J68">
            <v>-4.4161028728005647E-2</v>
          </cell>
          <cell r="K68">
            <v>-0.66200741543600827</v>
          </cell>
          <cell r="L68">
            <v>-3.1472525923409833</v>
          </cell>
          <cell r="M68">
            <v>-5.8848040164779718</v>
          </cell>
          <cell r="N68">
            <v>-39.06446346659294</v>
          </cell>
          <cell r="O68">
            <v>-67.946903381407935</v>
          </cell>
          <cell r="P68">
            <v>-51.236918694661995</v>
          </cell>
          <cell r="Q68">
            <v>-32.420607941177877</v>
          </cell>
          <cell r="R68">
            <v>-118.27350033737901</v>
          </cell>
          <cell r="S68">
            <v>-94.619506708851986</v>
          </cell>
          <cell r="T68">
            <v>37.320465836590074</v>
          </cell>
          <cell r="U68">
            <v>-184.29245390230801</v>
          </cell>
          <cell r="V68">
            <v>-65.037376716450126</v>
          </cell>
          <cell r="W68">
            <v>12.68287098074984</v>
          </cell>
          <cell r="X68">
            <v>-361.24442511414873</v>
          </cell>
          <cell r="Y68">
            <v>-1134.0656610528699</v>
          </cell>
          <cell r="Z68">
            <v>-739.08594519472899</v>
          </cell>
          <cell r="AA68">
            <v>-869.84637090389879</v>
          </cell>
          <cell r="AB68">
            <v>-584.93157930048892</v>
          </cell>
          <cell r="AC68">
            <v>-1551.3657122981022</v>
          </cell>
          <cell r="AD68">
            <v>-706.08790419033176</v>
          </cell>
          <cell r="AE68">
            <v>361.46546589950231</v>
          </cell>
          <cell r="AF68">
            <v>-636.97969876599927</v>
          </cell>
          <cell r="AG68">
            <v>-1405.1670182263297</v>
          </cell>
        </row>
        <row r="69">
          <cell r="H69" t="str">
            <v>Hydro</v>
          </cell>
          <cell r="I69">
            <v>-1.1012000031769276E-3</v>
          </cell>
          <cell r="J69">
            <v>-1.7557999999553431E-2</v>
          </cell>
          <cell r="K69">
            <v>-0.35119100000156322</v>
          </cell>
          <cell r="L69">
            <v>-7.7302779999990889</v>
          </cell>
          <cell r="M69">
            <v>-1.9831952999993518</v>
          </cell>
          <cell r="N69">
            <v>32.496783999999025</v>
          </cell>
          <cell r="O69">
            <v>95.383569499999794</v>
          </cell>
          <cell r="P69">
            <v>186.73410299999887</v>
          </cell>
          <cell r="Q69">
            <v>110.18508099999963</v>
          </cell>
          <cell r="R69">
            <v>200.33974000000126</v>
          </cell>
          <cell r="S69">
            <v>107.6037000000033</v>
          </cell>
          <cell r="T69">
            <v>198.12331600000471</v>
          </cell>
          <cell r="U69">
            <v>111.02922999999828</v>
          </cell>
          <cell r="V69">
            <v>116.44302500000049</v>
          </cell>
          <cell r="W69">
            <v>239.21422600000005</v>
          </cell>
          <cell r="X69">
            <v>403.04975100000047</v>
          </cell>
          <cell r="Y69">
            <v>149.43271600000298</v>
          </cell>
          <cell r="Z69">
            <v>137.22098599999845</v>
          </cell>
          <cell r="AA69">
            <v>249.15461499999765</v>
          </cell>
          <cell r="AB69">
            <v>288.9985880000022</v>
          </cell>
          <cell r="AC69">
            <v>151.74402600000212</v>
          </cell>
          <cell r="AD69">
            <v>331.95867700000235</v>
          </cell>
          <cell r="AE69">
            <v>151.90802900000017</v>
          </cell>
          <cell r="AF69">
            <v>5.3595500000010361</v>
          </cell>
          <cell r="AG69">
            <v>38.958588999998028</v>
          </cell>
        </row>
        <row r="70">
          <cell r="H70" t="str">
            <v>Wind</v>
          </cell>
          <cell r="I70">
            <v>0.13952599999902304</v>
          </cell>
          <cell r="J70">
            <v>0.52190377149236156</v>
          </cell>
          <cell r="K70">
            <v>-101.95696068168763</v>
          </cell>
          <cell r="L70">
            <v>-167.85540039584885</v>
          </cell>
          <cell r="M70">
            <v>-542.57496002921835</v>
          </cell>
          <cell r="N70">
            <v>-198.00379254418658</v>
          </cell>
          <cell r="O70">
            <v>-686.84047949110391</v>
          </cell>
          <cell r="P70">
            <v>-1174.2163688864821</v>
          </cell>
          <cell r="Q70">
            <v>-223.86166309540567</v>
          </cell>
          <cell r="R70">
            <v>147.09215093875537</v>
          </cell>
          <cell r="S70">
            <v>346.40208144469943</v>
          </cell>
          <cell r="T70">
            <v>1029.7927123205882</v>
          </cell>
          <cell r="U70">
            <v>2560.5083406891499</v>
          </cell>
          <cell r="V70">
            <v>2735.4763898392121</v>
          </cell>
          <cell r="W70">
            <v>-81.30887827121478</v>
          </cell>
          <cell r="X70">
            <v>2145.1408351155987</v>
          </cell>
          <cell r="Y70">
            <v>3574.4616820430092</v>
          </cell>
          <cell r="Z70">
            <v>3640.4746866959467</v>
          </cell>
          <cell r="AA70">
            <v>4286.4899647453858</v>
          </cell>
          <cell r="AB70">
            <v>4209.1178619981074</v>
          </cell>
          <cell r="AC70">
            <v>2274.4482365438598</v>
          </cell>
          <cell r="AD70">
            <v>-391.44342138399952</v>
          </cell>
          <cell r="AE70">
            <v>-321.7266663384944</v>
          </cell>
          <cell r="AF70">
            <v>80.604810849996284</v>
          </cell>
          <cell r="AG70">
            <v>1878.0407074485411</v>
          </cell>
        </row>
        <row r="71">
          <cell r="H71" t="str">
            <v>Solar PV</v>
          </cell>
          <cell r="I71">
            <v>1.5083256962261657</v>
          </cell>
          <cell r="J71">
            <v>0.76432924332402763</v>
          </cell>
          <cell r="K71">
            <v>5.2435851112568344</v>
          </cell>
          <cell r="L71">
            <v>-120.06141192753785</v>
          </cell>
          <cell r="M71">
            <v>-128.10303039142309</v>
          </cell>
          <cell r="N71">
            <v>-1158.0016746130714</v>
          </cell>
          <cell r="O71">
            <v>494.23155759460496</v>
          </cell>
          <cell r="P71">
            <v>1298.1902934915197</v>
          </cell>
          <cell r="Q71">
            <v>-215.8360136217234</v>
          </cell>
          <cell r="R71">
            <v>-267.6665106211658</v>
          </cell>
          <cell r="S71">
            <v>-1266.4453524444325</v>
          </cell>
          <cell r="T71">
            <v>-627.56368571531493</v>
          </cell>
          <cell r="U71">
            <v>-2089.3695619814825</v>
          </cell>
          <cell r="V71">
            <v>-2332.4226990168318</v>
          </cell>
          <cell r="W71">
            <v>-1546.4130109042962</v>
          </cell>
          <cell r="X71">
            <v>-2579.5360804302982</v>
          </cell>
          <cell r="Y71">
            <v>-3152.3612232150845</v>
          </cell>
          <cell r="Z71">
            <v>-3521.4985807462945</v>
          </cell>
          <cell r="AA71">
            <v>-4990.2079341945937</v>
          </cell>
          <cell r="AB71">
            <v>-6344.944043100797</v>
          </cell>
          <cell r="AC71">
            <v>-445.09574048088689</v>
          </cell>
          <cell r="AD71">
            <v>-250.38349218598159</v>
          </cell>
          <cell r="AE71">
            <v>-1542.3063731045258</v>
          </cell>
          <cell r="AF71">
            <v>-931.23997962371504</v>
          </cell>
          <cell r="AG71">
            <v>-1048.5239388307964</v>
          </cell>
        </row>
        <row r="72">
          <cell r="H72" t="str">
            <v>LS Battery</v>
          </cell>
          <cell r="I72">
            <v>2.9091323779999527</v>
          </cell>
          <cell r="J72">
            <v>0.113409601300134</v>
          </cell>
          <cell r="K72">
            <v>0.91030327650003073</v>
          </cell>
          <cell r="L72">
            <v>1.0755659952009751</v>
          </cell>
          <cell r="M72">
            <v>1.4613896373999751</v>
          </cell>
          <cell r="N72">
            <v>-1357.8594507324015</v>
          </cell>
          <cell r="O72">
            <v>-1056.2748910620012</v>
          </cell>
          <cell r="P72">
            <v>-1026.7722434239995</v>
          </cell>
          <cell r="Q72">
            <v>-1081.9840701573985</v>
          </cell>
          <cell r="R72">
            <v>-1140.4191455296987</v>
          </cell>
          <cell r="S72">
            <v>-1150.2484589684991</v>
          </cell>
          <cell r="T72">
            <v>-1650.9768226186006</v>
          </cell>
          <cell r="U72">
            <v>-1666.4826139174011</v>
          </cell>
          <cell r="V72">
            <v>-1639.2812025049989</v>
          </cell>
          <cell r="W72">
            <v>-1493.9309414439995</v>
          </cell>
          <cell r="X72">
            <v>-1524.3180844030021</v>
          </cell>
          <cell r="Y72">
            <v>-1656.4927171160007</v>
          </cell>
          <cell r="Z72">
            <v>-1597.6296408420094</v>
          </cell>
          <cell r="AA72">
            <v>-1674.4439090449905</v>
          </cell>
          <cell r="AB72">
            <v>-1722.0548601889986</v>
          </cell>
          <cell r="AC72">
            <v>-1617.340506501002</v>
          </cell>
          <cell r="AD72">
            <v>-1545.3370642789996</v>
          </cell>
          <cell r="AE72">
            <v>-1589.1334327849991</v>
          </cell>
          <cell r="AF72">
            <v>-1160.0987355489997</v>
          </cell>
          <cell r="AG72">
            <v>-1144.6625313390005</v>
          </cell>
        </row>
        <row r="73">
          <cell r="H73" t="str">
            <v>Pumped Hydro</v>
          </cell>
          <cell r="I73">
            <v>1.2607162000000116</v>
          </cell>
          <cell r="J73">
            <v>-0.1507299999999816</v>
          </cell>
          <cell r="K73">
            <v>-0.32560499999999593</v>
          </cell>
          <cell r="L73">
            <v>-3.1318315414999347</v>
          </cell>
          <cell r="M73">
            <v>-14.072261675900336</v>
          </cell>
          <cell r="N73">
            <v>639.63679442569992</v>
          </cell>
          <cell r="O73">
            <v>921.55535875740088</v>
          </cell>
          <cell r="P73">
            <v>1155.1991238918004</v>
          </cell>
          <cell r="Q73">
            <v>964.3742829039993</v>
          </cell>
          <cell r="R73">
            <v>1278.4099440599994</v>
          </cell>
          <cell r="S73">
            <v>529.39893875599773</v>
          </cell>
          <cell r="T73">
            <v>786.03625010300311</v>
          </cell>
          <cell r="U73">
            <v>783.35012674450081</v>
          </cell>
          <cell r="V73">
            <v>682.24817754999822</v>
          </cell>
          <cell r="W73">
            <v>1139.3748668860189</v>
          </cell>
          <cell r="X73">
            <v>201.14905986649865</v>
          </cell>
          <cell r="Y73">
            <v>410.61501059900365</v>
          </cell>
          <cell r="Z73">
            <v>430.64790017899941</v>
          </cell>
          <cell r="AA73">
            <v>203.09034814600091</v>
          </cell>
          <cell r="AB73">
            <v>-786.13630349001323</v>
          </cell>
          <cell r="AC73">
            <v>2230.7244197110012</v>
          </cell>
          <cell r="AD73">
            <v>924.50580013700164</v>
          </cell>
          <cell r="AE73">
            <v>540.38117230599892</v>
          </cell>
          <cell r="AF73">
            <v>1354.2670716439861</v>
          </cell>
          <cell r="AG73">
            <v>1461.2204450219906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0B406-D106-4C4F-ADF0-B6B2B0226932}">
  <sheetPr codeName="Sheet116">
    <tabColor rgb="FFFFE600"/>
    <pageSetUpPr fitToPage="1"/>
  </sheetPr>
  <dimension ref="A1:O44"/>
  <sheetViews>
    <sheetView showGridLines="0" tabSelected="1" zoomScale="85" zoomScaleNormal="85" zoomScaleSheetLayoutView="70" workbookViewId="0"/>
  </sheetViews>
  <sheetFormatPr defaultColWidth="8.7109375" defaultRowHeight="12.75" x14ac:dyDescent="0.2"/>
  <cols>
    <col min="1" max="14" width="8.7109375" style="1"/>
    <col min="15" max="15" width="18.85546875" style="1" customWidth="1"/>
    <col min="16" max="16" width="9.28515625" style="1" customWidth="1"/>
    <col min="17" max="16384" width="8.7109375" style="1"/>
  </cols>
  <sheetData>
    <row r="1" spans="1:1" x14ac:dyDescent="0.2">
      <c r="A1" s="1" t="s">
        <v>0</v>
      </c>
    </row>
    <row r="43" spans="15:15" x14ac:dyDescent="0.2">
      <c r="O43" s="1" t="s">
        <v>0</v>
      </c>
    </row>
    <row r="44" spans="15:15" x14ac:dyDescent="0.2">
      <c r="O44" s="1" t="s">
        <v>0</v>
      </c>
    </row>
  </sheetData>
  <sheetProtection algorithmName="SHA-512" hashValue="6k6yxnVPw11m71VFiF31IM1tehiLOKofXfkXzmnX02UY27za1zje+ILxwCZz5JTpHEno+R3sPjy/in0eEQfYhA==" saltValue="cJS9e8sQ5677pjLDdOuliw=="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ACE52-6ECC-4B93-B459-960FBEF22411}">
  <sheetPr codeName="Sheet9">
    <tabColor rgb="FF57E188"/>
  </sheetPr>
  <dimension ref="A1:AA12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54</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402178.74230000004</v>
      </c>
      <c r="D6" s="24">
        <v>321124.14179999998</v>
      </c>
      <c r="E6" s="24">
        <v>305686.2585</v>
      </c>
      <c r="F6" s="24">
        <v>297212.95546703</v>
      </c>
      <c r="G6" s="24">
        <v>255348.59895284599</v>
      </c>
      <c r="H6" s="24">
        <v>167110.75727639301</v>
      </c>
      <c r="I6" s="24">
        <v>152659.571621715</v>
      </c>
      <c r="J6" s="24">
        <v>138932.33496059699</v>
      </c>
      <c r="K6" s="24">
        <v>115573.43849282802</v>
      </c>
      <c r="L6" s="24">
        <v>108214.52750106101</v>
      </c>
      <c r="M6" s="24">
        <v>91812.448625926991</v>
      </c>
      <c r="N6" s="24">
        <v>77641.920421781004</v>
      </c>
      <c r="O6" s="24">
        <v>76731.520305701008</v>
      </c>
      <c r="P6" s="24">
        <v>62493.214338096994</v>
      </c>
      <c r="Q6" s="24">
        <v>32996.658839060998</v>
      </c>
      <c r="R6" s="24">
        <v>29516.504413728995</v>
      </c>
      <c r="S6" s="24">
        <v>30678.950394749998</v>
      </c>
      <c r="T6" s="24">
        <v>29348.996030809001</v>
      </c>
      <c r="U6" s="24">
        <v>26570.330022259001</v>
      </c>
      <c r="V6" s="24">
        <v>21611.819917048</v>
      </c>
      <c r="W6" s="24">
        <v>16356.018054561</v>
      </c>
      <c r="X6" s="24">
        <v>2452.2193698709998</v>
      </c>
      <c r="Y6" s="24">
        <v>1978.7958708829999</v>
      </c>
      <c r="Z6" s="24">
        <v>1796.5840640866998</v>
      </c>
      <c r="AA6" s="24">
        <v>1701.8470337583001</v>
      </c>
    </row>
    <row r="7" spans="1:27" x14ac:dyDescent="0.25">
      <c r="A7" s="28" t="s">
        <v>40</v>
      </c>
      <c r="B7" s="28" t="s">
        <v>72</v>
      </c>
      <c r="C7" s="24">
        <v>119020.44899999999</v>
      </c>
      <c r="D7" s="24">
        <v>91960.5815</v>
      </c>
      <c r="E7" s="24">
        <v>92903.593999999997</v>
      </c>
      <c r="F7" s="24">
        <v>66336.840947404999</v>
      </c>
      <c r="G7" s="24">
        <v>38004.527345370996</v>
      </c>
      <c r="H7" s="24">
        <v>16745.886433963002</v>
      </c>
      <c r="I7" s="24">
        <v>6880.4253740170006</v>
      </c>
      <c r="J7" s="24">
        <v>863.12226176699994</v>
      </c>
      <c r="K7" s="24">
        <v>808.66748355000004</v>
      </c>
      <c r="L7" s="24">
        <v>831.31677507300003</v>
      </c>
      <c r="M7" s="24">
        <v>633.23303056600002</v>
      </c>
      <c r="N7" s="24">
        <v>714.73277725599996</v>
      </c>
      <c r="O7" s="24">
        <v>693.16753497599996</v>
      </c>
      <c r="P7" s="24">
        <v>589.21473929100011</v>
      </c>
      <c r="Q7" s="24">
        <v>419.71021421299997</v>
      </c>
      <c r="R7" s="24">
        <v>6.5998232699999909E-2</v>
      </c>
      <c r="S7" s="24">
        <v>6.244951839999989E-2</v>
      </c>
      <c r="T7" s="24">
        <v>5.6737386499999987E-2</v>
      </c>
      <c r="U7" s="24">
        <v>5.4563160999999999E-2</v>
      </c>
      <c r="V7" s="24">
        <v>5.1179316599999976E-2</v>
      </c>
      <c r="W7" s="24">
        <v>4.6986969399999891E-2</v>
      </c>
      <c r="X7" s="24">
        <v>4.8030925299999902E-2</v>
      </c>
      <c r="Y7" s="24">
        <v>4.363335799999999E-2</v>
      </c>
      <c r="Z7" s="24">
        <v>3.9909729699999889E-2</v>
      </c>
      <c r="AA7" s="24">
        <v>2.541200699999999E-2</v>
      </c>
    </row>
    <row r="8" spans="1:27" x14ac:dyDescent="0.25">
      <c r="A8" s="28" t="s">
        <v>40</v>
      </c>
      <c r="B8" s="28" t="s">
        <v>20</v>
      </c>
      <c r="C8" s="24">
        <v>19514.8084260787</v>
      </c>
      <c r="D8" s="24">
        <v>15665.365997213101</v>
      </c>
      <c r="E8" s="24">
        <v>12362.745736990502</v>
      </c>
      <c r="F8" s="24">
        <v>11066.259300831</v>
      </c>
      <c r="G8" s="24">
        <v>16792.494132764998</v>
      </c>
      <c r="H8" s="24">
        <v>16422.817322146901</v>
      </c>
      <c r="I8" s="24">
        <v>17706.423489483503</v>
      </c>
      <c r="J8" s="24">
        <v>16447.6667289705</v>
      </c>
      <c r="K8" s="24">
        <v>15000.277616596601</v>
      </c>
      <c r="L8" s="24">
        <v>15950.6687575943</v>
      </c>
      <c r="M8" s="24">
        <v>16941.507770504002</v>
      </c>
      <c r="N8" s="24">
        <v>13884.2152230713</v>
      </c>
      <c r="O8" s="24">
        <v>16106.924977853299</v>
      </c>
      <c r="P8" s="24">
        <v>17419.400904455699</v>
      </c>
      <c r="Q8" s="24">
        <v>15332.9699538676</v>
      </c>
      <c r="R8" s="24">
        <v>12691.168937321299</v>
      </c>
      <c r="S8" s="24">
        <v>10952.144118527</v>
      </c>
      <c r="T8" s="24">
        <v>11122.09450422</v>
      </c>
      <c r="U8" s="24">
        <v>9446.4331017784989</v>
      </c>
      <c r="V8" s="24">
        <v>10640.588181261</v>
      </c>
      <c r="W8" s="24">
        <v>10041.572037018001</v>
      </c>
      <c r="X8" s="24">
        <v>12349.572504479</v>
      </c>
      <c r="Y8" s="24">
        <v>6729.7260538090004</v>
      </c>
      <c r="Z8" s="24">
        <v>5414.9992921549992</v>
      </c>
      <c r="AA8" s="24">
        <v>2760.2281182800007</v>
      </c>
    </row>
    <row r="9" spans="1:27" x14ac:dyDescent="0.25">
      <c r="A9" s="28" t="s">
        <v>40</v>
      </c>
      <c r="B9" s="28" t="s">
        <v>32</v>
      </c>
      <c r="C9" s="24">
        <v>1662.39669</v>
      </c>
      <c r="D9" s="24">
        <v>1495.5533529999998</v>
      </c>
      <c r="E9" s="24">
        <v>1480.068835</v>
      </c>
      <c r="F9" s="24">
        <v>197.63880999999998</v>
      </c>
      <c r="G9" s="24">
        <v>654.80769000000009</v>
      </c>
      <c r="H9" s="24">
        <v>567.79511000000002</v>
      </c>
      <c r="I9" s="24">
        <v>769.36357999999996</v>
      </c>
      <c r="J9" s="24">
        <v>585.73682000000008</v>
      </c>
      <c r="K9" s="24">
        <v>487.56964999999997</v>
      </c>
      <c r="L9" s="24">
        <v>1193.4950399999998</v>
      </c>
      <c r="M9" s="24">
        <v>552.15849000000003</v>
      </c>
      <c r="N9" s="24">
        <v>976.99961000000008</v>
      </c>
      <c r="O9" s="24">
        <v>533.72242999999992</v>
      </c>
      <c r="P9" s="24">
        <v>1098.2877699999999</v>
      </c>
      <c r="Q9" s="24">
        <v>253.83098000000001</v>
      </c>
      <c r="R9" s="24">
        <v>277.28315999999995</v>
      </c>
      <c r="S9" s="24">
        <v>549.38369999999998</v>
      </c>
      <c r="T9" s="24">
        <v>514.70906000000002</v>
      </c>
      <c r="U9" s="24">
        <v>0</v>
      </c>
      <c r="V9" s="24">
        <v>0</v>
      </c>
      <c r="W9" s="24">
        <v>0</v>
      </c>
      <c r="X9" s="24">
        <v>0</v>
      </c>
      <c r="Y9" s="24">
        <v>0</v>
      </c>
      <c r="Z9" s="24">
        <v>0</v>
      </c>
      <c r="AA9" s="24">
        <v>0</v>
      </c>
    </row>
    <row r="10" spans="1:27" x14ac:dyDescent="0.25">
      <c r="A10" s="28" t="s">
        <v>40</v>
      </c>
      <c r="B10" s="28" t="s">
        <v>67</v>
      </c>
      <c r="C10" s="24">
        <v>791.48289760683974</v>
      </c>
      <c r="D10" s="24">
        <v>565.87837828011993</v>
      </c>
      <c r="E10" s="24">
        <v>1012.7937093209699</v>
      </c>
      <c r="F10" s="24">
        <v>457.28919856035003</v>
      </c>
      <c r="G10" s="24">
        <v>2377.6659920021398</v>
      </c>
      <c r="H10" s="24">
        <v>2538.5173531604191</v>
      </c>
      <c r="I10" s="24">
        <v>3775.3046054508895</v>
      </c>
      <c r="J10" s="24">
        <v>3874.7275343861602</v>
      </c>
      <c r="K10" s="24">
        <v>1923.61418364869</v>
      </c>
      <c r="L10" s="24">
        <v>4667.6777392124695</v>
      </c>
      <c r="M10" s="24">
        <v>3449.5467337625901</v>
      </c>
      <c r="N10" s="24">
        <v>5692.9852316800989</v>
      </c>
      <c r="O10" s="24">
        <v>3982.8116577844098</v>
      </c>
      <c r="P10" s="24">
        <v>6547.8851548000403</v>
      </c>
      <c r="Q10" s="24">
        <v>7391.3811342932995</v>
      </c>
      <c r="R10" s="24">
        <v>8147.8231273022002</v>
      </c>
      <c r="S10" s="24">
        <v>16071.9668522023</v>
      </c>
      <c r="T10" s="24">
        <v>13460.448976119727</v>
      </c>
      <c r="U10" s="24">
        <v>20517.614155860003</v>
      </c>
      <c r="V10" s="24">
        <v>24969.19277458424</v>
      </c>
      <c r="W10" s="24">
        <v>22701.838375849995</v>
      </c>
      <c r="X10" s="24">
        <v>33866.315190298708</v>
      </c>
      <c r="Y10" s="24">
        <v>35236.595658483297</v>
      </c>
      <c r="Z10" s="24">
        <v>27316.209913281004</v>
      </c>
      <c r="AA10" s="24">
        <v>29726.748878575341</v>
      </c>
    </row>
    <row r="11" spans="1:27" x14ac:dyDescent="0.25">
      <c r="A11" s="28" t="s">
        <v>40</v>
      </c>
      <c r="B11" s="28" t="s">
        <v>66</v>
      </c>
      <c r="C11" s="24">
        <v>89405.241741999998</v>
      </c>
      <c r="D11" s="24">
        <v>109518.12237600001</v>
      </c>
      <c r="E11" s="24">
        <v>83211.18405500002</v>
      </c>
      <c r="F11" s="24">
        <v>87791.803576999999</v>
      </c>
      <c r="G11" s="24">
        <v>93847.867805000002</v>
      </c>
      <c r="H11" s="24">
        <v>83641.735484000004</v>
      </c>
      <c r="I11" s="24">
        <v>80084.763537000006</v>
      </c>
      <c r="J11" s="24">
        <v>87242.378580000019</v>
      </c>
      <c r="K11" s="24">
        <v>70783.291310000001</v>
      </c>
      <c r="L11" s="24">
        <v>56582.789900000003</v>
      </c>
      <c r="M11" s="24">
        <v>68398.927249999993</v>
      </c>
      <c r="N11" s="24">
        <v>51839.684549999991</v>
      </c>
      <c r="O11" s="24">
        <v>53332.392900000006</v>
      </c>
      <c r="P11" s="24">
        <v>56203.593860000001</v>
      </c>
      <c r="Q11" s="24">
        <v>49637.978569999999</v>
      </c>
      <c r="R11" s="24">
        <v>46332.30068</v>
      </c>
      <c r="S11" s="24">
        <v>50308.22683</v>
      </c>
      <c r="T11" s="24">
        <v>41341.531929999997</v>
      </c>
      <c r="U11" s="24">
        <v>32580.349319999998</v>
      </c>
      <c r="V11" s="24">
        <v>38713.611349999999</v>
      </c>
      <c r="W11" s="24">
        <v>29596.172350000001</v>
      </c>
      <c r="X11" s="24">
        <v>30042.706249999996</v>
      </c>
      <c r="Y11" s="24">
        <v>31711.710206000003</v>
      </c>
      <c r="Z11" s="24">
        <v>27907.567163999996</v>
      </c>
      <c r="AA11" s="24">
        <v>26452.750599999999</v>
      </c>
    </row>
    <row r="12" spans="1:27" x14ac:dyDescent="0.25">
      <c r="A12" s="28" t="s">
        <v>40</v>
      </c>
      <c r="B12" s="28" t="s">
        <v>70</v>
      </c>
      <c r="C12" s="24">
        <v>72506.19862000001</v>
      </c>
      <c r="D12" s="24">
        <v>98537.620303111442</v>
      </c>
      <c r="E12" s="24">
        <v>92937.080960016348</v>
      </c>
      <c r="F12" s="24">
        <v>89898.297568113238</v>
      </c>
      <c r="G12" s="24">
        <v>114768.73650714307</v>
      </c>
      <c r="H12" s="24">
        <v>148657.78673540885</v>
      </c>
      <c r="I12" s="24">
        <v>144585.73667715787</v>
      </c>
      <c r="J12" s="24">
        <v>148133.78557786191</v>
      </c>
      <c r="K12" s="24">
        <v>146668.11561390664</v>
      </c>
      <c r="L12" s="24">
        <v>142617.16980801636</v>
      </c>
      <c r="M12" s="24">
        <v>135752.100341535</v>
      </c>
      <c r="N12" s="24">
        <v>138114.4786427127</v>
      </c>
      <c r="O12" s="24">
        <v>131312.29998714055</v>
      </c>
      <c r="P12" s="24">
        <v>134677.22923865719</v>
      </c>
      <c r="Q12" s="24">
        <v>138233.69011576148</v>
      </c>
      <c r="R12" s="24">
        <v>135461.95385826094</v>
      </c>
      <c r="S12" s="24">
        <v>131292.86025367299</v>
      </c>
      <c r="T12" s="24">
        <v>123239.52531461425</v>
      </c>
      <c r="U12" s="24">
        <v>114433.56659203742</v>
      </c>
      <c r="V12" s="24">
        <v>102438.9639697024</v>
      </c>
      <c r="W12" s="24">
        <v>101746.18163210599</v>
      </c>
      <c r="X12" s="24">
        <v>100103.47032672474</v>
      </c>
      <c r="Y12" s="24">
        <v>100663.69944770003</v>
      </c>
      <c r="Z12" s="24">
        <v>95107.144838970227</v>
      </c>
      <c r="AA12" s="24">
        <v>93060.514020017377</v>
      </c>
    </row>
    <row r="13" spans="1:27" x14ac:dyDescent="0.25">
      <c r="A13" s="28" t="s">
        <v>40</v>
      </c>
      <c r="B13" s="28" t="s">
        <v>69</v>
      </c>
      <c r="C13" s="24">
        <v>14.368923576673735</v>
      </c>
      <c r="D13" s="24">
        <v>17.724258685229312</v>
      </c>
      <c r="E13" s="24">
        <v>16.764475957209648</v>
      </c>
      <c r="F13" s="24">
        <v>17.059671972574634</v>
      </c>
      <c r="G13" s="24">
        <v>15.611374944450164</v>
      </c>
      <c r="H13" s="24">
        <v>22.818491710581743</v>
      </c>
      <c r="I13" s="24">
        <v>22.744013449472835</v>
      </c>
      <c r="J13" s="24">
        <v>22.389275687859435</v>
      </c>
      <c r="K13" s="24">
        <v>24.580571016369291</v>
      </c>
      <c r="L13" s="24">
        <v>24.645347299024074</v>
      </c>
      <c r="M13" s="24">
        <v>25.222481378164925</v>
      </c>
      <c r="N13" s="24">
        <v>26.538166127357318</v>
      </c>
      <c r="O13" s="24">
        <v>25.415323681619967</v>
      </c>
      <c r="P13" s="24">
        <v>23.367731035639128</v>
      </c>
      <c r="Q13" s="24">
        <v>25.758373887744185</v>
      </c>
      <c r="R13" s="24">
        <v>25.498600774670802</v>
      </c>
      <c r="S13" s="24">
        <v>25.454696595267841</v>
      </c>
      <c r="T13" s="24">
        <v>25.506811555516325</v>
      </c>
      <c r="U13" s="24">
        <v>26.230106326980199</v>
      </c>
      <c r="V13" s="24">
        <v>26.403493425945779</v>
      </c>
      <c r="W13" s="24">
        <v>27.48166043193789</v>
      </c>
      <c r="X13" s="24">
        <v>27.991516126423129</v>
      </c>
      <c r="Y13" s="24">
        <v>26.195239923427096</v>
      </c>
      <c r="Z13" s="24">
        <v>25.86324360129414</v>
      </c>
      <c r="AA13" s="24">
        <v>24.579958442420885</v>
      </c>
    </row>
    <row r="14" spans="1:27" x14ac:dyDescent="0.25">
      <c r="A14" s="28" t="s">
        <v>40</v>
      </c>
      <c r="B14" s="28" t="s">
        <v>36</v>
      </c>
      <c r="C14" s="24">
        <v>0.14236832634409988</v>
      </c>
      <c r="D14" s="24">
        <v>0.18869005854679999</v>
      </c>
      <c r="E14" s="24">
        <v>0.18235427154430001</v>
      </c>
      <c r="F14" s="24">
        <v>0.18861081400479998</v>
      </c>
      <c r="G14" s="24">
        <v>0.19687999316519991</v>
      </c>
      <c r="H14" s="24">
        <v>9.3605515463909992</v>
      </c>
      <c r="I14" s="24">
        <v>8.9177684622630018</v>
      </c>
      <c r="J14" s="24">
        <v>9.7665648327470009</v>
      </c>
      <c r="K14" s="24">
        <v>9.215567304676</v>
      </c>
      <c r="L14" s="24">
        <v>8.9243118813089986</v>
      </c>
      <c r="M14" s="24">
        <v>8.3819826919605003</v>
      </c>
      <c r="N14" s="24">
        <v>9.9227910906830008</v>
      </c>
      <c r="O14" s="24">
        <v>8.9990008519457021</v>
      </c>
      <c r="P14" s="24">
        <v>8.1447591273859992</v>
      </c>
      <c r="Q14" s="24">
        <v>8.2644644868820016</v>
      </c>
      <c r="R14" s="24">
        <v>7.9046546317889987</v>
      </c>
      <c r="S14" s="24">
        <v>7.0875788106169999</v>
      </c>
      <c r="T14" s="24">
        <v>6.8499241696015005</v>
      </c>
      <c r="U14" s="24">
        <v>6.6639748856442997</v>
      </c>
      <c r="V14" s="24">
        <v>6.0994347673809983</v>
      </c>
      <c r="W14" s="24">
        <v>6.0085840960647001</v>
      </c>
      <c r="X14" s="24">
        <v>5.55865143782</v>
      </c>
      <c r="Y14" s="24">
        <v>5.0247697930003001</v>
      </c>
      <c r="Z14" s="24">
        <v>4.9134888789625997</v>
      </c>
      <c r="AA14" s="24">
        <v>4.7143739967735998</v>
      </c>
    </row>
    <row r="15" spans="1:27" x14ac:dyDescent="0.25">
      <c r="A15" s="28" t="s">
        <v>40</v>
      </c>
      <c r="B15" s="28" t="s">
        <v>74</v>
      </c>
      <c r="C15" s="24">
        <v>284.52340900000002</v>
      </c>
      <c r="D15" s="24">
        <v>1267.98883</v>
      </c>
      <c r="E15" s="24">
        <v>2038.76395</v>
      </c>
      <c r="F15" s="24">
        <v>2264.3206173501849</v>
      </c>
      <c r="G15" s="24">
        <v>7671.196307784131</v>
      </c>
      <c r="H15" s="24">
        <v>12960.068741696783</v>
      </c>
      <c r="I15" s="24">
        <v>13547.828174594146</v>
      </c>
      <c r="J15" s="24">
        <v>12532.543106923447</v>
      </c>
      <c r="K15" s="24">
        <v>10077.170909418299</v>
      </c>
      <c r="L15" s="24">
        <v>12411.557144443466</v>
      </c>
      <c r="M15" s="24">
        <v>13791.525130307789</v>
      </c>
      <c r="N15" s="24">
        <v>13230.742470110561</v>
      </c>
      <c r="O15" s="24">
        <v>11441.633456152256</v>
      </c>
      <c r="P15" s="24">
        <v>11465.94180189691</v>
      </c>
      <c r="Q15" s="24">
        <v>13280.016275860618</v>
      </c>
      <c r="R15" s="24">
        <v>11531.538469253723</v>
      </c>
      <c r="S15" s="24">
        <v>12521.294270693161</v>
      </c>
      <c r="T15" s="24">
        <v>10780.636530962387</v>
      </c>
      <c r="U15" s="24">
        <v>10423.970067146265</v>
      </c>
      <c r="V15" s="24">
        <v>7969.5641353617793</v>
      </c>
      <c r="W15" s="24">
        <v>8994.7495747660978</v>
      </c>
      <c r="X15" s="24">
        <v>8208.6969533268548</v>
      </c>
      <c r="Y15" s="24">
        <v>6177.17818298776</v>
      </c>
      <c r="Z15" s="24">
        <v>6597.2433093204254</v>
      </c>
      <c r="AA15" s="24">
        <v>6457.2532355749518</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705093.68859926215</v>
      </c>
      <c r="D17" s="30">
        <v>638884.98796628998</v>
      </c>
      <c r="E17" s="30">
        <v>589610.49027228507</v>
      </c>
      <c r="F17" s="30">
        <v>552978.14454091212</v>
      </c>
      <c r="G17" s="30">
        <v>521810.30980007158</v>
      </c>
      <c r="H17" s="30">
        <v>435708.11420678277</v>
      </c>
      <c r="I17" s="30">
        <v>406484.33289827377</v>
      </c>
      <c r="J17" s="30">
        <v>396102.14173927042</v>
      </c>
      <c r="K17" s="30">
        <v>351269.55492154631</v>
      </c>
      <c r="L17" s="30">
        <v>330082.29086825618</v>
      </c>
      <c r="M17" s="30">
        <v>317565.14472367277</v>
      </c>
      <c r="N17" s="30">
        <v>288891.55462262844</v>
      </c>
      <c r="O17" s="30">
        <v>282718.25511713687</v>
      </c>
      <c r="P17" s="30">
        <v>279052.19373633654</v>
      </c>
      <c r="Q17" s="30">
        <v>244291.97818108412</v>
      </c>
      <c r="R17" s="30">
        <v>232452.59877562081</v>
      </c>
      <c r="S17" s="30">
        <v>239879.04929526593</v>
      </c>
      <c r="T17" s="30">
        <v>219052.86936470497</v>
      </c>
      <c r="U17" s="30">
        <v>203574.57786142291</v>
      </c>
      <c r="V17" s="30">
        <v>198400.6308653382</v>
      </c>
      <c r="W17" s="30">
        <v>180469.31109693635</v>
      </c>
      <c r="X17" s="30">
        <v>178842.32318842516</v>
      </c>
      <c r="Y17" s="30">
        <v>176346.76611015675</v>
      </c>
      <c r="Z17" s="30">
        <v>157568.4084258239</v>
      </c>
      <c r="AA17" s="30">
        <v>153726.69402108045</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214487.2715</v>
      </c>
      <c r="D20" s="24">
        <v>171623.19149999999</v>
      </c>
      <c r="E20" s="24">
        <v>159758.28200000001</v>
      </c>
      <c r="F20" s="24">
        <v>159467.791</v>
      </c>
      <c r="G20" s="24">
        <v>147960.44399999999</v>
      </c>
      <c r="H20" s="24">
        <v>108400.92639939999</v>
      </c>
      <c r="I20" s="24">
        <v>101964.62764201</v>
      </c>
      <c r="J20" s="24">
        <v>90575.540812479987</v>
      </c>
      <c r="K20" s="24">
        <v>71920.217241820006</v>
      </c>
      <c r="L20" s="24">
        <v>69590.361896100003</v>
      </c>
      <c r="M20" s="24">
        <v>57164.816565939997</v>
      </c>
      <c r="N20" s="24">
        <v>45406.588000000003</v>
      </c>
      <c r="O20" s="24">
        <v>47774.290500000003</v>
      </c>
      <c r="P20" s="24">
        <v>36879.551987999999</v>
      </c>
      <c r="Q20" s="24">
        <v>12865.1685</v>
      </c>
      <c r="R20" s="24">
        <v>11940.0525</v>
      </c>
      <c r="S20" s="24">
        <v>12941.271000000001</v>
      </c>
      <c r="T20" s="24">
        <v>12569.15</v>
      </c>
      <c r="U20" s="24">
        <v>11388.814</v>
      </c>
      <c r="V20" s="24">
        <v>9730.5789999999997</v>
      </c>
      <c r="W20" s="24">
        <v>9693.8525000000009</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160.73533407869999</v>
      </c>
      <c r="D22" s="24">
        <v>226.10458314559997</v>
      </c>
      <c r="E22" s="24">
        <v>215.214065823</v>
      </c>
      <c r="F22" s="24">
        <v>389.98319847800002</v>
      </c>
      <c r="G22" s="24">
        <v>900.49101315900009</v>
      </c>
      <c r="H22" s="24">
        <v>1056.0790874496001</v>
      </c>
      <c r="I22" s="24">
        <v>1384.4537813229999</v>
      </c>
      <c r="J22" s="24">
        <v>1584.2812900430001</v>
      </c>
      <c r="K22" s="24">
        <v>1933.4107300989997</v>
      </c>
      <c r="L22" s="24">
        <v>1629.1098964509999</v>
      </c>
      <c r="M22" s="24">
        <v>2148.622247326</v>
      </c>
      <c r="N22" s="24">
        <v>1781.6605635700002</v>
      </c>
      <c r="O22" s="24">
        <v>2330.5288000219998</v>
      </c>
      <c r="P22" s="24">
        <v>3115.3327906244999</v>
      </c>
      <c r="Q22" s="24">
        <v>3114.5638806590005</v>
      </c>
      <c r="R22" s="24">
        <v>2781.8816582339996</v>
      </c>
      <c r="S22" s="24">
        <v>3750.2305745570002</v>
      </c>
      <c r="T22" s="24">
        <v>3845.1746886989999</v>
      </c>
      <c r="U22" s="24">
        <v>3597.1122945480001</v>
      </c>
      <c r="V22" s="24">
        <v>3900.1530515149998</v>
      </c>
      <c r="W22" s="24">
        <v>3555.1005726989997</v>
      </c>
      <c r="X22" s="24">
        <v>4823.0991822120004</v>
      </c>
      <c r="Y22" s="24">
        <v>794.79775245399992</v>
      </c>
      <c r="Z22" s="24">
        <v>2.3921608E-2</v>
      </c>
      <c r="AA22" s="24">
        <v>2.3217369999999998E-2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21.752587257599995</v>
      </c>
      <c r="D24" s="24">
        <v>1.2958718129999991E-2</v>
      </c>
      <c r="E24" s="24">
        <v>49.177970914800007</v>
      </c>
      <c r="F24" s="24">
        <v>17.262175904599996</v>
      </c>
      <c r="G24" s="24">
        <v>52.625743181599994</v>
      </c>
      <c r="H24" s="24">
        <v>75.702967106849997</v>
      </c>
      <c r="I24" s="24">
        <v>105.61134823259999</v>
      </c>
      <c r="J24" s="24">
        <v>130.89646060459998</v>
      </c>
      <c r="K24" s="24">
        <v>7.1275915171999999</v>
      </c>
      <c r="L24" s="24">
        <v>384.77114236479986</v>
      </c>
      <c r="M24" s="24">
        <v>249.52639931505999</v>
      </c>
      <c r="N24" s="24">
        <v>1535.0167327837</v>
      </c>
      <c r="O24" s="24">
        <v>521.11181157030001</v>
      </c>
      <c r="P24" s="24">
        <v>1490.8547173689001</v>
      </c>
      <c r="Q24" s="24">
        <v>3029.1836085114005</v>
      </c>
      <c r="R24" s="24">
        <v>3687.6972493034</v>
      </c>
      <c r="S24" s="24">
        <v>7715.2195214336998</v>
      </c>
      <c r="T24" s="24">
        <v>7101.9843701275995</v>
      </c>
      <c r="U24" s="24">
        <v>9947.6936660210013</v>
      </c>
      <c r="V24" s="24">
        <v>12618.283618002999</v>
      </c>
      <c r="W24" s="24">
        <v>10715.356849853</v>
      </c>
      <c r="X24" s="24">
        <v>19437.640597832702</v>
      </c>
      <c r="Y24" s="24">
        <v>18981.337015516299</v>
      </c>
      <c r="Z24" s="24">
        <v>12383.59215</v>
      </c>
      <c r="AA24" s="24">
        <v>14224.237730000001</v>
      </c>
    </row>
    <row r="25" spans="1:27" x14ac:dyDescent="0.25">
      <c r="A25" s="28" t="s">
        <v>131</v>
      </c>
      <c r="B25" s="28" t="s">
        <v>66</v>
      </c>
      <c r="C25" s="24">
        <v>13754.771859999999</v>
      </c>
      <c r="D25" s="24">
        <v>14147.884960000001</v>
      </c>
      <c r="E25" s="24">
        <v>11832.731699999998</v>
      </c>
      <c r="F25" s="24">
        <v>15813.473099999999</v>
      </c>
      <c r="G25" s="24">
        <v>16222.21826</v>
      </c>
      <c r="H25" s="24">
        <v>16016.609859999999</v>
      </c>
      <c r="I25" s="24">
        <v>15787.894849999999</v>
      </c>
      <c r="J25" s="24">
        <v>18194.418560000002</v>
      </c>
      <c r="K25" s="24">
        <v>13433.636559999999</v>
      </c>
      <c r="L25" s="24">
        <v>11737.942859999999</v>
      </c>
      <c r="M25" s="24">
        <v>11464.657120000002</v>
      </c>
      <c r="N25" s="24">
        <v>9718.2057699999987</v>
      </c>
      <c r="O25" s="24">
        <v>10709.897269999999</v>
      </c>
      <c r="P25" s="24">
        <v>10421.601369999998</v>
      </c>
      <c r="Q25" s="24">
        <v>9643.1044600000005</v>
      </c>
      <c r="R25" s="24">
        <v>8730.4840000000004</v>
      </c>
      <c r="S25" s="24">
        <v>10743.7919</v>
      </c>
      <c r="T25" s="24">
        <v>8634.8375999999989</v>
      </c>
      <c r="U25" s="24">
        <v>7162.0262599999996</v>
      </c>
      <c r="V25" s="24">
        <v>6413.2394999999997</v>
      </c>
      <c r="W25" s="24">
        <v>5742.7591500000008</v>
      </c>
      <c r="X25" s="24">
        <v>6314.7872400000006</v>
      </c>
      <c r="Y25" s="24">
        <v>5876.33914</v>
      </c>
      <c r="Z25" s="24">
        <v>5552.8899900000006</v>
      </c>
      <c r="AA25" s="24">
        <v>5309.9913699999997</v>
      </c>
    </row>
    <row r="26" spans="1:27" x14ac:dyDescent="0.25">
      <c r="A26" s="28" t="s">
        <v>131</v>
      </c>
      <c r="B26" s="28" t="s">
        <v>70</v>
      </c>
      <c r="C26" s="24">
        <v>15937.012779999999</v>
      </c>
      <c r="D26" s="24">
        <v>22444.590780405939</v>
      </c>
      <c r="E26" s="24">
        <v>26762.737975597189</v>
      </c>
      <c r="F26" s="24">
        <v>25892.6058519912</v>
      </c>
      <c r="G26" s="24">
        <v>33383.678115180905</v>
      </c>
      <c r="H26" s="24">
        <v>38798.059392444804</v>
      </c>
      <c r="I26" s="24">
        <v>35886.335408422994</v>
      </c>
      <c r="J26" s="24">
        <v>37163.829203308989</v>
      </c>
      <c r="K26" s="24">
        <v>38846.663560231005</v>
      </c>
      <c r="L26" s="24">
        <v>39778.720579901303</v>
      </c>
      <c r="M26" s="24">
        <v>37642.050103246293</v>
      </c>
      <c r="N26" s="24">
        <v>44228.976573862201</v>
      </c>
      <c r="O26" s="24">
        <v>39754.5295646511</v>
      </c>
      <c r="P26" s="24">
        <v>40415.094984902607</v>
      </c>
      <c r="Q26" s="24">
        <v>39744.673379761298</v>
      </c>
      <c r="R26" s="24">
        <v>37191.691585681503</v>
      </c>
      <c r="S26" s="24">
        <v>32601.442117152699</v>
      </c>
      <c r="T26" s="24">
        <v>27314.046580505597</v>
      </c>
      <c r="U26" s="24">
        <v>26461.748298089798</v>
      </c>
      <c r="V26" s="24">
        <v>23841.222191174802</v>
      </c>
      <c r="W26" s="24">
        <v>28988.755878879103</v>
      </c>
      <c r="X26" s="24">
        <v>26742.880326110204</v>
      </c>
      <c r="Y26" s="24">
        <v>25717.675686679402</v>
      </c>
      <c r="Z26" s="24">
        <v>24430.294071165699</v>
      </c>
      <c r="AA26" s="24">
        <v>23963.368842761494</v>
      </c>
    </row>
    <row r="27" spans="1:27" x14ac:dyDescent="0.25">
      <c r="A27" s="28" t="s">
        <v>131</v>
      </c>
      <c r="B27" s="28" t="s">
        <v>69</v>
      </c>
      <c r="C27" s="24">
        <v>5.6716287206851579</v>
      </c>
      <c r="D27" s="24">
        <v>7.2481215255919684</v>
      </c>
      <c r="E27" s="24">
        <v>6.7858269168943757</v>
      </c>
      <c r="F27" s="24">
        <v>8.040115499448067</v>
      </c>
      <c r="G27" s="24">
        <v>7.3129590389463361</v>
      </c>
      <c r="H27" s="24">
        <v>11.890744110734099</v>
      </c>
      <c r="I27" s="24">
        <v>11.68070495806854</v>
      </c>
      <c r="J27" s="24">
        <v>11.726057073984501</v>
      </c>
      <c r="K27" s="24">
        <v>13.698017737776098</v>
      </c>
      <c r="L27" s="24">
        <v>13.724174446843302</v>
      </c>
      <c r="M27" s="24">
        <v>13.276437799024759</v>
      </c>
      <c r="N27" s="24">
        <v>13.648725553292691</v>
      </c>
      <c r="O27" s="24">
        <v>13.394926258740098</v>
      </c>
      <c r="P27" s="24">
        <v>12.28351977161746</v>
      </c>
      <c r="Q27" s="24">
        <v>12.557214658735697</v>
      </c>
      <c r="R27" s="24">
        <v>12.8402503159421</v>
      </c>
      <c r="S27" s="24">
        <v>14.429730511263898</v>
      </c>
      <c r="T27" s="24">
        <v>14.40698352563685</v>
      </c>
      <c r="U27" s="24">
        <v>15.146929597560696</v>
      </c>
      <c r="V27" s="24">
        <v>14.435506213028738</v>
      </c>
      <c r="W27" s="24">
        <v>13.427644239829201</v>
      </c>
      <c r="X27" s="24">
        <v>12.746180237037498</v>
      </c>
      <c r="Y27" s="24">
        <v>11.715695216140999</v>
      </c>
      <c r="Z27" s="24">
        <v>11.811630832802489</v>
      </c>
      <c r="AA27" s="24">
        <v>11.192487857091798</v>
      </c>
    </row>
    <row r="28" spans="1:27" x14ac:dyDescent="0.25">
      <c r="A28" s="28" t="s">
        <v>131</v>
      </c>
      <c r="B28" s="28" t="s">
        <v>36</v>
      </c>
      <c r="C28" s="24">
        <v>1.4604685400000001E-5</v>
      </c>
      <c r="D28" s="24">
        <v>1.5302620699999991E-5</v>
      </c>
      <c r="E28" s="24">
        <v>1.9529259699999992E-5</v>
      </c>
      <c r="F28" s="24">
        <v>1.8974245100000003E-5</v>
      </c>
      <c r="G28" s="24">
        <v>4.1640630199999987E-5</v>
      </c>
      <c r="H28" s="24">
        <v>2.2468110111660002</v>
      </c>
      <c r="I28" s="24">
        <v>2.1193965940309996</v>
      </c>
      <c r="J28" s="24">
        <v>2.0235367913840001</v>
      </c>
      <c r="K28" s="24">
        <v>1.907686287637</v>
      </c>
      <c r="L28" s="24">
        <v>1.9009894189119998</v>
      </c>
      <c r="M28" s="24">
        <v>1.7569143826525</v>
      </c>
      <c r="N28" s="24">
        <v>3.4487988968410006</v>
      </c>
      <c r="O28" s="24">
        <v>3.1597783842856999</v>
      </c>
      <c r="P28" s="24">
        <v>2.8887205896810002</v>
      </c>
      <c r="Q28" s="24">
        <v>2.9682747195179999</v>
      </c>
      <c r="R28" s="24">
        <v>2.7906826624200001</v>
      </c>
      <c r="S28" s="24">
        <v>2.561809234914</v>
      </c>
      <c r="T28" s="24">
        <v>2.4270514379295003</v>
      </c>
      <c r="U28" s="24">
        <v>2.3727192527103003</v>
      </c>
      <c r="V28" s="24">
        <v>2.1662109484090002</v>
      </c>
      <c r="W28" s="24">
        <v>2.0847556927227</v>
      </c>
      <c r="X28" s="24">
        <v>1.935545181548</v>
      </c>
      <c r="Y28" s="24">
        <v>1.8453548076522999</v>
      </c>
      <c r="Z28" s="24">
        <v>1.8313554092126001</v>
      </c>
      <c r="AA28" s="24">
        <v>1.7446874947386</v>
      </c>
    </row>
    <row r="29" spans="1:27" x14ac:dyDescent="0.25">
      <c r="A29" s="28" t="s">
        <v>131</v>
      </c>
      <c r="B29" s="28" t="s">
        <v>74</v>
      </c>
      <c r="C29" s="24">
        <v>57.962879000000001</v>
      </c>
      <c r="D29" s="24">
        <v>329.58512999999999</v>
      </c>
      <c r="E29" s="24">
        <v>422.02535</v>
      </c>
      <c r="F29" s="24">
        <v>679.72449381845286</v>
      </c>
      <c r="G29" s="24">
        <v>5793.7324789615759</v>
      </c>
      <c r="H29" s="24">
        <v>10911.293111958146</v>
      </c>
      <c r="I29" s="24">
        <v>11467.690521590783</v>
      </c>
      <c r="J29" s="24">
        <v>10759.724950679578</v>
      </c>
      <c r="K29" s="24">
        <v>8512.8793560317899</v>
      </c>
      <c r="L29" s="24">
        <v>10585.743997127503</v>
      </c>
      <c r="M29" s="24">
        <v>12081.197645567992</v>
      </c>
      <c r="N29" s="24">
        <v>11494.319418016883</v>
      </c>
      <c r="O29" s="24">
        <v>9942.809080580766</v>
      </c>
      <c r="P29" s="24">
        <v>10282.781961565179</v>
      </c>
      <c r="Q29" s="24">
        <v>11996.584891822164</v>
      </c>
      <c r="R29" s="24">
        <v>10459.516417443281</v>
      </c>
      <c r="S29" s="24">
        <v>11489.275212599452</v>
      </c>
      <c r="T29" s="24">
        <v>9810.6145299835007</v>
      </c>
      <c r="U29" s="24">
        <v>9407.9342593534311</v>
      </c>
      <c r="V29" s="24">
        <v>6979.1636004650109</v>
      </c>
      <c r="W29" s="24">
        <v>8052.9738696960439</v>
      </c>
      <c r="X29" s="24">
        <v>7384.9711732174337</v>
      </c>
      <c r="Y29" s="24">
        <v>5736.0658093673246</v>
      </c>
      <c r="Z29" s="24">
        <v>6032.8604225361123</v>
      </c>
      <c r="AA29" s="24">
        <v>5948.8242370922881</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244367.21569005697</v>
      </c>
      <c r="D31" s="30">
        <v>208449.03290379528</v>
      </c>
      <c r="E31" s="30">
        <v>198624.9295392519</v>
      </c>
      <c r="F31" s="30">
        <v>201589.15544187324</v>
      </c>
      <c r="G31" s="30">
        <v>198526.7700905604</v>
      </c>
      <c r="H31" s="30">
        <v>164359.26845051197</v>
      </c>
      <c r="I31" s="30">
        <v>155140.60373494666</v>
      </c>
      <c r="J31" s="30">
        <v>147660.69238351056</v>
      </c>
      <c r="K31" s="30">
        <v>126154.75370140499</v>
      </c>
      <c r="L31" s="30">
        <v>123134.63054926395</v>
      </c>
      <c r="M31" s="30">
        <v>108682.94887362637</v>
      </c>
      <c r="N31" s="30">
        <v>102684.0963657692</v>
      </c>
      <c r="O31" s="30">
        <v>101103.75287250214</v>
      </c>
      <c r="P31" s="30">
        <v>92334.719370667619</v>
      </c>
      <c r="Q31" s="30">
        <v>68409.251043590426</v>
      </c>
      <c r="R31" s="30">
        <v>64344.647243534848</v>
      </c>
      <c r="S31" s="30">
        <v>67766.384843654669</v>
      </c>
      <c r="T31" s="30">
        <v>59479.600222857829</v>
      </c>
      <c r="U31" s="30">
        <v>58572.541448256357</v>
      </c>
      <c r="V31" s="30">
        <v>56517.912866905826</v>
      </c>
      <c r="W31" s="30">
        <v>58709.252595670929</v>
      </c>
      <c r="X31" s="30">
        <v>57331.15352639195</v>
      </c>
      <c r="Y31" s="30">
        <v>51381.86528986584</v>
      </c>
      <c r="Z31" s="30">
        <v>42378.611763606503</v>
      </c>
      <c r="AA31" s="30">
        <v>43508.813647988594</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187691.47080000001</v>
      </c>
      <c r="D34" s="24">
        <v>149500.95030000003</v>
      </c>
      <c r="E34" s="24">
        <v>145927.97649999999</v>
      </c>
      <c r="F34" s="24">
        <v>137745.16446703</v>
      </c>
      <c r="G34" s="24">
        <v>107388.154952846</v>
      </c>
      <c r="H34" s="24">
        <v>58709.830876993001</v>
      </c>
      <c r="I34" s="24">
        <v>50694.943979705</v>
      </c>
      <c r="J34" s="24">
        <v>48356.794148116991</v>
      </c>
      <c r="K34" s="24">
        <v>43653.221251008006</v>
      </c>
      <c r="L34" s="24">
        <v>38624.165604961003</v>
      </c>
      <c r="M34" s="24">
        <v>34647.632059986994</v>
      </c>
      <c r="N34" s="24">
        <v>32235.332421781</v>
      </c>
      <c r="O34" s="24">
        <v>28957.229805700998</v>
      </c>
      <c r="P34" s="24">
        <v>25613.662350096998</v>
      </c>
      <c r="Q34" s="24">
        <v>20131.490339060998</v>
      </c>
      <c r="R34" s="24">
        <v>17576.451913728997</v>
      </c>
      <c r="S34" s="24">
        <v>17737.679394749997</v>
      </c>
      <c r="T34" s="24">
        <v>16779.846030809</v>
      </c>
      <c r="U34" s="24">
        <v>15181.516022259</v>
      </c>
      <c r="V34" s="24">
        <v>11881.240917048</v>
      </c>
      <c r="W34" s="24">
        <v>6662.1655545609992</v>
      </c>
      <c r="X34" s="24">
        <v>2452.2193698709998</v>
      </c>
      <c r="Y34" s="24">
        <v>1978.7958708829999</v>
      </c>
      <c r="Z34" s="24">
        <v>1796.5840640866998</v>
      </c>
      <c r="AA34" s="24">
        <v>1701.8470337583001</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9285.5885920000001</v>
      </c>
      <c r="D36" s="24">
        <v>7870.4606347070003</v>
      </c>
      <c r="E36" s="24">
        <v>7432.8688518040008</v>
      </c>
      <c r="F36" s="24">
        <v>7891.9758448499997</v>
      </c>
      <c r="G36" s="24">
        <v>7896.5723903460002</v>
      </c>
      <c r="H36" s="24">
        <v>10171.83603013</v>
      </c>
      <c r="I36" s="24">
        <v>9951.8555911690019</v>
      </c>
      <c r="J36" s="24">
        <v>9643.0818736580004</v>
      </c>
      <c r="K36" s="24">
        <v>8432.3775852226008</v>
      </c>
      <c r="L36" s="24">
        <v>8525.4425265616992</v>
      </c>
      <c r="M36" s="24">
        <v>10259.312989190999</v>
      </c>
      <c r="N36" s="24">
        <v>7582.0373185439994</v>
      </c>
      <c r="O36" s="24">
        <v>9366.4972547750003</v>
      </c>
      <c r="P36" s="24">
        <v>9179.3675052050003</v>
      </c>
      <c r="Q36" s="24">
        <v>8846.7727944986</v>
      </c>
      <c r="R36" s="24">
        <v>6500.5715133437998</v>
      </c>
      <c r="S36" s="24">
        <v>7201.8842292929994</v>
      </c>
      <c r="T36" s="24">
        <v>7276.8920652149991</v>
      </c>
      <c r="U36" s="24">
        <v>5849.2855870349995</v>
      </c>
      <c r="V36" s="24">
        <v>6740.4030795609997</v>
      </c>
      <c r="W36" s="24">
        <v>6486.4321930200003</v>
      </c>
      <c r="X36" s="24">
        <v>7526.434711852</v>
      </c>
      <c r="Y36" s="24">
        <v>5934.8898569870007</v>
      </c>
      <c r="Z36" s="24">
        <v>5414.940706641999</v>
      </c>
      <c r="AA36" s="24">
        <v>2760.1715167410002</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23.275583491419994</v>
      </c>
      <c r="D38" s="24">
        <v>1.5025219089999989E-2</v>
      </c>
      <c r="E38" s="24">
        <v>3.44045473159</v>
      </c>
      <c r="F38" s="24">
        <v>109.72279784687001</v>
      </c>
      <c r="G38" s="24">
        <v>71.426826185840014</v>
      </c>
      <c r="H38" s="24">
        <v>135.30850308066002</v>
      </c>
      <c r="I38" s="24">
        <v>164.74815400399999</v>
      </c>
      <c r="J38" s="24">
        <v>623.96516369199992</v>
      </c>
      <c r="K38" s="24">
        <v>44.360356389100005</v>
      </c>
      <c r="L38" s="24">
        <v>510.09559244029998</v>
      </c>
      <c r="M38" s="24">
        <v>557.1602190366001</v>
      </c>
      <c r="N38" s="24">
        <v>351.48420411920006</v>
      </c>
      <c r="O38" s="24">
        <v>635.39414226180008</v>
      </c>
      <c r="P38" s="24">
        <v>387.11068283269998</v>
      </c>
      <c r="Q38" s="24">
        <v>1407.6407928251999</v>
      </c>
      <c r="R38" s="24">
        <v>1394.1896587777999</v>
      </c>
      <c r="S38" s="24">
        <v>2194.5889562620005</v>
      </c>
      <c r="T38" s="24">
        <v>1389.7925672399001</v>
      </c>
      <c r="U38" s="24">
        <v>2388.5035559160001</v>
      </c>
      <c r="V38" s="24">
        <v>3748.0990973852404</v>
      </c>
      <c r="W38" s="24">
        <v>3114.1483442069998</v>
      </c>
      <c r="X38" s="24">
        <v>5094.5532929960009</v>
      </c>
      <c r="Y38" s="24">
        <v>2346.4730971970002</v>
      </c>
      <c r="Z38" s="24">
        <v>2980.4525059809998</v>
      </c>
      <c r="AA38" s="24">
        <v>3413.75778597</v>
      </c>
    </row>
    <row r="39" spans="1:27" x14ac:dyDescent="0.25">
      <c r="A39" s="28" t="s">
        <v>132</v>
      </c>
      <c r="B39" s="28" t="s">
        <v>66</v>
      </c>
      <c r="C39" s="24">
        <v>4930.2540999999992</v>
      </c>
      <c r="D39" s="24">
        <v>4655.8149999999996</v>
      </c>
      <c r="E39" s="24">
        <v>4401.7213000000002</v>
      </c>
      <c r="F39" s="24">
        <v>4133.7392</v>
      </c>
      <c r="G39" s="24">
        <v>3897.7157999999999</v>
      </c>
      <c r="H39" s="24">
        <v>3680.8347000000003</v>
      </c>
      <c r="I39" s="24">
        <v>3480.7420000000002</v>
      </c>
      <c r="J39" s="24">
        <v>3238.9202999999998</v>
      </c>
      <c r="K39" s="24">
        <v>3081.1221</v>
      </c>
      <c r="L39" s="24">
        <v>2907.1397999999999</v>
      </c>
      <c r="M39" s="24">
        <v>2752.4969000000006</v>
      </c>
      <c r="N39" s="24">
        <v>2582.1485999999995</v>
      </c>
      <c r="O39" s="24">
        <v>2429.9816499999997</v>
      </c>
      <c r="P39" s="24">
        <v>2260.65805</v>
      </c>
      <c r="Q39" s="24">
        <v>2051.7839399999998</v>
      </c>
      <c r="R39" s="24">
        <v>1904.4913999999999</v>
      </c>
      <c r="S39" s="24">
        <v>636.66324999999995</v>
      </c>
      <c r="T39" s="24">
        <v>595.69680000000005</v>
      </c>
      <c r="U39" s="24">
        <v>533.18643999999995</v>
      </c>
      <c r="V39" s="24">
        <v>499.65388000000002</v>
      </c>
      <c r="W39" s="24">
        <v>492.11521999999997</v>
      </c>
      <c r="X39" s="24">
        <v>0</v>
      </c>
      <c r="Y39" s="24">
        <v>0</v>
      </c>
      <c r="Z39" s="24">
        <v>0</v>
      </c>
      <c r="AA39" s="24">
        <v>0</v>
      </c>
    </row>
    <row r="40" spans="1:27" x14ac:dyDescent="0.25">
      <c r="A40" s="28" t="s">
        <v>132</v>
      </c>
      <c r="B40" s="28" t="s">
        <v>70</v>
      </c>
      <c r="C40" s="24">
        <v>5573.2661999999991</v>
      </c>
      <c r="D40" s="24">
        <v>18353.836940640707</v>
      </c>
      <c r="E40" s="24">
        <v>16212.570852245597</v>
      </c>
      <c r="F40" s="24">
        <v>13567.332765069699</v>
      </c>
      <c r="G40" s="24">
        <v>29942.100171899408</v>
      </c>
      <c r="H40" s="24">
        <v>46498.425589141305</v>
      </c>
      <c r="I40" s="24">
        <v>47354.685025960505</v>
      </c>
      <c r="J40" s="24">
        <v>48935.978690826698</v>
      </c>
      <c r="K40" s="24">
        <v>45530.163349940703</v>
      </c>
      <c r="L40" s="24">
        <v>43460.220791291496</v>
      </c>
      <c r="M40" s="24">
        <v>37420.522781089297</v>
      </c>
      <c r="N40" s="24">
        <v>38800.771226784804</v>
      </c>
      <c r="O40" s="24">
        <v>36679.876915544985</v>
      </c>
      <c r="P40" s="24">
        <v>41064.443649832705</v>
      </c>
      <c r="Q40" s="24">
        <v>46678.966973126408</v>
      </c>
      <c r="R40" s="24">
        <v>48362.095667791204</v>
      </c>
      <c r="S40" s="24">
        <v>52386.079285613807</v>
      </c>
      <c r="T40" s="24">
        <v>49494.27435027391</v>
      </c>
      <c r="U40" s="24">
        <v>44826.741917546096</v>
      </c>
      <c r="V40" s="24">
        <v>36348.730685778886</v>
      </c>
      <c r="W40" s="24">
        <v>34955.391623822397</v>
      </c>
      <c r="X40" s="24">
        <v>34304.376844112303</v>
      </c>
      <c r="Y40" s="24">
        <v>38325.030714659399</v>
      </c>
      <c r="Z40" s="24">
        <v>33945.403889351801</v>
      </c>
      <c r="AA40" s="24">
        <v>34184.698358289701</v>
      </c>
    </row>
    <row r="41" spans="1:27" x14ac:dyDescent="0.25">
      <c r="A41" s="28" t="s">
        <v>132</v>
      </c>
      <c r="B41" s="28" t="s">
        <v>69</v>
      </c>
      <c r="C41" s="24">
        <v>5.0715906671268485</v>
      </c>
      <c r="D41" s="24">
        <v>6.9106049339042697</v>
      </c>
      <c r="E41" s="24">
        <v>6.5696909575202831</v>
      </c>
      <c r="F41" s="24">
        <v>5.9181603081908847</v>
      </c>
      <c r="G41" s="24">
        <v>5.478775263733259</v>
      </c>
      <c r="H41" s="24">
        <v>7.4421253848569862</v>
      </c>
      <c r="I41" s="24">
        <v>7.0528389763637351</v>
      </c>
      <c r="J41" s="24">
        <v>6.8731131156055874</v>
      </c>
      <c r="K41" s="24">
        <v>7.1212391710690364</v>
      </c>
      <c r="L41" s="24">
        <v>7.2349973495312767</v>
      </c>
      <c r="M41" s="24">
        <v>8.4672339698267667</v>
      </c>
      <c r="N41" s="24">
        <v>8.4790205751460288</v>
      </c>
      <c r="O41" s="24">
        <v>8.034383235052367</v>
      </c>
      <c r="P41" s="24">
        <v>7.4573075261448682</v>
      </c>
      <c r="Q41" s="24">
        <v>7.8701032462676475</v>
      </c>
      <c r="R41" s="24">
        <v>7.5115139767417993</v>
      </c>
      <c r="S41" s="24">
        <v>5.9488545617663497</v>
      </c>
      <c r="T41" s="24">
        <v>6.0650471238908557</v>
      </c>
      <c r="U41" s="24">
        <v>6.1991476814818007</v>
      </c>
      <c r="V41" s="24">
        <v>7.2927747406927406</v>
      </c>
      <c r="W41" s="24">
        <v>8.2200544378029274</v>
      </c>
      <c r="X41" s="24">
        <v>9.6820044942322294</v>
      </c>
      <c r="Y41" s="24">
        <v>8.9340571481188</v>
      </c>
      <c r="Z41" s="24">
        <v>8.7351916073117515</v>
      </c>
      <c r="AA41" s="24">
        <v>8.2854338579828877</v>
      </c>
    </row>
    <row r="42" spans="1:27" x14ac:dyDescent="0.25">
      <c r="A42" s="28" t="s">
        <v>132</v>
      </c>
      <c r="B42" s="28" t="s">
        <v>36</v>
      </c>
      <c r="C42" s="24">
        <v>7.6719423990000005E-4</v>
      </c>
      <c r="D42" s="24">
        <v>8.9714515869000009E-3</v>
      </c>
      <c r="E42" s="24">
        <v>1.36578093509E-2</v>
      </c>
      <c r="F42" s="24">
        <v>1.5305703142599998E-2</v>
      </c>
      <c r="G42" s="24">
        <v>1.6379556920999898E-2</v>
      </c>
      <c r="H42" s="24">
        <v>3.9808583777699997</v>
      </c>
      <c r="I42" s="24">
        <v>3.8281229669700001</v>
      </c>
      <c r="J42" s="24">
        <v>4.9794446989600001</v>
      </c>
      <c r="K42" s="24">
        <v>4.7461943704000005</v>
      </c>
      <c r="L42" s="24">
        <v>4.6368700867000001</v>
      </c>
      <c r="M42" s="24">
        <v>4.4974899666999999</v>
      </c>
      <c r="N42" s="24">
        <v>4.40767041336</v>
      </c>
      <c r="O42" s="24">
        <v>3.9948984354000001</v>
      </c>
      <c r="P42" s="24">
        <v>3.6543890515999999</v>
      </c>
      <c r="Q42" s="24">
        <v>3.5377233422500001</v>
      </c>
      <c r="R42" s="24">
        <v>3.4123699515999997</v>
      </c>
      <c r="S42" s="24">
        <v>2.9669429528000002</v>
      </c>
      <c r="T42" s="24">
        <v>2.9641572680800001</v>
      </c>
      <c r="U42" s="24">
        <v>2.84000482186</v>
      </c>
      <c r="V42" s="24">
        <v>2.7503491661400004</v>
      </c>
      <c r="W42" s="24">
        <v>2.6541503799000004</v>
      </c>
      <c r="X42" s="24">
        <v>2.5046346412</v>
      </c>
      <c r="Y42" s="24">
        <v>2.2139724458600001</v>
      </c>
      <c r="Z42" s="24">
        <v>2.13704566988</v>
      </c>
      <c r="AA42" s="24">
        <v>2.0225007820999998</v>
      </c>
    </row>
    <row r="43" spans="1:27" x14ac:dyDescent="0.25">
      <c r="A43" s="28" t="s">
        <v>132</v>
      </c>
      <c r="B43" s="28" t="s">
        <v>74</v>
      </c>
      <c r="C43" s="24">
        <v>226.56053</v>
      </c>
      <c r="D43" s="24">
        <v>938.40369999999996</v>
      </c>
      <c r="E43" s="24">
        <v>1616.7386000000001</v>
      </c>
      <c r="F43" s="24">
        <v>1584.5961058323321</v>
      </c>
      <c r="G43" s="24">
        <v>1877.4638070619901</v>
      </c>
      <c r="H43" s="24">
        <v>2048.775607238199</v>
      </c>
      <c r="I43" s="24">
        <v>2080.1376070298743</v>
      </c>
      <c r="J43" s="24">
        <v>1772.8181094465021</v>
      </c>
      <c r="K43" s="24">
        <v>1564.2915089059329</v>
      </c>
      <c r="L43" s="24">
        <v>1825.586008876588</v>
      </c>
      <c r="M43" s="24">
        <v>1709.9965351000001</v>
      </c>
      <c r="N43" s="24">
        <v>1735.4718891999999</v>
      </c>
      <c r="O43" s="24">
        <v>1497.4737098000001</v>
      </c>
      <c r="P43" s="24">
        <v>1181.9458652999999</v>
      </c>
      <c r="Q43" s="24">
        <v>1281.3960052</v>
      </c>
      <c r="R43" s="24">
        <v>1070.0596819000002</v>
      </c>
      <c r="S43" s="24">
        <v>1029.3433884999999</v>
      </c>
      <c r="T43" s="24">
        <v>967.41741439999987</v>
      </c>
      <c r="U43" s="24">
        <v>1013.1745352</v>
      </c>
      <c r="V43" s="24">
        <v>987.57931569999994</v>
      </c>
      <c r="W43" s="24">
        <v>937.3746572</v>
      </c>
      <c r="X43" s="24">
        <v>819.73993900000005</v>
      </c>
      <c r="Y43" s="24">
        <v>437.81336680000004</v>
      </c>
      <c r="Z43" s="24">
        <v>560.96944700000006</v>
      </c>
      <c r="AA43" s="24">
        <v>504.9675244</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207508.92686615858</v>
      </c>
      <c r="D45" s="30">
        <v>180387.98850550075</v>
      </c>
      <c r="E45" s="30">
        <v>173985.14764973868</v>
      </c>
      <c r="F45" s="30">
        <v>163453.85323510476</v>
      </c>
      <c r="G45" s="30">
        <v>149201.44891654098</v>
      </c>
      <c r="H45" s="30">
        <v>119203.67782472982</v>
      </c>
      <c r="I45" s="30">
        <v>111654.02758981487</v>
      </c>
      <c r="J45" s="30">
        <v>110805.6132894093</v>
      </c>
      <c r="K45" s="30">
        <v>100748.36588173149</v>
      </c>
      <c r="L45" s="30">
        <v>94034.299312604038</v>
      </c>
      <c r="M45" s="30">
        <v>85645.592183273722</v>
      </c>
      <c r="N45" s="30">
        <v>81560.252791804145</v>
      </c>
      <c r="O45" s="30">
        <v>78077.01415151784</v>
      </c>
      <c r="P45" s="30">
        <v>78512.699545493553</v>
      </c>
      <c r="Q45" s="30">
        <v>79124.524942757474</v>
      </c>
      <c r="R45" s="30">
        <v>75745.311667618545</v>
      </c>
      <c r="S45" s="30">
        <v>80162.843970480564</v>
      </c>
      <c r="T45" s="30">
        <v>75542.566860661696</v>
      </c>
      <c r="U45" s="30">
        <v>68785.432670437585</v>
      </c>
      <c r="V45" s="30">
        <v>59225.420434513828</v>
      </c>
      <c r="W45" s="30">
        <v>51718.472990048205</v>
      </c>
      <c r="X45" s="30">
        <v>49387.266223325532</v>
      </c>
      <c r="Y45" s="30">
        <v>48594.123596874517</v>
      </c>
      <c r="Z45" s="30">
        <v>44146.116357668812</v>
      </c>
      <c r="AA45" s="30">
        <v>42068.760128616988</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119020.44899999999</v>
      </c>
      <c r="D49" s="24">
        <v>91960.5815</v>
      </c>
      <c r="E49" s="24">
        <v>92903.593999999997</v>
      </c>
      <c r="F49" s="24">
        <v>66336.840947404999</v>
      </c>
      <c r="G49" s="24">
        <v>38004.527345370996</v>
      </c>
      <c r="H49" s="24">
        <v>16745.886433963002</v>
      </c>
      <c r="I49" s="24">
        <v>6880.4253740170006</v>
      </c>
      <c r="J49" s="24">
        <v>863.12226176699994</v>
      </c>
      <c r="K49" s="24">
        <v>808.66748355000004</v>
      </c>
      <c r="L49" s="24">
        <v>831.31677507300003</v>
      </c>
      <c r="M49" s="24">
        <v>633.23303056600002</v>
      </c>
      <c r="N49" s="24">
        <v>714.73277725599996</v>
      </c>
      <c r="O49" s="24">
        <v>693.16753497599996</v>
      </c>
      <c r="P49" s="24">
        <v>589.21473929100011</v>
      </c>
      <c r="Q49" s="24">
        <v>419.71021421299997</v>
      </c>
      <c r="R49" s="24">
        <v>6.5998232699999909E-2</v>
      </c>
      <c r="S49" s="24">
        <v>6.244951839999989E-2</v>
      </c>
      <c r="T49" s="24">
        <v>5.6737386499999987E-2</v>
      </c>
      <c r="U49" s="24">
        <v>5.4563160999999999E-2</v>
      </c>
      <c r="V49" s="24">
        <v>5.1179316599999976E-2</v>
      </c>
      <c r="W49" s="24">
        <v>4.6986969399999891E-2</v>
      </c>
      <c r="X49" s="24">
        <v>4.8030925299999902E-2</v>
      </c>
      <c r="Y49" s="24">
        <v>4.363335799999999E-2</v>
      </c>
      <c r="Z49" s="24">
        <v>3.9909729699999889E-2</v>
      </c>
      <c r="AA49" s="24">
        <v>2.541200699999999E-2</v>
      </c>
    </row>
    <row r="50" spans="1:27" x14ac:dyDescent="0.25">
      <c r="A50" s="28" t="s">
        <v>133</v>
      </c>
      <c r="B50" s="28" t="s">
        <v>20</v>
      </c>
      <c r="C50" s="24">
        <v>0</v>
      </c>
      <c r="D50" s="24">
        <v>9.8508179999999904E-3</v>
      </c>
      <c r="E50" s="24">
        <v>9.7040609999999999E-3</v>
      </c>
      <c r="F50" s="24">
        <v>1.1983564999999899E-2</v>
      </c>
      <c r="G50" s="24">
        <v>1.1835857999999999E-2</v>
      </c>
      <c r="H50" s="24">
        <v>1.0884929E-2</v>
      </c>
      <c r="I50" s="24">
        <v>1.1822573999999999E-2</v>
      </c>
      <c r="J50" s="24">
        <v>1.1062915E-2</v>
      </c>
      <c r="K50" s="24">
        <v>1.0495526E-2</v>
      </c>
      <c r="L50" s="24">
        <v>1.0749896E-2</v>
      </c>
      <c r="M50" s="24">
        <v>9.6867485E-3</v>
      </c>
      <c r="N50" s="24">
        <v>1.1514866E-2</v>
      </c>
      <c r="O50" s="24">
        <v>1.3460057000000001E-2</v>
      </c>
      <c r="P50" s="24">
        <v>1.2684252E-2</v>
      </c>
      <c r="Q50" s="24">
        <v>1.1110989999999999E-2</v>
      </c>
      <c r="R50" s="24">
        <v>1.0526735000000001E-2</v>
      </c>
      <c r="S50" s="24">
        <v>1.1687666999999999E-2</v>
      </c>
      <c r="T50" s="24">
        <v>1.1070352E-2</v>
      </c>
      <c r="U50" s="24">
        <v>1.5184598999999899E-2</v>
      </c>
      <c r="V50" s="24">
        <v>1.3926267999999901E-2</v>
      </c>
      <c r="W50" s="24">
        <v>1.9264497999999998E-2</v>
      </c>
      <c r="X50" s="24">
        <v>1.9040413000000003E-2</v>
      </c>
      <c r="Y50" s="24">
        <v>1.9606798000000002E-2</v>
      </c>
      <c r="Z50" s="24">
        <v>1.7525580999999998E-2</v>
      </c>
      <c r="AA50" s="24">
        <v>1.7016148000000002E-2</v>
      </c>
    </row>
    <row r="51" spans="1:27" x14ac:dyDescent="0.25">
      <c r="A51" s="28" t="s">
        <v>133</v>
      </c>
      <c r="B51" s="28" t="s">
        <v>32</v>
      </c>
      <c r="C51" s="24">
        <v>54.743019999999994</v>
      </c>
      <c r="D51" s="24">
        <v>31.0954529999999</v>
      </c>
      <c r="E51" s="24">
        <v>40.607035000000003</v>
      </c>
      <c r="F51" s="24">
        <v>42.57893</v>
      </c>
      <c r="G51" s="24">
        <v>412.07638000000003</v>
      </c>
      <c r="H51" s="24">
        <v>398.57446999999996</v>
      </c>
      <c r="I51" s="24">
        <v>595.2509399999999</v>
      </c>
      <c r="J51" s="24">
        <v>461.11738000000003</v>
      </c>
      <c r="K51" s="24">
        <v>371.66859999999997</v>
      </c>
      <c r="L51" s="24">
        <v>1061.1878999999999</v>
      </c>
      <c r="M51" s="24">
        <v>448.86478000000005</v>
      </c>
      <c r="N51" s="24">
        <v>837.69275000000005</v>
      </c>
      <c r="O51" s="24">
        <v>440.98846999999995</v>
      </c>
      <c r="P51" s="24">
        <v>864.26843999999994</v>
      </c>
      <c r="Q51" s="24">
        <v>253.83098000000001</v>
      </c>
      <c r="R51" s="24">
        <v>277.28315999999995</v>
      </c>
      <c r="S51" s="24">
        <v>549.38369999999998</v>
      </c>
      <c r="T51" s="24">
        <v>514.70906000000002</v>
      </c>
      <c r="U51" s="24">
        <v>0</v>
      </c>
      <c r="V51" s="24">
        <v>0</v>
      </c>
      <c r="W51" s="24">
        <v>0</v>
      </c>
      <c r="X51" s="24">
        <v>0</v>
      </c>
      <c r="Y51" s="24">
        <v>0</v>
      </c>
      <c r="Z51" s="24">
        <v>0</v>
      </c>
      <c r="AA51" s="24">
        <v>0</v>
      </c>
    </row>
    <row r="52" spans="1:27" x14ac:dyDescent="0.25">
      <c r="A52" s="28" t="s">
        <v>133</v>
      </c>
      <c r="B52" s="28" t="s">
        <v>67</v>
      </c>
      <c r="C52" s="24">
        <v>125.4398229178999</v>
      </c>
      <c r="D52" s="24">
        <v>240.48696360869999</v>
      </c>
      <c r="E52" s="24">
        <v>136.1939226280999</v>
      </c>
      <c r="F52" s="24">
        <v>119.40548588670001</v>
      </c>
      <c r="G52" s="24">
        <v>826.40404132979995</v>
      </c>
      <c r="H52" s="24">
        <v>1348.1585696272996</v>
      </c>
      <c r="I52" s="24">
        <v>2046.9485345571998</v>
      </c>
      <c r="J52" s="24">
        <v>2025.3771069661998</v>
      </c>
      <c r="K52" s="24">
        <v>1039.3292190106999</v>
      </c>
      <c r="L52" s="24">
        <v>2335.9388006423997</v>
      </c>
      <c r="M52" s="24">
        <v>1516.0475643697998</v>
      </c>
      <c r="N52" s="24">
        <v>2251.2025773349997</v>
      </c>
      <c r="O52" s="24">
        <v>1593.7155858654999</v>
      </c>
      <c r="P52" s="24">
        <v>2795.2149774595</v>
      </c>
      <c r="Q52" s="24">
        <v>1414.5994141932999</v>
      </c>
      <c r="R52" s="24">
        <v>1388.1275256380002</v>
      </c>
      <c r="S52" s="24">
        <v>3139.3822227316</v>
      </c>
      <c r="T52" s="24">
        <v>2304.5039315602999</v>
      </c>
      <c r="U52" s="24">
        <v>4499.5234288830006</v>
      </c>
      <c r="V52" s="24">
        <v>5039.3805142450001</v>
      </c>
      <c r="W52" s="24">
        <v>4105.5293532899996</v>
      </c>
      <c r="X52" s="24">
        <v>4355.7390513700002</v>
      </c>
      <c r="Y52" s="24">
        <v>4911.1328868699993</v>
      </c>
      <c r="Z52" s="24">
        <v>5673.7615949999999</v>
      </c>
      <c r="AA52" s="24">
        <v>5985.2538399999994</v>
      </c>
    </row>
    <row r="53" spans="1:27" x14ac:dyDescent="0.25">
      <c r="A53" s="28" t="s">
        <v>133</v>
      </c>
      <c r="B53" s="28" t="s">
        <v>66</v>
      </c>
      <c r="C53" s="24">
        <v>20478.109100000001</v>
      </c>
      <c r="D53" s="24">
        <v>19124.74494</v>
      </c>
      <c r="E53" s="24">
        <v>16594.666430000001</v>
      </c>
      <c r="F53" s="24">
        <v>19329.911600000003</v>
      </c>
      <c r="G53" s="24">
        <v>18848.250769999999</v>
      </c>
      <c r="H53" s="24">
        <v>16823.255510000003</v>
      </c>
      <c r="I53" s="24">
        <v>16031.930820000001</v>
      </c>
      <c r="J53" s="24">
        <v>19108.509550000002</v>
      </c>
      <c r="K53" s="24">
        <v>14947.911929999998</v>
      </c>
      <c r="L53" s="24">
        <v>12158.254749999998</v>
      </c>
      <c r="M53" s="24">
        <v>11430.17633</v>
      </c>
      <c r="N53" s="24">
        <v>9838.2878399999991</v>
      </c>
      <c r="O53" s="24">
        <v>11444.306540000001</v>
      </c>
      <c r="P53" s="24">
        <v>11029.232840000001</v>
      </c>
      <c r="Q53" s="24">
        <v>9882.9102800000019</v>
      </c>
      <c r="R53" s="24">
        <v>9319.5929700000015</v>
      </c>
      <c r="S53" s="24">
        <v>11210.62113</v>
      </c>
      <c r="T53" s="24">
        <v>8807.9844100000009</v>
      </c>
      <c r="U53" s="24">
        <v>7106.67328</v>
      </c>
      <c r="V53" s="24">
        <v>6643.2656899999993</v>
      </c>
      <c r="W53" s="24">
        <v>5738.1605300000001</v>
      </c>
      <c r="X53" s="24">
        <v>6687.1050700000005</v>
      </c>
      <c r="Y53" s="24">
        <v>6452.043185999999</v>
      </c>
      <c r="Z53" s="24">
        <v>5786.1408839999995</v>
      </c>
      <c r="AA53" s="24">
        <v>5480.2087900000006</v>
      </c>
    </row>
    <row r="54" spans="1:27" x14ac:dyDescent="0.25">
      <c r="A54" s="28" t="s">
        <v>133</v>
      </c>
      <c r="B54" s="28" t="s">
        <v>70</v>
      </c>
      <c r="C54" s="24">
        <v>29934.372240000001</v>
      </c>
      <c r="D54" s="24">
        <v>34011.204447585013</v>
      </c>
      <c r="E54" s="24">
        <v>27246.916488278264</v>
      </c>
      <c r="F54" s="24">
        <v>27338.262137071335</v>
      </c>
      <c r="G54" s="24">
        <v>28789.906402055276</v>
      </c>
      <c r="H54" s="24">
        <v>35655.957364723858</v>
      </c>
      <c r="I54" s="24">
        <v>35983.87202348368</v>
      </c>
      <c r="J54" s="24">
        <v>32475.10676951033</v>
      </c>
      <c r="K54" s="24">
        <v>32235.19125683876</v>
      </c>
      <c r="L54" s="24">
        <v>29223.81111011867</v>
      </c>
      <c r="M54" s="24">
        <v>30027.491682356518</v>
      </c>
      <c r="N54" s="24">
        <v>27282.880588901913</v>
      </c>
      <c r="O54" s="24">
        <v>28651.836339298359</v>
      </c>
      <c r="P54" s="24">
        <v>28397.085480651709</v>
      </c>
      <c r="Q54" s="24">
        <v>27773.440871986651</v>
      </c>
      <c r="R54" s="24">
        <v>26957.608917171714</v>
      </c>
      <c r="S54" s="24">
        <v>24550.11391795778</v>
      </c>
      <c r="T54" s="24">
        <v>25036.041911359353</v>
      </c>
      <c r="U54" s="24">
        <v>23604.367760109024</v>
      </c>
      <c r="V54" s="24">
        <v>23756.79366681461</v>
      </c>
      <c r="W54" s="24">
        <v>20542.8970955902</v>
      </c>
      <c r="X54" s="24">
        <v>22436.064845692927</v>
      </c>
      <c r="Y54" s="24">
        <v>21479.774966646426</v>
      </c>
      <c r="Z54" s="24">
        <v>21025.725452617731</v>
      </c>
      <c r="AA54" s="24">
        <v>18880.779075683593</v>
      </c>
    </row>
    <row r="55" spans="1:27" x14ac:dyDescent="0.25">
      <c r="A55" s="28" t="s">
        <v>133</v>
      </c>
      <c r="B55" s="28" t="s">
        <v>69</v>
      </c>
      <c r="C55" s="24">
        <v>2.6301055064032095</v>
      </c>
      <c r="D55" s="24">
        <v>2.4738510704803778</v>
      </c>
      <c r="E55" s="24">
        <v>2.3812973472003995</v>
      </c>
      <c r="F55" s="24">
        <v>2.1691006470927605</v>
      </c>
      <c r="G55" s="24">
        <v>1.9560891621849288</v>
      </c>
      <c r="H55" s="24">
        <v>2.6531453560014988</v>
      </c>
      <c r="I55" s="24">
        <v>3.2059063582871987</v>
      </c>
      <c r="J55" s="24">
        <v>2.8201212572913992</v>
      </c>
      <c r="K55" s="24">
        <v>2.791875855956</v>
      </c>
      <c r="L55" s="24">
        <v>2.681829612015699</v>
      </c>
      <c r="M55" s="24">
        <v>2.5180076238705</v>
      </c>
      <c r="N55" s="24">
        <v>2.4749430356253974</v>
      </c>
      <c r="O55" s="24">
        <v>2.232404954825999</v>
      </c>
      <c r="P55" s="24">
        <v>2.0089880553599988</v>
      </c>
      <c r="Q55" s="24">
        <v>3.7875280214819984</v>
      </c>
      <c r="R55" s="24">
        <v>3.638675175016</v>
      </c>
      <c r="S55" s="24">
        <v>3.8109418230000003</v>
      </c>
      <c r="T55" s="24">
        <v>3.7633603510000002</v>
      </c>
      <c r="U55" s="24">
        <v>3.5976461639999995</v>
      </c>
      <c r="V55" s="24">
        <v>3.4117223709999998</v>
      </c>
      <c r="W55" s="24">
        <v>4.6472231329999998</v>
      </c>
      <c r="X55" s="24">
        <v>4.3172711350000004</v>
      </c>
      <c r="Y55" s="24">
        <v>4.1062655960000001</v>
      </c>
      <c r="Z55" s="24">
        <v>4.005298432</v>
      </c>
      <c r="AA55" s="24">
        <v>3.820496214999999</v>
      </c>
    </row>
    <row r="56" spans="1:27" x14ac:dyDescent="0.25">
      <c r="A56" s="28" t="s">
        <v>133</v>
      </c>
      <c r="B56" s="28" t="s">
        <v>36</v>
      </c>
      <c r="C56" s="24">
        <v>8.0783302698199888E-2</v>
      </c>
      <c r="D56" s="24">
        <v>0.12148733306050001</v>
      </c>
      <c r="E56" s="24">
        <v>0.10788037326199999</v>
      </c>
      <c r="F56" s="24">
        <v>0.11889315245769999</v>
      </c>
      <c r="G56" s="24">
        <v>0.1275994954994</v>
      </c>
      <c r="H56" s="24">
        <v>2.2650401435999998</v>
      </c>
      <c r="I56" s="24">
        <v>2.1497014786999999</v>
      </c>
      <c r="J56" s="24">
        <v>1.9790293945000001</v>
      </c>
      <c r="K56" s="24">
        <v>1.8453609950000001</v>
      </c>
      <c r="L56" s="24">
        <v>1.7119810439999998</v>
      </c>
      <c r="M56" s="24">
        <v>1.5421761137999999</v>
      </c>
      <c r="N56" s="24">
        <v>1.4642293228000001</v>
      </c>
      <c r="O56" s="24">
        <v>1.2924300916</v>
      </c>
      <c r="P56" s="24">
        <v>1.1177526353</v>
      </c>
      <c r="Q56" s="24">
        <v>1.2656804990000001</v>
      </c>
      <c r="R56" s="24">
        <v>1.2225039735999998</v>
      </c>
      <c r="S56" s="24">
        <v>1.1179044386000001</v>
      </c>
      <c r="T56" s="24">
        <v>1.0457374862000002</v>
      </c>
      <c r="U56" s="24">
        <v>1.0563109147999998</v>
      </c>
      <c r="V56" s="24">
        <v>0.85599964179999899</v>
      </c>
      <c r="W56" s="24">
        <v>0.92733655429999995</v>
      </c>
      <c r="X56" s="24">
        <v>0.80589233680000005</v>
      </c>
      <c r="Y56" s="24">
        <v>0.69574559700000005</v>
      </c>
      <c r="Z56" s="24">
        <v>0.68945828580000001</v>
      </c>
      <c r="AA56" s="24">
        <v>0.69565351519999996</v>
      </c>
    </row>
    <row r="57" spans="1:27" x14ac:dyDescent="0.25">
      <c r="A57" s="28" t="s">
        <v>133</v>
      </c>
      <c r="B57" s="28" t="s">
        <v>74</v>
      </c>
      <c r="C57" s="24">
        <v>0</v>
      </c>
      <c r="D57" s="24">
        <v>0</v>
      </c>
      <c r="E57" s="24">
        <v>0</v>
      </c>
      <c r="F57" s="24">
        <v>9.5091109999999901E-6</v>
      </c>
      <c r="G57" s="24">
        <v>1.0425277E-5</v>
      </c>
      <c r="H57" s="24">
        <v>1.05075985E-5</v>
      </c>
      <c r="I57" s="24">
        <v>3.3044852000000001E-5</v>
      </c>
      <c r="J57" s="24">
        <v>3.0587019999999998E-5</v>
      </c>
      <c r="K57" s="24">
        <v>2.8658972999999899E-5</v>
      </c>
      <c r="L57" s="24">
        <v>3.9081520000000003E-5</v>
      </c>
      <c r="M57" s="24">
        <v>3.8369312999999899E-5</v>
      </c>
      <c r="N57" s="24">
        <v>1.3155379999999899E-4</v>
      </c>
      <c r="O57" s="24">
        <v>0.51489965999999898</v>
      </c>
      <c r="P57" s="24">
        <v>0.46644943</v>
      </c>
      <c r="Q57" s="24">
        <v>1.0859695</v>
      </c>
      <c r="R57" s="24">
        <v>1.0520662000000001</v>
      </c>
      <c r="S57" s="24">
        <v>1.5518972000000002</v>
      </c>
      <c r="T57" s="24">
        <v>1.4894944000000001</v>
      </c>
      <c r="U57" s="24">
        <v>1.5101207999999999</v>
      </c>
      <c r="V57" s="24">
        <v>1.9803634999999999</v>
      </c>
      <c r="W57" s="24">
        <v>3.3190583</v>
      </c>
      <c r="X57" s="24">
        <v>2.9937997999999997</v>
      </c>
      <c r="Y57" s="24">
        <v>2.5373683999999996</v>
      </c>
      <c r="Z57" s="24">
        <v>2.6162472999999999</v>
      </c>
      <c r="AA57" s="24">
        <v>2.6237344</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169615.74328842427</v>
      </c>
      <c r="D59" s="30">
        <v>145370.59700608219</v>
      </c>
      <c r="E59" s="30">
        <v>136924.36887731455</v>
      </c>
      <c r="F59" s="30">
        <v>113169.18018457513</v>
      </c>
      <c r="G59" s="30">
        <v>86883.132863776249</v>
      </c>
      <c r="H59" s="30">
        <v>70974.496378599157</v>
      </c>
      <c r="I59" s="30">
        <v>61541.645420990171</v>
      </c>
      <c r="J59" s="30">
        <v>54936.064252415817</v>
      </c>
      <c r="K59" s="30">
        <v>49405.570860781416</v>
      </c>
      <c r="L59" s="30">
        <v>45613.201915342084</v>
      </c>
      <c r="M59" s="30">
        <v>44058.341081664686</v>
      </c>
      <c r="N59" s="30">
        <v>40927.282991394539</v>
      </c>
      <c r="O59" s="30">
        <v>42826.260335151688</v>
      </c>
      <c r="P59" s="30">
        <v>43677.038149709566</v>
      </c>
      <c r="Q59" s="30">
        <v>39748.290399404432</v>
      </c>
      <c r="R59" s="30">
        <v>37946.327772952434</v>
      </c>
      <c r="S59" s="30">
        <v>39453.38604969778</v>
      </c>
      <c r="T59" s="30">
        <v>36667.070481009148</v>
      </c>
      <c r="U59" s="30">
        <v>35214.231862916022</v>
      </c>
      <c r="V59" s="30">
        <v>35442.916699015208</v>
      </c>
      <c r="W59" s="30">
        <v>30391.300453480602</v>
      </c>
      <c r="X59" s="30">
        <v>33483.293309536224</v>
      </c>
      <c r="Y59" s="30">
        <v>32847.120545268423</v>
      </c>
      <c r="Z59" s="30">
        <v>32489.690665360431</v>
      </c>
      <c r="AA59" s="30">
        <v>30350.104630053593</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10068.4845</v>
      </c>
      <c r="D64" s="24">
        <v>7568.7859850220002</v>
      </c>
      <c r="E64" s="24">
        <v>4714.6463105120001</v>
      </c>
      <c r="F64" s="24">
        <v>2784.2817498139998</v>
      </c>
      <c r="G64" s="24">
        <v>7995.4134326439998</v>
      </c>
      <c r="H64" s="24">
        <v>5194.8861543570001</v>
      </c>
      <c r="I64" s="24">
        <v>6370.0973961549998</v>
      </c>
      <c r="J64" s="24">
        <v>5220.2855633535</v>
      </c>
      <c r="K64" s="24">
        <v>4634.4717636885998</v>
      </c>
      <c r="L64" s="24">
        <v>5796.0972466535995</v>
      </c>
      <c r="M64" s="24">
        <v>4533.5551877570006</v>
      </c>
      <c r="N64" s="24">
        <v>4520.4960638413004</v>
      </c>
      <c r="O64" s="24">
        <v>4409.8758005943</v>
      </c>
      <c r="P64" s="24">
        <v>5124.6789181951999</v>
      </c>
      <c r="Q64" s="24">
        <v>3371.6142727379997</v>
      </c>
      <c r="R64" s="24">
        <v>3408.6978107195</v>
      </c>
      <c r="S64" s="24">
        <v>9.4365330000000004E-3</v>
      </c>
      <c r="T64" s="24">
        <v>8.9294030000000007E-3</v>
      </c>
      <c r="U64" s="24">
        <v>1.0165074000000001E-2</v>
      </c>
      <c r="V64" s="24">
        <v>9.4007699999999993E-3</v>
      </c>
      <c r="W64" s="24">
        <v>1.0528717E-2</v>
      </c>
      <c r="X64" s="24">
        <v>1.0224772999999899E-2</v>
      </c>
      <c r="Y64" s="24">
        <v>1.0118373999999999E-2</v>
      </c>
      <c r="Z64" s="24">
        <v>9.1160119999999997E-3</v>
      </c>
      <c r="AA64" s="24">
        <v>8.744E-3</v>
      </c>
    </row>
    <row r="65" spans="1:27" x14ac:dyDescent="0.25">
      <c r="A65" s="28" t="s">
        <v>134</v>
      </c>
      <c r="B65" s="28" t="s">
        <v>32</v>
      </c>
      <c r="C65" s="24">
        <v>1607.6536700000001</v>
      </c>
      <c r="D65" s="24">
        <v>1464.4578999999999</v>
      </c>
      <c r="E65" s="24">
        <v>1439.4618</v>
      </c>
      <c r="F65" s="24">
        <v>155.05987999999999</v>
      </c>
      <c r="G65" s="24">
        <v>242.73131000000001</v>
      </c>
      <c r="H65" s="24">
        <v>169.22064</v>
      </c>
      <c r="I65" s="24">
        <v>174.11264000000003</v>
      </c>
      <c r="J65" s="24">
        <v>124.61944</v>
      </c>
      <c r="K65" s="24">
        <v>115.90105</v>
      </c>
      <c r="L65" s="24">
        <v>132.30714</v>
      </c>
      <c r="M65" s="24">
        <v>103.29371</v>
      </c>
      <c r="N65" s="24">
        <v>139.30685999999997</v>
      </c>
      <c r="O65" s="24">
        <v>92.73396000000001</v>
      </c>
      <c r="P65" s="24">
        <v>234.01933</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621.00546026771997</v>
      </c>
      <c r="D66" s="24">
        <v>325.35818566169991</v>
      </c>
      <c r="E66" s="24">
        <v>821.76166190388005</v>
      </c>
      <c r="F66" s="24">
        <v>210.89099600588003</v>
      </c>
      <c r="G66" s="24">
        <v>1427.2044347051999</v>
      </c>
      <c r="H66" s="24">
        <v>974.90411301470999</v>
      </c>
      <c r="I66" s="24">
        <v>1457.0952795574901</v>
      </c>
      <c r="J66" s="24">
        <v>1079.0808427119605</v>
      </c>
      <c r="K66" s="24">
        <v>824.71357571689009</v>
      </c>
      <c r="L66" s="24">
        <v>1403.2107816859702</v>
      </c>
      <c r="M66" s="24">
        <v>1104.2376420192297</v>
      </c>
      <c r="N66" s="24">
        <v>1486.4717600938998</v>
      </c>
      <c r="O66" s="24">
        <v>1181.3557465158099</v>
      </c>
      <c r="P66" s="24">
        <v>1765.5552550024402</v>
      </c>
      <c r="Q66" s="24">
        <v>1472.0696904999998</v>
      </c>
      <c r="R66" s="24">
        <v>1598.5526519999999</v>
      </c>
      <c r="S66" s="24">
        <v>2879.8868010000001</v>
      </c>
      <c r="T66" s="24">
        <v>2588.4625175279298</v>
      </c>
      <c r="U66" s="24">
        <v>3451.0875424999999</v>
      </c>
      <c r="V66" s="24">
        <v>3436.1336334999996</v>
      </c>
      <c r="W66" s="24">
        <v>4430.3995484999996</v>
      </c>
      <c r="X66" s="24">
        <v>4637.1168840999999</v>
      </c>
      <c r="Y66" s="24">
        <v>8176.5232588999997</v>
      </c>
      <c r="Z66" s="24">
        <v>5186.6400763000001</v>
      </c>
      <c r="AA66" s="24">
        <v>5067.96520260534</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16326.846599999999</v>
      </c>
      <c r="D68" s="24">
        <v>16947.474982631604</v>
      </c>
      <c r="E68" s="24">
        <v>14095.000639935302</v>
      </c>
      <c r="F68" s="24">
        <v>14033.948327581998</v>
      </c>
      <c r="G68" s="24">
        <v>12892.875139792499</v>
      </c>
      <c r="H68" s="24">
        <v>17462.075200154901</v>
      </c>
      <c r="I68" s="24">
        <v>16244.5058863987</v>
      </c>
      <c r="J68" s="24">
        <v>16328.0239844839</v>
      </c>
      <c r="K68" s="24">
        <v>16579.116608954195</v>
      </c>
      <c r="L68" s="24">
        <v>15376.678273635896</v>
      </c>
      <c r="M68" s="24">
        <v>15682.792593959899</v>
      </c>
      <c r="N68" s="24">
        <v>13966.198844800794</v>
      </c>
      <c r="O68" s="24">
        <v>12979.902675403102</v>
      </c>
      <c r="P68" s="24">
        <v>11607.0932145732</v>
      </c>
      <c r="Q68" s="24">
        <v>11809.774564998103</v>
      </c>
      <c r="R68" s="24">
        <v>10742.096434923502</v>
      </c>
      <c r="S68" s="24">
        <v>11494.500026917702</v>
      </c>
      <c r="T68" s="24">
        <v>11469.717123261398</v>
      </c>
      <c r="U68" s="24">
        <v>10645.8288837785</v>
      </c>
      <c r="V68" s="24">
        <v>10096.238846283097</v>
      </c>
      <c r="W68" s="24">
        <v>9151.4411651732989</v>
      </c>
      <c r="X68" s="24">
        <v>8973.9489571162976</v>
      </c>
      <c r="Y68" s="24">
        <v>7763.0771578288013</v>
      </c>
      <c r="Z68" s="24">
        <v>8742.1017295886977</v>
      </c>
      <c r="AA68" s="24">
        <v>8746.8386189626017</v>
      </c>
    </row>
    <row r="69" spans="1:27" x14ac:dyDescent="0.25">
      <c r="A69" s="28" t="s">
        <v>134</v>
      </c>
      <c r="B69" s="28" t="s">
        <v>69</v>
      </c>
      <c r="C69" s="24">
        <v>0.99559835574641997</v>
      </c>
      <c r="D69" s="24">
        <v>1.0916809254842699</v>
      </c>
      <c r="E69" s="24">
        <v>1.0276604464306902</v>
      </c>
      <c r="F69" s="24">
        <v>0.93229517666761974</v>
      </c>
      <c r="G69" s="24">
        <v>0.86355115916427994</v>
      </c>
      <c r="H69" s="24">
        <v>0.83247490822226</v>
      </c>
      <c r="I69" s="24">
        <v>0.8045613808624591</v>
      </c>
      <c r="J69" s="24">
        <v>0.96998216402494908</v>
      </c>
      <c r="K69" s="24">
        <v>0.96943615789515802</v>
      </c>
      <c r="L69" s="24">
        <v>1.0043439575754991</v>
      </c>
      <c r="M69" s="24">
        <v>0.96080018722079807</v>
      </c>
      <c r="N69" s="24">
        <v>1.9354695050216992</v>
      </c>
      <c r="O69" s="24">
        <v>1.7536020890047992</v>
      </c>
      <c r="P69" s="24">
        <v>1.6179095874151992</v>
      </c>
      <c r="Q69" s="24">
        <v>1.5435221658135387</v>
      </c>
      <c r="R69" s="24">
        <v>1.5081560516182</v>
      </c>
      <c r="S69" s="24">
        <v>1.2651043897075902</v>
      </c>
      <c r="T69" s="24">
        <v>1.271354893418619</v>
      </c>
      <c r="U69" s="24">
        <v>1.1832240739376998</v>
      </c>
      <c r="V69" s="24">
        <v>1.1670205812242997</v>
      </c>
      <c r="W69" s="24">
        <v>1.0953301113057601</v>
      </c>
      <c r="X69" s="24">
        <v>1.159023330153399</v>
      </c>
      <c r="Y69" s="24">
        <v>1.3646562031672997</v>
      </c>
      <c r="Z69" s="24">
        <v>1.2355399691798998</v>
      </c>
      <c r="AA69" s="24">
        <v>1.2123036823461999</v>
      </c>
    </row>
    <row r="70" spans="1:27" x14ac:dyDescent="0.25">
      <c r="A70" s="28" t="s">
        <v>134</v>
      </c>
      <c r="B70" s="28" t="s">
        <v>36</v>
      </c>
      <c r="C70" s="24">
        <v>6.0800697474999998E-2</v>
      </c>
      <c r="D70" s="24">
        <v>5.8211997165700004E-2</v>
      </c>
      <c r="E70" s="24">
        <v>6.0793331685700003E-2</v>
      </c>
      <c r="F70" s="24">
        <v>5.4389860499999984E-2</v>
      </c>
      <c r="G70" s="24">
        <v>5.2855006075600001E-2</v>
      </c>
      <c r="H70" s="24">
        <v>0.86782316849999996</v>
      </c>
      <c r="I70" s="24">
        <v>0.82052818509999981</v>
      </c>
      <c r="J70" s="24">
        <v>0.78453088640000002</v>
      </c>
      <c r="K70" s="24">
        <v>0.71630490409999992</v>
      </c>
      <c r="L70" s="24">
        <v>0.67444855659999992</v>
      </c>
      <c r="M70" s="24">
        <v>0.58537786849999995</v>
      </c>
      <c r="N70" s="24">
        <v>0.6020713406</v>
      </c>
      <c r="O70" s="24">
        <v>0.55187514980000008</v>
      </c>
      <c r="P70" s="24">
        <v>0.48387777479999994</v>
      </c>
      <c r="Q70" s="24">
        <v>0.49276330529999995</v>
      </c>
      <c r="R70" s="24">
        <v>0.47907657649999996</v>
      </c>
      <c r="S70" s="24">
        <v>0.44090117249999988</v>
      </c>
      <c r="T70" s="24">
        <v>0.41296043759999984</v>
      </c>
      <c r="U70" s="24">
        <v>0.39492260399999995</v>
      </c>
      <c r="V70" s="24">
        <v>0.32685408559999996</v>
      </c>
      <c r="W70" s="24">
        <v>0.34232500979999997</v>
      </c>
      <c r="X70" s="24">
        <v>0.31256549659999994</v>
      </c>
      <c r="Y70" s="24">
        <v>0.26968087749999997</v>
      </c>
      <c r="Z70" s="24">
        <v>0.2556135859</v>
      </c>
      <c r="AA70" s="24">
        <v>0.25151742099999996</v>
      </c>
    </row>
    <row r="71" spans="1:27" x14ac:dyDescent="0.25">
      <c r="A71" s="28" t="s">
        <v>134</v>
      </c>
      <c r="B71" s="28" t="s">
        <v>74</v>
      </c>
      <c r="C71" s="24">
        <v>0</v>
      </c>
      <c r="D71" s="24">
        <v>0</v>
      </c>
      <c r="E71" s="24">
        <v>0</v>
      </c>
      <c r="F71" s="24">
        <v>3.611857E-6</v>
      </c>
      <c r="G71" s="24">
        <v>4.2408285999999997E-6</v>
      </c>
      <c r="H71" s="24">
        <v>4.6609747000000001E-6</v>
      </c>
      <c r="I71" s="24">
        <v>5.4011060000000004E-6</v>
      </c>
      <c r="J71" s="24">
        <v>5.1275686999999994E-6</v>
      </c>
      <c r="K71" s="24">
        <v>5.0374850000000003E-6</v>
      </c>
      <c r="L71" s="24">
        <v>5.6578549999999999E-6</v>
      </c>
      <c r="M71" s="24">
        <v>5.75048199999999E-6</v>
      </c>
      <c r="N71" s="24">
        <v>6.63987969999999E-6</v>
      </c>
      <c r="O71" s="24">
        <v>6.2114899999999999E-6</v>
      </c>
      <c r="P71" s="24">
        <v>5.9017309999999902E-6</v>
      </c>
      <c r="Q71" s="24">
        <v>9.6784550000000008E-6</v>
      </c>
      <c r="R71" s="24">
        <v>9.280442E-6</v>
      </c>
      <c r="S71" s="24">
        <v>1.0993708999999901E-5</v>
      </c>
      <c r="T71" s="24">
        <v>1.0378886E-5</v>
      </c>
      <c r="U71" s="24">
        <v>1.0892834999999999E-5</v>
      </c>
      <c r="V71" s="24">
        <v>1.08467685E-5</v>
      </c>
      <c r="W71" s="24">
        <v>1.2270053999999901E-5</v>
      </c>
      <c r="X71" s="24">
        <v>1.1459421E-5</v>
      </c>
      <c r="Y71" s="24">
        <v>1.0620436000000001E-5</v>
      </c>
      <c r="Z71" s="24">
        <v>1.4754312E-5</v>
      </c>
      <c r="AA71" s="24">
        <v>1.40326639999999E-5</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28624.985828623463</v>
      </c>
      <c r="D73" s="30">
        <v>26307.168734240789</v>
      </c>
      <c r="E73" s="30">
        <v>21071.898072797612</v>
      </c>
      <c r="F73" s="30">
        <v>17185.113248578546</v>
      </c>
      <c r="G73" s="30">
        <v>22559.087868300863</v>
      </c>
      <c r="H73" s="30">
        <v>23801.918582434835</v>
      </c>
      <c r="I73" s="30">
        <v>24246.615763492049</v>
      </c>
      <c r="J73" s="30">
        <v>22752.979812713384</v>
      </c>
      <c r="K73" s="30">
        <v>22155.172434517579</v>
      </c>
      <c r="L73" s="30">
        <v>22709.297785933042</v>
      </c>
      <c r="M73" s="30">
        <v>21424.839933923351</v>
      </c>
      <c r="N73" s="30">
        <v>20114.408998241015</v>
      </c>
      <c r="O73" s="30">
        <v>18665.621784602215</v>
      </c>
      <c r="P73" s="30">
        <v>18732.964627358255</v>
      </c>
      <c r="Q73" s="30">
        <v>16655.002050401912</v>
      </c>
      <c r="R73" s="30">
        <v>15750.855053694619</v>
      </c>
      <c r="S73" s="30">
        <v>14375.661368840409</v>
      </c>
      <c r="T73" s="30">
        <v>14059.459925085746</v>
      </c>
      <c r="U73" s="30">
        <v>14098.109815426436</v>
      </c>
      <c r="V73" s="30">
        <v>13533.548901134322</v>
      </c>
      <c r="W73" s="30">
        <v>13582.946572501603</v>
      </c>
      <c r="X73" s="30">
        <v>13612.235089319453</v>
      </c>
      <c r="Y73" s="30">
        <v>15940.97519130597</v>
      </c>
      <c r="Z73" s="30">
        <v>13929.986461869878</v>
      </c>
      <c r="AA73" s="30">
        <v>13816.024869250288</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4.9435204999999996E-3</v>
      </c>
      <c r="E78" s="24">
        <v>6.8047905000000004E-3</v>
      </c>
      <c r="F78" s="24">
        <v>6.5241239999999992E-3</v>
      </c>
      <c r="G78" s="24">
        <v>5.4607580000000005E-3</v>
      </c>
      <c r="H78" s="24">
        <v>5.16528129999999E-3</v>
      </c>
      <c r="I78" s="24">
        <v>4.8982625000000002E-3</v>
      </c>
      <c r="J78" s="24">
        <v>6.9390009999999907E-3</v>
      </c>
      <c r="K78" s="24">
        <v>7.0420604000000003E-3</v>
      </c>
      <c r="L78" s="24">
        <v>8.3380320000000004E-3</v>
      </c>
      <c r="M78" s="24">
        <v>7.6594814999999998E-3</v>
      </c>
      <c r="N78" s="24">
        <v>9.7622500000000001E-3</v>
      </c>
      <c r="O78" s="24">
        <v>9.6624049999999989E-3</v>
      </c>
      <c r="P78" s="24">
        <v>9.0061789999999996E-3</v>
      </c>
      <c r="Q78" s="24">
        <v>7.894982E-3</v>
      </c>
      <c r="R78" s="24">
        <v>7.4282890000000002E-3</v>
      </c>
      <c r="S78" s="24">
        <v>8.1904769999999998E-3</v>
      </c>
      <c r="T78" s="24">
        <v>7.7505509999999996E-3</v>
      </c>
      <c r="U78" s="24">
        <v>9.8705224999999994E-3</v>
      </c>
      <c r="V78" s="24">
        <v>8.7231470000000005E-3</v>
      </c>
      <c r="W78" s="24">
        <v>9.4780839999999908E-3</v>
      </c>
      <c r="X78" s="24">
        <v>9.345229E-3</v>
      </c>
      <c r="Y78" s="24">
        <v>8.7191960000000002E-3</v>
      </c>
      <c r="Z78" s="24">
        <v>8.0223120000000002E-3</v>
      </c>
      <c r="AA78" s="24">
        <v>7.6240209999999999E-3</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9.4436721999999994E-3</v>
      </c>
      <c r="D80" s="24">
        <v>5.2450724999999997E-3</v>
      </c>
      <c r="E80" s="24">
        <v>2.2196991425999997</v>
      </c>
      <c r="F80" s="24">
        <v>7.7429163000000013E-3</v>
      </c>
      <c r="G80" s="24">
        <v>4.9465996999999897E-3</v>
      </c>
      <c r="H80" s="24">
        <v>4.4432003308999999</v>
      </c>
      <c r="I80" s="24">
        <v>0.90128909960000003</v>
      </c>
      <c r="J80" s="24">
        <v>15.407960411399991</v>
      </c>
      <c r="K80" s="24">
        <v>8.0834410148</v>
      </c>
      <c r="L80" s="24">
        <v>33.661422079000005</v>
      </c>
      <c r="M80" s="24">
        <v>22.574909021900002</v>
      </c>
      <c r="N80" s="24">
        <v>68.809957348300003</v>
      </c>
      <c r="O80" s="24">
        <v>51.234371570999905</v>
      </c>
      <c r="P80" s="24">
        <v>109.14952213649998</v>
      </c>
      <c r="Q80" s="24">
        <v>67.887628263400003</v>
      </c>
      <c r="R80" s="24">
        <v>79.256041582999998</v>
      </c>
      <c r="S80" s="24">
        <v>142.88935077500003</v>
      </c>
      <c r="T80" s="24">
        <v>75.705589664000001</v>
      </c>
      <c r="U80" s="24">
        <v>230.80596254</v>
      </c>
      <c r="V80" s="24">
        <v>127.29591145099999</v>
      </c>
      <c r="W80" s="24">
        <v>336.40427999999997</v>
      </c>
      <c r="X80" s="24">
        <v>341.26536399999998</v>
      </c>
      <c r="Y80" s="24">
        <v>821.12940000000003</v>
      </c>
      <c r="Z80" s="24">
        <v>1091.7635859999998</v>
      </c>
      <c r="AA80" s="24">
        <v>1035.53432</v>
      </c>
    </row>
    <row r="81" spans="1:27" x14ac:dyDescent="0.25">
      <c r="A81" s="28" t="s">
        <v>135</v>
      </c>
      <c r="B81" s="28" t="s">
        <v>66</v>
      </c>
      <c r="C81" s="24">
        <v>50242.106681999998</v>
      </c>
      <c r="D81" s="24">
        <v>71589.677476000012</v>
      </c>
      <c r="E81" s="24">
        <v>50382.064625000014</v>
      </c>
      <c r="F81" s="24">
        <v>48514.679676999993</v>
      </c>
      <c r="G81" s="24">
        <v>54879.682975000003</v>
      </c>
      <c r="H81" s="24">
        <v>47121.035413999998</v>
      </c>
      <c r="I81" s="24">
        <v>44784.195867000002</v>
      </c>
      <c r="J81" s="24">
        <v>46700.530170000013</v>
      </c>
      <c r="K81" s="24">
        <v>39320.620720000006</v>
      </c>
      <c r="L81" s="24">
        <v>29779.452490000003</v>
      </c>
      <c r="M81" s="24">
        <v>42751.59689999999</v>
      </c>
      <c r="N81" s="24">
        <v>29701.042339999996</v>
      </c>
      <c r="O81" s="24">
        <v>28748.207440000006</v>
      </c>
      <c r="P81" s="24">
        <v>32492.101600000002</v>
      </c>
      <c r="Q81" s="24">
        <v>28060.179889999999</v>
      </c>
      <c r="R81" s="24">
        <v>26377.732309999999</v>
      </c>
      <c r="S81" s="24">
        <v>27717.150550000002</v>
      </c>
      <c r="T81" s="24">
        <v>23303.013119999996</v>
      </c>
      <c r="U81" s="24">
        <v>17778.463339999998</v>
      </c>
      <c r="V81" s="24">
        <v>25157.452280000001</v>
      </c>
      <c r="W81" s="24">
        <v>17623.137449999998</v>
      </c>
      <c r="X81" s="24">
        <v>17040.813939999996</v>
      </c>
      <c r="Y81" s="24">
        <v>19383.327880000004</v>
      </c>
      <c r="Z81" s="24">
        <v>16568.536289999996</v>
      </c>
      <c r="AA81" s="24">
        <v>15662.550439999999</v>
      </c>
    </row>
    <row r="82" spans="1:27" x14ac:dyDescent="0.25">
      <c r="A82" s="28" t="s">
        <v>135</v>
      </c>
      <c r="B82" s="28" t="s">
        <v>70</v>
      </c>
      <c r="C82" s="24">
        <v>4734.7008000000005</v>
      </c>
      <c r="D82" s="24">
        <v>6780.5131518481985</v>
      </c>
      <c r="E82" s="24">
        <v>8619.8550039600013</v>
      </c>
      <c r="F82" s="24">
        <v>9066.1484863990008</v>
      </c>
      <c r="G82" s="24">
        <v>9760.1766782150007</v>
      </c>
      <c r="H82" s="24">
        <v>10243.269188943999</v>
      </c>
      <c r="I82" s="24">
        <v>9116.3383328920008</v>
      </c>
      <c r="J82" s="24">
        <v>13230.846929731999</v>
      </c>
      <c r="K82" s="24">
        <v>13476.980837941999</v>
      </c>
      <c r="L82" s="24">
        <v>14777.739053069001</v>
      </c>
      <c r="M82" s="24">
        <v>14979.243180883002</v>
      </c>
      <c r="N82" s="24">
        <v>13835.651408362999</v>
      </c>
      <c r="O82" s="24">
        <v>13246.154492243004</v>
      </c>
      <c r="P82" s="24">
        <v>13193.511908696999</v>
      </c>
      <c r="Q82" s="24">
        <v>12226.834325889002</v>
      </c>
      <c r="R82" s="24">
        <v>12208.461252693</v>
      </c>
      <c r="S82" s="24">
        <v>10260.724906030999</v>
      </c>
      <c r="T82" s="24">
        <v>9925.4453492139983</v>
      </c>
      <c r="U82" s="24">
        <v>8894.8797325140004</v>
      </c>
      <c r="V82" s="24">
        <v>8395.9785796510005</v>
      </c>
      <c r="W82" s="24">
        <v>8107.6958686409998</v>
      </c>
      <c r="X82" s="24">
        <v>7646.1993536930004</v>
      </c>
      <c r="Y82" s="24">
        <v>7378.140921885999</v>
      </c>
      <c r="Z82" s="24">
        <v>6963.6196962463</v>
      </c>
      <c r="AA82" s="24">
        <v>7284.8291243200001</v>
      </c>
    </row>
    <row r="83" spans="1:27" x14ac:dyDescent="0.25">
      <c r="A83" s="28" t="s">
        <v>135</v>
      </c>
      <c r="B83" s="28" t="s">
        <v>69</v>
      </c>
      <c r="C83" s="24">
        <v>3.2671209999999999E-7</v>
      </c>
      <c r="D83" s="24">
        <v>2.2976842999999899E-7</v>
      </c>
      <c r="E83" s="24">
        <v>2.8916389999999999E-7</v>
      </c>
      <c r="F83" s="24">
        <v>3.4117529999999999E-7</v>
      </c>
      <c r="G83" s="24">
        <v>3.2042136000000002E-7</v>
      </c>
      <c r="H83" s="24">
        <v>1.9507668999999998E-6</v>
      </c>
      <c r="I83" s="24">
        <v>1.7758908999999998E-6</v>
      </c>
      <c r="J83" s="24">
        <v>2.076953E-6</v>
      </c>
      <c r="K83" s="24">
        <v>2.0936729999999999E-6</v>
      </c>
      <c r="L83" s="24">
        <v>1.9330583000000001E-6</v>
      </c>
      <c r="M83" s="24">
        <v>1.7982220999999999E-6</v>
      </c>
      <c r="N83" s="24">
        <v>7.4582715000000006E-6</v>
      </c>
      <c r="O83" s="24">
        <v>7.1439967E-6</v>
      </c>
      <c r="P83" s="24">
        <v>6.0951015999999993E-6</v>
      </c>
      <c r="Q83" s="24">
        <v>5.7954453E-6</v>
      </c>
      <c r="R83" s="24">
        <v>5.2553527000000005E-6</v>
      </c>
      <c r="S83" s="24">
        <v>6.5309530000000004E-5</v>
      </c>
      <c r="T83" s="24">
        <v>6.5661570000000006E-5</v>
      </c>
      <c r="U83" s="24">
        <v>0.10315881</v>
      </c>
      <c r="V83" s="24">
        <v>9.6469519999999906E-2</v>
      </c>
      <c r="W83" s="24">
        <v>9.1408509999999887E-2</v>
      </c>
      <c r="X83" s="24">
        <v>8.7036929999999998E-2</v>
      </c>
      <c r="Y83" s="24">
        <v>7.4565759999999995E-2</v>
      </c>
      <c r="Z83" s="24">
        <v>7.5582759999999999E-2</v>
      </c>
      <c r="AA83" s="24">
        <v>6.9236829999999999E-2</v>
      </c>
    </row>
    <row r="84" spans="1:27" x14ac:dyDescent="0.25">
      <c r="A84" s="28" t="s">
        <v>135</v>
      </c>
      <c r="B84" s="28" t="s">
        <v>36</v>
      </c>
      <c r="C84" s="24">
        <v>2.5272456000000004E-6</v>
      </c>
      <c r="D84" s="24">
        <v>3.9741129999999995E-6</v>
      </c>
      <c r="E84" s="24">
        <v>3.2279859999999999E-6</v>
      </c>
      <c r="F84" s="24">
        <v>3.1236593999999999E-6</v>
      </c>
      <c r="G84" s="24">
        <v>4.2940390000000007E-6</v>
      </c>
      <c r="H84" s="24">
        <v>1.8845355000000001E-5</v>
      </c>
      <c r="I84" s="24">
        <v>1.9237461999999999E-5</v>
      </c>
      <c r="J84" s="24">
        <v>2.3061502999999899E-5</v>
      </c>
      <c r="K84" s="24">
        <v>2.0747538999999997E-5</v>
      </c>
      <c r="L84" s="24">
        <v>2.2775097E-5</v>
      </c>
      <c r="M84" s="24">
        <v>2.4360307999999901E-5</v>
      </c>
      <c r="N84" s="24">
        <v>2.1117081999999999E-5</v>
      </c>
      <c r="O84" s="24">
        <v>1.8790860000000001E-5</v>
      </c>
      <c r="P84" s="24">
        <v>1.9076004999999999E-5</v>
      </c>
      <c r="Q84" s="24">
        <v>2.2620814E-5</v>
      </c>
      <c r="R84" s="24">
        <v>2.1467668999999901E-5</v>
      </c>
      <c r="S84" s="24">
        <v>2.1011802999999999E-5</v>
      </c>
      <c r="T84" s="24">
        <v>1.7539791999999999E-5</v>
      </c>
      <c r="U84" s="24">
        <v>1.7292273999999999E-5</v>
      </c>
      <c r="V84" s="24">
        <v>2.0925432000000002E-5</v>
      </c>
      <c r="W84" s="24">
        <v>1.6459341999999998E-5</v>
      </c>
      <c r="X84" s="24">
        <v>1.3781672000000001E-5</v>
      </c>
      <c r="Y84" s="24">
        <v>1.6064988E-5</v>
      </c>
      <c r="Z84" s="24">
        <v>1.5928169999999999E-5</v>
      </c>
      <c r="AA84" s="24">
        <v>1.4783734999999999E-5</v>
      </c>
    </row>
    <row r="85" spans="1:27" x14ac:dyDescent="0.25">
      <c r="A85" s="28" t="s">
        <v>135</v>
      </c>
      <c r="B85" s="28" t="s">
        <v>74</v>
      </c>
      <c r="C85" s="24">
        <v>0</v>
      </c>
      <c r="D85" s="24">
        <v>0</v>
      </c>
      <c r="E85" s="24">
        <v>0</v>
      </c>
      <c r="F85" s="24">
        <v>4.5784315999999902E-6</v>
      </c>
      <c r="G85" s="24">
        <v>7.0944595999999894E-6</v>
      </c>
      <c r="H85" s="24">
        <v>7.3318653999999999E-6</v>
      </c>
      <c r="I85" s="24">
        <v>7.5275306999999902E-6</v>
      </c>
      <c r="J85" s="24">
        <v>1.1082778E-5</v>
      </c>
      <c r="K85" s="24">
        <v>1.0784116999999999E-5</v>
      </c>
      <c r="L85" s="24">
        <v>0.22709370000000001</v>
      </c>
      <c r="M85" s="24">
        <v>0.33090552000000001</v>
      </c>
      <c r="N85" s="24">
        <v>0.95102470000000006</v>
      </c>
      <c r="O85" s="24">
        <v>0.8357599</v>
      </c>
      <c r="P85" s="24">
        <v>0.7475196999999999</v>
      </c>
      <c r="Q85" s="24">
        <v>0.94939965999999898</v>
      </c>
      <c r="R85" s="24">
        <v>0.91029442999999999</v>
      </c>
      <c r="S85" s="24">
        <v>1.1237614</v>
      </c>
      <c r="T85" s="24">
        <v>1.1150818</v>
      </c>
      <c r="U85" s="24">
        <v>1.3511409000000001</v>
      </c>
      <c r="V85" s="24">
        <v>0.84084484999999998</v>
      </c>
      <c r="W85" s="24">
        <v>1.0819772999999999</v>
      </c>
      <c r="X85" s="24">
        <v>0.99202984999999999</v>
      </c>
      <c r="Y85" s="24">
        <v>0.76162779999999997</v>
      </c>
      <c r="Z85" s="24">
        <v>0.79717773000000003</v>
      </c>
      <c r="AA85" s="24">
        <v>0.83772564999999999</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54976.816925998908</v>
      </c>
      <c r="D87" s="30">
        <v>78370.200816670986</v>
      </c>
      <c r="E87" s="30">
        <v>59004.146133182279</v>
      </c>
      <c r="F87" s="30">
        <v>57580.842430780474</v>
      </c>
      <c r="G87" s="30">
        <v>64639.870060893125</v>
      </c>
      <c r="H87" s="30">
        <v>57368.752970506968</v>
      </c>
      <c r="I87" s="30">
        <v>53901.440389030002</v>
      </c>
      <c r="J87" s="30">
        <v>59946.792001221358</v>
      </c>
      <c r="K87" s="30">
        <v>52805.692043110874</v>
      </c>
      <c r="L87" s="30">
        <v>44590.861305113067</v>
      </c>
      <c r="M87" s="30">
        <v>57753.422651184614</v>
      </c>
      <c r="N87" s="30">
        <v>43605.513475419568</v>
      </c>
      <c r="O87" s="30">
        <v>42045.605973363003</v>
      </c>
      <c r="P87" s="30">
        <v>45794.772043107601</v>
      </c>
      <c r="Q87" s="30">
        <v>40354.909744929842</v>
      </c>
      <c r="R87" s="30">
        <v>38665.45703782035</v>
      </c>
      <c r="S87" s="30">
        <v>38120.773062592525</v>
      </c>
      <c r="T87" s="30">
        <v>33304.171875090564</v>
      </c>
      <c r="U87" s="30">
        <v>26904.262064386501</v>
      </c>
      <c r="V87" s="30">
        <v>33680.831963769007</v>
      </c>
      <c r="W87" s="30">
        <v>26067.338485234999</v>
      </c>
      <c r="X87" s="30">
        <v>25028.375039851995</v>
      </c>
      <c r="Y87" s="30">
        <v>27582.681486842001</v>
      </c>
      <c r="Z87" s="30">
        <v>24624.003177318296</v>
      </c>
      <c r="AA87" s="30">
        <v>23982.990745170999</v>
      </c>
    </row>
    <row r="90" spans="1:27" collapsed="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x14ac:dyDescent="0.25">
      <c r="A92" s="28" t="s">
        <v>40</v>
      </c>
      <c r="B92" s="28" t="s">
        <v>71</v>
      </c>
      <c r="C92" s="34">
        <v>0.1750529596499999</v>
      </c>
      <c r="D92" s="34">
        <v>0.2335928518</v>
      </c>
      <c r="E92" s="34">
        <v>0.22447246329999998</v>
      </c>
      <c r="F92" s="34">
        <v>0.23290491799999991</v>
      </c>
      <c r="G92" s="34">
        <v>0.24333315319999999</v>
      </c>
      <c r="H92" s="34">
        <v>0.20174467809999991</v>
      </c>
      <c r="I92" s="34">
        <v>0.19168100460000004</v>
      </c>
      <c r="J92" s="34">
        <v>0.17689637899999991</v>
      </c>
      <c r="K92" s="34">
        <v>0.16294853603000001</v>
      </c>
      <c r="L92" s="34">
        <v>0.1539694892999999</v>
      </c>
      <c r="M92" s="34">
        <v>0.1366746986999999</v>
      </c>
      <c r="N92" s="34">
        <v>0.1352183401999999</v>
      </c>
      <c r="O92" s="34">
        <v>0.10695987389999992</v>
      </c>
      <c r="P92" s="34">
        <v>8.4340168699999996E-2</v>
      </c>
      <c r="Q92" s="34">
        <v>9.3465697099999898E-2</v>
      </c>
      <c r="R92" s="34">
        <v>8.981682899999989E-2</v>
      </c>
      <c r="S92" s="34">
        <v>8.2439557080000003E-2</v>
      </c>
      <c r="T92" s="34">
        <v>7.8154284399999996E-2</v>
      </c>
      <c r="U92" s="34">
        <v>7.8658619499999999E-2</v>
      </c>
      <c r="V92" s="34">
        <v>6.5256985559999897E-2</v>
      </c>
      <c r="W92" s="34">
        <v>4.3273003599999998E-2</v>
      </c>
      <c r="X92" s="34">
        <v>2.4452772349999999E-2</v>
      </c>
      <c r="Y92" s="34">
        <v>1.8941408559999998E-2</v>
      </c>
      <c r="Z92" s="34">
        <v>2.0376694530000003E-2</v>
      </c>
      <c r="AA92" s="34">
        <v>1.8403485639999998E-2</v>
      </c>
    </row>
    <row r="93" spans="1:27" x14ac:dyDescent="0.25">
      <c r="A93" s="28" t="s">
        <v>40</v>
      </c>
      <c r="B93" s="28" t="s">
        <v>122</v>
      </c>
      <c r="C93" s="24">
        <v>597.68100300000003</v>
      </c>
      <c r="D93" s="24">
        <v>3932.8545100000001</v>
      </c>
      <c r="E93" s="24">
        <v>5285.4570999999996</v>
      </c>
      <c r="F93" s="24">
        <v>6487.9525300000005</v>
      </c>
      <c r="G93" s="24">
        <v>15616.621440000001</v>
      </c>
      <c r="H93" s="24">
        <v>23522.17482</v>
      </c>
      <c r="I93" s="24">
        <v>24652.463869999996</v>
      </c>
      <c r="J93" s="24">
        <v>22897.915300000001</v>
      </c>
      <c r="K93" s="24">
        <v>18210.833729999998</v>
      </c>
      <c r="L93" s="24">
        <v>20683.719239999999</v>
      </c>
      <c r="M93" s="24">
        <v>23784.516239999997</v>
      </c>
      <c r="N93" s="24">
        <v>22017.623970000001</v>
      </c>
      <c r="O93" s="24">
        <v>20231.133259999995</v>
      </c>
      <c r="P93" s="24">
        <v>18353.269519999998</v>
      </c>
      <c r="Q93" s="24">
        <v>21379.495009999999</v>
      </c>
      <c r="R93" s="24">
        <v>19295.956160000002</v>
      </c>
      <c r="S93" s="24">
        <v>19727.263380000004</v>
      </c>
      <c r="T93" s="24">
        <v>17597.780919999997</v>
      </c>
      <c r="U93" s="24">
        <v>16809.682120000001</v>
      </c>
      <c r="V93" s="24">
        <v>13714.208869999999</v>
      </c>
      <c r="W93" s="24">
        <v>14529.26858</v>
      </c>
      <c r="X93" s="24">
        <v>13488.69774</v>
      </c>
      <c r="Y93" s="24">
        <v>9517.6452499999996</v>
      </c>
      <c r="Z93" s="24">
        <v>11239.931909999999</v>
      </c>
      <c r="AA93" s="24">
        <v>10204.05595</v>
      </c>
    </row>
    <row r="94" spans="1:27" x14ac:dyDescent="0.25">
      <c r="A94" s="28" t="s">
        <v>40</v>
      </c>
      <c r="B94" s="28" t="s">
        <v>76</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row>
    <row r="95" spans="1:27"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row>
    <row r="98" spans="1:27" x14ac:dyDescent="0.25">
      <c r="A98" s="28" t="s">
        <v>131</v>
      </c>
      <c r="B98" s="28" t="s">
        <v>122</v>
      </c>
      <c r="C98" s="24">
        <v>283.404223</v>
      </c>
      <c r="D98" s="24">
        <v>2591.0966100000005</v>
      </c>
      <c r="E98" s="24">
        <v>2975.9060999999997</v>
      </c>
      <c r="F98" s="24">
        <v>4223.9200300000002</v>
      </c>
      <c r="G98" s="24">
        <v>12918.058640000001</v>
      </c>
      <c r="H98" s="24">
        <v>20610.929820000001</v>
      </c>
      <c r="I98" s="24">
        <v>21680.368369999997</v>
      </c>
      <c r="J98" s="24">
        <v>20364.882300000001</v>
      </c>
      <c r="K98" s="24">
        <v>15975.74323</v>
      </c>
      <c r="L98" s="24">
        <v>18075.339039999999</v>
      </c>
      <c r="M98" s="24">
        <v>21330.194039999998</v>
      </c>
      <c r="N98" s="24">
        <v>19551.235769999999</v>
      </c>
      <c r="O98" s="24">
        <v>18090.899759999997</v>
      </c>
      <c r="P98" s="24">
        <v>16657.307519999998</v>
      </c>
      <c r="Q98" s="24">
        <v>19559.288909999999</v>
      </c>
      <c r="R98" s="24">
        <v>17769.498960000001</v>
      </c>
      <c r="S98" s="24">
        <v>18250.138280000003</v>
      </c>
      <c r="T98" s="24">
        <v>16226.426419999998</v>
      </c>
      <c r="U98" s="24">
        <v>15364.33202</v>
      </c>
      <c r="V98" s="24">
        <v>12298.123369999999</v>
      </c>
      <c r="W98" s="24">
        <v>13196.10218</v>
      </c>
      <c r="X98" s="24">
        <v>12324.91194</v>
      </c>
      <c r="Y98" s="24">
        <v>8903.2304999999997</v>
      </c>
      <c r="Z98" s="24">
        <v>10444.178969999999</v>
      </c>
      <c r="AA98" s="24">
        <v>9487.8260100000007</v>
      </c>
    </row>
    <row r="99" spans="1:27" x14ac:dyDescent="0.25">
      <c r="A99" s="28" t="s">
        <v>131</v>
      </c>
      <c r="B99" s="28" t="s">
        <v>76</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row>
    <row r="100" spans="1:27"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9.3892824999999998E-4</v>
      </c>
      <c r="D102" s="24">
        <v>1.0981398600000001E-2</v>
      </c>
      <c r="E102" s="24">
        <v>1.6859113000000002E-2</v>
      </c>
      <c r="F102" s="24">
        <v>1.8892947799999997E-2</v>
      </c>
      <c r="G102" s="24">
        <v>2.0295746699999992E-2</v>
      </c>
      <c r="H102" s="24">
        <v>1.84950859E-2</v>
      </c>
      <c r="I102" s="24">
        <v>1.9044211299999999E-2</v>
      </c>
      <c r="J102" s="24">
        <v>1.4270582799999999E-2</v>
      </c>
      <c r="K102" s="24">
        <v>1.3903374729999999E-2</v>
      </c>
      <c r="L102" s="24">
        <v>1.4925193499999899E-2</v>
      </c>
      <c r="M102" s="24">
        <v>1.3803041E-2</v>
      </c>
      <c r="N102" s="24">
        <v>1.4298238699999999E-2</v>
      </c>
      <c r="O102" s="24">
        <v>1.2234402299999999E-2</v>
      </c>
      <c r="P102" s="24">
        <v>1.0570668399999998E-2</v>
      </c>
      <c r="Q102" s="24">
        <v>1.1520063699999999E-2</v>
      </c>
      <c r="R102" s="24">
        <v>1.00315002E-2</v>
      </c>
      <c r="S102" s="24">
        <v>8.6020952800000012E-3</v>
      </c>
      <c r="T102" s="24">
        <v>8.8165537999999998E-3</v>
      </c>
      <c r="U102" s="24">
        <v>9.6467377000000014E-3</v>
      </c>
      <c r="V102" s="24">
        <v>9.7787968599999994E-3</v>
      </c>
      <c r="W102" s="24">
        <v>9.0374397999999998E-3</v>
      </c>
      <c r="X102" s="24">
        <v>7.7723284500000002E-3</v>
      </c>
      <c r="Y102" s="24">
        <v>5.5164643599999999E-3</v>
      </c>
      <c r="Z102" s="24">
        <v>6.4698506300000002E-3</v>
      </c>
      <c r="AA102" s="24">
        <v>5.6283780399999997E-3</v>
      </c>
    </row>
    <row r="103" spans="1:27" x14ac:dyDescent="0.25">
      <c r="A103" s="28" t="s">
        <v>132</v>
      </c>
      <c r="B103" s="28" t="s">
        <v>122</v>
      </c>
      <c r="C103" s="24">
        <v>314.27678000000003</v>
      </c>
      <c r="D103" s="24">
        <v>1341.7578999999998</v>
      </c>
      <c r="E103" s="24">
        <v>2309.5509999999999</v>
      </c>
      <c r="F103" s="24">
        <v>2264.0324999999998</v>
      </c>
      <c r="G103" s="24">
        <v>2698.5627999999997</v>
      </c>
      <c r="H103" s="24">
        <v>2911.2449999999999</v>
      </c>
      <c r="I103" s="24">
        <v>2972.0954999999999</v>
      </c>
      <c r="J103" s="24">
        <v>2533.0329999999999</v>
      </c>
      <c r="K103" s="24">
        <v>2235.0904999999998</v>
      </c>
      <c r="L103" s="24">
        <v>2608.3802000000001</v>
      </c>
      <c r="M103" s="24">
        <v>2454.3222000000001</v>
      </c>
      <c r="N103" s="24">
        <v>2466.3882000000003</v>
      </c>
      <c r="O103" s="24">
        <v>2140.2334999999998</v>
      </c>
      <c r="P103" s="24">
        <v>1695.962</v>
      </c>
      <c r="Q103" s="24">
        <v>1820.2061000000001</v>
      </c>
      <c r="R103" s="24">
        <v>1526.4572000000001</v>
      </c>
      <c r="S103" s="24">
        <v>1477.1251000000002</v>
      </c>
      <c r="T103" s="24">
        <v>1371.3544999999999</v>
      </c>
      <c r="U103" s="24">
        <v>1445.3501000000001</v>
      </c>
      <c r="V103" s="24">
        <v>1416.0854999999999</v>
      </c>
      <c r="W103" s="24">
        <v>1333.1663999999998</v>
      </c>
      <c r="X103" s="24">
        <v>1163.7858000000001</v>
      </c>
      <c r="Y103" s="24">
        <v>614.41475000000003</v>
      </c>
      <c r="Z103" s="24">
        <v>795.75293999999997</v>
      </c>
      <c r="AA103" s="24">
        <v>716.22993999999994</v>
      </c>
    </row>
    <row r="104" spans="1:27" x14ac:dyDescent="0.25">
      <c r="A104" s="28" t="s">
        <v>132</v>
      </c>
      <c r="B104" s="28" t="s">
        <v>76</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row>
    <row r="105" spans="1:27"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9.9286533399999988E-2</v>
      </c>
      <c r="D107" s="24">
        <v>0.15053261200000001</v>
      </c>
      <c r="E107" s="24">
        <v>0.13277082469999998</v>
      </c>
      <c r="F107" s="24">
        <v>0.1468638535</v>
      </c>
      <c r="G107" s="24">
        <v>0.15778510100000001</v>
      </c>
      <c r="H107" s="24">
        <v>0.13125084200000001</v>
      </c>
      <c r="I107" s="24">
        <v>0.12345976290000002</v>
      </c>
      <c r="J107" s="24">
        <v>0.1147318727</v>
      </c>
      <c r="K107" s="24">
        <v>0.1058422327</v>
      </c>
      <c r="L107" s="24">
        <v>9.8778974500000005E-2</v>
      </c>
      <c r="M107" s="24">
        <v>8.8751862299999998E-2</v>
      </c>
      <c r="N107" s="24">
        <v>8.4352294999999994E-2</v>
      </c>
      <c r="O107" s="24">
        <v>6.2352002999999906E-2</v>
      </c>
      <c r="P107" s="24">
        <v>5.3695181799999998E-2</v>
      </c>
      <c r="Q107" s="24">
        <v>6.1199852599999896E-2</v>
      </c>
      <c r="R107" s="24">
        <v>5.9301087299999895E-2</v>
      </c>
      <c r="S107" s="24">
        <v>5.4724307399999998E-2</v>
      </c>
      <c r="T107" s="24">
        <v>5.1038412999999998E-2</v>
      </c>
      <c r="U107" s="24">
        <v>5.1348151000000002E-2</v>
      </c>
      <c r="V107" s="24">
        <v>4.1459823600000001E-2</v>
      </c>
      <c r="W107" s="24">
        <v>1.91921218E-2</v>
      </c>
      <c r="X107" s="24">
        <v>3.1626791999999999E-3</v>
      </c>
      <c r="Y107" s="24">
        <v>2.3109136000000001E-3</v>
      </c>
      <c r="Z107" s="24">
        <v>2.5860734000000001E-3</v>
      </c>
      <c r="AA107" s="24">
        <v>2.5688895999999998E-3</v>
      </c>
    </row>
    <row r="108" spans="1:27" x14ac:dyDescent="0.25">
      <c r="A108" s="28" t="s">
        <v>133</v>
      </c>
      <c r="B108" s="28" t="s">
        <v>122</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row>
    <row r="109" spans="1:27" x14ac:dyDescent="0.25">
      <c r="A109" s="28" t="s">
        <v>133</v>
      </c>
      <c r="B109" s="28" t="s">
        <v>76</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row>
    <row r="110" spans="1:27"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7.4827497999999895E-2</v>
      </c>
      <c r="D112" s="24">
        <v>7.2078841199999993E-2</v>
      </c>
      <c r="E112" s="24">
        <v>7.4842525599999987E-2</v>
      </c>
      <c r="F112" s="24">
        <v>6.7148116699999885E-2</v>
      </c>
      <c r="G112" s="24">
        <v>6.5252305499999982E-2</v>
      </c>
      <c r="H112" s="24">
        <v>5.1998750199999902E-2</v>
      </c>
      <c r="I112" s="24">
        <v>4.9177030400000002E-2</v>
      </c>
      <c r="J112" s="24">
        <v>4.7893923499999901E-2</v>
      </c>
      <c r="K112" s="24">
        <v>4.3202928600000003E-2</v>
      </c>
      <c r="L112" s="24">
        <v>4.0265321299999997E-2</v>
      </c>
      <c r="M112" s="24">
        <v>3.4119795399999903E-2</v>
      </c>
      <c r="N112" s="24">
        <v>3.6567806499999904E-2</v>
      </c>
      <c r="O112" s="24">
        <v>3.2373468600000004E-2</v>
      </c>
      <c r="P112" s="24">
        <v>2.00743185E-2</v>
      </c>
      <c r="Q112" s="24">
        <v>2.0745780799999999E-2</v>
      </c>
      <c r="R112" s="24">
        <v>2.04842415E-2</v>
      </c>
      <c r="S112" s="24">
        <v>1.9113154399999992E-2</v>
      </c>
      <c r="T112" s="24">
        <v>1.82993176E-2</v>
      </c>
      <c r="U112" s="24">
        <v>1.7663730799999999E-2</v>
      </c>
      <c r="V112" s="24">
        <v>1.4018365099999899E-2</v>
      </c>
      <c r="W112" s="24">
        <v>1.5043441999999999E-2</v>
      </c>
      <c r="X112" s="24">
        <v>1.3517764699999999E-2</v>
      </c>
      <c r="Y112" s="24">
        <v>1.11140306E-2</v>
      </c>
      <c r="Z112" s="24">
        <v>1.1320770500000001E-2</v>
      </c>
      <c r="AA112" s="24">
        <v>1.0206218E-2</v>
      </c>
    </row>
    <row r="113" spans="1:27" x14ac:dyDescent="0.25">
      <c r="A113" s="28" t="s">
        <v>134</v>
      </c>
      <c r="B113" s="28" t="s">
        <v>122</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row>
    <row r="114" spans="1:27" x14ac:dyDescent="0.25">
      <c r="A114" s="28" t="s">
        <v>134</v>
      </c>
      <c r="B114" s="28" t="s">
        <v>76</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x14ac:dyDescent="0.25">
      <c r="A118" s="28" t="s">
        <v>135</v>
      </c>
      <c r="B118" s="28" t="s">
        <v>122</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row>
    <row r="119" spans="1:27" x14ac:dyDescent="0.25">
      <c r="A119" s="28" t="s">
        <v>135</v>
      </c>
      <c r="B119" s="28" t="s">
        <v>76</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row>
    <row r="121" spans="1:27" collapsed="1" x14ac:dyDescent="0.25"/>
  </sheetData>
  <sheetProtection algorithmName="SHA-512" hashValue="uFufXBvXKlyyCvMRyB5z4SorTUE9PnzSkWGGPmOcdcKxV4qNdP31io3Q/51za+O3UOBBIx32J3OkGO4c9ZdkjA==" saltValue="/I4omyJlTvh5UggHikqQX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90F4-D151-48F5-8A66-0C0857FEB030}">
  <sheetPr codeName="Sheet10">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143</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30</v>
      </c>
      <c r="B2" s="35" t="s">
        <v>144</v>
      </c>
      <c r="C2" s="35"/>
      <c r="D2" s="35"/>
      <c r="E2" s="35"/>
      <c r="F2" s="35"/>
      <c r="G2" s="35"/>
      <c r="H2" s="35"/>
      <c r="I2" s="35"/>
      <c r="J2" s="35"/>
      <c r="K2" s="35"/>
      <c r="L2" s="35"/>
      <c r="M2" s="35"/>
      <c r="N2" s="35"/>
      <c r="O2" s="35"/>
      <c r="P2" s="35"/>
      <c r="Q2" s="35"/>
      <c r="R2" s="35"/>
      <c r="S2" s="35"/>
      <c r="T2" s="35"/>
      <c r="U2" s="35"/>
      <c r="V2" s="35"/>
    </row>
    <row r="3" spans="1:27" x14ac:dyDescent="0.25">
      <c r="B3" s="35"/>
      <c r="C3" s="35"/>
      <c r="D3" s="35"/>
      <c r="E3" s="35"/>
      <c r="F3" s="35"/>
      <c r="G3" s="35"/>
      <c r="H3" s="35"/>
      <c r="I3" s="35"/>
      <c r="J3" s="35"/>
      <c r="K3" s="35"/>
      <c r="L3" s="35"/>
      <c r="M3" s="35"/>
      <c r="N3" s="35"/>
      <c r="O3" s="35"/>
      <c r="P3" s="35"/>
      <c r="Q3" s="35"/>
      <c r="R3" s="35"/>
      <c r="S3" s="35"/>
      <c r="T3" s="35"/>
      <c r="U3" s="35"/>
      <c r="V3" s="35"/>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-303807.21450319095</v>
      </c>
      <c r="G6" s="24">
        <v>607071.62356749526</v>
      </c>
      <c r="H6" s="24">
        <v>-829465.73610628443</v>
      </c>
      <c r="I6" s="24">
        <v>-182131.54644665081</v>
      </c>
      <c r="J6" s="24">
        <v>-1.0321966726492032E-3</v>
      </c>
      <c r="K6" s="24">
        <v>-140942.57470866168</v>
      </c>
      <c r="L6" s="24">
        <v>-5.3454403730512925E-2</v>
      </c>
      <c r="M6" s="24">
        <v>348636.89151297923</v>
      </c>
      <c r="N6" s="24">
        <v>418352.20827598585</v>
      </c>
      <c r="O6" s="24">
        <v>-73792.829973747153</v>
      </c>
      <c r="P6" s="24">
        <v>-15141.568894345797</v>
      </c>
      <c r="Q6" s="24">
        <v>-1.8806085276805897E-5</v>
      </c>
      <c r="R6" s="24">
        <v>-1.502422358781452E-5</v>
      </c>
      <c r="S6" s="24">
        <v>0</v>
      </c>
      <c r="T6" s="24">
        <v>-6.7050108368374743E-4</v>
      </c>
      <c r="U6" s="24">
        <v>-4.4844173311161205E-5</v>
      </c>
      <c r="V6" s="24">
        <v>-51100.247540941622</v>
      </c>
      <c r="W6" s="24">
        <v>-102.02029355992856</v>
      </c>
      <c r="X6" s="24">
        <v>0</v>
      </c>
      <c r="Y6" s="24">
        <v>-7.4530838532166886E-5</v>
      </c>
      <c r="Z6" s="24">
        <v>-0.12685559024874554</v>
      </c>
      <c r="AA6" s="24">
        <v>-2.0379704475034879E-5</v>
      </c>
    </row>
    <row r="7" spans="1:27" x14ac:dyDescent="0.25">
      <c r="A7" s="28" t="s">
        <v>40</v>
      </c>
      <c r="B7" s="28" t="s">
        <v>72</v>
      </c>
      <c r="C7" s="24">
        <v>0</v>
      </c>
      <c r="D7" s="24">
        <v>0</v>
      </c>
      <c r="E7" s="24">
        <v>0</v>
      </c>
      <c r="F7" s="24">
        <v>-726159.27697150351</v>
      </c>
      <c r="G7" s="24">
        <v>-1764173.1896905473</v>
      </c>
      <c r="H7" s="24">
        <v>-1088253.6489807791</v>
      </c>
      <c r="I7" s="24">
        <v>-548382.30556630716</v>
      </c>
      <c r="J7" s="24">
        <v>-436716.65913671709</v>
      </c>
      <c r="K7" s="24">
        <v>0</v>
      </c>
      <c r="L7" s="24">
        <v>0</v>
      </c>
      <c r="M7" s="24">
        <v>0</v>
      </c>
      <c r="N7" s="24">
        <v>0</v>
      </c>
      <c r="O7" s="24">
        <v>0</v>
      </c>
      <c r="P7" s="24">
        <v>-6.1061902749192E-5</v>
      </c>
      <c r="Q7" s="24">
        <v>-2.381771577762546E-2</v>
      </c>
      <c r="R7" s="24">
        <v>-21968.41842890071</v>
      </c>
      <c r="S7" s="24">
        <v>0.6718322187779866</v>
      </c>
      <c r="T7" s="24">
        <v>0.38815340145549421</v>
      </c>
      <c r="U7" s="24">
        <v>0</v>
      </c>
      <c r="V7" s="24">
        <v>0</v>
      </c>
      <c r="W7" s="24">
        <v>0</v>
      </c>
      <c r="X7" s="24">
        <v>0</v>
      </c>
      <c r="Y7" s="24">
        <v>-2.0398361505441301E-5</v>
      </c>
      <c r="Z7" s="24">
        <v>-7.5550949000580798E-6</v>
      </c>
      <c r="AA7" s="24">
        <v>-8.5995727316911449E-2</v>
      </c>
    </row>
    <row r="8" spans="1:27" x14ac:dyDescent="0.25">
      <c r="A8" s="28" t="s">
        <v>40</v>
      </c>
      <c r="B8" s="28" t="s">
        <v>20</v>
      </c>
      <c r="C8" s="24">
        <v>0</v>
      </c>
      <c r="D8" s="24">
        <v>0.14002018455265958</v>
      </c>
      <c r="E8" s="24">
        <v>2.9046041593497947E-2</v>
      </c>
      <c r="F8" s="24">
        <v>1.891554504992313E-2</v>
      </c>
      <c r="G8" s="24">
        <v>2.4732477705715675E-3</v>
      </c>
      <c r="H8" s="24">
        <v>8.0521912536689994E-5</v>
      </c>
      <c r="I8" s="24">
        <v>4.6476113706463377E-3</v>
      </c>
      <c r="J8" s="24">
        <v>9.0960760214744071E-3</v>
      </c>
      <c r="K8" s="24">
        <v>1.915453729414883E-3</v>
      </c>
      <c r="L8" s="24">
        <v>6.970348397378299E-3</v>
      </c>
      <c r="M8" s="24">
        <v>5.1803434130017331E-3</v>
      </c>
      <c r="N8" s="24">
        <v>1.6802962963561062E-2</v>
      </c>
      <c r="O8" s="24">
        <v>9.8090337732706732E-3</v>
      </c>
      <c r="P8" s="24">
        <v>1.6516298922953439E-3</v>
      </c>
      <c r="Q8" s="24">
        <v>1.0885140392555975E-2</v>
      </c>
      <c r="R8" s="24">
        <v>1.7856691190073137E-3</v>
      </c>
      <c r="S8" s="24">
        <v>2.502268660716114E-2</v>
      </c>
      <c r="T8" s="24">
        <v>7.0626673320961999E-5</v>
      </c>
      <c r="U8" s="24">
        <v>1.3896796834011481E-2</v>
      </c>
      <c r="V8" s="24">
        <v>4.5197104203398122E-5</v>
      </c>
      <c r="W8" s="24">
        <v>1.1492832250706197E-2</v>
      </c>
      <c r="X8" s="24">
        <v>1.8295269695958866E-2</v>
      </c>
      <c r="Y8" s="24">
        <v>1.6360116508264439E-3</v>
      </c>
      <c r="Z8" s="24">
        <v>1.6582440077610588E-5</v>
      </c>
      <c r="AA8" s="24">
        <v>3.3663855737129109E-6</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0.11062577203326648</v>
      </c>
      <c r="D10" s="24">
        <v>1.2264527387655669E-2</v>
      </c>
      <c r="E10" s="24">
        <v>2.3605490361161677E-2</v>
      </c>
      <c r="F10" s="24">
        <v>9.9400557845780585E-3</v>
      </c>
      <c r="G10" s="24">
        <v>3.0009013406351076E-3</v>
      </c>
      <c r="H10" s="24">
        <v>1.408401800100273E-3</v>
      </c>
      <c r="I10" s="24">
        <v>2.0622146636945621E-3</v>
      </c>
      <c r="J10" s="24">
        <v>4.279382567626621E-3</v>
      </c>
      <c r="K10" s="24">
        <v>2.0035745868406769E-3</v>
      </c>
      <c r="L10" s="24">
        <v>2.6827847812859449E-3</v>
      </c>
      <c r="M10" s="24">
        <v>1.8552557873253051E-2</v>
      </c>
      <c r="N10" s="24">
        <v>4.7706663011947061E-3</v>
      </c>
      <c r="O10" s="24">
        <v>4.9704535808501359E-3</v>
      </c>
      <c r="P10" s="24">
        <v>2.2372754470144909E-3</v>
      </c>
      <c r="Q10" s="24">
        <v>1697.7583771854663</v>
      </c>
      <c r="R10" s="24">
        <v>7398.3644627583144</v>
      </c>
      <c r="S10" s="24">
        <v>49224.096605823805</v>
      </c>
      <c r="T10" s="24">
        <v>1.8910860328161158E-4</v>
      </c>
      <c r="U10" s="24">
        <v>1424.024394291521</v>
      </c>
      <c r="V10" s="24">
        <v>2.4595493306825223E-3</v>
      </c>
      <c r="W10" s="24">
        <v>3342.5858561249815</v>
      </c>
      <c r="X10" s="24">
        <v>578.88782216982065</v>
      </c>
      <c r="Y10" s="24">
        <v>5501.4020545074645</v>
      </c>
      <c r="Z10" s="24">
        <v>6067.3725797300212</v>
      </c>
      <c r="AA10" s="24">
        <v>1.5569164455639898E-5</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593608.40849290963</v>
      </c>
      <c r="E12" s="24">
        <v>518332.13313200255</v>
      </c>
      <c r="F12" s="24">
        <v>213003.88813170543</v>
      </c>
      <c r="G12" s="24">
        <v>1087111.1623163787</v>
      </c>
      <c r="H12" s="24">
        <v>1789124.86961025</v>
      </c>
      <c r="I12" s="24">
        <v>205047.15695849768</v>
      </c>
      <c r="J12" s="24">
        <v>888265.93234679266</v>
      </c>
      <c r="K12" s="24">
        <v>574180.9328802895</v>
      </c>
      <c r="L12" s="24">
        <v>148280.59371907008</v>
      </c>
      <c r="M12" s="24">
        <v>0.12960532508549752</v>
      </c>
      <c r="N12" s="24">
        <v>921501.78625385591</v>
      </c>
      <c r="O12" s="24">
        <v>280643.85333934444</v>
      </c>
      <c r="P12" s="24">
        <v>10298.505856068721</v>
      </c>
      <c r="Q12" s="24">
        <v>312370.15973527485</v>
      </c>
      <c r="R12" s="24">
        <v>36639.713410757424</v>
      </c>
      <c r="S12" s="24">
        <v>407005.2921059535</v>
      </c>
      <c r="T12" s="24">
        <v>102527.36219455661</v>
      </c>
      <c r="U12" s="24">
        <v>80411.910988477131</v>
      </c>
      <c r="V12" s="24">
        <v>14760.677954545066</v>
      </c>
      <c r="W12" s="24">
        <v>155798.74484013612</v>
      </c>
      <c r="X12" s="24">
        <v>172622.15343049369</v>
      </c>
      <c r="Y12" s="24">
        <v>36880.349568813726</v>
      </c>
      <c r="Z12" s="24">
        <v>5814.6886563510498</v>
      </c>
      <c r="AA12" s="24">
        <v>4217.3210663190621</v>
      </c>
    </row>
    <row r="13" spans="1:27" x14ac:dyDescent="0.25">
      <c r="A13" s="28" t="s">
        <v>40</v>
      </c>
      <c r="B13" s="28" t="s">
        <v>69</v>
      </c>
      <c r="C13" s="24">
        <v>103614.7945931133</v>
      </c>
      <c r="D13" s="24">
        <v>7.1645385257554803E-2</v>
      </c>
      <c r="E13" s="24">
        <v>7.606415224415039E-2</v>
      </c>
      <c r="F13" s="24">
        <v>118474.6767981369</v>
      </c>
      <c r="G13" s="24">
        <v>0.22423314394967861</v>
      </c>
      <c r="H13" s="24">
        <v>512513.51924810646</v>
      </c>
      <c r="I13" s="24">
        <v>80430.215585306854</v>
      </c>
      <c r="J13" s="24">
        <v>270202.70829213614</v>
      </c>
      <c r="K13" s="24">
        <v>169256.73835029759</v>
      </c>
      <c r="L13" s="24">
        <v>19694.915505681551</v>
      </c>
      <c r="M13" s="24">
        <v>75726.320629110734</v>
      </c>
      <c r="N13" s="24">
        <v>182153.59312187706</v>
      </c>
      <c r="O13" s="24">
        <v>70257.455101705826</v>
      </c>
      <c r="P13" s="24">
        <v>2140.0162948394332</v>
      </c>
      <c r="Q13" s="24">
        <v>107000.05302763496</v>
      </c>
      <c r="R13" s="24">
        <v>57107.553229361358</v>
      </c>
      <c r="S13" s="24">
        <v>231895.24837737111</v>
      </c>
      <c r="T13" s="24">
        <v>22487.846752376387</v>
      </c>
      <c r="U13" s="24">
        <v>45196.201367198839</v>
      </c>
      <c r="V13" s="24">
        <v>36597.377288783326</v>
      </c>
      <c r="W13" s="24">
        <v>72309.339905646731</v>
      </c>
      <c r="X13" s="24">
        <v>65393.490301512567</v>
      </c>
      <c r="Y13" s="24">
        <v>9714.864424337442</v>
      </c>
      <c r="Z13" s="24">
        <v>5.802030618500231E-4</v>
      </c>
      <c r="AA13" s="24">
        <v>2.0244013965312504E-3</v>
      </c>
    </row>
    <row r="14" spans="1:27" x14ac:dyDescent="0.25">
      <c r="A14" s="28" t="s">
        <v>40</v>
      </c>
      <c r="B14" s="28" t="s">
        <v>36</v>
      </c>
      <c r="C14" s="24">
        <v>0.4621331586728602</v>
      </c>
      <c r="D14" s="24">
        <v>6.6417026089439779E-2</v>
      </c>
      <c r="E14" s="24">
        <v>0.16335920588696107</v>
      </c>
      <c r="F14" s="24">
        <v>4.5493183467031954E-2</v>
      </c>
      <c r="G14" s="24">
        <v>0.91632263388159729</v>
      </c>
      <c r="H14" s="24">
        <v>392614.07017204532</v>
      </c>
      <c r="I14" s="24">
        <v>0.23768654299455982</v>
      </c>
      <c r="J14" s="24">
        <v>80915.230401737193</v>
      </c>
      <c r="K14" s="24">
        <v>2.4376787152271807E-2</v>
      </c>
      <c r="L14" s="24">
        <v>1005.8829896625163</v>
      </c>
      <c r="M14" s="24">
        <v>8.6359621624202236E-3</v>
      </c>
      <c r="N14" s="24">
        <v>63825.035256872972</v>
      </c>
      <c r="O14" s="24">
        <v>9.6448257944497761E-5</v>
      </c>
      <c r="P14" s="24">
        <v>1.697256303026862E-5</v>
      </c>
      <c r="Q14" s="24">
        <v>3.3596722824087398E-6</v>
      </c>
      <c r="R14" s="24">
        <v>0</v>
      </c>
      <c r="S14" s="24">
        <v>2.72750077913357E-6</v>
      </c>
      <c r="T14" s="24">
        <v>1.116537481382319E-5</v>
      </c>
      <c r="U14" s="24">
        <v>4.3368075805799221E-5</v>
      </c>
      <c r="V14" s="24">
        <v>2.2453343615527136E-4</v>
      </c>
      <c r="W14" s="24">
        <v>8.5917496517134307E-3</v>
      </c>
      <c r="X14" s="24">
        <v>1.5848557757818571E-2</v>
      </c>
      <c r="Y14" s="24">
        <v>944.49118184677059</v>
      </c>
      <c r="Z14" s="24">
        <v>2.0112591028101721E-2</v>
      </c>
      <c r="AA14" s="24">
        <v>9.3206281437932265E-4</v>
      </c>
    </row>
    <row r="15" spans="1:27" x14ac:dyDescent="0.25">
      <c r="A15" s="28" t="s">
        <v>40</v>
      </c>
      <c r="B15" s="28" t="s">
        <v>74</v>
      </c>
      <c r="C15" s="24">
        <v>0</v>
      </c>
      <c r="D15" s="24">
        <v>0</v>
      </c>
      <c r="E15" s="24">
        <v>0</v>
      </c>
      <c r="F15" s="24">
        <v>1.9419964591403458</v>
      </c>
      <c r="G15" s="24">
        <v>0.257212381188406</v>
      </c>
      <c r="H15" s="24">
        <v>0.10846586586541143</v>
      </c>
      <c r="I15" s="24">
        <v>0.81074262761860882</v>
      </c>
      <c r="J15" s="24">
        <v>0.34300125721753727</v>
      </c>
      <c r="K15" s="24">
        <v>245018.38379180164</v>
      </c>
      <c r="L15" s="24">
        <v>8221.2645616561604</v>
      </c>
      <c r="M15" s="24">
        <v>27734.611350565323</v>
      </c>
      <c r="N15" s="24">
        <v>23108.080997726418</v>
      </c>
      <c r="O15" s="24">
        <v>15964.796519774156</v>
      </c>
      <c r="P15" s="24">
        <v>5.8652974396135437E-3</v>
      </c>
      <c r="Q15" s="24">
        <v>38587.628958040121</v>
      </c>
      <c r="R15" s="24">
        <v>28125.005275929074</v>
      </c>
      <c r="S15" s="24">
        <v>22502.117496660518</v>
      </c>
      <c r="T15" s="24">
        <v>4.6677312419143632E-3</v>
      </c>
      <c r="U15" s="24">
        <v>6347.944283400685</v>
      </c>
      <c r="V15" s="24">
        <v>12999.832687314123</v>
      </c>
      <c r="W15" s="24">
        <v>44191.319725663467</v>
      </c>
      <c r="X15" s="24">
        <v>19126.524269346752</v>
      </c>
      <c r="Y15" s="24">
        <v>2.6935104405256356E-3</v>
      </c>
      <c r="Z15" s="24">
        <v>268.55776354328515</v>
      </c>
      <c r="AA15" s="24">
        <v>1.3471496895492064E-4</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103614.90521888534</v>
      </c>
      <c r="D17" s="30">
        <v>593608.63242300681</v>
      </c>
      <c r="E17" s="30">
        <v>518332.26184768672</v>
      </c>
      <c r="F17" s="30">
        <v>-698487.89768925123</v>
      </c>
      <c r="G17" s="30">
        <v>-69990.174099380398</v>
      </c>
      <c r="H17" s="30">
        <v>383919.00526021671</v>
      </c>
      <c r="I17" s="30">
        <v>-445036.47275932727</v>
      </c>
      <c r="J17" s="30">
        <v>721751.99384547363</v>
      </c>
      <c r="K17" s="30">
        <v>602495.10044095374</v>
      </c>
      <c r="L17" s="30">
        <v>167975.46542348107</v>
      </c>
      <c r="M17" s="30">
        <v>424363.36548031634</v>
      </c>
      <c r="N17" s="30">
        <v>1522007.6092253481</v>
      </c>
      <c r="O17" s="30">
        <v>277108.49324679049</v>
      </c>
      <c r="P17" s="30">
        <v>-2703.0429155942061</v>
      </c>
      <c r="Q17" s="30">
        <v>421067.95818871382</v>
      </c>
      <c r="R17" s="30">
        <v>79177.214444621291</v>
      </c>
      <c r="S17" s="30">
        <v>688125.33394405385</v>
      </c>
      <c r="T17" s="30">
        <v>125015.59668956864</v>
      </c>
      <c r="U17" s="30">
        <v>127032.15060192015</v>
      </c>
      <c r="V17" s="30">
        <v>257.81020713320322</v>
      </c>
      <c r="W17" s="30">
        <v>231348.66180118016</v>
      </c>
      <c r="X17" s="30">
        <v>238594.54984944576</v>
      </c>
      <c r="Y17" s="30">
        <v>52096.617588741086</v>
      </c>
      <c r="Z17" s="30">
        <v>11881.934969721227</v>
      </c>
      <c r="AA17" s="30">
        <v>4217.2370935489871</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-1.1596987612382505E-2</v>
      </c>
      <c r="G20" s="24">
        <v>793494.31954119087</v>
      </c>
      <c r="H20" s="24">
        <v>-177281.62373359542</v>
      </c>
      <c r="I20" s="24">
        <v>-89862.20539849803</v>
      </c>
      <c r="J20" s="24">
        <v>-7.4884508420066515E-4</v>
      </c>
      <c r="K20" s="24">
        <v>-84349.855391452191</v>
      </c>
      <c r="L20" s="24">
        <v>-1.622757350668648E-2</v>
      </c>
      <c r="M20" s="24">
        <v>-14605.067380070013</v>
      </c>
      <c r="N20" s="24">
        <v>267551.70121586352</v>
      </c>
      <c r="O20" s="24">
        <v>-8.2106745199523212E-2</v>
      </c>
      <c r="P20" s="24">
        <v>-15141.56887169818</v>
      </c>
      <c r="Q20" s="24">
        <v>0</v>
      </c>
      <c r="R20" s="24">
        <v>0</v>
      </c>
      <c r="S20" s="24">
        <v>0</v>
      </c>
      <c r="T20" s="24">
        <v>0</v>
      </c>
      <c r="U20" s="24">
        <v>0</v>
      </c>
      <c r="V20" s="24">
        <v>-0.10746574974203059</v>
      </c>
      <c r="W20" s="24">
        <v>-1.4771179571295499E-5</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3.1804066106849896E-2</v>
      </c>
      <c r="E22" s="24">
        <v>1.6401746842208E-2</v>
      </c>
      <c r="F22" s="24">
        <v>1.1961663120026E-4</v>
      </c>
      <c r="G22" s="24">
        <v>0</v>
      </c>
      <c r="H22" s="24">
        <v>0</v>
      </c>
      <c r="I22" s="24">
        <v>0</v>
      </c>
      <c r="J22" s="24">
        <v>0</v>
      </c>
      <c r="K22" s="24">
        <v>0</v>
      </c>
      <c r="L22" s="24">
        <v>0</v>
      </c>
      <c r="M22" s="24">
        <v>1.59605964883324E-5</v>
      </c>
      <c r="N22" s="24">
        <v>2.7614726700878498E-3</v>
      </c>
      <c r="O22" s="24">
        <v>1.48747099173256E-4</v>
      </c>
      <c r="P22" s="24">
        <v>9.5646265903343898E-5</v>
      </c>
      <c r="Q22" s="24">
        <v>5.3815420091024996E-3</v>
      </c>
      <c r="R22" s="24">
        <v>7.5386454944535795E-4</v>
      </c>
      <c r="S22" s="24">
        <v>1.13826760235695E-2</v>
      </c>
      <c r="T22" s="24">
        <v>4.6725283693769096E-5</v>
      </c>
      <c r="U22" s="24">
        <v>6.7635315884492802E-6</v>
      </c>
      <c r="V22" s="24">
        <v>1.14071557483948E-5</v>
      </c>
      <c r="W22" s="24">
        <v>5.9221493710087503E-5</v>
      </c>
      <c r="X22" s="24">
        <v>1.59959767239354E-2</v>
      </c>
      <c r="Y22" s="24">
        <v>1.0248321368895E-4</v>
      </c>
      <c r="Z22" s="24">
        <v>0</v>
      </c>
      <c r="AA22" s="24">
        <v>8.6131664503347098E-7</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5.3723563868762494E-2</v>
      </c>
      <c r="D24" s="24">
        <v>4.5814892732715779E-4</v>
      </c>
      <c r="E24" s="24">
        <v>2.0671741359643919E-2</v>
      </c>
      <c r="F24" s="24">
        <v>2.352932197759125E-4</v>
      </c>
      <c r="G24" s="24">
        <v>1.3112626148902178E-3</v>
      </c>
      <c r="H24" s="24">
        <v>2.6426762345415229E-4</v>
      </c>
      <c r="I24" s="24">
        <v>5.6269081385669885E-4</v>
      </c>
      <c r="J24" s="24">
        <v>6.748703343708106E-4</v>
      </c>
      <c r="K24" s="24">
        <v>7.0869193461375705E-4</v>
      </c>
      <c r="L24" s="24">
        <v>7.7767455558586367E-4</v>
      </c>
      <c r="M24" s="24">
        <v>6.1348003602571975E-4</v>
      </c>
      <c r="N24" s="24">
        <v>1.217290416080797E-3</v>
      </c>
      <c r="O24" s="24">
        <v>3.4444236026010287E-4</v>
      </c>
      <c r="P24" s="24">
        <v>5.5116435861777982E-4</v>
      </c>
      <c r="Q24" s="24">
        <v>0.72548946293334771</v>
      </c>
      <c r="R24" s="24">
        <v>7398.344208988362</v>
      </c>
      <c r="S24" s="24">
        <v>49223.982513084869</v>
      </c>
      <c r="T24" s="24">
        <v>6.58838007460542E-5</v>
      </c>
      <c r="U24" s="24">
        <v>1.6949115840504591E-4</v>
      </c>
      <c r="V24" s="24">
        <v>2.2418800598345183E-4</v>
      </c>
      <c r="W24" s="24">
        <v>4.0602661755554338E-3</v>
      </c>
      <c r="X24" s="24">
        <v>578.88776215806149</v>
      </c>
      <c r="Y24" s="24">
        <v>1226.9686277573176</v>
      </c>
      <c r="Z24" s="24">
        <v>519.68109061252972</v>
      </c>
      <c r="AA24" s="24">
        <v>5.6725145795712796E-6</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201834.60844596763</v>
      </c>
      <c r="E26" s="24">
        <v>414259.11364975665</v>
      </c>
      <c r="F26" s="24">
        <v>118946.47506903371</v>
      </c>
      <c r="G26" s="24">
        <v>319115.53713186138</v>
      </c>
      <c r="H26" s="24">
        <v>279753.33536513092</v>
      </c>
      <c r="I26" s="24">
        <v>2.8050343587988216E-2</v>
      </c>
      <c r="J26" s="24">
        <v>303232.04842467711</v>
      </c>
      <c r="K26" s="24">
        <v>425062.62276830815</v>
      </c>
      <c r="L26" s="24">
        <v>36923.497264008016</v>
      </c>
      <c r="M26" s="24">
        <v>5.1756762060663028E-2</v>
      </c>
      <c r="N26" s="24">
        <v>423475.38271949656</v>
      </c>
      <c r="O26" s="24">
        <v>0.10755374413922639</v>
      </c>
      <c r="P26" s="24">
        <v>10298.175356093001</v>
      </c>
      <c r="Q26" s="24">
        <v>6.4535204175600047E-2</v>
      </c>
      <c r="R26" s="24">
        <v>2.8733926976119963E-2</v>
      </c>
      <c r="S26" s="24">
        <v>40611.221560438113</v>
      </c>
      <c r="T26" s="24">
        <v>0.40214137701937414</v>
      </c>
      <c r="U26" s="24">
        <v>0.95218870449821891</v>
      </c>
      <c r="V26" s="24">
        <v>14760.628677044149</v>
      </c>
      <c r="W26" s="24">
        <v>132298.0668950908</v>
      </c>
      <c r="X26" s="24">
        <v>1.0152231783772823</v>
      </c>
      <c r="Y26" s="24">
        <v>2.6360733845266354E-3</v>
      </c>
      <c r="Z26" s="24">
        <v>4.4122299874570288E-2</v>
      </c>
      <c r="AA26" s="24">
        <v>707.57408591963849</v>
      </c>
    </row>
    <row r="27" spans="1:27" x14ac:dyDescent="0.25">
      <c r="A27" s="28" t="s">
        <v>131</v>
      </c>
      <c r="B27" s="28" t="s">
        <v>69</v>
      </c>
      <c r="C27" s="24">
        <v>103613.96455740109</v>
      </c>
      <c r="D27" s="24">
        <v>1.9319267507552071E-2</v>
      </c>
      <c r="E27" s="24">
        <v>9.7442704826794443E-3</v>
      </c>
      <c r="F27" s="24">
        <v>118474.49383844696</v>
      </c>
      <c r="G27" s="24">
        <v>6.1868254260725598E-2</v>
      </c>
      <c r="H27" s="24">
        <v>327177.65106541762</v>
      </c>
      <c r="I27" s="24">
        <v>31187.208621796679</v>
      </c>
      <c r="J27" s="24">
        <v>154874.30938985109</v>
      </c>
      <c r="K27" s="24">
        <v>169256.72253073918</v>
      </c>
      <c r="L27" s="24">
        <v>1.3028012200325725E-2</v>
      </c>
      <c r="M27" s="24">
        <v>2.1817343036485588E-3</v>
      </c>
      <c r="N27" s="24">
        <v>89093.836771558868</v>
      </c>
      <c r="O27" s="24">
        <v>54020.641818581971</v>
      </c>
      <c r="P27" s="24">
        <v>2140.0126157355326</v>
      </c>
      <c r="Q27" s="24">
        <v>9.2301481751514231E-2</v>
      </c>
      <c r="R27" s="24">
        <v>48120.818048781155</v>
      </c>
      <c r="S27" s="24">
        <v>200501.34008457061</v>
      </c>
      <c r="T27" s="24">
        <v>22487.774585358322</v>
      </c>
      <c r="U27" s="24">
        <v>31428.764590383747</v>
      </c>
      <c r="V27" s="24">
        <v>7.9765236222945086E-3</v>
      </c>
      <c r="W27" s="24">
        <v>6.7202738202213452E-2</v>
      </c>
      <c r="X27" s="24">
        <v>9478.457523201927</v>
      </c>
      <c r="Y27" s="24">
        <v>2.181864434013616E-2</v>
      </c>
      <c r="Z27" s="24">
        <v>1.7936176378176936E-4</v>
      </c>
      <c r="AA27" s="24">
        <v>4.5644544359454644E-4</v>
      </c>
    </row>
    <row r="28" spans="1:27" x14ac:dyDescent="0.25">
      <c r="A28" s="28" t="s">
        <v>131</v>
      </c>
      <c r="B28" s="28" t="s">
        <v>36</v>
      </c>
      <c r="C28" s="24">
        <v>0.2721226906147618</v>
      </c>
      <c r="D28" s="24">
        <v>1.7703116821653382E-2</v>
      </c>
      <c r="E28" s="24">
        <v>0.14742038872304172</v>
      </c>
      <c r="F28" s="24">
        <v>1.0644450850242208E-2</v>
      </c>
      <c r="G28" s="24">
        <v>0.88213625532423157</v>
      </c>
      <c r="H28" s="24">
        <v>99635.065885799981</v>
      </c>
      <c r="I28" s="24">
        <v>0.19135827112759074</v>
      </c>
      <c r="J28" s="24">
        <v>4306.1342847793285</v>
      </c>
      <c r="K28" s="24">
        <v>1.4197723618619264E-2</v>
      </c>
      <c r="L28" s="24">
        <v>1005.8795043316088</v>
      </c>
      <c r="M28" s="24">
        <v>6.99738217614586E-3</v>
      </c>
      <c r="N28" s="24">
        <v>63825.034745130215</v>
      </c>
      <c r="O28" s="24">
        <v>5.9672448390074393E-5</v>
      </c>
      <c r="P28" s="24">
        <v>9.3630166036759807E-6</v>
      </c>
      <c r="Q28" s="24">
        <v>3.3596722824087398E-6</v>
      </c>
      <c r="R28" s="24">
        <v>0</v>
      </c>
      <c r="S28" s="24">
        <v>2.72750077913357E-6</v>
      </c>
      <c r="T28" s="24">
        <v>8.7859419779859999E-6</v>
      </c>
      <c r="U28" s="24">
        <v>2.4911979099319645E-5</v>
      </c>
      <c r="V28" s="24">
        <v>1.1007627838530538E-4</v>
      </c>
      <c r="W28" s="24">
        <v>6.65867475173724E-3</v>
      </c>
      <c r="X28" s="24">
        <v>1.4337731622941909E-2</v>
      </c>
      <c r="Y28" s="24">
        <v>944.49069820871659</v>
      </c>
      <c r="Z28" s="24">
        <v>1.9554435046550311E-2</v>
      </c>
      <c r="AA28" s="24">
        <v>4.3995586373013582E-4</v>
      </c>
    </row>
    <row r="29" spans="1:27" x14ac:dyDescent="0.25">
      <c r="A29" s="28" t="s">
        <v>131</v>
      </c>
      <c r="B29" s="28" t="s">
        <v>74</v>
      </c>
      <c r="C29" s="24">
        <v>0</v>
      </c>
      <c r="D29" s="24">
        <v>0</v>
      </c>
      <c r="E29" s="24">
        <v>0</v>
      </c>
      <c r="F29" s="24">
        <v>1.0809522713068729</v>
      </c>
      <c r="G29" s="24">
        <v>0.1662511736922066</v>
      </c>
      <c r="H29" s="24">
        <v>5.823412111655854E-2</v>
      </c>
      <c r="I29" s="24">
        <v>3.4127166541833662E-2</v>
      </c>
      <c r="J29" s="24">
        <v>2.5859018577447601E-2</v>
      </c>
      <c r="K29" s="24">
        <v>245018.34550569719</v>
      </c>
      <c r="L29" s="24">
        <v>2.9857221459149864E-3</v>
      </c>
      <c r="M29" s="24">
        <v>1.9206342430751345E-3</v>
      </c>
      <c r="N29" s="24">
        <v>6.0783067234559422E-3</v>
      </c>
      <c r="O29" s="24">
        <v>9.8186254620498013E-4</v>
      </c>
      <c r="P29" s="24">
        <v>6.410773286509439E-4</v>
      </c>
      <c r="Q29" s="24">
        <v>16963.628818524467</v>
      </c>
      <c r="R29" s="24">
        <v>3.5970963919229439E-3</v>
      </c>
      <c r="S29" s="24">
        <v>5.9202911992287978E-4</v>
      </c>
      <c r="T29" s="24">
        <v>3.8507754615078399E-4</v>
      </c>
      <c r="U29" s="24">
        <v>4.2759036158795412E-4</v>
      </c>
      <c r="V29" s="24">
        <v>4.0485616168972312E-4</v>
      </c>
      <c r="W29" s="24">
        <v>5.2310096883736892E-4</v>
      </c>
      <c r="X29" s="24">
        <v>4.0867430488969025E-4</v>
      </c>
      <c r="Y29" s="24">
        <v>4.3115501122785357E-4</v>
      </c>
      <c r="Z29" s="24">
        <v>1.0916309720154904E-4</v>
      </c>
      <c r="AA29" s="24">
        <v>2.4046572001151681E-5</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103614.01828096496</v>
      </c>
      <c r="D31" s="30">
        <v>201834.66002745018</v>
      </c>
      <c r="E31" s="30">
        <v>414259.16046751535</v>
      </c>
      <c r="F31" s="30">
        <v>237420.95766540291</v>
      </c>
      <c r="G31" s="30">
        <v>1112609.9198525692</v>
      </c>
      <c r="H31" s="30">
        <v>429649.36296122073</v>
      </c>
      <c r="I31" s="30">
        <v>-58674.968163666948</v>
      </c>
      <c r="J31" s="30">
        <v>458106.35774055345</v>
      </c>
      <c r="K31" s="30">
        <v>509969.4906162871</v>
      </c>
      <c r="L31" s="30">
        <v>36923.494842121268</v>
      </c>
      <c r="M31" s="30">
        <v>-14605.012812133014</v>
      </c>
      <c r="N31" s="30">
        <v>780120.92468568205</v>
      </c>
      <c r="O31" s="30">
        <v>54020.667758770367</v>
      </c>
      <c r="P31" s="30">
        <v>-2703.380253059021</v>
      </c>
      <c r="Q31" s="30">
        <v>0.88770769086956447</v>
      </c>
      <c r="R31" s="30">
        <v>55519.191745561046</v>
      </c>
      <c r="S31" s="30">
        <v>290336.55554076959</v>
      </c>
      <c r="T31" s="30">
        <v>22488.176839344425</v>
      </c>
      <c r="U31" s="30">
        <v>31429.716955342934</v>
      </c>
      <c r="V31" s="30">
        <v>14760.529423413191</v>
      </c>
      <c r="W31" s="30">
        <v>132298.1382025455</v>
      </c>
      <c r="X31" s="30">
        <v>10058.37650451509</v>
      </c>
      <c r="Y31" s="30">
        <v>1226.9931849582558</v>
      </c>
      <c r="Z31" s="30">
        <v>519.72539227416803</v>
      </c>
      <c r="AA31" s="30">
        <v>707.57454889891324</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-303807.20290620334</v>
      </c>
      <c r="G34" s="24">
        <v>-186422.69597369558</v>
      </c>
      <c r="H34" s="24">
        <v>-652184.11237268907</v>
      </c>
      <c r="I34" s="24">
        <v>-92269.341048152768</v>
      </c>
      <c r="J34" s="24">
        <v>-2.8335158844853804E-4</v>
      </c>
      <c r="K34" s="24">
        <v>-56592.719317209478</v>
      </c>
      <c r="L34" s="24">
        <v>-3.7226830223826446E-2</v>
      </c>
      <c r="M34" s="24">
        <v>363241.95889304922</v>
      </c>
      <c r="N34" s="24">
        <v>150800.50706012233</v>
      </c>
      <c r="O34" s="24">
        <v>-73792.747867001948</v>
      </c>
      <c r="P34" s="24">
        <v>-2.2647616100631949E-5</v>
      </c>
      <c r="Q34" s="24">
        <v>-1.8806085276805897E-5</v>
      </c>
      <c r="R34" s="24">
        <v>-1.502422358781452E-5</v>
      </c>
      <c r="S34" s="24">
        <v>0</v>
      </c>
      <c r="T34" s="24">
        <v>-6.7050108368374743E-4</v>
      </c>
      <c r="U34" s="24">
        <v>-4.4844173311161205E-5</v>
      </c>
      <c r="V34" s="24">
        <v>-51100.140075191877</v>
      </c>
      <c r="W34" s="24">
        <v>-102.020278788749</v>
      </c>
      <c r="X34" s="24">
        <v>0</v>
      </c>
      <c r="Y34" s="24">
        <v>-7.4530838532166886E-5</v>
      </c>
      <c r="Z34" s="24">
        <v>-0.12685559024874554</v>
      </c>
      <c r="AA34" s="24">
        <v>-2.0379704475034879E-5</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2.7581869903044003E-2</v>
      </c>
      <c r="E36" s="24">
        <v>9.1487924623548497E-4</v>
      </c>
      <c r="F36" s="24">
        <v>7.11358642525463E-3</v>
      </c>
      <c r="G36" s="24">
        <v>3.6934257439643099E-5</v>
      </c>
      <c r="H36" s="24">
        <v>1.2429417509909399E-5</v>
      </c>
      <c r="I36" s="24">
        <v>1.6078381413422399E-5</v>
      </c>
      <c r="J36" s="24">
        <v>2.2738244762784496E-3</v>
      </c>
      <c r="K36" s="24">
        <v>3.1498771412281196E-5</v>
      </c>
      <c r="L36" s="24">
        <v>2.81123293559371E-5</v>
      </c>
      <c r="M36" s="24">
        <v>5.1176571529761902E-3</v>
      </c>
      <c r="N36" s="24">
        <v>8.0370728873023402E-4</v>
      </c>
      <c r="O36" s="24">
        <v>9.6252012555940708E-4</v>
      </c>
      <c r="P36" s="24">
        <v>2.031036871214E-4</v>
      </c>
      <c r="Q36" s="24">
        <v>2.5708953630899299E-4</v>
      </c>
      <c r="R36" s="24">
        <v>1.0195904256418201E-3</v>
      </c>
      <c r="S36" s="24">
        <v>6.7068098374003897E-3</v>
      </c>
      <c r="T36" s="24">
        <v>0</v>
      </c>
      <c r="U36" s="24">
        <v>5.5727097746698795E-6</v>
      </c>
      <c r="V36" s="24">
        <v>4.6495749162612304E-6</v>
      </c>
      <c r="W36" s="24">
        <v>5.7163176970069498E-6</v>
      </c>
      <c r="X36" s="24">
        <v>2.25947481485E-3</v>
      </c>
      <c r="Y36" s="24">
        <v>1.24480480480973E-6</v>
      </c>
      <c r="Z36" s="24">
        <v>0</v>
      </c>
      <c r="AA36" s="24">
        <v>9.3955213882053997E-7</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1.4294502572687899E-2</v>
      </c>
      <c r="D38" s="24">
        <v>5.81836027084181E-4</v>
      </c>
      <c r="E38" s="24">
        <v>7.4654781350236494E-4</v>
      </c>
      <c r="F38" s="24">
        <v>8.3402614125599999E-3</v>
      </c>
      <c r="G38" s="24">
        <v>8.0147339582182391E-5</v>
      </c>
      <c r="H38" s="24">
        <v>8.2655618411723794E-5</v>
      </c>
      <c r="I38" s="24">
        <v>7.7199851231250002E-5</v>
      </c>
      <c r="J38" s="24">
        <v>1.8669030042221899E-3</v>
      </c>
      <c r="K38" s="24">
        <v>7.7205362461467501E-5</v>
      </c>
      <c r="L38" s="24">
        <v>7.8092441345151191E-5</v>
      </c>
      <c r="M38" s="24">
        <v>1.68245182301241E-2</v>
      </c>
      <c r="N38" s="24">
        <v>2.4677642798049998E-4</v>
      </c>
      <c r="O38" s="24">
        <v>5.7786607640207999E-5</v>
      </c>
      <c r="P38" s="24">
        <v>1.5355523772044399E-4</v>
      </c>
      <c r="Q38" s="24">
        <v>2.69967359125464E-3</v>
      </c>
      <c r="R38" s="24">
        <v>2.0089087564696E-2</v>
      </c>
      <c r="S38" s="24">
        <v>0.11369206060893799</v>
      </c>
      <c r="T38" s="24">
        <v>1.5481517026081998E-5</v>
      </c>
      <c r="U38" s="24">
        <v>1.9539061071981799E-5</v>
      </c>
      <c r="V38" s="24">
        <v>1.1580713256537401E-5</v>
      </c>
      <c r="W38" s="24">
        <v>1.0574483577288299E-5</v>
      </c>
      <c r="X38" s="24">
        <v>1.18664164015317E-5</v>
      </c>
      <c r="Y38" s="24">
        <v>7.6451357151503E-6</v>
      </c>
      <c r="Z38" s="24">
        <v>3.7677660085526997E-6</v>
      </c>
      <c r="AA38" s="24">
        <v>2.6718680978338298E-6</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327922.12361124041</v>
      </c>
      <c r="E40" s="24">
        <v>0.31044303051380234</v>
      </c>
      <c r="F40" s="24">
        <v>19906.620049662444</v>
      </c>
      <c r="G40" s="24">
        <v>656793.86405059439</v>
      </c>
      <c r="H40" s="24">
        <v>842262.15944430162</v>
      </c>
      <c r="I40" s="24">
        <v>44244.486341478128</v>
      </c>
      <c r="J40" s="24">
        <v>257356.23192542634</v>
      </c>
      <c r="K40" s="24">
        <v>36886.593708166947</v>
      </c>
      <c r="L40" s="24">
        <v>2.4287161971939437E-2</v>
      </c>
      <c r="M40" s="24">
        <v>3.1952332513819945E-2</v>
      </c>
      <c r="N40" s="24">
        <v>243527.06776642537</v>
      </c>
      <c r="O40" s="24">
        <v>175113.5651150466</v>
      </c>
      <c r="P40" s="24">
        <v>0.20880399683324283</v>
      </c>
      <c r="Q40" s="24">
        <v>312369.74816987972</v>
      </c>
      <c r="R40" s="24">
        <v>36639.646603283581</v>
      </c>
      <c r="S40" s="24">
        <v>206806.33242667283</v>
      </c>
      <c r="T40" s="24">
        <v>3.2584511996888235E-3</v>
      </c>
      <c r="U40" s="24">
        <v>2.8012288334448372E-2</v>
      </c>
      <c r="V40" s="24">
        <v>5.23530052544914E-3</v>
      </c>
      <c r="W40" s="24">
        <v>0.15858507293437538</v>
      </c>
      <c r="X40" s="24">
        <v>95361.677283187149</v>
      </c>
      <c r="Y40" s="24">
        <v>33905.803326458983</v>
      </c>
      <c r="Z40" s="24">
        <v>1.6809708428361818E-2</v>
      </c>
      <c r="AA40" s="24">
        <v>1.4387214457793278E-2</v>
      </c>
    </row>
    <row r="41" spans="1:27" x14ac:dyDescent="0.25">
      <c r="A41" s="28" t="s">
        <v>132</v>
      </c>
      <c r="B41" s="28" t="s">
        <v>69</v>
      </c>
      <c r="C41" s="24">
        <v>0.38297880482828467</v>
      </c>
      <c r="D41" s="24">
        <v>4.7675379377950904E-3</v>
      </c>
      <c r="E41" s="24">
        <v>1.812794082539966E-2</v>
      </c>
      <c r="F41" s="24">
        <v>6.8537333502966244E-2</v>
      </c>
      <c r="G41" s="24">
        <v>5.110739522581257E-2</v>
      </c>
      <c r="H41" s="24">
        <v>135587.45453758887</v>
      </c>
      <c r="I41" s="24">
        <v>1.6143967501796117E-2</v>
      </c>
      <c r="J41" s="24">
        <v>96918.642166004676</v>
      </c>
      <c r="K41" s="24">
        <v>8.3322717486865178E-3</v>
      </c>
      <c r="L41" s="24">
        <v>14859.971785147281</v>
      </c>
      <c r="M41" s="24">
        <v>75726.313661648499</v>
      </c>
      <c r="N41" s="24">
        <v>35813.761431687853</v>
      </c>
      <c r="O41" s="24">
        <v>16236.793596773867</v>
      </c>
      <c r="P41" s="24">
        <v>9.0640532826883724E-4</v>
      </c>
      <c r="Q41" s="24">
        <v>19007.897129572168</v>
      </c>
      <c r="R41" s="24">
        <v>8986.6537732144789</v>
      </c>
      <c r="S41" s="24">
        <v>9.4501485001317373E-2</v>
      </c>
      <c r="T41" s="24">
        <v>6.3273279381117611E-2</v>
      </c>
      <c r="U41" s="24">
        <v>8762.5478345635529</v>
      </c>
      <c r="V41" s="24">
        <v>36597.36349558075</v>
      </c>
      <c r="W41" s="24">
        <v>37495.671217423529</v>
      </c>
      <c r="X41" s="24">
        <v>48902.591403957129</v>
      </c>
      <c r="Y41" s="24">
        <v>5.815578048009401E-4</v>
      </c>
      <c r="Z41" s="24">
        <v>1.5841380001531272E-4</v>
      </c>
      <c r="AA41" s="24">
        <v>3.2888779815628877E-4</v>
      </c>
    </row>
    <row r="42" spans="1:27" x14ac:dyDescent="0.25">
      <c r="A42" s="28" t="s">
        <v>132</v>
      </c>
      <c r="B42" s="28" t="s">
        <v>36</v>
      </c>
      <c r="C42" s="24">
        <v>4.8116186696862497E-2</v>
      </c>
      <c r="D42" s="24">
        <v>4.5177578836409996E-3</v>
      </c>
      <c r="E42" s="24">
        <v>6.9593432694135893E-3</v>
      </c>
      <c r="F42" s="24">
        <v>2.0923548125829399E-2</v>
      </c>
      <c r="G42" s="24">
        <v>1.48509725588659E-2</v>
      </c>
      <c r="H42" s="24">
        <v>168764.89330311998</v>
      </c>
      <c r="I42" s="24">
        <v>1.7091498037738E-2</v>
      </c>
      <c r="J42" s="24">
        <v>76608.66567055801</v>
      </c>
      <c r="K42" s="24">
        <v>4.4043756896295994E-3</v>
      </c>
      <c r="L42" s="24">
        <v>1.5320773540479201E-3</v>
      </c>
      <c r="M42" s="24">
        <v>6.1487025105098903E-4</v>
      </c>
      <c r="N42" s="24">
        <v>3.5391085772765499E-4</v>
      </c>
      <c r="O42" s="24">
        <v>1.6233232582743702E-5</v>
      </c>
      <c r="P42" s="24">
        <v>3.5793008928767998E-6</v>
      </c>
      <c r="Q42" s="24">
        <v>0</v>
      </c>
      <c r="R42" s="24">
        <v>0</v>
      </c>
      <c r="S42" s="24">
        <v>0</v>
      </c>
      <c r="T42" s="24">
        <v>0</v>
      </c>
      <c r="U42" s="24">
        <v>5.6452825300995898E-6</v>
      </c>
      <c r="V42" s="24">
        <v>2.6558988779880499E-5</v>
      </c>
      <c r="W42" s="24">
        <v>5.2198369059178E-4</v>
      </c>
      <c r="X42" s="24">
        <v>6.0872156763536905E-4</v>
      </c>
      <c r="Y42" s="24">
        <v>3.3739543702741802E-5</v>
      </c>
      <c r="Z42" s="24">
        <v>1.3319816824918502E-4</v>
      </c>
      <c r="AA42" s="24">
        <v>6.4438966006408798E-5</v>
      </c>
    </row>
    <row r="43" spans="1:27" x14ac:dyDescent="0.25">
      <c r="A43" s="28" t="s">
        <v>132</v>
      </c>
      <c r="B43" s="28" t="s">
        <v>74</v>
      </c>
      <c r="C43" s="24">
        <v>0</v>
      </c>
      <c r="D43" s="24">
        <v>0</v>
      </c>
      <c r="E43" s="24">
        <v>0</v>
      </c>
      <c r="F43" s="24">
        <v>0.22112277034793601</v>
      </c>
      <c r="G43" s="24">
        <v>4.7266213379055899E-2</v>
      </c>
      <c r="H43" s="24">
        <v>1.720554140409E-3</v>
      </c>
      <c r="I43" s="24">
        <v>4.4645161810742901E-4</v>
      </c>
      <c r="J43" s="24">
        <v>0.101320672372031</v>
      </c>
      <c r="K43" s="24">
        <v>1.7150432820889601E-3</v>
      </c>
      <c r="L43" s="24">
        <v>3.8071391703744001E-3</v>
      </c>
      <c r="M43" s="24">
        <v>24342.281052595197</v>
      </c>
      <c r="N43" s="24">
        <v>1.7699745855505999E-2</v>
      </c>
      <c r="O43" s="24">
        <v>1.972795668863E-3</v>
      </c>
      <c r="P43" s="24">
        <v>1.8461815427937699E-3</v>
      </c>
      <c r="Q43" s="24">
        <v>2265.6045192721203</v>
      </c>
      <c r="R43" s="24">
        <v>28124.993750899503</v>
      </c>
      <c r="S43" s="24">
        <v>889.85123510831897</v>
      </c>
      <c r="T43" s="24">
        <v>2.7442528609249498E-5</v>
      </c>
      <c r="U43" s="24">
        <v>1.15460328520863E-4</v>
      </c>
      <c r="V43" s="24">
        <v>6.8583211281894301E-5</v>
      </c>
      <c r="W43" s="24">
        <v>26602.415226249301</v>
      </c>
      <c r="X43" s="24">
        <v>19126.518992505</v>
      </c>
      <c r="Y43" s="24">
        <v>4.3922720534127198E-6</v>
      </c>
      <c r="Z43" s="24">
        <v>3.5305974313817499E-6</v>
      </c>
      <c r="AA43" s="24">
        <v>1.63307813408945E-6</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0.39727330740097255</v>
      </c>
      <c r="D45" s="30">
        <v>327922.1565424843</v>
      </c>
      <c r="E45" s="30">
        <v>0.33023239839893986</v>
      </c>
      <c r="F45" s="30">
        <v>-283900.49886535958</v>
      </c>
      <c r="G45" s="30">
        <v>470371.21930137562</v>
      </c>
      <c r="H45" s="30">
        <v>325665.50170428643</v>
      </c>
      <c r="I45" s="30">
        <v>-48024.838469428913</v>
      </c>
      <c r="J45" s="30">
        <v>354274.87794880691</v>
      </c>
      <c r="K45" s="30">
        <v>-19706.117168066652</v>
      </c>
      <c r="L45" s="30">
        <v>14859.9589516838</v>
      </c>
      <c r="M45" s="30">
        <v>438968.32644920558</v>
      </c>
      <c r="N45" s="30">
        <v>430141.33730871929</v>
      </c>
      <c r="O45" s="30">
        <v>117557.61186512525</v>
      </c>
      <c r="P45" s="30">
        <v>0.21004441347025288</v>
      </c>
      <c r="Q45" s="30">
        <v>331377.64823740895</v>
      </c>
      <c r="R45" s="30">
        <v>45626.32147015183</v>
      </c>
      <c r="S45" s="30">
        <v>206806.54732702827</v>
      </c>
      <c r="T45" s="30">
        <v>6.587671101414877E-2</v>
      </c>
      <c r="U45" s="30">
        <v>8762.5758271194845</v>
      </c>
      <c r="V45" s="30">
        <v>-14502.771328080315</v>
      </c>
      <c r="W45" s="30">
        <v>37393.809539998518</v>
      </c>
      <c r="X45" s="30">
        <v>144264.27095848552</v>
      </c>
      <c r="Y45" s="30">
        <v>33905.803842375892</v>
      </c>
      <c r="Z45" s="30">
        <v>-0.10988370025435985</v>
      </c>
      <c r="AA45" s="30">
        <v>1.4699333971711187E-2</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-726159.27697150351</v>
      </c>
      <c r="G49" s="24">
        <v>-1764173.1896905473</v>
      </c>
      <c r="H49" s="24">
        <v>-1088253.6489807791</v>
      </c>
      <c r="I49" s="24">
        <v>-548382.30556630716</v>
      </c>
      <c r="J49" s="24">
        <v>-436716.65913671709</v>
      </c>
      <c r="K49" s="24">
        <v>0</v>
      </c>
      <c r="L49" s="24">
        <v>0</v>
      </c>
      <c r="M49" s="24">
        <v>0</v>
      </c>
      <c r="N49" s="24">
        <v>0</v>
      </c>
      <c r="O49" s="24">
        <v>0</v>
      </c>
      <c r="P49" s="24">
        <v>-6.1061902749192E-5</v>
      </c>
      <c r="Q49" s="24">
        <v>-2.381771577762546E-2</v>
      </c>
      <c r="R49" s="24">
        <v>-21968.41842890071</v>
      </c>
      <c r="S49" s="24">
        <v>0.6718322187779866</v>
      </c>
      <c r="T49" s="24">
        <v>0.38815340145549421</v>
      </c>
      <c r="U49" s="24">
        <v>0</v>
      </c>
      <c r="V49" s="24">
        <v>0</v>
      </c>
      <c r="W49" s="24">
        <v>0</v>
      </c>
      <c r="X49" s="24">
        <v>0</v>
      </c>
      <c r="Y49" s="24">
        <v>-2.0398361505441301E-5</v>
      </c>
      <c r="Z49" s="24">
        <v>-7.5550949000580798E-6</v>
      </c>
      <c r="AA49" s="24">
        <v>-8.5995727316911449E-2</v>
      </c>
    </row>
    <row r="50" spans="1:27" x14ac:dyDescent="0.25">
      <c r="A50" s="28" t="s">
        <v>133</v>
      </c>
      <c r="B50" s="28" t="s">
        <v>20</v>
      </c>
      <c r="C50" s="24">
        <v>0</v>
      </c>
      <c r="D50" s="24">
        <v>3.7136291925113196E-2</v>
      </c>
      <c r="E50" s="24">
        <v>1.8483309562707101E-4</v>
      </c>
      <c r="F50" s="24">
        <v>9.3262332257052008E-3</v>
      </c>
      <c r="G50" s="24">
        <v>1.18649728816846E-5</v>
      </c>
      <c r="H50" s="24">
        <v>1.2661276540346701E-5</v>
      </c>
      <c r="I50" s="24">
        <v>4.2790494894137995E-3</v>
      </c>
      <c r="J50" s="24">
        <v>1.60673881830462E-5</v>
      </c>
      <c r="K50" s="24">
        <v>5.8055765516021001E-5</v>
      </c>
      <c r="L50" s="24">
        <v>1.66542865400071E-3</v>
      </c>
      <c r="M50" s="24">
        <v>8.6067503742402E-6</v>
      </c>
      <c r="N50" s="24">
        <v>5.3680253227701901E-3</v>
      </c>
      <c r="O50" s="24">
        <v>6.3471362597744994E-3</v>
      </c>
      <c r="P50" s="24">
        <v>2.1064238776879999E-5</v>
      </c>
      <c r="Q50" s="24">
        <v>3.4898578192985898E-5</v>
      </c>
      <c r="R50" s="24">
        <v>0</v>
      </c>
      <c r="S50" s="24">
        <v>2.5557243809875198E-3</v>
      </c>
      <c r="T50" s="24">
        <v>8.5421868670430005E-6</v>
      </c>
      <c r="U50" s="24">
        <v>7.385339772525E-3</v>
      </c>
      <c r="V50" s="24">
        <v>1.14919277179807E-5</v>
      </c>
      <c r="W50" s="24">
        <v>7.7490374332376301E-3</v>
      </c>
      <c r="X50" s="24">
        <v>2.1312882414358697E-5</v>
      </c>
      <c r="Y50" s="24">
        <v>1.1843240135199101E-3</v>
      </c>
      <c r="Z50" s="24">
        <v>3.6838082037595497E-6</v>
      </c>
      <c r="AA50" s="24">
        <v>5.3024984680511995E-7</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1.3622729485894601E-2</v>
      </c>
      <c r="D52" s="24">
        <v>1.07842730946729E-2</v>
      </c>
      <c r="E52" s="24">
        <v>4.0633263331671602E-5</v>
      </c>
      <c r="F52" s="24">
        <v>7.2959200758434593E-5</v>
      </c>
      <c r="G52" s="24">
        <v>4.7655389560003596E-5</v>
      </c>
      <c r="H52" s="24">
        <v>5.7107313381626998E-5</v>
      </c>
      <c r="I52" s="24">
        <v>6.5607312480103002E-5</v>
      </c>
      <c r="J52" s="24">
        <v>6.5794281322091287E-5</v>
      </c>
      <c r="K52" s="24">
        <v>6.0255642824212505E-5</v>
      </c>
      <c r="L52" s="24">
        <v>6.3704320387220808E-5</v>
      </c>
      <c r="M52" s="24">
        <v>7.2566587586665206E-5</v>
      </c>
      <c r="N52" s="24">
        <v>7.8539648806299903E-4</v>
      </c>
      <c r="O52" s="24">
        <v>4.0870559438610995E-3</v>
      </c>
      <c r="P52" s="24">
        <v>8.3125357265167999E-5</v>
      </c>
      <c r="Q52" s="24">
        <v>3.8761918070292903E-2</v>
      </c>
      <c r="R52" s="24">
        <v>5.4182801257566295E-5</v>
      </c>
      <c r="S52" s="24">
        <v>1.07455994059E-4</v>
      </c>
      <c r="T52" s="24">
        <v>3.7016875967451996E-5</v>
      </c>
      <c r="U52" s="24">
        <v>1.346119738616E-3</v>
      </c>
      <c r="V52" s="24">
        <v>3.7749120041509097E-4</v>
      </c>
      <c r="W52" s="24">
        <v>0.48500664242343999</v>
      </c>
      <c r="X52" s="24">
        <v>1.5460319114881199E-5</v>
      </c>
      <c r="Y52" s="24">
        <v>1.3963707801624E-4</v>
      </c>
      <c r="Z52" s="24">
        <v>3502.9226821877996</v>
      </c>
      <c r="AA52" s="24">
        <v>2.2264267145732102E-6</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1.7718280554945529</v>
      </c>
      <c r="E54" s="24">
        <v>0.21141280575431051</v>
      </c>
      <c r="F54" s="24">
        <v>36223.343410727924</v>
      </c>
      <c r="G54" s="24">
        <v>76819.671340737434</v>
      </c>
      <c r="H54" s="24">
        <v>381745.25140240806</v>
      </c>
      <c r="I54" s="24">
        <v>114600.92452129532</v>
      </c>
      <c r="J54" s="24">
        <v>68816.920896497017</v>
      </c>
      <c r="K54" s="24">
        <v>3.5074620835547563</v>
      </c>
      <c r="L54" s="24">
        <v>5.4578119923116102</v>
      </c>
      <c r="M54" s="24">
        <v>5.8745113961911465E-3</v>
      </c>
      <c r="N54" s="24">
        <v>141256.83153704577</v>
      </c>
      <c r="O54" s="24">
        <v>102815.24178744381</v>
      </c>
      <c r="P54" s="24">
        <v>1.1565062129755185E-2</v>
      </c>
      <c r="Q54" s="24">
        <v>3.1889721963450266E-3</v>
      </c>
      <c r="R54" s="24">
        <v>9.6355448086623691E-3</v>
      </c>
      <c r="S54" s="24">
        <v>87493.245248086547</v>
      </c>
      <c r="T54" s="24">
        <v>72705.875876921797</v>
      </c>
      <c r="U54" s="24">
        <v>40836.11962487144</v>
      </c>
      <c r="V54" s="24">
        <v>2.9460436240851529E-2</v>
      </c>
      <c r="W54" s="24">
        <v>18842.622657662367</v>
      </c>
      <c r="X54" s="24">
        <v>66129.673077498897</v>
      </c>
      <c r="Y54" s="24">
        <v>3.1475494805662577E-3</v>
      </c>
      <c r="Z54" s="24">
        <v>2.2855648184650153E-3</v>
      </c>
      <c r="AA54" s="24">
        <v>1341.4643177143023</v>
      </c>
    </row>
    <row r="55" spans="1:27" x14ac:dyDescent="0.25">
      <c r="A55" s="28" t="s">
        <v>133</v>
      </c>
      <c r="B55" s="28" t="s">
        <v>69</v>
      </c>
      <c r="C55" s="24">
        <v>0.10062072336297419</v>
      </c>
      <c r="D55" s="24">
        <v>4.1793458562650605E-2</v>
      </c>
      <c r="E55" s="24">
        <v>1.9727595894666739E-4</v>
      </c>
      <c r="F55" s="24">
        <v>4.3578890116887106E-2</v>
      </c>
      <c r="G55" s="24">
        <v>1.3973129117128551E-2</v>
      </c>
      <c r="H55" s="24">
        <v>49745.779813202542</v>
      </c>
      <c r="I55" s="24">
        <v>49240.876980374909</v>
      </c>
      <c r="J55" s="24">
        <v>0.12627444255867998</v>
      </c>
      <c r="K55" s="24">
        <v>4.5565035952337034E-3</v>
      </c>
      <c r="L55" s="24">
        <v>5.4613364066741464E-3</v>
      </c>
      <c r="M55" s="24">
        <v>1.9676172055288501E-4</v>
      </c>
      <c r="N55" s="24">
        <v>3.9435722014727531E-2</v>
      </c>
      <c r="O55" s="24">
        <v>2.5579128408566841E-4</v>
      </c>
      <c r="P55" s="24">
        <v>1.1740318451742148E-4</v>
      </c>
      <c r="Q55" s="24">
        <v>87992.062968748549</v>
      </c>
      <c r="R55" s="24">
        <v>8.0355853015410941E-2</v>
      </c>
      <c r="S55" s="24">
        <v>31389.756304930343</v>
      </c>
      <c r="T55" s="24">
        <v>1.5018492509313978E-3</v>
      </c>
      <c r="U55" s="24">
        <v>7.1676399099531891E-3</v>
      </c>
      <c r="V55" s="24">
        <v>1.5032804395126013E-3</v>
      </c>
      <c r="W55" s="24">
        <v>34813.24132545985</v>
      </c>
      <c r="X55" s="24">
        <v>3058.7901948102221</v>
      </c>
      <c r="Y55" s="24">
        <v>3170.6303945557274</v>
      </c>
      <c r="Z55" s="24">
        <v>7.1459169644906285E-5</v>
      </c>
      <c r="AA55" s="24">
        <v>1.1186638330647929E-3</v>
      </c>
    </row>
    <row r="56" spans="1:27" x14ac:dyDescent="0.25">
      <c r="A56" s="28" t="s">
        <v>133</v>
      </c>
      <c r="B56" s="28" t="s">
        <v>36</v>
      </c>
      <c r="C56" s="24">
        <v>4.8257448423031202E-2</v>
      </c>
      <c r="D56" s="24">
        <v>2.4599991014771699E-2</v>
      </c>
      <c r="E56" s="24">
        <v>4.5146846533450802E-4</v>
      </c>
      <c r="F56" s="24">
        <v>1.0733602820080001E-2</v>
      </c>
      <c r="G56" s="24">
        <v>4.6371396872404102E-4</v>
      </c>
      <c r="H56" s="24">
        <v>91180.067956172905</v>
      </c>
      <c r="I56" s="24">
        <v>7.1277847237980899E-3</v>
      </c>
      <c r="J56" s="24">
        <v>1.63871655638315E-3</v>
      </c>
      <c r="K56" s="24">
        <v>7.3728061530356004E-4</v>
      </c>
      <c r="L56" s="24">
        <v>1.8946272951282501E-4</v>
      </c>
      <c r="M56" s="24">
        <v>5.8901053344015197E-5</v>
      </c>
      <c r="N56" s="24">
        <v>1.9693948968399998E-5</v>
      </c>
      <c r="O56" s="24">
        <v>0</v>
      </c>
      <c r="P56" s="24">
        <v>0</v>
      </c>
      <c r="Q56" s="24">
        <v>0</v>
      </c>
      <c r="R56" s="24">
        <v>0</v>
      </c>
      <c r="S56" s="24">
        <v>0</v>
      </c>
      <c r="T56" s="24">
        <v>0</v>
      </c>
      <c r="U56" s="24">
        <v>1.9121605291826499E-6</v>
      </c>
      <c r="V56" s="24">
        <v>8.3304417861354809E-6</v>
      </c>
      <c r="W56" s="24">
        <v>2.4656674424043998E-4</v>
      </c>
      <c r="X56" s="24">
        <v>2.6867521853789602E-4</v>
      </c>
      <c r="Y56" s="24">
        <v>1.29138683670084E-4</v>
      </c>
      <c r="Z56" s="24">
        <v>1.0651995750599599E-4</v>
      </c>
      <c r="AA56" s="24">
        <v>1.498038620229E-4</v>
      </c>
    </row>
    <row r="57" spans="1:27" x14ac:dyDescent="0.25">
      <c r="A57" s="28" t="s">
        <v>133</v>
      </c>
      <c r="B57" s="28" t="s">
        <v>74</v>
      </c>
      <c r="C57" s="24">
        <v>0</v>
      </c>
      <c r="D57" s="24">
        <v>0</v>
      </c>
      <c r="E57" s="24">
        <v>0</v>
      </c>
      <c r="F57" s="24">
        <v>0.355244612233032</v>
      </c>
      <c r="G57" s="24">
        <v>3.37401241460608E-4</v>
      </c>
      <c r="H57" s="24">
        <v>1.55836007689163E-2</v>
      </c>
      <c r="I57" s="24">
        <v>0.73705959417846401</v>
      </c>
      <c r="J57" s="24">
        <v>1.1218171433996999E-3</v>
      </c>
      <c r="K57" s="24">
        <v>2.625314110368E-3</v>
      </c>
      <c r="L57" s="24">
        <v>0.33560794284462497</v>
      </c>
      <c r="M57" s="24">
        <v>1.2486042840164399E-3</v>
      </c>
      <c r="N57" s="24">
        <v>2.8491413578948599</v>
      </c>
      <c r="O57" s="24">
        <v>15964.789889355101</v>
      </c>
      <c r="P57" s="24">
        <v>1.00996257610848E-3</v>
      </c>
      <c r="Q57" s="24">
        <v>14959.0906289874</v>
      </c>
      <c r="R57" s="24">
        <v>4.5505622115399602E-3</v>
      </c>
      <c r="S57" s="24">
        <v>13165.617971920199</v>
      </c>
      <c r="T57" s="24">
        <v>1.69833728966326E-3</v>
      </c>
      <c r="U57" s="24">
        <v>565.04340405190794</v>
      </c>
      <c r="V57" s="24">
        <v>12999.825608831801</v>
      </c>
      <c r="W57" s="24">
        <v>17588.8676367587</v>
      </c>
      <c r="X57" s="24">
        <v>3.2578150814064001E-3</v>
      </c>
      <c r="Y57" s="24">
        <v>1.4584838441080801E-3</v>
      </c>
      <c r="Z57" s="24">
        <v>268.53758291134596</v>
      </c>
      <c r="AA57" s="24">
        <v>3.5837387400988495E-5</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0.11424345284886879</v>
      </c>
      <c r="D59" s="30">
        <v>1.8615420790769897</v>
      </c>
      <c r="E59" s="30">
        <v>0.21183554807221591</v>
      </c>
      <c r="F59" s="30">
        <v>-689935.88058269303</v>
      </c>
      <c r="G59" s="30">
        <v>-1687353.5043171602</v>
      </c>
      <c r="H59" s="30">
        <v>-656762.61769539979</v>
      </c>
      <c r="I59" s="30">
        <v>-384540.49971998006</v>
      </c>
      <c r="J59" s="30">
        <v>-367899.61188391584</v>
      </c>
      <c r="K59" s="30">
        <v>3.5121368985583299</v>
      </c>
      <c r="L59" s="30">
        <v>5.4650024616926727</v>
      </c>
      <c r="M59" s="30">
        <v>6.1524464547049367E-3</v>
      </c>
      <c r="N59" s="30">
        <v>141256.87712618959</v>
      </c>
      <c r="O59" s="30">
        <v>102815.25247742729</v>
      </c>
      <c r="P59" s="30">
        <v>1.1725593007565462E-2</v>
      </c>
      <c r="Q59" s="30">
        <v>87992.081136821609</v>
      </c>
      <c r="R59" s="30">
        <v>-21968.328383320084</v>
      </c>
      <c r="S59" s="30">
        <v>118883.67604841605</v>
      </c>
      <c r="T59" s="30">
        <v>72706.265577731567</v>
      </c>
      <c r="U59" s="30">
        <v>40836.135523970857</v>
      </c>
      <c r="V59" s="30">
        <v>3.1352699808497204E-2</v>
      </c>
      <c r="W59" s="30">
        <v>53656.356738802075</v>
      </c>
      <c r="X59" s="30">
        <v>69188.463309082319</v>
      </c>
      <c r="Y59" s="30">
        <v>3170.634845667938</v>
      </c>
      <c r="Z59" s="30">
        <v>3502.9250353405014</v>
      </c>
      <c r="AA59" s="30">
        <v>1341.379443407495</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2.51242511817425E-2</v>
      </c>
      <c r="E64" s="24">
        <v>5.49104167586539E-3</v>
      </c>
      <c r="F64" s="24">
        <v>2.3103190087215E-3</v>
      </c>
      <c r="G64" s="24">
        <v>2.42444854025024E-3</v>
      </c>
      <c r="H64" s="24">
        <v>1.6093017801214699E-5</v>
      </c>
      <c r="I64" s="24">
        <v>3.4089115102488001E-4</v>
      </c>
      <c r="J64" s="24">
        <v>4.4546747604259202E-4</v>
      </c>
      <c r="K64" s="24">
        <v>4.1547866638898099E-4</v>
      </c>
      <c r="L64" s="24">
        <v>9.3843936764063192E-4</v>
      </c>
      <c r="M64" s="24">
        <v>1.7585530555184799E-5</v>
      </c>
      <c r="N64" s="24">
        <v>1.8336059823356502E-3</v>
      </c>
      <c r="O64" s="24">
        <v>1.46654157172367E-3</v>
      </c>
      <c r="P64" s="24">
        <v>1.24181998044312E-3</v>
      </c>
      <c r="Q64" s="24">
        <v>5.168123297175E-3</v>
      </c>
      <c r="R64" s="24">
        <v>6.7854379291427599E-6</v>
      </c>
      <c r="S64" s="24">
        <v>2.5964944951721602E-3</v>
      </c>
      <c r="T64" s="24">
        <v>5.2486309307139999E-6</v>
      </c>
      <c r="U64" s="24">
        <v>2.7733054520535203E-3</v>
      </c>
      <c r="V64" s="24">
        <v>1.40075945452142E-5</v>
      </c>
      <c r="W64" s="24">
        <v>2.0895997848751203E-3</v>
      </c>
      <c r="X64" s="24">
        <v>1.22113642276151E-5</v>
      </c>
      <c r="Y64" s="24">
        <v>3.2291598337740003E-4</v>
      </c>
      <c r="Z64" s="24">
        <v>1.91883194912634E-6</v>
      </c>
      <c r="AA64" s="24">
        <v>3.9065924228135998E-7</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1.4423857226291099E-2</v>
      </c>
      <c r="D66" s="24">
        <v>3.2520312138502501E-4</v>
      </c>
      <c r="E66" s="24">
        <v>1.1066071012694701E-3</v>
      </c>
      <c r="F66" s="24">
        <v>6.0136793879654702E-4</v>
      </c>
      <c r="G66" s="24">
        <v>1.2122586420551999E-3</v>
      </c>
      <c r="H66" s="24">
        <v>3.7074643715539102E-4</v>
      </c>
      <c r="I66" s="24">
        <v>6.7291629221611108E-4</v>
      </c>
      <c r="J66" s="24">
        <v>5.5403015123061902E-4</v>
      </c>
      <c r="K66" s="24">
        <v>5.3143624085064004E-4</v>
      </c>
      <c r="L66" s="24">
        <v>7.5661169375775906E-4</v>
      </c>
      <c r="M66" s="24">
        <v>4.4306007276428798E-4</v>
      </c>
      <c r="N66" s="24">
        <v>1.1227579492741301E-3</v>
      </c>
      <c r="O66" s="24">
        <v>2.5606480302988897E-4</v>
      </c>
      <c r="P66" s="24">
        <v>6.7294798667759999E-4</v>
      </c>
      <c r="Q66" s="24">
        <v>1696.9450636373799</v>
      </c>
      <c r="R66" s="24">
        <v>5.5620507459726E-5</v>
      </c>
      <c r="S66" s="24">
        <v>1.7393470548026399E-4</v>
      </c>
      <c r="T66" s="24">
        <v>3.2544204688844398E-5</v>
      </c>
      <c r="U66" s="24">
        <v>1424.0195908441699</v>
      </c>
      <c r="V66" s="24">
        <v>1.3704171180327E-3</v>
      </c>
      <c r="W66" s="24">
        <v>2398.08052164235</v>
      </c>
      <c r="X66" s="24">
        <v>1.6192202720004002E-5</v>
      </c>
      <c r="Y66" s="24">
        <v>3855.5146750834597</v>
      </c>
      <c r="Z66" s="24">
        <v>1181.5105696823298</v>
      </c>
      <c r="AA66" s="24">
        <v>2.1839555200856399E-6</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2.7121852239370074</v>
      </c>
      <c r="E68" s="24">
        <v>0.93198436789478367</v>
      </c>
      <c r="F68" s="24">
        <v>3.1001367645831279</v>
      </c>
      <c r="G68" s="24">
        <v>6998.3156652793359</v>
      </c>
      <c r="H68" s="24">
        <v>235056.525542941</v>
      </c>
      <c r="I68" s="24">
        <v>0.10548920076331335</v>
      </c>
      <c r="J68" s="24">
        <v>91335.325874836242</v>
      </c>
      <c r="K68" s="24">
        <v>67651.181492402189</v>
      </c>
      <c r="L68" s="24">
        <v>6718.7368676532442</v>
      </c>
      <c r="M68" s="24">
        <v>1.0390310329435794E-2</v>
      </c>
      <c r="N68" s="24">
        <v>79783.836643821604</v>
      </c>
      <c r="O68" s="24">
        <v>2714.9331533627919</v>
      </c>
      <c r="P68" s="24">
        <v>0.10777648106674347</v>
      </c>
      <c r="Q68" s="24">
        <v>0.34240572029033706</v>
      </c>
      <c r="R68" s="24">
        <v>2.5576072918315498E-2</v>
      </c>
      <c r="S68" s="24">
        <v>72094.464579321619</v>
      </c>
      <c r="T68" s="24">
        <v>16192.117006584782</v>
      </c>
      <c r="U68" s="24">
        <v>34250.529882334311</v>
      </c>
      <c r="V68" s="24">
        <v>1.3493678401325941E-2</v>
      </c>
      <c r="W68" s="24">
        <v>4657.8856008574521</v>
      </c>
      <c r="X68" s="24">
        <v>11129.782214842055</v>
      </c>
      <c r="Y68" s="24">
        <v>2974.5392903735305</v>
      </c>
      <c r="Z68" s="24">
        <v>5814.6247880097289</v>
      </c>
      <c r="AA68" s="24">
        <v>2168.2669493460608</v>
      </c>
    </row>
    <row r="69" spans="1:27" x14ac:dyDescent="0.25">
      <c r="A69" s="28" t="s">
        <v>134</v>
      </c>
      <c r="B69" s="28" t="s">
        <v>69</v>
      </c>
      <c r="C69" s="24">
        <v>0.30032736511639224</v>
      </c>
      <c r="D69" s="24">
        <v>1.746027569774045E-3</v>
      </c>
      <c r="E69" s="24">
        <v>4.7464711797219117E-2</v>
      </c>
      <c r="F69" s="24">
        <v>6.3306511555308434E-2</v>
      </c>
      <c r="G69" s="24">
        <v>7.6663636280765488E-2</v>
      </c>
      <c r="H69" s="24">
        <v>2.3945068428949683</v>
      </c>
      <c r="I69" s="24">
        <v>2.1067690764267639</v>
      </c>
      <c r="J69" s="24">
        <v>18409.629111844242</v>
      </c>
      <c r="K69" s="24">
        <v>2.8446629811357729E-3</v>
      </c>
      <c r="L69" s="24">
        <v>4834.9251677642978</v>
      </c>
      <c r="M69" s="24">
        <v>7.822743413757699E-4</v>
      </c>
      <c r="N69" s="24">
        <v>57245.440713841024</v>
      </c>
      <c r="O69" s="24">
        <v>1.9383227655690415E-2</v>
      </c>
      <c r="P69" s="24">
        <v>2.641626766298001E-3</v>
      </c>
      <c r="Q69" s="24">
        <v>6.1834041626120432E-4</v>
      </c>
      <c r="R69" s="24">
        <v>1.0396884902407323E-3</v>
      </c>
      <c r="S69" s="24">
        <v>2.5514360139459378E-2</v>
      </c>
      <c r="T69" s="24">
        <v>7.2978412104216881E-3</v>
      </c>
      <c r="U69" s="24">
        <v>8.0166526466831589E-2</v>
      </c>
      <c r="V69" s="24">
        <v>4.3034605697717648E-3</v>
      </c>
      <c r="W69" s="24">
        <v>0.36011914161055797</v>
      </c>
      <c r="X69" s="24">
        <v>3953.6511686966714</v>
      </c>
      <c r="Y69" s="24">
        <v>6544.211626079411</v>
      </c>
      <c r="Z69" s="24">
        <v>1.6799345298275121E-4</v>
      </c>
      <c r="AA69" s="24">
        <v>1.1884039081111228E-4</v>
      </c>
    </row>
    <row r="70" spans="1:27" x14ac:dyDescent="0.25">
      <c r="A70" s="28" t="s">
        <v>134</v>
      </c>
      <c r="B70" s="28" t="s">
        <v>36</v>
      </c>
      <c r="C70" s="24">
        <v>4.9171672409615903E-2</v>
      </c>
      <c r="D70" s="24">
        <v>8.6407829875620006E-3</v>
      </c>
      <c r="E70" s="24">
        <v>6.4869316504516999E-3</v>
      </c>
      <c r="F70" s="24">
        <v>5.0952973382375002E-4</v>
      </c>
      <c r="G70" s="24">
        <v>1.0269647354639399E-2</v>
      </c>
      <c r="H70" s="24">
        <v>33033.834761329403</v>
      </c>
      <c r="I70" s="24">
        <v>9.88805138097139E-3</v>
      </c>
      <c r="J70" s="24">
        <v>2.4374235731345899E-3</v>
      </c>
      <c r="K70" s="24">
        <v>1.60163064865914E-3</v>
      </c>
      <c r="L70" s="24">
        <v>5.6981228449457498E-4</v>
      </c>
      <c r="M70" s="24">
        <v>2.44861385068272E-4</v>
      </c>
      <c r="N70" s="24">
        <v>6.3752860069385701E-5</v>
      </c>
      <c r="O70" s="24">
        <v>1.1611344480158501E-5</v>
      </c>
      <c r="P70" s="24">
        <v>4.0302455337158401E-6</v>
      </c>
      <c r="Q70" s="24">
        <v>0</v>
      </c>
      <c r="R70" s="24">
        <v>0</v>
      </c>
      <c r="S70" s="24">
        <v>0</v>
      </c>
      <c r="T70" s="24">
        <v>2.3794328358371902E-6</v>
      </c>
      <c r="U70" s="24">
        <v>7.4089615012775995E-6</v>
      </c>
      <c r="V70" s="24">
        <v>4.2632342235987496E-5</v>
      </c>
      <c r="W70" s="24">
        <v>9.2977705262671994E-4</v>
      </c>
      <c r="X70" s="24">
        <v>4.0829281064321996E-4</v>
      </c>
      <c r="Y70" s="24">
        <v>9.5470618413158307E-5</v>
      </c>
      <c r="Z70" s="24">
        <v>1.8032963739390002E-4</v>
      </c>
      <c r="AA70" s="24">
        <v>1.73322409962646E-4</v>
      </c>
    </row>
    <row r="71" spans="1:27" x14ac:dyDescent="0.25">
      <c r="A71" s="28" t="s">
        <v>134</v>
      </c>
      <c r="B71" s="28" t="s">
        <v>74</v>
      </c>
      <c r="C71" s="24">
        <v>0</v>
      </c>
      <c r="D71" s="24">
        <v>0</v>
      </c>
      <c r="E71" s="24">
        <v>0</v>
      </c>
      <c r="F71" s="24">
        <v>0.107676283518105</v>
      </c>
      <c r="G71" s="24">
        <v>2.3485147605917897E-2</v>
      </c>
      <c r="H71" s="24">
        <v>1.6538491390276799E-2</v>
      </c>
      <c r="I71" s="24">
        <v>2.6925608993723798E-2</v>
      </c>
      <c r="J71" s="24">
        <v>2.1368183210599499E-3</v>
      </c>
      <c r="K71" s="24">
        <v>5.5597373102476803E-3</v>
      </c>
      <c r="L71" s="24">
        <v>2.2625215998858E-2</v>
      </c>
      <c r="M71" s="24">
        <v>5.6770421000450202E-3</v>
      </c>
      <c r="N71" s="24">
        <v>2.9147173344537401E-2</v>
      </c>
      <c r="O71" s="24">
        <v>1.91997885292683E-3</v>
      </c>
      <c r="P71" s="24">
        <v>1.02692318047462E-3</v>
      </c>
      <c r="Q71" s="24">
        <v>7.3205990634269996E-2</v>
      </c>
      <c r="R71" s="24">
        <v>2.0112470772824498E-3</v>
      </c>
      <c r="S71" s="24">
        <v>4.1028027256492995E-2</v>
      </c>
      <c r="T71" s="24">
        <v>8.3171434431227997E-4</v>
      </c>
      <c r="U71" s="24">
        <v>1.2071741086813598E-2</v>
      </c>
      <c r="V71" s="24">
        <v>5.3670983963330105E-3</v>
      </c>
      <c r="W71" s="24">
        <v>2.3565624092805E-2</v>
      </c>
      <c r="X71" s="24">
        <v>7.7135926441192898E-4</v>
      </c>
      <c r="Y71" s="24">
        <v>2.4850176122080003E-4</v>
      </c>
      <c r="Z71" s="24">
        <v>1.9504529182656001E-2</v>
      </c>
      <c r="AA71" s="24">
        <v>5.6628700852703001E-5</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0.31475122234268332</v>
      </c>
      <c r="D73" s="30">
        <v>2.7393807058099093</v>
      </c>
      <c r="E73" s="30">
        <v>0.98604672846913766</v>
      </c>
      <c r="F73" s="30">
        <v>3.1663549630859547</v>
      </c>
      <c r="G73" s="30">
        <v>6998.3959656227989</v>
      </c>
      <c r="H73" s="30">
        <v>235058.92043662333</v>
      </c>
      <c r="I73" s="30">
        <v>2.213272084633318</v>
      </c>
      <c r="J73" s="30">
        <v>109744.95598617812</v>
      </c>
      <c r="K73" s="30">
        <v>67651.185283980085</v>
      </c>
      <c r="L73" s="30">
        <v>11553.663730468605</v>
      </c>
      <c r="M73" s="30">
        <v>1.1633230274131037E-2</v>
      </c>
      <c r="N73" s="30">
        <v>137029.28031402655</v>
      </c>
      <c r="O73" s="30">
        <v>2714.9542591968225</v>
      </c>
      <c r="P73" s="30">
        <v>0.11233287580016219</v>
      </c>
      <c r="Q73" s="30">
        <v>1697.2932558213836</v>
      </c>
      <c r="R73" s="30">
        <v>2.6678167353945102E-2</v>
      </c>
      <c r="S73" s="30">
        <v>72094.492864110958</v>
      </c>
      <c r="T73" s="30">
        <v>16192.124342218827</v>
      </c>
      <c r="U73" s="30">
        <v>35674.632413010397</v>
      </c>
      <c r="V73" s="30">
        <v>1.9181563683675622E-2</v>
      </c>
      <c r="W73" s="30">
        <v>7056.3283312411986</v>
      </c>
      <c r="X73" s="30">
        <v>15083.433411942293</v>
      </c>
      <c r="Y73" s="30">
        <v>13374.265914452386</v>
      </c>
      <c r="Z73" s="30">
        <v>6996.1355276043441</v>
      </c>
      <c r="AA73" s="30">
        <v>2168.2670707610664</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collapsed="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1.837370543591E-2</v>
      </c>
      <c r="E78" s="24">
        <v>6.0535407335620007E-3</v>
      </c>
      <c r="F78" s="24">
        <v>4.5789759041537196E-5</v>
      </c>
      <c r="G78" s="24">
        <v>0</v>
      </c>
      <c r="H78" s="24">
        <v>3.9338200685219197E-5</v>
      </c>
      <c r="I78" s="24">
        <v>1.1592348794234999E-5</v>
      </c>
      <c r="J78" s="24">
        <v>6.3607166809703198E-3</v>
      </c>
      <c r="K78" s="24">
        <v>1.4104205260975998E-3</v>
      </c>
      <c r="L78" s="24">
        <v>4.3383680463810201E-3</v>
      </c>
      <c r="M78" s="24">
        <v>2.0533382607785299E-5</v>
      </c>
      <c r="N78" s="24">
        <v>6.0361516996371399E-3</v>
      </c>
      <c r="O78" s="24">
        <v>8.8408871703984004E-4</v>
      </c>
      <c r="P78" s="24">
        <v>8.9995720050600004E-5</v>
      </c>
      <c r="Q78" s="24">
        <v>4.34869717764968E-5</v>
      </c>
      <c r="R78" s="24">
        <v>5.4287059909929006E-6</v>
      </c>
      <c r="S78" s="24">
        <v>1.7809818700315701E-3</v>
      </c>
      <c r="T78" s="24">
        <v>1.0110571829435901E-5</v>
      </c>
      <c r="U78" s="24">
        <v>3.7258153680698397E-3</v>
      </c>
      <c r="V78" s="24">
        <v>3.6408512755471902E-6</v>
      </c>
      <c r="W78" s="24">
        <v>1.58925722118635E-3</v>
      </c>
      <c r="X78" s="24">
        <v>6.2939105314929903E-6</v>
      </c>
      <c r="Y78" s="24">
        <v>2.5043635435373997E-5</v>
      </c>
      <c r="Z78" s="24">
        <v>1.09797999247247E-5</v>
      </c>
      <c r="AA78" s="24">
        <v>6.4460770077241995E-7</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1.4561118879630399E-2</v>
      </c>
      <c r="D80" s="24">
        <v>1.15066217186405E-4</v>
      </c>
      <c r="E80" s="24">
        <v>1.0399608234142499E-3</v>
      </c>
      <c r="F80" s="24">
        <v>6.9017401268716403E-4</v>
      </c>
      <c r="G80" s="24">
        <v>3.4957735454750399E-4</v>
      </c>
      <c r="H80" s="24">
        <v>6.3362480769737898E-4</v>
      </c>
      <c r="I80" s="24">
        <v>6.8380039391039902E-4</v>
      </c>
      <c r="J80" s="24">
        <v>1.11778479648091E-3</v>
      </c>
      <c r="K80" s="24">
        <v>6.2598540609060008E-4</v>
      </c>
      <c r="L80" s="24">
        <v>1.0067017702099501E-3</v>
      </c>
      <c r="M80" s="24">
        <v>5.9893294675227807E-4</v>
      </c>
      <c r="N80" s="24">
        <v>1.3984450197962802E-3</v>
      </c>
      <c r="O80" s="24">
        <v>2.2510386605883602E-4</v>
      </c>
      <c r="P80" s="24">
        <v>7.7648250673349891E-4</v>
      </c>
      <c r="Q80" s="24">
        <v>4.6362493491506902E-2</v>
      </c>
      <c r="R80" s="24">
        <v>5.4879078993971901E-5</v>
      </c>
      <c r="S80" s="24">
        <v>1.1928762906112501E-4</v>
      </c>
      <c r="T80" s="24">
        <v>3.8182204853178997E-5</v>
      </c>
      <c r="U80" s="24">
        <v>3.2682973931047999E-3</v>
      </c>
      <c r="V80" s="24">
        <v>4.7587229299474198E-4</v>
      </c>
      <c r="W80" s="24">
        <v>944.016256999549</v>
      </c>
      <c r="X80" s="24">
        <v>1.649282094345E-5</v>
      </c>
      <c r="Y80" s="24">
        <v>418.91860438447401</v>
      </c>
      <c r="Z80" s="24">
        <v>863.25823347959602</v>
      </c>
      <c r="AA80" s="24">
        <v>2.8143995435759399E-6</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63847.192422422151</v>
      </c>
      <c r="E82" s="24">
        <v>104071.56564204177</v>
      </c>
      <c r="F82" s="24">
        <v>37924.349465516767</v>
      </c>
      <c r="G82" s="24">
        <v>27383.774127906268</v>
      </c>
      <c r="H82" s="24">
        <v>50307.597855468463</v>
      </c>
      <c r="I82" s="24">
        <v>46201.612556179862</v>
      </c>
      <c r="J82" s="24">
        <v>167525.40522535588</v>
      </c>
      <c r="K82" s="24">
        <v>44577.027449328642</v>
      </c>
      <c r="L82" s="24">
        <v>104632.87748825455</v>
      </c>
      <c r="M82" s="24">
        <v>2.9631408785387607E-2</v>
      </c>
      <c r="N82" s="24">
        <v>33458.667587066637</v>
      </c>
      <c r="O82" s="24">
        <v>5.7297471050124114E-3</v>
      </c>
      <c r="P82" s="24">
        <v>2.354435689730189E-3</v>
      </c>
      <c r="Q82" s="24">
        <v>1.4354985317848506E-3</v>
      </c>
      <c r="R82" s="24">
        <v>2.8619291301895896E-3</v>
      </c>
      <c r="S82" s="24">
        <v>2.8291434390105178E-2</v>
      </c>
      <c r="T82" s="24">
        <v>13628.963911221816</v>
      </c>
      <c r="U82" s="24">
        <v>5324.2812802785456</v>
      </c>
      <c r="V82" s="24">
        <v>1.0880857493400752E-3</v>
      </c>
      <c r="W82" s="24">
        <v>1.1101452554618462E-2</v>
      </c>
      <c r="X82" s="24">
        <v>5.6317872192277688E-3</v>
      </c>
      <c r="Y82" s="24">
        <v>1.1683583401551922E-3</v>
      </c>
      <c r="Z82" s="24">
        <v>6.5076819959974464E-4</v>
      </c>
      <c r="AA82" s="24">
        <v>1.3261246025220534E-3</v>
      </c>
    </row>
    <row r="83" spans="1:27" x14ac:dyDescent="0.25">
      <c r="A83" s="28" t="s">
        <v>135</v>
      </c>
      <c r="B83" s="28" t="s">
        <v>69</v>
      </c>
      <c r="C83" s="24">
        <v>4.6108818899536698E-2</v>
      </c>
      <c r="D83" s="24">
        <v>4.0190936797830003E-3</v>
      </c>
      <c r="E83" s="24">
        <v>5.299531799055E-4</v>
      </c>
      <c r="F83" s="24">
        <v>7.5369547759837801E-3</v>
      </c>
      <c r="G83" s="24">
        <v>2.0620729065246399E-2</v>
      </c>
      <c r="H83" s="24">
        <v>0.23932505453317099</v>
      </c>
      <c r="I83" s="24">
        <v>7.0700913284500004E-3</v>
      </c>
      <c r="J83" s="24">
        <v>1.3499935519430799E-3</v>
      </c>
      <c r="K83" s="24">
        <v>8.6120102220741592E-5</v>
      </c>
      <c r="L83" s="24">
        <v>6.3421364192446994E-5</v>
      </c>
      <c r="M83" s="24">
        <v>3.8066918818655E-3</v>
      </c>
      <c r="N83" s="24">
        <v>0.51476906727747307</v>
      </c>
      <c r="O83" s="24">
        <v>4.7331047025169597E-5</v>
      </c>
      <c r="P83" s="24">
        <v>1.3668621178874401E-5</v>
      </c>
      <c r="Q83" s="24">
        <v>9.4920735008683402E-6</v>
      </c>
      <c r="R83" s="24">
        <v>1.18242170148329E-5</v>
      </c>
      <c r="S83" s="24">
        <v>4.03197202502112</v>
      </c>
      <c r="T83" s="24">
        <v>9.4048219164398304E-5</v>
      </c>
      <c r="U83" s="24">
        <v>5004.8016080851603</v>
      </c>
      <c r="V83" s="24">
        <v>9.9379458933245395E-6</v>
      </c>
      <c r="W83" s="24">
        <v>4.0883531825136001E-5</v>
      </c>
      <c r="X83" s="24">
        <v>1.08466191549284E-5</v>
      </c>
      <c r="Y83" s="24">
        <v>3.5001598850113901E-6</v>
      </c>
      <c r="Z83" s="24">
        <v>2.9748754252836E-6</v>
      </c>
      <c r="AA83" s="24">
        <v>1.5639309045095101E-6</v>
      </c>
    </row>
    <row r="84" spans="1:27" x14ac:dyDescent="0.25">
      <c r="A84" s="28" t="s">
        <v>135</v>
      </c>
      <c r="B84" s="28" t="s">
        <v>36</v>
      </c>
      <c r="C84" s="24">
        <v>4.4465160528588794E-2</v>
      </c>
      <c r="D84" s="24">
        <v>1.0955377381811701E-2</v>
      </c>
      <c r="E84" s="24">
        <v>2.0410737787195598E-3</v>
      </c>
      <c r="F84" s="24">
        <v>2.6820519370565998E-3</v>
      </c>
      <c r="G84" s="24">
        <v>8.6020446751363493E-3</v>
      </c>
      <c r="H84" s="24">
        <v>0.20826562302895499</v>
      </c>
      <c r="I84" s="24">
        <v>1.22209377244616E-2</v>
      </c>
      <c r="J84" s="24">
        <v>0.42637025973071901</v>
      </c>
      <c r="K84" s="24">
        <v>3.4357765800602401E-3</v>
      </c>
      <c r="L84" s="24">
        <v>1.19397853941669E-3</v>
      </c>
      <c r="M84" s="24">
        <v>7.1994729681108805E-4</v>
      </c>
      <c r="N84" s="24">
        <v>7.4385093112054498E-5</v>
      </c>
      <c r="O84" s="24">
        <v>8.9312324915211603E-6</v>
      </c>
      <c r="P84" s="24">
        <v>0</v>
      </c>
      <c r="Q84" s="24">
        <v>0</v>
      </c>
      <c r="R84" s="24">
        <v>0</v>
      </c>
      <c r="S84" s="24">
        <v>0</v>
      </c>
      <c r="T84" s="24">
        <v>0</v>
      </c>
      <c r="U84" s="24">
        <v>3.4896921459197397E-6</v>
      </c>
      <c r="V84" s="24">
        <v>3.6935384967962494E-5</v>
      </c>
      <c r="W84" s="24">
        <v>2.3474741251725001E-4</v>
      </c>
      <c r="X84" s="24">
        <v>2.25136538060176E-4</v>
      </c>
      <c r="Y84" s="24">
        <v>2.2528920824696E-4</v>
      </c>
      <c r="Z84" s="24">
        <v>1.3810821840232502E-4</v>
      </c>
      <c r="AA84" s="24">
        <v>1.04541712657232E-4</v>
      </c>
    </row>
    <row r="85" spans="1:27" x14ac:dyDescent="0.25">
      <c r="A85" s="28" t="s">
        <v>135</v>
      </c>
      <c r="B85" s="28" t="s">
        <v>74</v>
      </c>
      <c r="C85" s="24">
        <v>0</v>
      </c>
      <c r="D85" s="24">
        <v>0</v>
      </c>
      <c r="E85" s="24">
        <v>0</v>
      </c>
      <c r="F85" s="24">
        <v>0.17700052173440001</v>
      </c>
      <c r="G85" s="24">
        <v>1.9872445269764998E-2</v>
      </c>
      <c r="H85" s="24">
        <v>1.6389098449250798E-2</v>
      </c>
      <c r="I85" s="24">
        <v>1.218380628648E-2</v>
      </c>
      <c r="J85" s="24">
        <v>0.21256293080359898</v>
      </c>
      <c r="K85" s="24">
        <v>2.8386009767312401E-2</v>
      </c>
      <c r="L85" s="24">
        <v>8220.899535636001</v>
      </c>
      <c r="M85" s="24">
        <v>3392.3214516895</v>
      </c>
      <c r="N85" s="24">
        <v>23105.1789311426</v>
      </c>
      <c r="O85" s="24">
        <v>1.7557819867867902E-3</v>
      </c>
      <c r="P85" s="24">
        <v>1.34115281158573E-3</v>
      </c>
      <c r="Q85" s="24">
        <v>4399.2317852654996</v>
      </c>
      <c r="R85" s="24">
        <v>1.3661238902053301E-3</v>
      </c>
      <c r="S85" s="24">
        <v>8446.6066695756199</v>
      </c>
      <c r="T85" s="24">
        <v>1.7251595331787899E-3</v>
      </c>
      <c r="U85" s="24">
        <v>5782.8882645570002</v>
      </c>
      <c r="V85" s="24">
        <v>1.23794455314253E-3</v>
      </c>
      <c r="W85" s="24">
        <v>1.27739304103752E-2</v>
      </c>
      <c r="X85" s="24">
        <v>8.3899309922484005E-4</v>
      </c>
      <c r="Y85" s="24">
        <v>5.5097755191548903E-4</v>
      </c>
      <c r="Z85" s="24">
        <v>5.6340906189323008E-4</v>
      </c>
      <c r="AA85" s="24">
        <v>1.6569230565988001E-5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6.0669937779167099E-2</v>
      </c>
      <c r="D87" s="30">
        <v>63847.214930287482</v>
      </c>
      <c r="E87" s="30">
        <v>104071.5732654965</v>
      </c>
      <c r="F87" s="30">
        <v>37924.357738435319</v>
      </c>
      <c r="G87" s="30">
        <v>27383.795098212689</v>
      </c>
      <c r="H87" s="30">
        <v>50307.837853486009</v>
      </c>
      <c r="I87" s="30">
        <v>46201.620321663933</v>
      </c>
      <c r="J87" s="30">
        <v>167525.41405385089</v>
      </c>
      <c r="K87" s="30">
        <v>44577.029571854677</v>
      </c>
      <c r="L87" s="30">
        <v>104632.88289674574</v>
      </c>
      <c r="M87" s="30">
        <v>3.4057566996613171E-2</v>
      </c>
      <c r="N87" s="30">
        <v>33459.189790730634</v>
      </c>
      <c r="O87" s="30">
        <v>6.8862707351362573E-3</v>
      </c>
      <c r="P87" s="30">
        <v>3.2345825376931623E-3</v>
      </c>
      <c r="Q87" s="30">
        <v>4.7850971068569115E-2</v>
      </c>
      <c r="R87" s="30">
        <v>2.9340611321893874E-3</v>
      </c>
      <c r="S87" s="30">
        <v>4.0621637289103179</v>
      </c>
      <c r="T87" s="30">
        <v>13628.964053562811</v>
      </c>
      <c r="U87" s="30">
        <v>10329.089882476466</v>
      </c>
      <c r="V87" s="30">
        <v>1.577536839503689E-3</v>
      </c>
      <c r="W87" s="30">
        <v>944.02898859285665</v>
      </c>
      <c r="X87" s="30">
        <v>5.6654205698576394E-3</v>
      </c>
      <c r="Y87" s="30">
        <v>418.91980128660953</v>
      </c>
      <c r="Z87" s="30">
        <v>863.25889820247107</v>
      </c>
      <c r="AA87" s="30">
        <v>1.3311475406709112E-3</v>
      </c>
    </row>
  </sheetData>
  <sheetProtection algorithmName="SHA-512" hashValue="6DYLg8bl0xiJ9NVbZlOZDKB6jFURkrDtbuKkuWnqU98VJiomF7Y/x3RN2wIsydR1lte56aI5PqAaqSzMSrJb5g==" saltValue="Jpy3lEP37Th+4o0ttaPkZA=="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AAD7-B078-4475-9B45-3D2A31EB4FF7}">
  <sheetPr codeName="Sheet11">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80</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1899813.872</v>
      </c>
      <c r="D6" s="24">
        <v>1490636.257</v>
      </c>
      <c r="E6" s="24">
        <v>1465169.35</v>
      </c>
      <c r="F6" s="24">
        <v>1419606.9427636999</v>
      </c>
      <c r="G6" s="24">
        <v>1218604.7173487521</v>
      </c>
      <c r="H6" s="24">
        <v>749529.60561838606</v>
      </c>
      <c r="I6" s="24">
        <v>677804.19540200499</v>
      </c>
      <c r="J6" s="24">
        <v>625028.05866919993</v>
      </c>
      <c r="K6" s="24">
        <v>499022.76910874498</v>
      </c>
      <c r="L6" s="24">
        <v>465132.89931143005</v>
      </c>
      <c r="M6" s="24">
        <v>394522.70426180004</v>
      </c>
      <c r="N6" s="24">
        <v>321872.72424801602</v>
      </c>
      <c r="O6" s="24">
        <v>320785.32699577598</v>
      </c>
      <c r="P6" s="24">
        <v>254521.06614830001</v>
      </c>
      <c r="Q6" s="24">
        <v>133141.467765965</v>
      </c>
      <c r="R6" s="24">
        <v>118740.627228105</v>
      </c>
      <c r="S6" s="24">
        <v>123152.167789755</v>
      </c>
      <c r="T6" s="24">
        <v>117046.16356332401</v>
      </c>
      <c r="U6" s="24">
        <v>105294.595043946</v>
      </c>
      <c r="V6" s="24">
        <v>85307.225178830005</v>
      </c>
      <c r="W6" s="24">
        <v>70550.822629905</v>
      </c>
      <c r="X6" s="24">
        <v>9646.7708625939995</v>
      </c>
      <c r="Y6" s="24">
        <v>7784.3737901180002</v>
      </c>
      <c r="Z6" s="24">
        <v>7067.5839927710003</v>
      </c>
      <c r="AA6" s="24">
        <v>6694.899385443</v>
      </c>
    </row>
    <row r="7" spans="1:27" x14ac:dyDescent="0.25">
      <c r="A7" s="28" t="s">
        <v>40</v>
      </c>
      <c r="B7" s="28" t="s">
        <v>72</v>
      </c>
      <c r="C7" s="24">
        <v>226977.68799999999</v>
      </c>
      <c r="D7" s="24">
        <v>174727.18799999999</v>
      </c>
      <c r="E7" s="24">
        <v>176705.18700000001</v>
      </c>
      <c r="F7" s="24">
        <v>121993.804755177</v>
      </c>
      <c r="G7" s="24">
        <v>70306.094149319993</v>
      </c>
      <c r="H7" s="24">
        <v>31055.908855214999</v>
      </c>
      <c r="I7" s="24">
        <v>12557.452597492002</v>
      </c>
      <c r="J7" s="24">
        <v>1618.9306871869999</v>
      </c>
      <c r="K7" s="24">
        <v>1516.791785954</v>
      </c>
      <c r="L7" s="24">
        <v>1559.274256226</v>
      </c>
      <c r="M7" s="24">
        <v>1187.7343698330001</v>
      </c>
      <c r="N7" s="24">
        <v>1340.6012542850001</v>
      </c>
      <c r="O7" s="24">
        <v>1300.151891017</v>
      </c>
      <c r="P7" s="24">
        <v>1105.1710925070001</v>
      </c>
      <c r="Q7" s="24">
        <v>787.23643552700003</v>
      </c>
      <c r="R7" s="24">
        <v>0.12190165399999979</v>
      </c>
      <c r="S7" s="24">
        <v>0.115214461</v>
      </c>
      <c r="T7" s="24">
        <v>0.10492163599999989</v>
      </c>
      <c r="U7" s="24">
        <v>0.1009099709999999</v>
      </c>
      <c r="V7" s="24">
        <v>9.4568627999999905E-2</v>
      </c>
      <c r="W7" s="24">
        <v>8.6881497000000002E-2</v>
      </c>
      <c r="X7" s="24">
        <v>8.8784699999999883E-2</v>
      </c>
      <c r="Y7" s="24">
        <v>8.0671224999999999E-2</v>
      </c>
      <c r="Z7" s="24">
        <v>7.3778612699999802E-2</v>
      </c>
      <c r="AA7" s="24">
        <v>4.6802764999999996E-2</v>
      </c>
    </row>
    <row r="8" spans="1:27" x14ac:dyDescent="0.25">
      <c r="A8" s="28" t="s">
        <v>40</v>
      </c>
      <c r="B8" s="28" t="s">
        <v>20</v>
      </c>
      <c r="C8" s="24">
        <v>180853.00901533299</v>
      </c>
      <c r="D8" s="24">
        <v>151484.91847689799</v>
      </c>
      <c r="E8" s="24">
        <v>119640.33195025899</v>
      </c>
      <c r="F8" s="24">
        <v>107236.89849097798</v>
      </c>
      <c r="G8" s="24">
        <v>165081.05720843797</v>
      </c>
      <c r="H8" s="24">
        <v>165146.05648795201</v>
      </c>
      <c r="I8" s="24">
        <v>180963.19466652899</v>
      </c>
      <c r="J8" s="24">
        <v>172711.713482669</v>
      </c>
      <c r="K8" s="24">
        <v>159953.27153478801</v>
      </c>
      <c r="L8" s="24">
        <v>175578.51850407899</v>
      </c>
      <c r="M8" s="24">
        <v>190814.38260975</v>
      </c>
      <c r="N8" s="24">
        <v>154535.65192182001</v>
      </c>
      <c r="O8" s="24">
        <v>178020.89193576001</v>
      </c>
      <c r="P8" s="24">
        <v>191612.63395980996</v>
      </c>
      <c r="Q8" s="24">
        <v>167438.10189926598</v>
      </c>
      <c r="R8" s="24">
        <v>137579.80876783503</v>
      </c>
      <c r="S8" s="24">
        <v>118787.51631391002</v>
      </c>
      <c r="T8" s="24">
        <v>120793.37438164899</v>
      </c>
      <c r="U8" s="24">
        <v>102533.17858540599</v>
      </c>
      <c r="V8" s="24">
        <v>116015.21409488001</v>
      </c>
      <c r="W8" s="24">
        <v>109319.37578676001</v>
      </c>
      <c r="X8" s="24">
        <v>135538.88309674503</v>
      </c>
      <c r="Y8" s="24">
        <v>73597.329575030002</v>
      </c>
      <c r="Z8" s="24">
        <v>56829.393802025996</v>
      </c>
      <c r="AA8" s="24">
        <v>29260.990097284001</v>
      </c>
    </row>
    <row r="9" spans="1:27" x14ac:dyDescent="0.25">
      <c r="A9" s="28" t="s">
        <v>40</v>
      </c>
      <c r="B9" s="28" t="s">
        <v>32</v>
      </c>
      <c r="C9" s="24">
        <v>70557.380940000003</v>
      </c>
      <c r="D9" s="24">
        <v>66785.945500000002</v>
      </c>
      <c r="E9" s="24">
        <v>67004.485199999996</v>
      </c>
      <c r="F9" s="24">
        <v>8771.4408999999996</v>
      </c>
      <c r="G9" s="24">
        <v>29758.423000000003</v>
      </c>
      <c r="H9" s="24">
        <v>26864.7765</v>
      </c>
      <c r="I9" s="24">
        <v>36981.197</v>
      </c>
      <c r="J9" s="24">
        <v>29164.093000000001</v>
      </c>
      <c r="K9" s="24">
        <v>24819.324500000002</v>
      </c>
      <c r="L9" s="24">
        <v>62245.233</v>
      </c>
      <c r="M9" s="24">
        <v>29716.432000000001</v>
      </c>
      <c r="N9" s="24">
        <v>51687.548499999997</v>
      </c>
      <c r="O9" s="24">
        <v>27956.07</v>
      </c>
      <c r="P9" s="24">
        <v>56934.828000000001</v>
      </c>
      <c r="Q9" s="24">
        <v>12888.922</v>
      </c>
      <c r="R9" s="24">
        <v>14019.596</v>
      </c>
      <c r="S9" s="24">
        <v>27777.155999999999</v>
      </c>
      <c r="T9" s="24">
        <v>26023.988000000001</v>
      </c>
      <c r="U9" s="24">
        <v>0</v>
      </c>
      <c r="V9" s="24">
        <v>0</v>
      </c>
      <c r="W9" s="24">
        <v>0</v>
      </c>
      <c r="X9" s="24">
        <v>0</v>
      </c>
      <c r="Y9" s="24">
        <v>0</v>
      </c>
      <c r="Z9" s="24">
        <v>0</v>
      </c>
      <c r="AA9" s="24">
        <v>0</v>
      </c>
    </row>
    <row r="10" spans="1:27" x14ac:dyDescent="0.25">
      <c r="A10" s="28" t="s">
        <v>40</v>
      </c>
      <c r="B10" s="28" t="s">
        <v>67</v>
      </c>
      <c r="C10" s="24">
        <v>6198.0292409999993</v>
      </c>
      <c r="D10" s="24">
        <v>5154.0863090720004</v>
      </c>
      <c r="E10" s="24">
        <v>8514.0805998745</v>
      </c>
      <c r="F10" s="24">
        <v>4143.4017754039996</v>
      </c>
      <c r="G10" s="24">
        <v>21549.904702881999</v>
      </c>
      <c r="H10" s="24">
        <v>24975.696558490999</v>
      </c>
      <c r="I10" s="24">
        <v>38037.636188493001</v>
      </c>
      <c r="J10" s="24">
        <v>40885.530211690493</v>
      </c>
      <c r="K10" s="24">
        <v>19974.657801893001</v>
      </c>
      <c r="L10" s="24">
        <v>51243.488354418507</v>
      </c>
      <c r="M10" s="24">
        <v>38877.563359590997</v>
      </c>
      <c r="N10" s="24">
        <v>61675.064700187992</v>
      </c>
      <c r="O10" s="24">
        <v>43856.640586191999</v>
      </c>
      <c r="P10" s="24">
        <v>69357.631852680992</v>
      </c>
      <c r="Q10" s="24">
        <v>81255.713462775995</v>
      </c>
      <c r="R10" s="24">
        <v>88861.730353245017</v>
      </c>
      <c r="S10" s="24">
        <v>176169.96607867803</v>
      </c>
      <c r="T10" s="24">
        <v>141721.45574561198</v>
      </c>
      <c r="U10" s="24">
        <v>226356.07044208099</v>
      </c>
      <c r="V10" s="24">
        <v>282923.27628216305</v>
      </c>
      <c r="W10" s="24">
        <v>255234.347566835</v>
      </c>
      <c r="X10" s="24">
        <v>392219.13636493002</v>
      </c>
      <c r="Y10" s="24">
        <v>406332.17048210406</v>
      </c>
      <c r="Z10" s="24">
        <v>338201.79246960004</v>
      </c>
      <c r="AA10" s="24">
        <v>368008.44247792196</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2384399.9791963329</v>
      </c>
      <c r="D17" s="30">
        <v>1888788.3952859701</v>
      </c>
      <c r="E17" s="30">
        <v>1837033.4347501334</v>
      </c>
      <c r="F17" s="30">
        <v>1661752.4886852591</v>
      </c>
      <c r="G17" s="30">
        <v>1505300.1964093919</v>
      </c>
      <c r="H17" s="30">
        <v>997572.04402004404</v>
      </c>
      <c r="I17" s="30">
        <v>946343.67585451901</v>
      </c>
      <c r="J17" s="30">
        <v>869408.32605074637</v>
      </c>
      <c r="K17" s="30">
        <v>705286.81473137997</v>
      </c>
      <c r="L17" s="30">
        <v>755759.41342615359</v>
      </c>
      <c r="M17" s="30">
        <v>655118.81660097407</v>
      </c>
      <c r="N17" s="30">
        <v>591111.59062430903</v>
      </c>
      <c r="O17" s="30">
        <v>571919.08140874491</v>
      </c>
      <c r="P17" s="30">
        <v>573531.33105329797</v>
      </c>
      <c r="Q17" s="30">
        <v>395511.44156353403</v>
      </c>
      <c r="R17" s="30">
        <v>359201.88425083901</v>
      </c>
      <c r="S17" s="30">
        <v>445886.92139680404</v>
      </c>
      <c r="T17" s="30">
        <v>405585.08661222097</v>
      </c>
      <c r="U17" s="30">
        <v>434183.944981404</v>
      </c>
      <c r="V17" s="30">
        <v>484245.81012450106</v>
      </c>
      <c r="W17" s="30">
        <v>435104.63286499702</v>
      </c>
      <c r="X17" s="30">
        <v>537404.87910896912</v>
      </c>
      <c r="Y17" s="30">
        <v>487713.95451847708</v>
      </c>
      <c r="Z17" s="30">
        <v>402098.84404300974</v>
      </c>
      <c r="AA17" s="30">
        <v>403964.37876341399</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1055939.3359999999</v>
      </c>
      <c r="D20" s="24">
        <v>838549.71799999999</v>
      </c>
      <c r="E20" s="24">
        <v>836519.804</v>
      </c>
      <c r="F20" s="24">
        <v>830326.88399999996</v>
      </c>
      <c r="G20" s="24">
        <v>764109.304</v>
      </c>
      <c r="H20" s="24">
        <v>525447.79782500002</v>
      </c>
      <c r="I20" s="24">
        <v>498198.83959719999</v>
      </c>
      <c r="J20" s="24">
        <v>457683.09201660001</v>
      </c>
      <c r="K20" s="24">
        <v>350329.07882644999</v>
      </c>
      <c r="L20" s="24">
        <v>332940.32683700003</v>
      </c>
      <c r="M20" s="24">
        <v>275088.46628448</v>
      </c>
      <c r="N20" s="24">
        <v>210425.30600000001</v>
      </c>
      <c r="O20" s="24">
        <v>223600.69399999999</v>
      </c>
      <c r="P20" s="24">
        <v>169888.02421500001</v>
      </c>
      <c r="Q20" s="24">
        <v>68710.254000000001</v>
      </c>
      <c r="R20" s="24">
        <v>62835.05</v>
      </c>
      <c r="S20" s="24">
        <v>67091.305999999997</v>
      </c>
      <c r="T20" s="24">
        <v>64424.436000000002</v>
      </c>
      <c r="U20" s="24">
        <v>57928.898000000001</v>
      </c>
      <c r="V20" s="24">
        <v>49494.33</v>
      </c>
      <c r="W20" s="24">
        <v>49307.521999999997</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1423.6206153329999</v>
      </c>
      <c r="D22" s="24">
        <v>2105.9855334250001</v>
      </c>
      <c r="E22" s="24">
        <v>2034.670253495</v>
      </c>
      <c r="F22" s="24">
        <v>3659.83225029</v>
      </c>
      <c r="G22" s="24">
        <v>8845.9631783900004</v>
      </c>
      <c r="H22" s="24">
        <v>10831.984216387</v>
      </c>
      <c r="I22" s="24">
        <v>14489.417767230001</v>
      </c>
      <c r="J22" s="24">
        <v>17195.793119030004</v>
      </c>
      <c r="K22" s="24">
        <v>21407.552457784001</v>
      </c>
      <c r="L22" s="24">
        <v>18617.076921624001</v>
      </c>
      <c r="M22" s="24">
        <v>25389.554834125</v>
      </c>
      <c r="N22" s="24">
        <v>20906.086144864999</v>
      </c>
      <c r="O22" s="24">
        <v>26958.182970150003</v>
      </c>
      <c r="P22" s="24">
        <v>35902.630515819998</v>
      </c>
      <c r="Q22" s="24">
        <v>35950.251419859997</v>
      </c>
      <c r="R22" s="24">
        <v>32089.298085980001</v>
      </c>
      <c r="S22" s="24">
        <v>43392.592612640001</v>
      </c>
      <c r="T22" s="24">
        <v>44542.257785860005</v>
      </c>
      <c r="U22" s="24">
        <v>41569.893647379999</v>
      </c>
      <c r="V22" s="24">
        <v>45259.872188780006</v>
      </c>
      <c r="W22" s="24">
        <v>41248.593236799999</v>
      </c>
      <c r="X22" s="24">
        <v>56116.810193899997</v>
      </c>
      <c r="Y22" s="24">
        <v>11238.701615779999</v>
      </c>
      <c r="Z22" s="24">
        <v>0.26463546999999998</v>
      </c>
      <c r="AA22" s="24">
        <v>0.25684476000000001</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185.836097542</v>
      </c>
      <c r="D24" s="24">
        <v>0.15076770199999989</v>
      </c>
      <c r="E24" s="24">
        <v>420.09106871200004</v>
      </c>
      <c r="F24" s="24">
        <v>147.48446939799999</v>
      </c>
      <c r="G24" s="24">
        <v>450.27536512499995</v>
      </c>
      <c r="H24" s="24">
        <v>646.65629898999987</v>
      </c>
      <c r="I24" s="24">
        <v>909.36006308800006</v>
      </c>
      <c r="J24" s="24">
        <v>1118.090029102</v>
      </c>
      <c r="K24" s="24">
        <v>60.929804177000001</v>
      </c>
      <c r="L24" s="24">
        <v>3436.9413552169999</v>
      </c>
      <c r="M24" s="24">
        <v>2131.3627481929993</v>
      </c>
      <c r="N24" s="24">
        <v>14155.894379199</v>
      </c>
      <c r="O24" s="24">
        <v>5099.728074271</v>
      </c>
      <c r="P24" s="24">
        <v>13284.678190457002</v>
      </c>
      <c r="Q24" s="24">
        <v>30486.805452172001</v>
      </c>
      <c r="R24" s="24">
        <v>37927.773718693003</v>
      </c>
      <c r="S24" s="24">
        <v>80651.898339893</v>
      </c>
      <c r="T24" s="24">
        <v>71063.186776199989</v>
      </c>
      <c r="U24" s="24">
        <v>105164.119962257</v>
      </c>
      <c r="V24" s="24">
        <v>140624.81775562</v>
      </c>
      <c r="W24" s="24">
        <v>117489.29288209499</v>
      </c>
      <c r="X24" s="24">
        <v>226143.03893354</v>
      </c>
      <c r="Y24" s="24">
        <v>219623.08833147402</v>
      </c>
      <c r="Z24" s="24">
        <v>158200.09580000001</v>
      </c>
      <c r="AA24" s="24">
        <v>181739.924</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1057548.7927128749</v>
      </c>
      <c r="D31" s="30">
        <v>840655.85430112702</v>
      </c>
      <c r="E31" s="30">
        <v>838974.56532220694</v>
      </c>
      <c r="F31" s="30">
        <v>834134.20071968797</v>
      </c>
      <c r="G31" s="30">
        <v>773405.5425435151</v>
      </c>
      <c r="H31" s="30">
        <v>536926.43834037706</v>
      </c>
      <c r="I31" s="30">
        <v>513597.61742751801</v>
      </c>
      <c r="J31" s="30">
        <v>475996.97516473202</v>
      </c>
      <c r="K31" s="30">
        <v>371797.56108841102</v>
      </c>
      <c r="L31" s="30">
        <v>354994.34511384106</v>
      </c>
      <c r="M31" s="30">
        <v>302609.38386679796</v>
      </c>
      <c r="N31" s="30">
        <v>245487.28652406399</v>
      </c>
      <c r="O31" s="30">
        <v>255658.60504442098</v>
      </c>
      <c r="P31" s="30">
        <v>219075.332921277</v>
      </c>
      <c r="Q31" s="30">
        <v>135147.31087203199</v>
      </c>
      <c r="R31" s="30">
        <v>132852.12180467299</v>
      </c>
      <c r="S31" s="30">
        <v>191135.79695253301</v>
      </c>
      <c r="T31" s="30">
        <v>180029.88056205999</v>
      </c>
      <c r="U31" s="30">
        <v>204662.911609637</v>
      </c>
      <c r="V31" s="30">
        <v>235379.0199444</v>
      </c>
      <c r="W31" s="30">
        <v>208045.40811889496</v>
      </c>
      <c r="X31" s="30">
        <v>282259.84912744001</v>
      </c>
      <c r="Y31" s="30">
        <v>230861.78994725403</v>
      </c>
      <c r="Z31" s="30">
        <v>158200.36043547001</v>
      </c>
      <c r="AA31" s="30">
        <v>181740.18084476001</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843874.53599999996</v>
      </c>
      <c r="D34" s="24">
        <v>652086.53899999999</v>
      </c>
      <c r="E34" s="24">
        <v>628649.54599999997</v>
      </c>
      <c r="F34" s="24">
        <v>589280.05876369996</v>
      </c>
      <c r="G34" s="24">
        <v>454495.41334875202</v>
      </c>
      <c r="H34" s="24">
        <v>224081.80779338602</v>
      </c>
      <c r="I34" s="24">
        <v>179605.35580480503</v>
      </c>
      <c r="J34" s="24">
        <v>167344.96665259998</v>
      </c>
      <c r="K34" s="24">
        <v>148693.69028229499</v>
      </c>
      <c r="L34" s="24">
        <v>132192.57247443</v>
      </c>
      <c r="M34" s="24">
        <v>119434.23797732001</v>
      </c>
      <c r="N34" s="24">
        <v>111447.41824801598</v>
      </c>
      <c r="O34" s="24">
        <v>97184.632995775988</v>
      </c>
      <c r="P34" s="24">
        <v>84633.041933300003</v>
      </c>
      <c r="Q34" s="24">
        <v>64431.213765965011</v>
      </c>
      <c r="R34" s="24">
        <v>55905.577228104994</v>
      </c>
      <c r="S34" s="24">
        <v>56060.861789754999</v>
      </c>
      <c r="T34" s="24">
        <v>52621.727563324006</v>
      </c>
      <c r="U34" s="24">
        <v>47365.697043945991</v>
      </c>
      <c r="V34" s="24">
        <v>35812.895178829996</v>
      </c>
      <c r="W34" s="24">
        <v>21243.300629904999</v>
      </c>
      <c r="X34" s="24">
        <v>9646.7708625939995</v>
      </c>
      <c r="Y34" s="24">
        <v>7784.3737901180002</v>
      </c>
      <c r="Z34" s="24">
        <v>7067.5839927710003</v>
      </c>
      <c r="AA34" s="24">
        <v>6694.899385443</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89383.912400000001</v>
      </c>
      <c r="D36" s="24">
        <v>77735.789491579999</v>
      </c>
      <c r="E36" s="24">
        <v>73579.336584029996</v>
      </c>
      <c r="F36" s="24">
        <v>77822.586440903993</v>
      </c>
      <c r="G36" s="24">
        <v>78435.326845620002</v>
      </c>
      <c r="H36" s="24">
        <v>101420.91143244</v>
      </c>
      <c r="I36" s="24">
        <v>100240.25429623001</v>
      </c>
      <c r="J36" s="24">
        <v>99189.362371604991</v>
      </c>
      <c r="K36" s="24">
        <v>87449.004520620001</v>
      </c>
      <c r="L36" s="24">
        <v>90896.967888404994</v>
      </c>
      <c r="M36" s="24">
        <v>112327.86645966</v>
      </c>
      <c r="N36" s="24">
        <v>81439.312437529996</v>
      </c>
      <c r="O36" s="24">
        <v>100798.41797472</v>
      </c>
      <c r="P36" s="24">
        <v>98052.388355379997</v>
      </c>
      <c r="Q36" s="24">
        <v>93884.576545910008</v>
      </c>
      <c r="R36" s="24">
        <v>67640.844204980007</v>
      </c>
      <c r="S36" s="24">
        <v>75394.572326320005</v>
      </c>
      <c r="T36" s="24">
        <v>76250.784173584005</v>
      </c>
      <c r="U36" s="24">
        <v>60962.864544529999</v>
      </c>
      <c r="V36" s="24">
        <v>70754.959061770001</v>
      </c>
      <c r="W36" s="24">
        <v>68070.313239519994</v>
      </c>
      <c r="X36" s="24">
        <v>79421.611594795002</v>
      </c>
      <c r="Y36" s="24">
        <v>62358.168253609998</v>
      </c>
      <c r="Z36" s="24">
        <v>56828.714787509998</v>
      </c>
      <c r="AA36" s="24">
        <v>29260.334121709999</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217.125175907</v>
      </c>
      <c r="D38" s="24">
        <v>0.17369189099999971</v>
      </c>
      <c r="E38" s="24">
        <v>34.521861907000002</v>
      </c>
      <c r="F38" s="24">
        <v>1089.2420496670002</v>
      </c>
      <c r="G38" s="24">
        <v>746.78718651499992</v>
      </c>
      <c r="H38" s="24">
        <v>1486.9333122839998</v>
      </c>
      <c r="I38" s="24">
        <v>1851.3241885580001</v>
      </c>
      <c r="J38" s="24">
        <v>7340.2276067370012</v>
      </c>
      <c r="K38" s="24">
        <v>530.03076711300002</v>
      </c>
      <c r="L38" s="24">
        <v>6316.9372630830003</v>
      </c>
      <c r="M38" s="24">
        <v>7298.1689578439991</v>
      </c>
      <c r="N38" s="24">
        <v>4704.5617730569993</v>
      </c>
      <c r="O38" s="24">
        <v>7875.4300512170003</v>
      </c>
      <c r="P38" s="24">
        <v>4732.5845956630001</v>
      </c>
      <c r="Q38" s="24">
        <v>17189.133988849997</v>
      </c>
      <c r="R38" s="24">
        <v>16780.388703278</v>
      </c>
      <c r="S38" s="24">
        <v>26621.097846169996</v>
      </c>
      <c r="T38" s="24">
        <v>16687.944569193001</v>
      </c>
      <c r="U38" s="24">
        <v>28851.025659799998</v>
      </c>
      <c r="V38" s="24">
        <v>44826.758775103001</v>
      </c>
      <c r="W38" s="24">
        <v>37332.715150440003</v>
      </c>
      <c r="X38" s="24">
        <v>61170.371610189999</v>
      </c>
      <c r="Y38" s="24">
        <v>28375.791157629999</v>
      </c>
      <c r="Z38" s="24">
        <v>35646.867395599998</v>
      </c>
      <c r="AA38" s="24">
        <v>40845.839895450001</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933475.57357590704</v>
      </c>
      <c r="D45" s="30">
        <v>729822.50218347099</v>
      </c>
      <c r="E45" s="30">
        <v>702263.4044459369</v>
      </c>
      <c r="F45" s="30">
        <v>668191.88725427096</v>
      </c>
      <c r="G45" s="30">
        <v>533677.52738088707</v>
      </c>
      <c r="H45" s="30">
        <v>326989.65253811004</v>
      </c>
      <c r="I45" s="30">
        <v>281696.93428959302</v>
      </c>
      <c r="J45" s="30">
        <v>273874.55663094198</v>
      </c>
      <c r="K45" s="30">
        <v>236672.72557002798</v>
      </c>
      <c r="L45" s="30">
        <v>229406.47762591799</v>
      </c>
      <c r="M45" s="30">
        <v>239060.27339482401</v>
      </c>
      <c r="N45" s="30">
        <v>197591.29245860298</v>
      </c>
      <c r="O45" s="30">
        <v>205858.48102171297</v>
      </c>
      <c r="P45" s="30">
        <v>187418.01488434302</v>
      </c>
      <c r="Q45" s="30">
        <v>175504.92430072502</v>
      </c>
      <c r="R45" s="30">
        <v>140326.810136363</v>
      </c>
      <c r="S45" s="30">
        <v>158076.53196224498</v>
      </c>
      <c r="T45" s="30">
        <v>145560.456306101</v>
      </c>
      <c r="U45" s="30">
        <v>137179.58724827599</v>
      </c>
      <c r="V45" s="30">
        <v>151394.61301570298</v>
      </c>
      <c r="W45" s="30">
        <v>126646.32901986499</v>
      </c>
      <c r="X45" s="30">
        <v>150238.75406757899</v>
      </c>
      <c r="Y45" s="30">
        <v>98518.333201357993</v>
      </c>
      <c r="Z45" s="30">
        <v>99543.166175880993</v>
      </c>
      <c r="AA45" s="30">
        <v>76801.073402602997</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226977.68799999999</v>
      </c>
      <c r="D49" s="24">
        <v>174727.18799999999</v>
      </c>
      <c r="E49" s="24">
        <v>176705.18700000001</v>
      </c>
      <c r="F49" s="24">
        <v>121993.804755177</v>
      </c>
      <c r="G49" s="24">
        <v>70306.094149319993</v>
      </c>
      <c r="H49" s="24">
        <v>31055.908855214999</v>
      </c>
      <c r="I49" s="24">
        <v>12557.452597492002</v>
      </c>
      <c r="J49" s="24">
        <v>1618.9306871869999</v>
      </c>
      <c r="K49" s="24">
        <v>1516.791785954</v>
      </c>
      <c r="L49" s="24">
        <v>1559.274256226</v>
      </c>
      <c r="M49" s="24">
        <v>1187.7343698330001</v>
      </c>
      <c r="N49" s="24">
        <v>1340.6012542850001</v>
      </c>
      <c r="O49" s="24">
        <v>1300.151891017</v>
      </c>
      <c r="P49" s="24">
        <v>1105.1710925070001</v>
      </c>
      <c r="Q49" s="24">
        <v>787.23643552700003</v>
      </c>
      <c r="R49" s="24">
        <v>0.12190165399999979</v>
      </c>
      <c r="S49" s="24">
        <v>0.115214461</v>
      </c>
      <c r="T49" s="24">
        <v>0.10492163599999989</v>
      </c>
      <c r="U49" s="24">
        <v>0.1009099709999999</v>
      </c>
      <c r="V49" s="24">
        <v>9.4568627999999905E-2</v>
      </c>
      <c r="W49" s="24">
        <v>8.6881497000000002E-2</v>
      </c>
      <c r="X49" s="24">
        <v>8.8784699999999883E-2</v>
      </c>
      <c r="Y49" s="24">
        <v>8.0671224999999999E-2</v>
      </c>
      <c r="Z49" s="24">
        <v>7.3778612699999802E-2</v>
      </c>
      <c r="AA49" s="24">
        <v>4.6802764999999996E-2</v>
      </c>
    </row>
    <row r="50" spans="1:27" x14ac:dyDescent="0.25">
      <c r="A50" s="28" t="s">
        <v>133</v>
      </c>
      <c r="B50" s="28" t="s">
        <v>20</v>
      </c>
      <c r="C50" s="24">
        <v>0</v>
      </c>
      <c r="D50" s="24">
        <v>9.8534509999999992E-2</v>
      </c>
      <c r="E50" s="24">
        <v>9.844058E-2</v>
      </c>
      <c r="F50" s="24">
        <v>0.120473689999999</v>
      </c>
      <c r="G50" s="24">
        <v>0.12485439</v>
      </c>
      <c r="H50" s="24">
        <v>0.1199974</v>
      </c>
      <c r="I50" s="24">
        <v>0.13284518000000001</v>
      </c>
      <c r="J50" s="24">
        <v>0.1288967</v>
      </c>
      <c r="K50" s="24">
        <v>0.1247274</v>
      </c>
      <c r="L50" s="24">
        <v>0.13188179</v>
      </c>
      <c r="M50" s="24">
        <v>0.12197396000000001</v>
      </c>
      <c r="N50" s="24">
        <v>0.14301348999999999</v>
      </c>
      <c r="O50" s="24">
        <v>0.16513057</v>
      </c>
      <c r="P50" s="24">
        <v>0.153688519999999</v>
      </c>
      <c r="Q50" s="24">
        <v>0.13350236999999898</v>
      </c>
      <c r="R50" s="24">
        <v>0.125950005</v>
      </c>
      <c r="S50" s="24">
        <v>0.13995850999999998</v>
      </c>
      <c r="T50" s="24">
        <v>0.13245425</v>
      </c>
      <c r="U50" s="24">
        <v>0.18137315000000001</v>
      </c>
      <c r="V50" s="24">
        <v>0.16634296000000001</v>
      </c>
      <c r="W50" s="24">
        <v>0.23010567999999901</v>
      </c>
      <c r="X50" s="24">
        <v>0.22742911000000002</v>
      </c>
      <c r="Y50" s="24">
        <v>0.23419429999999999</v>
      </c>
      <c r="Z50" s="24">
        <v>0.20933510999999999</v>
      </c>
      <c r="AA50" s="24">
        <v>0.20325017000000001</v>
      </c>
    </row>
    <row r="51" spans="1:27" x14ac:dyDescent="0.25">
      <c r="A51" s="28" t="s">
        <v>133</v>
      </c>
      <c r="B51" s="28" t="s">
        <v>32</v>
      </c>
      <c r="C51" s="24">
        <v>2188.1370000000002</v>
      </c>
      <c r="D51" s="24">
        <v>1309.0454999999999</v>
      </c>
      <c r="E51" s="24">
        <v>1734.1332</v>
      </c>
      <c r="F51" s="24">
        <v>1803.5603999999998</v>
      </c>
      <c r="G51" s="24">
        <v>18313.18</v>
      </c>
      <c r="H51" s="24">
        <v>18526.146000000001</v>
      </c>
      <c r="I51" s="24">
        <v>28236.207999999999</v>
      </c>
      <c r="J51" s="24">
        <v>22673.966</v>
      </c>
      <c r="K51" s="24">
        <v>18662.736000000001</v>
      </c>
      <c r="L51" s="24">
        <v>54989.872000000003</v>
      </c>
      <c r="M51" s="24">
        <v>23902.657999999999</v>
      </c>
      <c r="N51" s="24">
        <v>43953.875999999997</v>
      </c>
      <c r="O51" s="24">
        <v>22870.794000000002</v>
      </c>
      <c r="P51" s="24">
        <v>44260.544000000002</v>
      </c>
      <c r="Q51" s="24">
        <v>12888.922</v>
      </c>
      <c r="R51" s="24">
        <v>14019.596</v>
      </c>
      <c r="S51" s="24">
        <v>27777.155999999999</v>
      </c>
      <c r="T51" s="24">
        <v>26023.988000000001</v>
      </c>
      <c r="U51" s="24">
        <v>0</v>
      </c>
      <c r="V51" s="24">
        <v>0</v>
      </c>
      <c r="W51" s="24">
        <v>0</v>
      </c>
      <c r="X51" s="24">
        <v>0</v>
      </c>
      <c r="Y51" s="24">
        <v>0</v>
      </c>
      <c r="Z51" s="24">
        <v>0</v>
      </c>
      <c r="AA51" s="24">
        <v>0</v>
      </c>
    </row>
    <row r="52" spans="1:27" x14ac:dyDescent="0.25">
      <c r="A52" s="28" t="s">
        <v>133</v>
      </c>
      <c r="B52" s="28" t="s">
        <v>67</v>
      </c>
      <c r="C52" s="24">
        <v>1174.6489579909999</v>
      </c>
      <c r="D52" s="24">
        <v>2533.6420740560002</v>
      </c>
      <c r="E52" s="24">
        <v>1411.8132085930001</v>
      </c>
      <c r="F52" s="24">
        <v>1248.115043371</v>
      </c>
      <c r="G52" s="24">
        <v>8478.5244075839983</v>
      </c>
      <c r="H52" s="24">
        <v>14447.513777479999</v>
      </c>
      <c r="I52" s="24">
        <v>22694.942828570001</v>
      </c>
      <c r="J52" s="24">
        <v>22687.699489614999</v>
      </c>
      <c r="K52" s="24">
        <v>11854.279588704001</v>
      </c>
      <c r="L52" s="24">
        <v>27921.219396760003</v>
      </c>
      <c r="M52" s="24">
        <v>18621.999894096003</v>
      </c>
      <c r="N52" s="24">
        <v>27631.274207131995</v>
      </c>
      <c r="O52" s="24">
        <v>19144.766831996003</v>
      </c>
      <c r="P52" s="24">
        <v>33433.308156595995</v>
      </c>
      <c r="Q52" s="24">
        <v>17642.837314473996</v>
      </c>
      <c r="R52" s="24">
        <v>17200.88352979</v>
      </c>
      <c r="S52" s="24">
        <v>38203.303025795001</v>
      </c>
      <c r="T52" s="24">
        <v>27696.5956362</v>
      </c>
      <c r="U52" s="24">
        <v>53185.949698074</v>
      </c>
      <c r="V52" s="24">
        <v>59878.019639819999</v>
      </c>
      <c r="W52" s="24">
        <v>48388.2487693</v>
      </c>
      <c r="X52" s="24">
        <v>50910.997237199997</v>
      </c>
      <c r="Y52" s="24">
        <v>57260.099119999999</v>
      </c>
      <c r="Z52" s="24">
        <v>69904.123099999997</v>
      </c>
      <c r="AA52" s="24">
        <v>73156.785700000008</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230340.47395799099</v>
      </c>
      <c r="D59" s="30">
        <v>178569.97410856601</v>
      </c>
      <c r="E59" s="30">
        <v>179851.23184917303</v>
      </c>
      <c r="F59" s="30">
        <v>125045.600672238</v>
      </c>
      <c r="G59" s="30">
        <v>97097.923411293988</v>
      </c>
      <c r="H59" s="30">
        <v>64029.688630094999</v>
      </c>
      <c r="I59" s="30">
        <v>63488.736271242</v>
      </c>
      <c r="J59" s="30">
        <v>46980.725073501999</v>
      </c>
      <c r="K59" s="30">
        <v>32033.932102058003</v>
      </c>
      <c r="L59" s="30">
        <v>84470.497534776005</v>
      </c>
      <c r="M59" s="30">
        <v>43712.514237889001</v>
      </c>
      <c r="N59" s="30">
        <v>72925.894474906992</v>
      </c>
      <c r="O59" s="30">
        <v>43315.877853583006</v>
      </c>
      <c r="P59" s="30">
        <v>78799.176937622993</v>
      </c>
      <c r="Q59" s="30">
        <v>31319.129252370996</v>
      </c>
      <c r="R59" s="30">
        <v>31220.727381449</v>
      </c>
      <c r="S59" s="30">
        <v>65980.714198766</v>
      </c>
      <c r="T59" s="30">
        <v>53720.821012086002</v>
      </c>
      <c r="U59" s="30">
        <v>53186.231981195</v>
      </c>
      <c r="V59" s="30">
        <v>59878.280551407996</v>
      </c>
      <c r="W59" s="30">
        <v>48388.565756477001</v>
      </c>
      <c r="X59" s="30">
        <v>50911.313451009999</v>
      </c>
      <c r="Y59" s="30">
        <v>57260.413985524996</v>
      </c>
      <c r="Z59" s="30">
        <v>69904.406213722701</v>
      </c>
      <c r="AA59" s="30">
        <v>73157.035752935015</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90045.475999999995</v>
      </c>
      <c r="D64" s="24">
        <v>71642.998633149997</v>
      </c>
      <c r="E64" s="24">
        <v>44026.162043949997</v>
      </c>
      <c r="F64" s="24">
        <v>25754.297866239998</v>
      </c>
      <c r="G64" s="24">
        <v>77799.588362729992</v>
      </c>
      <c r="H64" s="24">
        <v>52892.987456119998</v>
      </c>
      <c r="I64" s="24">
        <v>66233.338094054998</v>
      </c>
      <c r="J64" s="24">
        <v>56326.353233510003</v>
      </c>
      <c r="K64" s="24">
        <v>51096.511212493999</v>
      </c>
      <c r="L64" s="24">
        <v>66064.245756110002</v>
      </c>
      <c r="M64" s="24">
        <v>53096.74866823</v>
      </c>
      <c r="N64" s="24">
        <v>52189.996451949999</v>
      </c>
      <c r="O64" s="24">
        <v>50264.014453989999</v>
      </c>
      <c r="P64" s="24">
        <v>57657.358861230001</v>
      </c>
      <c r="Q64" s="24">
        <v>37603.051304146</v>
      </c>
      <c r="R64" s="24">
        <v>37849.457026169999</v>
      </c>
      <c r="S64" s="24">
        <v>0.11934806000000001</v>
      </c>
      <c r="T64" s="24">
        <v>0.11284473999999901</v>
      </c>
      <c r="U64" s="24">
        <v>0.12825687999999999</v>
      </c>
      <c r="V64" s="24">
        <v>0.11861334</v>
      </c>
      <c r="W64" s="24">
        <v>0.13284511000000002</v>
      </c>
      <c r="X64" s="24">
        <v>0.12901013</v>
      </c>
      <c r="Y64" s="24">
        <v>0.127667639999999</v>
      </c>
      <c r="Z64" s="24">
        <v>0.11502043000000001</v>
      </c>
      <c r="AA64" s="24">
        <v>0.110326613999999</v>
      </c>
    </row>
    <row r="65" spans="1:27" x14ac:dyDescent="0.25">
      <c r="A65" s="28" t="s">
        <v>134</v>
      </c>
      <c r="B65" s="28" t="s">
        <v>32</v>
      </c>
      <c r="C65" s="24">
        <v>68369.24394</v>
      </c>
      <c r="D65" s="24">
        <v>65476.9</v>
      </c>
      <c r="E65" s="24">
        <v>65270.351999999999</v>
      </c>
      <c r="F65" s="24">
        <v>6967.8805000000002</v>
      </c>
      <c r="G65" s="24">
        <v>11445.243</v>
      </c>
      <c r="H65" s="24">
        <v>8338.6304999999993</v>
      </c>
      <c r="I65" s="24">
        <v>8744.9889999999996</v>
      </c>
      <c r="J65" s="24">
        <v>6490.1270000000004</v>
      </c>
      <c r="K65" s="24">
        <v>6156.5884999999998</v>
      </c>
      <c r="L65" s="24">
        <v>7255.3609999999999</v>
      </c>
      <c r="M65" s="24">
        <v>5813.7740000000003</v>
      </c>
      <c r="N65" s="24">
        <v>7733.6724999999997</v>
      </c>
      <c r="O65" s="24">
        <v>5085.2759999999998</v>
      </c>
      <c r="P65" s="24">
        <v>12674.284</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4620.3157599219994</v>
      </c>
      <c r="D66" s="24">
        <v>2620.059126441</v>
      </c>
      <c r="E66" s="24">
        <v>6619.4215927694995</v>
      </c>
      <c r="F66" s="24">
        <v>1658.470186004</v>
      </c>
      <c r="G66" s="24">
        <v>11874.25750743</v>
      </c>
      <c r="H66" s="24">
        <v>8333.2973256069999</v>
      </c>
      <c r="I66" s="24">
        <v>12569.293560059999</v>
      </c>
      <c r="J66" s="24">
        <v>9516.0358121315003</v>
      </c>
      <c r="K66" s="24">
        <v>7410.6752768879996</v>
      </c>
      <c r="L66" s="24">
        <v>13060.498266373501</v>
      </c>
      <c r="M66" s="24">
        <v>10477.102577758</v>
      </c>
      <c r="N66" s="24">
        <v>14134.28518477</v>
      </c>
      <c r="O66" s="24">
        <v>10961.631939854</v>
      </c>
      <c r="P66" s="24">
        <v>16275.217993779001</v>
      </c>
      <c r="Q66" s="24">
        <v>14933.072910000001</v>
      </c>
      <c r="R66" s="24">
        <v>15782.70566</v>
      </c>
      <c r="S66" s="24">
        <v>28583.950558</v>
      </c>
      <c r="T66" s="24">
        <v>25158.844307309002</v>
      </c>
      <c r="U66" s="24">
        <v>35751.788740000004</v>
      </c>
      <c r="V66" s="24">
        <v>35686.863429999998</v>
      </c>
      <c r="W66" s="24">
        <v>47810.248065</v>
      </c>
      <c r="X66" s="24">
        <v>49696.264783999999</v>
      </c>
      <c r="Y66" s="24">
        <v>90964.355972999998</v>
      </c>
      <c r="Z66" s="24">
        <v>61231.318674000002</v>
      </c>
      <c r="AA66" s="24">
        <v>59645.608882471999</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163035.03569992198</v>
      </c>
      <c r="D73" s="30">
        <v>139739.95775959099</v>
      </c>
      <c r="E73" s="30">
        <v>115915.9356367195</v>
      </c>
      <c r="F73" s="30">
        <v>34380.648552243998</v>
      </c>
      <c r="G73" s="30">
        <v>101119.08887015999</v>
      </c>
      <c r="H73" s="30">
        <v>69564.915281726993</v>
      </c>
      <c r="I73" s="30">
        <v>87547.620654115002</v>
      </c>
      <c r="J73" s="30">
        <v>72332.516045641503</v>
      </c>
      <c r="K73" s="30">
        <v>64663.774989382</v>
      </c>
      <c r="L73" s="30">
        <v>86380.105022483505</v>
      </c>
      <c r="M73" s="30">
        <v>69387.625245987991</v>
      </c>
      <c r="N73" s="30">
        <v>74057.95413672</v>
      </c>
      <c r="O73" s="30">
        <v>66310.922393843997</v>
      </c>
      <c r="P73" s="30">
        <v>86606.860855009014</v>
      </c>
      <c r="Q73" s="30">
        <v>52536.124214146002</v>
      </c>
      <c r="R73" s="30">
        <v>53632.162686169999</v>
      </c>
      <c r="S73" s="30">
        <v>28584.069906060002</v>
      </c>
      <c r="T73" s="30">
        <v>25158.957152049003</v>
      </c>
      <c r="U73" s="30">
        <v>35751.916996880005</v>
      </c>
      <c r="V73" s="30">
        <v>35686.982043339995</v>
      </c>
      <c r="W73" s="30">
        <v>47810.380910109998</v>
      </c>
      <c r="X73" s="30">
        <v>49696.393794129996</v>
      </c>
      <c r="Y73" s="30">
        <v>90964.483640639999</v>
      </c>
      <c r="Z73" s="30">
        <v>61231.433694430001</v>
      </c>
      <c r="AA73" s="30">
        <v>59645.719209085997</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4.6284233000000001E-2</v>
      </c>
      <c r="E78" s="24">
        <v>6.4628203999999995E-2</v>
      </c>
      <c r="F78" s="24">
        <v>6.1459854000000001E-2</v>
      </c>
      <c r="G78" s="24">
        <v>5.3967307999999901E-2</v>
      </c>
      <c r="H78" s="24">
        <v>5.3385604999999996E-2</v>
      </c>
      <c r="I78" s="24">
        <v>5.1663833999999999E-2</v>
      </c>
      <c r="J78" s="24">
        <v>7.5861823999999994E-2</v>
      </c>
      <c r="K78" s="24">
        <v>7.8616489999999997E-2</v>
      </c>
      <c r="L78" s="24">
        <v>9.6056150000000007E-2</v>
      </c>
      <c r="M78" s="24">
        <v>9.0673775000000012E-2</v>
      </c>
      <c r="N78" s="24">
        <v>0.11387398500000001</v>
      </c>
      <c r="O78" s="24">
        <v>0.11140633</v>
      </c>
      <c r="P78" s="24">
        <v>0.10253886</v>
      </c>
      <c r="Q78" s="24">
        <v>8.9126980000000008E-2</v>
      </c>
      <c r="R78" s="24">
        <v>8.3500699999999997E-2</v>
      </c>
      <c r="S78" s="24">
        <v>9.2068380000000005E-2</v>
      </c>
      <c r="T78" s="24">
        <v>8.7123215000000004E-2</v>
      </c>
      <c r="U78" s="24">
        <v>0.11076346599999999</v>
      </c>
      <c r="V78" s="24">
        <v>9.7888030000000001E-2</v>
      </c>
      <c r="W78" s="24">
        <v>0.10635965</v>
      </c>
      <c r="X78" s="24">
        <v>0.10486880999999999</v>
      </c>
      <c r="Y78" s="24">
        <v>9.7843699999999992E-2</v>
      </c>
      <c r="Z78" s="24">
        <v>9.0023506000000003E-2</v>
      </c>
      <c r="AA78" s="24">
        <v>8.5554030000000003E-2</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0.103249638</v>
      </c>
      <c r="D80" s="24">
        <v>6.0648982000000004E-2</v>
      </c>
      <c r="E80" s="24">
        <v>28.232867892999998</v>
      </c>
      <c r="F80" s="24">
        <v>9.0026963999999904E-2</v>
      </c>
      <c r="G80" s="24">
        <v>6.0236227999999996E-2</v>
      </c>
      <c r="H80" s="24">
        <v>61.295844129999892</v>
      </c>
      <c r="I80" s="24">
        <v>12.715548217000002</v>
      </c>
      <c r="J80" s="24">
        <v>223.47727410499999</v>
      </c>
      <c r="K80" s="24">
        <v>118.7423650109999</v>
      </c>
      <c r="L80" s="24">
        <v>507.89207298500003</v>
      </c>
      <c r="M80" s="24">
        <v>348.92918170000002</v>
      </c>
      <c r="N80" s="24">
        <v>1049.0491560299999</v>
      </c>
      <c r="O80" s="24">
        <v>775.083688854</v>
      </c>
      <c r="P80" s="24">
        <v>1631.8429161859999</v>
      </c>
      <c r="Q80" s="24">
        <v>1003.86379728</v>
      </c>
      <c r="R80" s="24">
        <v>1169.9787414839998</v>
      </c>
      <c r="S80" s="24">
        <v>2109.7163088200004</v>
      </c>
      <c r="T80" s="24">
        <v>1114.88445671</v>
      </c>
      <c r="U80" s="24">
        <v>3403.1863819499999</v>
      </c>
      <c r="V80" s="24">
        <v>1906.8166816200001</v>
      </c>
      <c r="W80" s="24">
        <v>4213.8427000000001</v>
      </c>
      <c r="X80" s="24">
        <v>4298.4637999999995</v>
      </c>
      <c r="Y80" s="24">
        <v>10108.8359</v>
      </c>
      <c r="Z80" s="24">
        <v>13219.387500000001</v>
      </c>
      <c r="AA80" s="24">
        <v>12620.284</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0.103249638</v>
      </c>
      <c r="D87" s="30">
        <v>0.106933215</v>
      </c>
      <c r="E87" s="30">
        <v>28.297496097</v>
      </c>
      <c r="F87" s="30">
        <v>0.15148681799999991</v>
      </c>
      <c r="G87" s="30">
        <v>0.1142035359999999</v>
      </c>
      <c r="H87" s="30">
        <v>61.349229734999895</v>
      </c>
      <c r="I87" s="30">
        <v>12.767212051000001</v>
      </c>
      <c r="J87" s="30">
        <v>223.55313592899998</v>
      </c>
      <c r="K87" s="30">
        <v>118.82098150099991</v>
      </c>
      <c r="L87" s="30">
        <v>507.98812913500001</v>
      </c>
      <c r="M87" s="30">
        <v>349.01985547500004</v>
      </c>
      <c r="N87" s="30">
        <v>1049.163030015</v>
      </c>
      <c r="O87" s="30">
        <v>775.19509518400002</v>
      </c>
      <c r="P87" s="30">
        <v>1631.945455046</v>
      </c>
      <c r="Q87" s="30">
        <v>1003.9529242599999</v>
      </c>
      <c r="R87" s="30">
        <v>1170.0622421839998</v>
      </c>
      <c r="S87" s="30">
        <v>2109.8083772000005</v>
      </c>
      <c r="T87" s="30">
        <v>1114.971579925</v>
      </c>
      <c r="U87" s="30">
        <v>3403.2971454160001</v>
      </c>
      <c r="V87" s="30">
        <v>1906.91456965</v>
      </c>
      <c r="W87" s="30">
        <v>4213.94905965</v>
      </c>
      <c r="X87" s="30">
        <v>4298.5686688099995</v>
      </c>
      <c r="Y87" s="30">
        <v>10108.933743699999</v>
      </c>
      <c r="Z87" s="30">
        <v>13219.477523506001</v>
      </c>
      <c r="AA87" s="30">
        <v>12620.36955403</v>
      </c>
    </row>
  </sheetData>
  <sheetProtection algorithmName="SHA-512" hashValue="mc5v5Ae/3WfVNCtZh3czuoQFT6eHm/ptyKcw83H8YDKlp4/E3jE6sXLLzSUG/2CjZgsYuNiY/ngFGcfsBB/iqw==" saltValue="oP4UR+CW7WlZJ6aV/RAHeQ=="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04F0E-68F1-4DC2-AEF2-7938560FE9CE}">
  <sheetPr codeName="Sheet12">
    <tabColor rgb="FF57E188"/>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146</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147</v>
      </c>
      <c r="B2" s="17" t="s">
        <v>148</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1.8771420298366128</v>
      </c>
      <c r="E8" s="24">
        <v>0.37766917890477103</v>
      </c>
      <c r="F8" s="24">
        <v>0.25746791712437123</v>
      </c>
      <c r="G8" s="24">
        <v>3.4207307050710255E-2</v>
      </c>
      <c r="H8" s="24">
        <v>1.0830770845889751E-3</v>
      </c>
      <c r="I8" s="24">
        <v>6.4337890153973176E-2</v>
      </c>
      <c r="J8" s="24">
        <v>0.12023658963728673</v>
      </c>
      <c r="K8" s="24">
        <v>2.5560211672142012E-2</v>
      </c>
      <c r="L8" s="24">
        <v>9.3440977276107562E-2</v>
      </c>
      <c r="M8" s="24">
        <v>6.7417921124671112E-2</v>
      </c>
      <c r="N8" s="24">
        <v>0.22293476055502948</v>
      </c>
      <c r="O8" s="24">
        <v>0.13309582538687978</v>
      </c>
      <c r="P8" s="24">
        <v>2.2234671379834717E-2</v>
      </c>
      <c r="Q8" s="24">
        <v>0.14121796697011321</v>
      </c>
      <c r="R8" s="24">
        <v>2.2616032027820882E-2</v>
      </c>
      <c r="S8" s="24">
        <v>0.31986976157404534</v>
      </c>
      <c r="T8" s="24">
        <v>8.9315329728770502E-4</v>
      </c>
      <c r="U8" s="24">
        <v>0.18662680719410496</v>
      </c>
      <c r="V8" s="24">
        <v>5.9216334525874861E-4</v>
      </c>
      <c r="W8" s="24">
        <v>0.15468551887844345</v>
      </c>
      <c r="X8" s="24">
        <v>0.22470920594284138</v>
      </c>
      <c r="Y8" s="24">
        <v>2.1943750399212095E-2</v>
      </c>
      <c r="Z8" s="24">
        <v>2.1725503263649623E-4</v>
      </c>
      <c r="AA8" s="24">
        <v>4.3130958834000399E-5</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2.9654628296923566</v>
      </c>
      <c r="D10" s="24">
        <v>0.34732144564844486</v>
      </c>
      <c r="E10" s="24">
        <v>0.61161731341674475</v>
      </c>
      <c r="F10" s="24">
        <v>0.26801663107830165</v>
      </c>
      <c r="G10" s="24">
        <v>8.0851675422340952E-2</v>
      </c>
      <c r="H10" s="24">
        <v>3.8229887850158573E-2</v>
      </c>
      <c r="I10" s="24">
        <v>5.5763053370623962E-2</v>
      </c>
      <c r="J10" s="24">
        <v>0.11471744988387256</v>
      </c>
      <c r="K10" s="24">
        <v>5.3618843858178444E-2</v>
      </c>
      <c r="L10" s="24">
        <v>7.1987718936535078E-2</v>
      </c>
      <c r="M10" s="24">
        <v>0.49345503509736383</v>
      </c>
      <c r="N10" s="24">
        <v>0.12841651652636799</v>
      </c>
      <c r="O10" s="24">
        <v>0.13802915620215508</v>
      </c>
      <c r="P10" s="24">
        <v>5.9876750096105727E-2</v>
      </c>
      <c r="Q10" s="24">
        <v>47317.286580234388</v>
      </c>
      <c r="R10" s="24">
        <v>186228.27408183043</v>
      </c>
      <c r="S10" s="24">
        <v>1237178.4910309811</v>
      </c>
      <c r="T10" s="24">
        <v>5.0095414337731669E-3</v>
      </c>
      <c r="U10" s="24">
        <v>39450.485659858234</v>
      </c>
      <c r="V10" s="24">
        <v>6.69157239697874E-2</v>
      </c>
      <c r="W10" s="24">
        <v>91250.423604115145</v>
      </c>
      <c r="X10" s="24">
        <v>14440.213322544656</v>
      </c>
      <c r="Y10" s="24">
        <v>147789.01208266427</v>
      </c>
      <c r="Z10" s="24">
        <v>164755.74415301261</v>
      </c>
      <c r="AA10" s="24">
        <v>4.057516025348704E-4</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2293043.7431927188</v>
      </c>
      <c r="E12" s="24">
        <v>1884174.8635468206</v>
      </c>
      <c r="F12" s="24">
        <v>777248.38916236279</v>
      </c>
      <c r="G12" s="24">
        <v>3919336.5334120542</v>
      </c>
      <c r="H12" s="24">
        <v>6457964.8260797812</v>
      </c>
      <c r="I12" s="24">
        <v>746872.18991754553</v>
      </c>
      <c r="J12" s="24">
        <v>3070560.8673878722</v>
      </c>
      <c r="K12" s="24">
        <v>1942028.1106583998</v>
      </c>
      <c r="L12" s="24">
        <v>512611.78492607351</v>
      </c>
      <c r="M12" s="24">
        <v>0.43541500685778939</v>
      </c>
      <c r="N12" s="24">
        <v>3074961.0939724096</v>
      </c>
      <c r="O12" s="24">
        <v>959018.47403751884</v>
      </c>
      <c r="P12" s="24">
        <v>31979.656244759299</v>
      </c>
      <c r="Q12" s="24">
        <v>1050601.3850423573</v>
      </c>
      <c r="R12" s="24">
        <v>121620.89998134614</v>
      </c>
      <c r="S12" s="24">
        <v>1359589.6673502438</v>
      </c>
      <c r="T12" s="24">
        <v>347932.89652850921</v>
      </c>
      <c r="U12" s="24">
        <v>273850.6855852491</v>
      </c>
      <c r="V12" s="24">
        <v>45441.028036719959</v>
      </c>
      <c r="W12" s="24">
        <v>484181.86375078821</v>
      </c>
      <c r="X12" s="24">
        <v>563290.49288973608</v>
      </c>
      <c r="Y12" s="24">
        <v>120459.18357181454</v>
      </c>
      <c r="Z12" s="24">
        <v>18758.603164897282</v>
      </c>
      <c r="AA12" s="24">
        <v>13963.032243535708</v>
      </c>
    </row>
    <row r="13" spans="1:27" x14ac:dyDescent="0.25">
      <c r="A13" s="28" t="s">
        <v>40</v>
      </c>
      <c r="B13" s="28" t="s">
        <v>69</v>
      </c>
      <c r="C13" s="24">
        <v>659842.61540740333</v>
      </c>
      <c r="D13" s="24">
        <v>0.46674063390003617</v>
      </c>
      <c r="E13" s="24">
        <v>0.45275660015321501</v>
      </c>
      <c r="F13" s="24">
        <v>587930.05549698917</v>
      </c>
      <c r="G13" s="24">
        <v>1.0873322904009328</v>
      </c>
      <c r="H13" s="24">
        <v>2192810.5306774173</v>
      </c>
      <c r="I13" s="24">
        <v>345996.78030077077</v>
      </c>
      <c r="J13" s="24">
        <v>1106153.2581952407</v>
      </c>
      <c r="K13" s="24">
        <v>645312.99268152157</v>
      </c>
      <c r="L13" s="24">
        <v>82587.81820266087</v>
      </c>
      <c r="M13" s="24">
        <v>309138.30959991738</v>
      </c>
      <c r="N13" s="24">
        <v>702827.09576584795</v>
      </c>
      <c r="O13" s="24">
        <v>255660.80094968193</v>
      </c>
      <c r="P13" s="24">
        <v>7482.032638378003</v>
      </c>
      <c r="Q13" s="24">
        <v>424066.52591775224</v>
      </c>
      <c r="R13" s="24">
        <v>193520.16167875816</v>
      </c>
      <c r="S13" s="24">
        <v>767813.44332511874</v>
      </c>
      <c r="T13" s="24">
        <v>71222.21898098907</v>
      </c>
      <c r="U13" s="24">
        <v>141613.5562158312</v>
      </c>
      <c r="V13" s="24">
        <v>125236.19243305623</v>
      </c>
      <c r="W13" s="24">
        <v>251350.56535313296</v>
      </c>
      <c r="X13" s="24">
        <v>218759.20773738981</v>
      </c>
      <c r="Y13" s="24">
        <v>33620.930122283389</v>
      </c>
      <c r="Z13" s="24">
        <v>1.919619006142068E-3</v>
      </c>
      <c r="AA13" s="24">
        <v>6.9189055097386822E-3</v>
      </c>
    </row>
    <row r="14" spans="1:27" x14ac:dyDescent="0.25">
      <c r="A14" s="28" t="s">
        <v>40</v>
      </c>
      <c r="B14" s="28" t="s">
        <v>36</v>
      </c>
      <c r="C14" s="24">
        <v>7.765777624399421</v>
      </c>
      <c r="D14" s="24">
        <v>1.0397236001675165</v>
      </c>
      <c r="E14" s="24">
        <v>2.1893699929433632</v>
      </c>
      <c r="F14" s="24">
        <v>0.55556898336696658</v>
      </c>
      <c r="G14" s="24">
        <v>9.2510520997419405</v>
      </c>
      <c r="H14" s="24">
        <v>3417953.8525886862</v>
      </c>
      <c r="I14" s="24">
        <v>2.0525589467576708</v>
      </c>
      <c r="J14" s="24">
        <v>733665.72412586608</v>
      </c>
      <c r="K14" s="24">
        <v>0.2248243822496723</v>
      </c>
      <c r="L14" s="24">
        <v>9392.14864635288</v>
      </c>
      <c r="M14" s="24">
        <v>8.4277494891111443E-2</v>
      </c>
      <c r="N14" s="24">
        <v>641343.76532205066</v>
      </c>
      <c r="O14" s="24">
        <v>1.0387108588286002E-3</v>
      </c>
      <c r="P14" s="24">
        <v>1.9371448056619317E-4</v>
      </c>
      <c r="Q14" s="24">
        <v>3.9604703526007594E-5</v>
      </c>
      <c r="R14" s="24">
        <v>0</v>
      </c>
      <c r="S14" s="24">
        <v>3.4294446192775402E-5</v>
      </c>
      <c r="T14" s="24">
        <v>1.4275797881977971E-4</v>
      </c>
      <c r="U14" s="24">
        <v>5.5800236443414458E-4</v>
      </c>
      <c r="V14" s="24">
        <v>2.8940474516135572E-3</v>
      </c>
      <c r="W14" s="24">
        <v>0.10869643299636311</v>
      </c>
      <c r="X14" s="24">
        <v>0.19872187577990524</v>
      </c>
      <c r="Y14" s="24">
        <v>11776.520647407315</v>
      </c>
      <c r="Z14" s="24">
        <v>0.25121577371575293</v>
      </c>
      <c r="AA14" s="24">
        <v>1.2046643994823369E-2</v>
      </c>
    </row>
    <row r="15" spans="1:27" x14ac:dyDescent="0.25">
      <c r="A15" s="28" t="s">
        <v>40</v>
      </c>
      <c r="B15" s="28" t="s">
        <v>74</v>
      </c>
      <c r="C15" s="24">
        <v>0</v>
      </c>
      <c r="D15" s="24">
        <v>0</v>
      </c>
      <c r="E15" s="24">
        <v>0</v>
      </c>
      <c r="F15" s="24">
        <v>24.739175054381398</v>
      </c>
      <c r="G15" s="24">
        <v>3.3080072782090912</v>
      </c>
      <c r="H15" s="24">
        <v>1.4205479542512325</v>
      </c>
      <c r="I15" s="24">
        <v>10.882553348772049</v>
      </c>
      <c r="J15" s="24">
        <v>3.656607914291242</v>
      </c>
      <c r="K15" s="24">
        <v>2970037.3447132548</v>
      </c>
      <c r="L15" s="24">
        <v>75939.610453470246</v>
      </c>
      <c r="M15" s="24">
        <v>346309.03548180975</v>
      </c>
      <c r="N15" s="24">
        <v>212873.32964166606</v>
      </c>
      <c r="O15" s="24">
        <v>210824.27983278575</v>
      </c>
      <c r="P15" s="24">
        <v>7.7379054099398242E-2</v>
      </c>
      <c r="Q15" s="24">
        <v>470472.48490159772</v>
      </c>
      <c r="R15" s="24">
        <v>361492.84466465528</v>
      </c>
      <c r="S15" s="24">
        <v>261611.87874485404</v>
      </c>
      <c r="T15" s="24">
        <v>5.9292545104286436E-2</v>
      </c>
      <c r="U15" s="24">
        <v>60163.80147120179</v>
      </c>
      <c r="V15" s="24">
        <v>170037.63332817456</v>
      </c>
      <c r="W15" s="24">
        <v>569347.30582522391</v>
      </c>
      <c r="X15" s="24">
        <v>244163.22383968535</v>
      </c>
      <c r="Y15" s="24">
        <v>3.4110082149370113E-2</v>
      </c>
      <c r="Z15" s="24">
        <v>3508.0673153198982</v>
      </c>
      <c r="AA15" s="24">
        <v>2.0313046404279076E-3</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659845.58087023301</v>
      </c>
      <c r="D17" s="30">
        <v>2293046.4343968281</v>
      </c>
      <c r="E17" s="30">
        <v>1884176.3055899132</v>
      </c>
      <c r="F17" s="30">
        <v>1365178.9701439003</v>
      </c>
      <c r="G17" s="30">
        <v>3919337.7358033271</v>
      </c>
      <c r="H17" s="30">
        <v>8650775.3960701637</v>
      </c>
      <c r="I17" s="30">
        <v>1092869.0903192598</v>
      </c>
      <c r="J17" s="30">
        <v>4176714.3605371527</v>
      </c>
      <c r="K17" s="30">
        <v>2587341.1825189767</v>
      </c>
      <c r="L17" s="30">
        <v>595199.76855743059</v>
      </c>
      <c r="M17" s="30">
        <v>309139.30588788044</v>
      </c>
      <c r="N17" s="30">
        <v>3777788.5410895348</v>
      </c>
      <c r="O17" s="30">
        <v>1214679.5461121823</v>
      </c>
      <c r="P17" s="30">
        <v>39461.770994558778</v>
      </c>
      <c r="Q17" s="30">
        <v>1521985.3387583108</v>
      </c>
      <c r="R17" s="30">
        <v>501369.35835796676</v>
      </c>
      <c r="S17" s="30">
        <v>3364581.9215761051</v>
      </c>
      <c r="T17" s="30">
        <v>419155.121412193</v>
      </c>
      <c r="U17" s="30">
        <v>454914.91408774571</v>
      </c>
      <c r="V17" s="30">
        <v>170677.28797766351</v>
      </c>
      <c r="W17" s="30">
        <v>826783.00739355525</v>
      </c>
      <c r="X17" s="30">
        <v>796490.13865887653</v>
      </c>
      <c r="Y17" s="30">
        <v>301869.14772051264</v>
      </c>
      <c r="Z17" s="30">
        <v>183514.34945478392</v>
      </c>
      <c r="AA17" s="30">
        <v>13963.03961132378</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0.40025047797304003</v>
      </c>
      <c r="E22" s="24">
        <v>0.20609953488091198</v>
      </c>
      <c r="F22" s="24">
        <v>1.50077709162615E-3</v>
      </c>
      <c r="G22" s="24">
        <v>0</v>
      </c>
      <c r="H22" s="24">
        <v>0</v>
      </c>
      <c r="I22" s="24">
        <v>0</v>
      </c>
      <c r="J22" s="24">
        <v>0</v>
      </c>
      <c r="K22" s="24">
        <v>0</v>
      </c>
      <c r="L22" s="24">
        <v>0</v>
      </c>
      <c r="M22" s="24">
        <v>1.9812498813746399E-4</v>
      </c>
      <c r="N22" s="24">
        <v>3.4227014270301295E-2</v>
      </c>
      <c r="O22" s="24">
        <v>1.8408352458743E-3</v>
      </c>
      <c r="P22" s="24">
        <v>1.18187810800415E-3</v>
      </c>
      <c r="Q22" s="24">
        <v>6.6397189751999999E-2</v>
      </c>
      <c r="R22" s="24">
        <v>9.2869806155411808E-3</v>
      </c>
      <c r="S22" s="24">
        <v>0.14001159313739001</v>
      </c>
      <c r="T22" s="24">
        <v>5.7386534409780104E-4</v>
      </c>
      <c r="U22" s="24">
        <v>8.2941164727987196E-5</v>
      </c>
      <c r="V22" s="24">
        <v>1.39673018561674E-4</v>
      </c>
      <c r="W22" s="24">
        <v>7.2402419810217201E-4</v>
      </c>
      <c r="X22" s="24">
        <v>0.19526442298709401</v>
      </c>
      <c r="Y22" s="24">
        <v>1.24911897932628E-3</v>
      </c>
      <c r="Z22" s="24">
        <v>0</v>
      </c>
      <c r="AA22" s="24">
        <v>1.0466258249496299E-5</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1.382874059344305</v>
      </c>
      <c r="D24" s="24">
        <v>1.1778674727470803E-2</v>
      </c>
      <c r="E24" s="24">
        <v>0.53065313150089433</v>
      </c>
      <c r="F24" s="24">
        <v>6.0309688324520806E-3</v>
      </c>
      <c r="G24" s="24">
        <v>3.3559182713055892E-2</v>
      </c>
      <c r="H24" s="24">
        <v>6.7532012693332149E-3</v>
      </c>
      <c r="I24" s="24">
        <v>1.435752929163042E-2</v>
      </c>
      <c r="J24" s="24">
        <v>1.7193900500036718E-2</v>
      </c>
      <c r="K24" s="24">
        <v>1.8028342939715489E-2</v>
      </c>
      <c r="L24" s="24">
        <v>1.9753340352111601E-2</v>
      </c>
      <c r="M24" s="24">
        <v>1.555920769103129E-2</v>
      </c>
      <c r="N24" s="24">
        <v>3.0826603152337997E-2</v>
      </c>
      <c r="O24" s="24">
        <v>8.7094864512410799E-3</v>
      </c>
      <c r="P24" s="24">
        <v>1.391559089234095E-2</v>
      </c>
      <c r="Q24" s="24">
        <v>18.289263288930957</v>
      </c>
      <c r="R24" s="24">
        <v>186227.73946038273</v>
      </c>
      <c r="S24" s="24">
        <v>1237175.484533411</v>
      </c>
      <c r="T24" s="24">
        <v>1.653400090987008E-3</v>
      </c>
      <c r="U24" s="24">
        <v>4.2470879762004799E-3</v>
      </c>
      <c r="V24" s="24">
        <v>5.6092076354143658E-3</v>
      </c>
      <c r="W24" s="24">
        <v>0.10143518994310115</v>
      </c>
      <c r="X24" s="24">
        <v>14440.211701964123</v>
      </c>
      <c r="Y24" s="24">
        <v>30560.307268578577</v>
      </c>
      <c r="Z24" s="24">
        <v>12924.279574293561</v>
      </c>
      <c r="AA24" s="24">
        <v>1.4086083453255038E-4</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748750.05102381401</v>
      </c>
      <c r="E26" s="24">
        <v>1477786.3377180565</v>
      </c>
      <c r="F26" s="24">
        <v>414453.06240619003</v>
      </c>
      <c r="G26" s="24">
        <v>1085450.3231090812</v>
      </c>
      <c r="H26" s="24">
        <v>950880.42809005792</v>
      </c>
      <c r="I26" s="24">
        <v>9.1923028764388723E-2</v>
      </c>
      <c r="J26" s="24">
        <v>1005596.9319196525</v>
      </c>
      <c r="K26" s="24">
        <v>1406681.7611091144</v>
      </c>
      <c r="L26" s="24">
        <v>121050.26001203184</v>
      </c>
      <c r="M26" s="24">
        <v>0.16475147616700025</v>
      </c>
      <c r="N26" s="24">
        <v>1348132.3341943037</v>
      </c>
      <c r="O26" s="24">
        <v>0.33207495873418702</v>
      </c>
      <c r="P26" s="24">
        <v>31978.53963892916</v>
      </c>
      <c r="Q26" s="24">
        <v>0.19490637790178669</v>
      </c>
      <c r="R26" s="24">
        <v>8.8519593944965558E-2</v>
      </c>
      <c r="S26" s="24">
        <v>126265.77906448842</v>
      </c>
      <c r="T26" s="24">
        <v>1.1935576585757266</v>
      </c>
      <c r="U26" s="24">
        <v>2.8150208078225822</v>
      </c>
      <c r="V26" s="24">
        <v>45440.857179877581</v>
      </c>
      <c r="W26" s="24">
        <v>405017.17818758235</v>
      </c>
      <c r="X26" s="24">
        <v>2.9865048717047706</v>
      </c>
      <c r="Y26" s="24">
        <v>7.7403302975513812E-3</v>
      </c>
      <c r="Z26" s="24">
        <v>0.13170258716773142</v>
      </c>
      <c r="AA26" s="24">
        <v>2081.2780233718449</v>
      </c>
    </row>
    <row r="27" spans="1:27" x14ac:dyDescent="0.25">
      <c r="A27" s="28" t="s">
        <v>131</v>
      </c>
      <c r="B27" s="28" t="s">
        <v>69</v>
      </c>
      <c r="C27" s="24">
        <v>659836.76981794217</v>
      </c>
      <c r="D27" s="24">
        <v>0.11330110306710806</v>
      </c>
      <c r="E27" s="24">
        <v>5.2906511694644241E-2</v>
      </c>
      <c r="F27" s="24">
        <v>587929.03834959783</v>
      </c>
      <c r="G27" s="24">
        <v>0.27766241416553533</v>
      </c>
      <c r="H27" s="24">
        <v>1358135.0793620998</v>
      </c>
      <c r="I27" s="24">
        <v>121831.97121117111</v>
      </c>
      <c r="J27" s="24">
        <v>613170.30680635502</v>
      </c>
      <c r="K27" s="24">
        <v>645312.9243734366</v>
      </c>
      <c r="L27" s="24">
        <v>4.847046731671692E-2</v>
      </c>
      <c r="M27" s="24">
        <v>8.0527005902474597E-3</v>
      </c>
      <c r="N27" s="24">
        <v>318778.88216854242</v>
      </c>
      <c r="O27" s="24">
        <v>191962.5073675852</v>
      </c>
      <c r="P27" s="24">
        <v>7482.018268765305</v>
      </c>
      <c r="Q27" s="24">
        <v>0.31423200721553141</v>
      </c>
      <c r="R27" s="24">
        <v>160400.30590366945</v>
      </c>
      <c r="S27" s="24">
        <v>647906.28575682</v>
      </c>
      <c r="T27" s="24">
        <v>71221.962906885616</v>
      </c>
      <c r="U27" s="24">
        <v>94414.462617966099</v>
      </c>
      <c r="V27" s="24">
        <v>2.4617499538887144E-2</v>
      </c>
      <c r="W27" s="24">
        <v>0.20486054410018131</v>
      </c>
      <c r="X27" s="24">
        <v>28933.534669526369</v>
      </c>
      <c r="Y27" s="24">
        <v>6.6196836675357459E-2</v>
      </c>
      <c r="Z27" s="24">
        <v>5.4028432684826821E-4</v>
      </c>
      <c r="AA27" s="24">
        <v>1.3828892257668401E-3</v>
      </c>
    </row>
    <row r="28" spans="1:27" x14ac:dyDescent="0.25">
      <c r="A28" s="28" t="s">
        <v>131</v>
      </c>
      <c r="B28" s="28" t="s">
        <v>36</v>
      </c>
      <c r="C28" s="24">
        <v>4.45732633635276</v>
      </c>
      <c r="D28" s="24">
        <v>0.26333617337708365</v>
      </c>
      <c r="E28" s="24">
        <v>1.9647898182362737</v>
      </c>
      <c r="F28" s="24">
        <v>0.1248739024864695</v>
      </c>
      <c r="G28" s="24">
        <v>8.8881111000319599</v>
      </c>
      <c r="H28" s="24">
        <v>832061.35666895751</v>
      </c>
      <c r="I28" s="24">
        <v>1.6343491080987271</v>
      </c>
      <c r="J28" s="24">
        <v>37709.912079414244</v>
      </c>
      <c r="K28" s="24">
        <v>0.12817934662095634</v>
      </c>
      <c r="L28" s="24">
        <v>9392.1144396486707</v>
      </c>
      <c r="M28" s="24">
        <v>6.7633920711719031E-2</v>
      </c>
      <c r="N28" s="24">
        <v>641343.75994200527</v>
      </c>
      <c r="O28" s="24">
        <v>6.2976927433015925E-4</v>
      </c>
      <c r="P28" s="24">
        <v>1.040861918510316E-4</v>
      </c>
      <c r="Q28" s="24">
        <v>3.9604703526007594E-5</v>
      </c>
      <c r="R28" s="24">
        <v>0</v>
      </c>
      <c r="S28" s="24">
        <v>3.4294446192775402E-5</v>
      </c>
      <c r="T28" s="24">
        <v>1.104707347963017E-4</v>
      </c>
      <c r="U28" s="24">
        <v>3.1236134000787606E-4</v>
      </c>
      <c r="V28" s="24">
        <v>1.376351854729906E-3</v>
      </c>
      <c r="W28" s="24">
        <v>8.3024620307146801E-2</v>
      </c>
      <c r="X28" s="24">
        <v>0.17877201918985758</v>
      </c>
      <c r="Y28" s="24">
        <v>11776.5142298256</v>
      </c>
      <c r="Z28" s="24">
        <v>0.24381721823288746</v>
      </c>
      <c r="AA28" s="24">
        <v>5.4856513241927996E-3</v>
      </c>
    </row>
    <row r="29" spans="1:27" x14ac:dyDescent="0.25">
      <c r="A29" s="28" t="s">
        <v>131</v>
      </c>
      <c r="B29" s="28" t="s">
        <v>74</v>
      </c>
      <c r="C29" s="24">
        <v>0</v>
      </c>
      <c r="D29" s="24">
        <v>0</v>
      </c>
      <c r="E29" s="24">
        <v>0</v>
      </c>
      <c r="F29" s="24">
        <v>13.251461568455248</v>
      </c>
      <c r="G29" s="24">
        <v>2.0308082781355448</v>
      </c>
      <c r="H29" s="24">
        <v>0.70879903959195656</v>
      </c>
      <c r="I29" s="24">
        <v>0.4148122058740053</v>
      </c>
      <c r="J29" s="24">
        <v>0.31388406084051701</v>
      </c>
      <c r="K29" s="24">
        <v>2970036.9147817288</v>
      </c>
      <c r="L29" s="24">
        <v>3.6142547712718277E-2</v>
      </c>
      <c r="M29" s="24">
        <v>2.3217761952110349E-2</v>
      </c>
      <c r="N29" s="24">
        <v>7.337781468821232E-2</v>
      </c>
      <c r="O29" s="24">
        <v>1.183694005076194E-2</v>
      </c>
      <c r="P29" s="24">
        <v>7.7180196996262359E-3</v>
      </c>
      <c r="Q29" s="24">
        <v>203948.76378553887</v>
      </c>
      <c r="R29" s="24">
        <v>4.3187830201867158E-2</v>
      </c>
      <c r="S29" s="24">
        <v>7.0983844464560311E-3</v>
      </c>
      <c r="T29" s="24">
        <v>4.6107536058713596E-3</v>
      </c>
      <c r="U29" s="24">
        <v>5.112803321196048E-3</v>
      </c>
      <c r="V29" s="24">
        <v>4.8343653255434127E-3</v>
      </c>
      <c r="W29" s="24">
        <v>6.2378071580663514E-3</v>
      </c>
      <c r="X29" s="24">
        <v>4.8733066325820102E-3</v>
      </c>
      <c r="Y29" s="24">
        <v>5.1413819309345642E-3</v>
      </c>
      <c r="Z29" s="24">
        <v>1.3017339282054171E-3</v>
      </c>
      <c r="AA29" s="24">
        <v>2.8674746422734825E-4</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659838.15269200155</v>
      </c>
      <c r="D31" s="30">
        <v>748750.57635406987</v>
      </c>
      <c r="E31" s="30">
        <v>1477787.1273772344</v>
      </c>
      <c r="F31" s="30">
        <v>1002382.1082875337</v>
      </c>
      <c r="G31" s="30">
        <v>1085450.634330678</v>
      </c>
      <c r="H31" s="30">
        <v>2309015.5142053589</v>
      </c>
      <c r="I31" s="30">
        <v>121832.07749172917</v>
      </c>
      <c r="J31" s="30">
        <v>1618767.2559199082</v>
      </c>
      <c r="K31" s="30">
        <v>2051994.703510894</v>
      </c>
      <c r="L31" s="30">
        <v>121050.32823583951</v>
      </c>
      <c r="M31" s="30">
        <v>0.18856150943641647</v>
      </c>
      <c r="N31" s="30">
        <v>1666911.2814164634</v>
      </c>
      <c r="O31" s="30">
        <v>191962.84999286564</v>
      </c>
      <c r="P31" s="30">
        <v>39460.573005163467</v>
      </c>
      <c r="Q31" s="30">
        <v>18.864798863800274</v>
      </c>
      <c r="R31" s="30">
        <v>346628.14317062672</v>
      </c>
      <c r="S31" s="30">
        <v>2011347.6893663127</v>
      </c>
      <c r="T31" s="30">
        <v>71223.158691809629</v>
      </c>
      <c r="U31" s="30">
        <v>94417.281968803058</v>
      </c>
      <c r="V31" s="30">
        <v>45440.887546257778</v>
      </c>
      <c r="W31" s="30">
        <v>405017.48520734062</v>
      </c>
      <c r="X31" s="30">
        <v>43376.928140785181</v>
      </c>
      <c r="Y31" s="30">
        <v>30560.382454864532</v>
      </c>
      <c r="Z31" s="30">
        <v>12924.411817165057</v>
      </c>
      <c r="AA31" s="30">
        <v>2081.2795575881632</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0.36385785296907502</v>
      </c>
      <c r="E36" s="24">
        <v>1.20505844718277E-2</v>
      </c>
      <c r="F36" s="24">
        <v>9.355547812425119E-2</v>
      </c>
      <c r="G36" s="24">
        <v>4.85005099744647E-4</v>
      </c>
      <c r="H36" s="24">
        <v>1.6296864795264902E-4</v>
      </c>
      <c r="I36" s="24">
        <v>2.10490277138688E-4</v>
      </c>
      <c r="J36" s="24">
        <v>2.9722352823979201E-2</v>
      </c>
      <c r="K36" s="24">
        <v>4.1110836990723601E-4</v>
      </c>
      <c r="L36" s="24">
        <v>3.6634998462036698E-4</v>
      </c>
      <c r="M36" s="24">
        <v>6.6589711248483993E-2</v>
      </c>
      <c r="N36" s="24">
        <v>1.0441683320401201E-2</v>
      </c>
      <c r="O36" s="24">
        <v>1.2485881489303002E-2</v>
      </c>
      <c r="P36" s="24">
        <v>2.6306551603544901E-3</v>
      </c>
      <c r="Q36" s="24">
        <v>3.3248139928639298E-3</v>
      </c>
      <c r="R36" s="24">
        <v>1.3165749659655401E-2</v>
      </c>
      <c r="S36" s="24">
        <v>8.6471448671947893E-2</v>
      </c>
      <c r="T36" s="24">
        <v>0</v>
      </c>
      <c r="U36" s="24">
        <v>7.1630366293961204E-5</v>
      </c>
      <c r="V36" s="24">
        <v>5.9673438218844698E-5</v>
      </c>
      <c r="W36" s="24">
        <v>7.3252305884406003E-5</v>
      </c>
      <c r="X36" s="24">
        <v>2.8910099376499999E-2</v>
      </c>
      <c r="Y36" s="24">
        <v>1.5903055846214602E-5</v>
      </c>
      <c r="Z36" s="24">
        <v>0</v>
      </c>
      <c r="AA36" s="24">
        <v>1.19667103830588E-5</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0.38574279167966397</v>
      </c>
      <c r="D38" s="24">
        <v>1.56819352117895E-2</v>
      </c>
      <c r="E38" s="24">
        <v>2.0090873301924599E-2</v>
      </c>
      <c r="F38" s="24">
        <v>0.22411097654294901</v>
      </c>
      <c r="G38" s="24">
        <v>2.15037807545056E-3</v>
      </c>
      <c r="H38" s="24">
        <v>2.2143207516761303E-3</v>
      </c>
      <c r="I38" s="24">
        <v>2.0650331196E-3</v>
      </c>
      <c r="J38" s="24">
        <v>4.9862587696927203E-2</v>
      </c>
      <c r="K38" s="24">
        <v>2.0589368280552298E-3</v>
      </c>
      <c r="L38" s="24">
        <v>2.0794435656149202E-3</v>
      </c>
      <c r="M38" s="24">
        <v>0.44732530299775497</v>
      </c>
      <c r="N38" s="24">
        <v>6.5512957604049998E-3</v>
      </c>
      <c r="O38" s="24">
        <v>1.5317696798341201E-3</v>
      </c>
      <c r="P38" s="24">
        <v>4.0641876977255895E-3</v>
      </c>
      <c r="Q38" s="24">
        <v>7.1344952583590401E-2</v>
      </c>
      <c r="R38" s="24">
        <v>0.53009671077617992</v>
      </c>
      <c r="S38" s="24">
        <v>2.9954911503671</v>
      </c>
      <c r="T38" s="24">
        <v>4.0728134391427499E-4</v>
      </c>
      <c r="U38" s="24">
        <v>5.13248638478097E-4</v>
      </c>
      <c r="V38" s="24">
        <v>3.0374040664414001E-4</v>
      </c>
      <c r="W38" s="24">
        <v>2.7692978083224899E-4</v>
      </c>
      <c r="X38" s="24">
        <v>3.1029397178105098E-4</v>
      </c>
      <c r="Y38" s="24">
        <v>1.9961002554638E-4</v>
      </c>
      <c r="Z38" s="24">
        <v>9.8225549412551995E-5</v>
      </c>
      <c r="AA38" s="24">
        <v>6.9550304873745996E-5</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1289232.0726027973</v>
      </c>
      <c r="E40" s="24">
        <v>1.1851945993708708</v>
      </c>
      <c r="F40" s="24">
        <v>74741.697579997883</v>
      </c>
      <c r="G40" s="24">
        <v>2407914.0874756374</v>
      </c>
      <c r="H40" s="24">
        <v>3022048.6824931907</v>
      </c>
      <c r="I40" s="24">
        <v>157448.22533846516</v>
      </c>
      <c r="J40" s="24">
        <v>901335.48788156651</v>
      </c>
      <c r="K40" s="24">
        <v>128517.00594753918</v>
      </c>
      <c r="L40" s="24">
        <v>8.3260732256492748E-2</v>
      </c>
      <c r="M40" s="24">
        <v>0.10887315112977744</v>
      </c>
      <c r="N40" s="24">
        <v>827615.66146965534</v>
      </c>
      <c r="O40" s="24">
        <v>590428.35296728578</v>
      </c>
      <c r="P40" s="24">
        <v>0.68654436585393708</v>
      </c>
      <c r="Q40" s="24">
        <v>1050599.9877489749</v>
      </c>
      <c r="R40" s="24">
        <v>121620.67651156122</v>
      </c>
      <c r="S40" s="24">
        <v>683521.38601880544</v>
      </c>
      <c r="T40" s="24">
        <v>1.0638498684815005E-2</v>
      </c>
      <c r="U40" s="24">
        <v>9.1259389237838565E-2</v>
      </c>
      <c r="V40" s="24">
        <v>1.6599222202442823E-2</v>
      </c>
      <c r="W40" s="24">
        <v>0.49546990125984142</v>
      </c>
      <c r="X40" s="24">
        <v>300703.29136225244</v>
      </c>
      <c r="Y40" s="24">
        <v>110314.99360131632</v>
      </c>
      <c r="Z40" s="24">
        <v>5.4664729693778349E-2</v>
      </c>
      <c r="AA40" s="24">
        <v>4.6764046218485018E-2</v>
      </c>
    </row>
    <row r="41" spans="1:27" x14ac:dyDescent="0.25">
      <c r="A41" s="28" t="s">
        <v>132</v>
      </c>
      <c r="B41" s="28" t="s">
        <v>69</v>
      </c>
      <c r="C41" s="24">
        <v>2.6549111097346363</v>
      </c>
      <c r="D41" s="24">
        <v>3.0491896988819749E-2</v>
      </c>
      <c r="E41" s="24">
        <v>0.10731194315022129</v>
      </c>
      <c r="F41" s="24">
        <v>0.37207438801328346</v>
      </c>
      <c r="G41" s="24">
        <v>0.25138168817703266</v>
      </c>
      <c r="H41" s="24">
        <v>600780.16646191454</v>
      </c>
      <c r="I41" s="24">
        <v>6.8760103207758147E-2</v>
      </c>
      <c r="J41" s="24">
        <v>409597.21444005368</v>
      </c>
      <c r="K41" s="24">
        <v>3.4993760060008067E-2</v>
      </c>
      <c r="L41" s="24">
        <v>61227.780232889338</v>
      </c>
      <c r="M41" s="24">
        <v>309138.28213596169</v>
      </c>
      <c r="N41" s="24">
        <v>141447.59003959291</v>
      </c>
      <c r="O41" s="24">
        <v>63698.211366969823</v>
      </c>
      <c r="P41" s="24">
        <v>3.446992995992295E-3</v>
      </c>
      <c r="Q41" s="24">
        <v>71730.651796658771</v>
      </c>
      <c r="R41" s="24">
        <v>33119.537553925213</v>
      </c>
      <c r="S41" s="24">
        <v>0.33969449114537248</v>
      </c>
      <c r="T41" s="24">
        <v>0.22283754489649232</v>
      </c>
      <c r="U41" s="24">
        <v>30255.826386690998</v>
      </c>
      <c r="V41" s="24">
        <v>125236.14713449751</v>
      </c>
      <c r="W41" s="24">
        <v>126827.28307351589</v>
      </c>
      <c r="X41" s="24">
        <v>165410.63255017719</v>
      </c>
      <c r="Y41" s="24">
        <v>1.9575247218103446E-3</v>
      </c>
      <c r="Z41" s="24">
        <v>5.322923264825944E-4</v>
      </c>
      <c r="AA41" s="24">
        <v>1.105626927427322E-3</v>
      </c>
    </row>
    <row r="42" spans="1:27" x14ac:dyDescent="0.25">
      <c r="A42" s="28" t="s">
        <v>132</v>
      </c>
      <c r="B42" s="28" t="s">
        <v>36</v>
      </c>
      <c r="C42" s="24">
        <v>0.81748880142037894</v>
      </c>
      <c r="D42" s="24">
        <v>6.9705960247439899E-2</v>
      </c>
      <c r="E42" s="24">
        <v>9.6209911905727905E-2</v>
      </c>
      <c r="F42" s="24">
        <v>0.25461595021854</v>
      </c>
      <c r="G42" s="24">
        <v>0.15521828771108501</v>
      </c>
      <c r="H42" s="24">
        <v>1462034.4165181001</v>
      </c>
      <c r="I42" s="24">
        <v>0.151429522471388</v>
      </c>
      <c r="J42" s="24">
        <v>695951.85298977606</v>
      </c>
      <c r="K42" s="24">
        <v>4.1249369206985E-2</v>
      </c>
      <c r="L42" s="24">
        <v>1.48399349948367E-2</v>
      </c>
      <c r="M42" s="24">
        <v>6.1651952922669902E-3</v>
      </c>
      <c r="N42" s="24">
        <v>3.6891700687772802E-3</v>
      </c>
      <c r="O42" s="24">
        <v>1.7772462977122999E-4</v>
      </c>
      <c r="P42" s="24">
        <v>4.1277247165439996E-5</v>
      </c>
      <c r="Q42" s="24">
        <v>0</v>
      </c>
      <c r="R42" s="24">
        <v>0</v>
      </c>
      <c r="S42" s="24">
        <v>0</v>
      </c>
      <c r="T42" s="24">
        <v>0</v>
      </c>
      <c r="U42" s="24">
        <v>7.3429569040428999E-5</v>
      </c>
      <c r="V42" s="24">
        <v>3.4449573004132102E-4</v>
      </c>
      <c r="W42" s="24">
        <v>6.7516968006319997E-3</v>
      </c>
      <c r="X42" s="24">
        <v>7.8736223578410001E-3</v>
      </c>
      <c r="Y42" s="24">
        <v>4.3641045730877096E-4</v>
      </c>
      <c r="Z42" s="24">
        <v>1.72287666540317E-3</v>
      </c>
      <c r="AA42" s="24">
        <v>8.3349794471483999E-4</v>
      </c>
    </row>
    <row r="43" spans="1:27" x14ac:dyDescent="0.25">
      <c r="A43" s="28" t="s">
        <v>132</v>
      </c>
      <c r="B43" s="28" t="s">
        <v>74</v>
      </c>
      <c r="C43" s="24">
        <v>0</v>
      </c>
      <c r="D43" s="24">
        <v>0</v>
      </c>
      <c r="E43" s="24">
        <v>0</v>
      </c>
      <c r="F43" s="24">
        <v>2.9019405903186097</v>
      </c>
      <c r="G43" s="24">
        <v>0.61809159186039997</v>
      </c>
      <c r="H43" s="24">
        <v>2.2418765847690002E-2</v>
      </c>
      <c r="I43" s="24">
        <v>5.8092957445827894E-3</v>
      </c>
      <c r="J43" s="24">
        <v>1.3165976319903701</v>
      </c>
      <c r="K43" s="24">
        <v>2.2255436196426701E-2</v>
      </c>
      <c r="L43" s="24">
        <v>4.9336230268080004E-2</v>
      </c>
      <c r="M43" s="24">
        <v>315017.56802323106</v>
      </c>
      <c r="N43" s="24">
        <v>0.22874254719499998</v>
      </c>
      <c r="O43" s="24">
        <v>2.5460598346969503E-2</v>
      </c>
      <c r="P43" s="24">
        <v>2.3794009005901499E-2</v>
      </c>
      <c r="Q43" s="24">
        <v>29159.778504500999</v>
      </c>
      <c r="R43" s="24">
        <v>361492.68960593996</v>
      </c>
      <c r="S43" s="24">
        <v>11421.723283392601</v>
      </c>
      <c r="T43" s="24">
        <v>3.5175936965217903E-4</v>
      </c>
      <c r="U43" s="24">
        <v>1.47795678754869E-3</v>
      </c>
      <c r="V43" s="24">
        <v>8.7670670429564805E-4</v>
      </c>
      <c r="W43" s="24">
        <v>339598.12832881202</v>
      </c>
      <c r="X43" s="24">
        <v>244163.15372892001</v>
      </c>
      <c r="Y43" s="24">
        <v>5.6070370606507997E-5</v>
      </c>
      <c r="Z43" s="24">
        <v>4.5070501281667096E-5</v>
      </c>
      <c r="AA43" s="24">
        <v>2.0847363262409999E-5</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3.0406539014143004</v>
      </c>
      <c r="D45" s="30">
        <v>1289232.4826344824</v>
      </c>
      <c r="E45" s="30">
        <v>1.3246480002948442</v>
      </c>
      <c r="F45" s="30">
        <v>74742.387320840557</v>
      </c>
      <c r="G45" s="30">
        <v>2407914.3414927088</v>
      </c>
      <c r="H45" s="30">
        <v>3622828.8513323944</v>
      </c>
      <c r="I45" s="30">
        <v>157448.29637409176</v>
      </c>
      <c r="J45" s="30">
        <v>1310932.7819065608</v>
      </c>
      <c r="K45" s="30">
        <v>128517.04341134444</v>
      </c>
      <c r="L45" s="30">
        <v>61227.865939415147</v>
      </c>
      <c r="M45" s="30">
        <v>309138.9049241271</v>
      </c>
      <c r="N45" s="30">
        <v>969063.26850222738</v>
      </c>
      <c r="O45" s="30">
        <v>654126.57835190685</v>
      </c>
      <c r="P45" s="30">
        <v>0.69668620170800943</v>
      </c>
      <c r="Q45" s="30">
        <v>1122330.7142154002</v>
      </c>
      <c r="R45" s="30">
        <v>154740.75732794686</v>
      </c>
      <c r="S45" s="30">
        <v>683524.80767589563</v>
      </c>
      <c r="T45" s="30">
        <v>0.2338833249252216</v>
      </c>
      <c r="U45" s="30">
        <v>30255.91823095924</v>
      </c>
      <c r="V45" s="30">
        <v>125236.16409713356</v>
      </c>
      <c r="W45" s="30">
        <v>126827.77889359924</v>
      </c>
      <c r="X45" s="30">
        <v>466113.95313282299</v>
      </c>
      <c r="Y45" s="30">
        <v>110314.99577435413</v>
      </c>
      <c r="Z45" s="30">
        <v>5.5295247569673495E-2</v>
      </c>
      <c r="AA45" s="30">
        <v>4.7951190161169145E-2</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0.51834444981063299</v>
      </c>
      <c r="E50" s="24">
        <v>2.5759225029873601E-3</v>
      </c>
      <c r="F50" s="24">
        <v>0.12977546821036001</v>
      </c>
      <c r="G50" s="24">
        <v>1.6484902419160798E-4</v>
      </c>
      <c r="H50" s="24">
        <v>1.7564281731410401E-4</v>
      </c>
      <c r="I50" s="24">
        <v>5.9269820563491601E-2</v>
      </c>
      <c r="J50" s="24">
        <v>2.22210708156437E-4</v>
      </c>
      <c r="K50" s="24">
        <v>8.0167533437521497E-4</v>
      </c>
      <c r="L50" s="24">
        <v>2.2962158731534E-2</v>
      </c>
      <c r="M50" s="24">
        <v>1.1848392354708E-4</v>
      </c>
      <c r="N50" s="24">
        <v>7.3785054067629904E-2</v>
      </c>
      <c r="O50" s="24">
        <v>8.7109447740749996E-2</v>
      </c>
      <c r="P50" s="24">
        <v>2.8864692696222599E-4</v>
      </c>
      <c r="Q50" s="24">
        <v>4.7748814361473201E-4</v>
      </c>
      <c r="R50" s="24">
        <v>0</v>
      </c>
      <c r="S50" s="24">
        <v>3.4860728277143996E-2</v>
      </c>
      <c r="T50" s="24">
        <v>1.16339018708369E-4</v>
      </c>
      <c r="U50" s="24">
        <v>0.100429363257966</v>
      </c>
      <c r="V50" s="24">
        <v>1.56033223044172E-4</v>
      </c>
      <c r="W50" s="24">
        <v>0.10505239390719499</v>
      </c>
      <c r="X50" s="24">
        <v>2.8849243097917097E-4</v>
      </c>
      <c r="Y50" s="24">
        <v>1.6006517357968701E-2</v>
      </c>
      <c r="Z50" s="24">
        <v>4.9711566511166698E-5</v>
      </c>
      <c r="AA50" s="24">
        <v>7.1445548660351999E-6</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0.38888686388424798</v>
      </c>
      <c r="D52" s="24">
        <v>0.30747985317321902</v>
      </c>
      <c r="E52" s="24">
        <v>1.15676752193034E-3</v>
      </c>
      <c r="F52" s="24">
        <v>2.0738774834749897E-3</v>
      </c>
      <c r="G52" s="24">
        <v>1.3525512585788998E-3</v>
      </c>
      <c r="H52" s="24">
        <v>1.6183489582670301E-3</v>
      </c>
      <c r="I52" s="24">
        <v>1.8563996202589398E-3</v>
      </c>
      <c r="J52" s="24">
        <v>1.8588580612039301E-3</v>
      </c>
      <c r="K52" s="24">
        <v>1.69978784718312E-3</v>
      </c>
      <c r="L52" s="24">
        <v>1.79434034965465E-3</v>
      </c>
      <c r="M52" s="24">
        <v>2.0408526768946199E-3</v>
      </c>
      <c r="N52" s="24">
        <v>2.2054789956927098E-2</v>
      </c>
      <c r="O52" s="24">
        <v>0.11459446415893</v>
      </c>
      <c r="P52" s="24">
        <v>2.3271574816756801E-3</v>
      </c>
      <c r="Q52" s="24">
        <v>1.0835195245165901</v>
      </c>
      <c r="R52" s="24">
        <v>1.5122798869230201E-3</v>
      </c>
      <c r="S52" s="24">
        <v>2.9946130152470798E-3</v>
      </c>
      <c r="T52" s="24">
        <v>1.03002831101648E-3</v>
      </c>
      <c r="U52" s="24">
        <v>3.7400080207359999E-2</v>
      </c>
      <c r="V52" s="24">
        <v>1.04721327041239E-2</v>
      </c>
      <c r="W52" s="24">
        <v>13.4343153871247</v>
      </c>
      <c r="X52" s="24">
        <v>4.2758836677280198E-4</v>
      </c>
      <c r="Y52" s="24">
        <v>3.856096050216E-3</v>
      </c>
      <c r="Z52" s="24">
        <v>96586.689954508503</v>
      </c>
      <c r="AA52" s="24">
        <v>6.1296390360758004E-5</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7.4540046920930561</v>
      </c>
      <c r="E54" s="24">
        <v>0.85394948504571788</v>
      </c>
      <c r="F54" s="24">
        <v>143356.72473172922</v>
      </c>
      <c r="G54" s="24">
        <v>296860.25570746756</v>
      </c>
      <c r="H54" s="24">
        <v>1425967.4546601239</v>
      </c>
      <c r="I54" s="24">
        <v>427377.09924893663</v>
      </c>
      <c r="J54" s="24">
        <v>249700.52870227257</v>
      </c>
      <c r="K54" s="24">
        <v>12.872460076400348</v>
      </c>
      <c r="L54" s="24">
        <v>19.678635995289017</v>
      </c>
      <c r="M54" s="24">
        <v>2.263922108009591E-2</v>
      </c>
      <c r="N54" s="24">
        <v>497092.50767586904</v>
      </c>
      <c r="O54" s="24">
        <v>358914.47080361174</v>
      </c>
      <c r="P54" s="24">
        <v>4.1530794267750845E-2</v>
      </c>
      <c r="Q54" s="24">
        <v>1.1568522949849166E-2</v>
      </c>
      <c r="R54" s="24">
        <v>3.7614856199985267E-2</v>
      </c>
      <c r="S54" s="24">
        <v>305479.02797018719</v>
      </c>
      <c r="T54" s="24">
        <v>248276.63929791783</v>
      </c>
      <c r="U54" s="24">
        <v>139700.91535267842</v>
      </c>
      <c r="V54" s="24">
        <v>0.10594654071999977</v>
      </c>
      <c r="W54" s="24">
        <v>63419.167343318317</v>
      </c>
      <c r="X54" s="24">
        <v>224962.31793891586</v>
      </c>
      <c r="Y54" s="24">
        <v>1.2296715956471813E-2</v>
      </c>
      <c r="Z54" s="24">
        <v>8.4005929367439794E-3</v>
      </c>
      <c r="AA54" s="24">
        <v>4552.3352588509442</v>
      </c>
    </row>
    <row r="55" spans="1:27" x14ac:dyDescent="0.25">
      <c r="A55" s="28" t="s">
        <v>133</v>
      </c>
      <c r="B55" s="28" t="s">
        <v>69</v>
      </c>
      <c r="C55" s="24">
        <v>0.7424986899704249</v>
      </c>
      <c r="D55" s="24">
        <v>0.28590984986095724</v>
      </c>
      <c r="E55" s="24">
        <v>1.244550289690338E-3</v>
      </c>
      <c r="F55" s="24">
        <v>0.25167043672994827</v>
      </c>
      <c r="G55" s="24">
        <v>7.3167150718080901E-2</v>
      </c>
      <c r="H55" s="24">
        <v>233883.50498390378</v>
      </c>
      <c r="I55" s="24">
        <v>224155.03620326199</v>
      </c>
      <c r="J55" s="24">
        <v>0.56615647528657909</v>
      </c>
      <c r="K55" s="24">
        <v>2.0309049803669921E-2</v>
      </c>
      <c r="L55" s="24">
        <v>2.3822186926742605E-2</v>
      </c>
      <c r="M55" s="24">
        <v>8.5128019697595187E-4</v>
      </c>
      <c r="N55" s="24">
        <v>0.16506563296929483</v>
      </c>
      <c r="O55" s="24">
        <v>1.0634156315535378E-3</v>
      </c>
      <c r="P55" s="24">
        <v>4.806573227670981E-4</v>
      </c>
      <c r="Q55" s="24">
        <v>352335.55745546578</v>
      </c>
      <c r="R55" s="24">
        <v>0.31422797633073823</v>
      </c>
      <c r="S55" s="24">
        <v>119892.48999533623</v>
      </c>
      <c r="T55" s="24">
        <v>5.60698278265339E-3</v>
      </c>
      <c r="U55" s="24">
        <v>2.6189448596235811E-2</v>
      </c>
      <c r="V55" s="24">
        <v>5.4568815677304575E-3</v>
      </c>
      <c r="W55" s="24">
        <v>124521.84836614545</v>
      </c>
      <c r="X55" s="24">
        <v>10977.911455564807</v>
      </c>
      <c r="Y55" s="24">
        <v>11379.302199193226</v>
      </c>
      <c r="Z55" s="24">
        <v>2.5635882550139054E-4</v>
      </c>
      <c r="AA55" s="24">
        <v>4.0147782740854489E-3</v>
      </c>
    </row>
    <row r="56" spans="1:27" x14ac:dyDescent="0.25">
      <c r="A56" s="28" t="s">
        <v>133</v>
      </c>
      <c r="B56" s="28" t="s">
        <v>36</v>
      </c>
      <c r="C56" s="24">
        <v>0.85737280768750002</v>
      </c>
      <c r="D56" s="24">
        <v>0.39692044437656998</v>
      </c>
      <c r="E56" s="24">
        <v>6.5269344298306995E-3</v>
      </c>
      <c r="F56" s="24">
        <v>0.13659592338552501</v>
      </c>
      <c r="G56" s="24">
        <v>5.0686944215285893E-3</v>
      </c>
      <c r="H56" s="24">
        <v>826146.33700972993</v>
      </c>
      <c r="I56" s="24">
        <v>6.6049159232746804E-2</v>
      </c>
      <c r="J56" s="24">
        <v>1.55699812822473E-2</v>
      </c>
      <c r="K56" s="24">
        <v>7.2218593310249598E-3</v>
      </c>
      <c r="L56" s="24">
        <v>1.9193701372091901E-3</v>
      </c>
      <c r="M56" s="24">
        <v>6.1769017679309899E-4</v>
      </c>
      <c r="N56" s="24">
        <v>2.1471015145535998E-4</v>
      </c>
      <c r="O56" s="24">
        <v>0</v>
      </c>
      <c r="P56" s="24">
        <v>0</v>
      </c>
      <c r="Q56" s="24">
        <v>0</v>
      </c>
      <c r="R56" s="24">
        <v>0</v>
      </c>
      <c r="S56" s="24">
        <v>0</v>
      </c>
      <c r="T56" s="24">
        <v>0</v>
      </c>
      <c r="U56" s="24">
        <v>2.6013356778964299E-5</v>
      </c>
      <c r="V56" s="24">
        <v>1.1301274995448001E-4</v>
      </c>
      <c r="W56" s="24">
        <v>3.3356302964426001E-3</v>
      </c>
      <c r="X56" s="24">
        <v>3.63472075198913E-3</v>
      </c>
      <c r="Y56" s="24">
        <v>1.74702763982339E-3</v>
      </c>
      <c r="Z56" s="24">
        <v>1.4410345914055E-3</v>
      </c>
      <c r="AA56" s="24">
        <v>2.0265926015186901E-3</v>
      </c>
    </row>
    <row r="57" spans="1:27" x14ac:dyDescent="0.25">
      <c r="A57" s="28" t="s">
        <v>133</v>
      </c>
      <c r="B57" s="28" t="s">
        <v>74</v>
      </c>
      <c r="C57" s="24">
        <v>0</v>
      </c>
      <c r="D57" s="24">
        <v>0</v>
      </c>
      <c r="E57" s="24">
        <v>0</v>
      </c>
      <c r="F57" s="24">
        <v>4.7703833873935997</v>
      </c>
      <c r="G57" s="24">
        <v>4.5146014562615997E-3</v>
      </c>
      <c r="H57" s="24">
        <v>0.207769545358782</v>
      </c>
      <c r="I57" s="24">
        <v>9.8134664820415995</v>
      </c>
      <c r="J57" s="24">
        <v>1.4915842466947399E-2</v>
      </c>
      <c r="K57" s="24">
        <v>3.4858849642031897E-2</v>
      </c>
      <c r="L57" s="24">
        <v>4.4501035449914994</v>
      </c>
      <c r="M57" s="24">
        <v>1.65336599048088E-2</v>
      </c>
      <c r="N57" s="24">
        <v>37.675987761479199</v>
      </c>
      <c r="O57" s="24">
        <v>210824.188513587</v>
      </c>
      <c r="P57" s="24">
        <v>1.3318927639017E-2</v>
      </c>
      <c r="Q57" s="24">
        <v>197004.44169774899</v>
      </c>
      <c r="R57" s="24">
        <v>5.9847070973932E-2</v>
      </c>
      <c r="S57" s="24">
        <v>172912.41761344098</v>
      </c>
      <c r="T57" s="24">
        <v>2.2274921940822298E-2</v>
      </c>
      <c r="U57" s="24">
        <v>7400.8480284335201</v>
      </c>
      <c r="V57" s="24">
        <v>170037.511482056</v>
      </c>
      <c r="W57" s="24">
        <v>229748.59525992101</v>
      </c>
      <c r="X57" s="24">
        <v>4.2554096343881999E-2</v>
      </c>
      <c r="Y57" s="24">
        <v>1.9050946129413601E-2</v>
      </c>
      <c r="Z57" s="24">
        <v>3507.680306753</v>
      </c>
      <c r="AA57" s="24">
        <v>4.6811360713536898E-4</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1.1313855538546729</v>
      </c>
      <c r="D59" s="30">
        <v>8.5657388449378651</v>
      </c>
      <c r="E59" s="30">
        <v>0.85892672536032588</v>
      </c>
      <c r="F59" s="30">
        <v>143357.10825151164</v>
      </c>
      <c r="G59" s="30">
        <v>296860.33039201854</v>
      </c>
      <c r="H59" s="30">
        <v>1659850.9614380195</v>
      </c>
      <c r="I59" s="30">
        <v>651532.19657841884</v>
      </c>
      <c r="J59" s="30">
        <v>249701.09693981661</v>
      </c>
      <c r="K59" s="30">
        <v>12.895270589385575</v>
      </c>
      <c r="L59" s="30">
        <v>19.72721468129695</v>
      </c>
      <c r="M59" s="30">
        <v>2.5649837877513564E-2</v>
      </c>
      <c r="N59" s="30">
        <v>497092.76858134603</v>
      </c>
      <c r="O59" s="30">
        <v>358914.67357093922</v>
      </c>
      <c r="P59" s="30">
        <v>4.4627255999155853E-2</v>
      </c>
      <c r="Q59" s="30">
        <v>352336.65302100137</v>
      </c>
      <c r="R59" s="30">
        <v>0.3533551124176465</v>
      </c>
      <c r="S59" s="30">
        <v>425371.55582086468</v>
      </c>
      <c r="T59" s="30">
        <v>248276.64605126795</v>
      </c>
      <c r="U59" s="30">
        <v>139701.07937157049</v>
      </c>
      <c r="V59" s="30">
        <v>0.1220315882148983</v>
      </c>
      <c r="W59" s="30">
        <v>187954.55507724482</v>
      </c>
      <c r="X59" s="30">
        <v>235940.23011056148</v>
      </c>
      <c r="Y59" s="30">
        <v>11379.33435852259</v>
      </c>
      <c r="Z59" s="30">
        <v>96586.698661171831</v>
      </c>
      <c r="AA59" s="30">
        <v>4552.3393420701632</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0.34934924530939498</v>
      </c>
      <c r="E64" s="24">
        <v>7.6235597337111993E-2</v>
      </c>
      <c r="F64" s="24">
        <v>3.2026648185298004E-2</v>
      </c>
      <c r="G64" s="24">
        <v>3.3557452926773999E-2</v>
      </c>
      <c r="H64" s="24">
        <v>2.2240781739799802E-4</v>
      </c>
      <c r="I64" s="24">
        <v>4.7039730829967997E-3</v>
      </c>
      <c r="J64" s="24">
        <v>6.1376454746110802E-3</v>
      </c>
      <c r="K64" s="24">
        <v>5.7157232144155598E-3</v>
      </c>
      <c r="L64" s="24">
        <v>1.2890372835270201E-2</v>
      </c>
      <c r="M64" s="24">
        <v>2.41185665065124E-4</v>
      </c>
      <c r="N64" s="24">
        <v>2.51095479522669E-2</v>
      </c>
      <c r="O64" s="24">
        <v>2.0052296941377702E-2</v>
      </c>
      <c r="P64" s="24">
        <v>1.69537325712096E-2</v>
      </c>
      <c r="Q64" s="24">
        <v>7.0449276184016002E-2</v>
      </c>
      <c r="R64" s="24">
        <v>9.2354614364556004E-5</v>
      </c>
      <c r="S64" s="24">
        <v>3.5286225064908798E-2</v>
      </c>
      <c r="T64" s="24">
        <v>7.1219837360719999E-5</v>
      </c>
      <c r="U64" s="24">
        <v>3.7574205512237904E-2</v>
      </c>
      <c r="V64" s="24">
        <v>1.89492881644562E-4</v>
      </c>
      <c r="W64" s="24">
        <v>2.8224727402569597E-2</v>
      </c>
      <c r="X64" s="24">
        <v>1.6469034856732401E-4</v>
      </c>
      <c r="Y64" s="24">
        <v>4.3484140790085004E-3</v>
      </c>
      <c r="Z64" s="24">
        <v>2.57997656549445E-5</v>
      </c>
      <c r="AA64" s="24">
        <v>5.2446244502066999E-6</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0.41050454882128995</v>
      </c>
      <c r="D66" s="24">
        <v>9.244036120215E-3</v>
      </c>
      <c r="E66" s="24">
        <v>3.1408181835282899E-2</v>
      </c>
      <c r="F66" s="24">
        <v>1.70424501534755E-2</v>
      </c>
      <c r="G66" s="24">
        <v>3.43027996140816E-2</v>
      </c>
      <c r="H66" s="24">
        <v>1.0474993274297599E-2</v>
      </c>
      <c r="I66" s="24">
        <v>1.8983680360370802E-2</v>
      </c>
      <c r="J66" s="24">
        <v>1.5606136679365499E-2</v>
      </c>
      <c r="K66" s="24">
        <v>1.4947062616140001E-2</v>
      </c>
      <c r="L66" s="24">
        <v>2.1248119101816398E-2</v>
      </c>
      <c r="M66" s="24">
        <v>1.2423756024422399E-2</v>
      </c>
      <c r="N66" s="24">
        <v>3.1435425186339898E-2</v>
      </c>
      <c r="O66" s="24">
        <v>7.15856438755289E-3</v>
      </c>
      <c r="P66" s="24">
        <v>1.8784540854513601E-2</v>
      </c>
      <c r="Q66" s="24">
        <v>47296.603285096098</v>
      </c>
      <c r="R66" s="24">
        <v>1.5478904398011999E-3</v>
      </c>
      <c r="S66" s="24">
        <v>4.8331990137331698E-3</v>
      </c>
      <c r="T66" s="24">
        <v>9.0295330784726402E-4</v>
      </c>
      <c r="U66" s="24">
        <v>39450.356675092306</v>
      </c>
      <c r="V66" s="24">
        <v>3.7908016406165104E-2</v>
      </c>
      <c r="W66" s="24">
        <v>66234.6892335585</v>
      </c>
      <c r="X66" s="24">
        <v>4.4655101518680602E-4</v>
      </c>
      <c r="Y66" s="24">
        <v>106167.37183788701</v>
      </c>
      <c r="Z66" s="24">
        <v>32485.524246191402</v>
      </c>
      <c r="AA66" s="24">
        <v>5.9956973771902197E-5</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10.921052415404089</v>
      </c>
      <c r="E68" s="24">
        <v>3.6793567383985026</v>
      </c>
      <c r="F68" s="24">
        <v>12.118702502284462</v>
      </c>
      <c r="G68" s="24">
        <v>27098.3004124707</v>
      </c>
      <c r="H68" s="24">
        <v>881671.10603512789</v>
      </c>
      <c r="I68" s="24">
        <v>0.38693951584933622</v>
      </c>
      <c r="J68" s="24">
        <v>319728.74340108881</v>
      </c>
      <c r="K68" s="24">
        <v>248986.40024539342</v>
      </c>
      <c r="L68" s="24">
        <v>24507.504411462589</v>
      </c>
      <c r="M68" s="24">
        <v>3.7022694536568743E-2</v>
      </c>
      <c r="N68" s="24">
        <v>286564.9524443454</v>
      </c>
      <c r="O68" s="24">
        <v>9675.2987561357131</v>
      </c>
      <c r="P68" s="24">
        <v>0.38062295005621327</v>
      </c>
      <c r="Q68" s="24">
        <v>1.1860351463238203</v>
      </c>
      <c r="R68" s="24">
        <v>8.7837108136114533E-2</v>
      </c>
      <c r="S68" s="24">
        <v>244323.3819434999</v>
      </c>
      <c r="T68" s="24">
        <v>55628.962630415692</v>
      </c>
      <c r="U68" s="24">
        <v>117039.9602437951</v>
      </c>
      <c r="V68" s="24">
        <v>4.476993889822644E-2</v>
      </c>
      <c r="W68" s="24">
        <v>15744.987056105312</v>
      </c>
      <c r="X68" s="24">
        <v>37621.878836281081</v>
      </c>
      <c r="Y68" s="24">
        <v>10144.166134553769</v>
      </c>
      <c r="Z68" s="24">
        <v>18758.406295146167</v>
      </c>
      <c r="AA68" s="24">
        <v>7329.3678769699518</v>
      </c>
    </row>
    <row r="69" spans="1:27" x14ac:dyDescent="0.25">
      <c r="A69" s="28" t="s">
        <v>134</v>
      </c>
      <c r="B69" s="28" t="s">
        <v>69</v>
      </c>
      <c r="C69" s="24">
        <v>2.1328867201653599</v>
      </c>
      <c r="D69" s="24">
        <v>1.1550156843885957E-2</v>
      </c>
      <c r="E69" s="24">
        <v>0.28819695415515073</v>
      </c>
      <c r="F69" s="24">
        <v>0.35311879415971548</v>
      </c>
      <c r="G69" s="24">
        <v>0.38518403357894376</v>
      </c>
      <c r="H69" s="24">
        <v>10.73927636250861</v>
      </c>
      <c r="I69" s="24">
        <v>9.6742685596655988</v>
      </c>
      <c r="J69" s="24">
        <v>83385.165194595131</v>
      </c>
      <c r="K69" s="24">
        <v>1.2650166448086473E-2</v>
      </c>
      <c r="L69" s="24">
        <v>21359.965420749431</v>
      </c>
      <c r="M69" s="24">
        <v>3.314603325144994E-3</v>
      </c>
      <c r="N69" s="24">
        <v>242598.46417402785</v>
      </c>
      <c r="O69" s="24">
        <v>8.0969573730281005E-2</v>
      </c>
      <c r="P69" s="24">
        <v>1.0390194587554984E-2</v>
      </c>
      <c r="Q69" s="24">
        <v>2.398488754307421E-3</v>
      </c>
      <c r="R69" s="24">
        <v>3.9504516495460357E-3</v>
      </c>
      <c r="S69" s="24">
        <v>9.5628047259109311E-2</v>
      </c>
      <c r="T69" s="24">
        <v>2.7304710143627658E-2</v>
      </c>
      <c r="U69" s="24">
        <v>0.28336573749028016</v>
      </c>
      <c r="V69" s="24">
        <v>1.5190836108340142E-2</v>
      </c>
      <c r="W69" s="24">
        <v>1.2289173559935493</v>
      </c>
      <c r="X69" s="24">
        <v>13437.129026153578</v>
      </c>
      <c r="Y69" s="24">
        <v>22241.55975712209</v>
      </c>
      <c r="Z69" s="24">
        <v>5.8081871345278869E-4</v>
      </c>
      <c r="AA69" s="24">
        <v>4.1042502075390279E-4</v>
      </c>
    </row>
    <row r="70" spans="1:27" x14ac:dyDescent="0.25">
      <c r="A70" s="28" t="s">
        <v>134</v>
      </c>
      <c r="B70" s="28" t="s">
        <v>36</v>
      </c>
      <c r="C70" s="24">
        <v>0.86898282872284693</v>
      </c>
      <c r="D70" s="24">
        <v>0.13867912358041498</v>
      </c>
      <c r="E70" s="24">
        <v>9.32843572579799E-2</v>
      </c>
      <c r="F70" s="24">
        <v>6.4498108690519895E-3</v>
      </c>
      <c r="G70" s="24">
        <v>0.111656368993665</v>
      </c>
      <c r="H70" s="24">
        <v>297709.91622460802</v>
      </c>
      <c r="I70" s="24">
        <v>9.1138203286129996E-2</v>
      </c>
      <c r="J70" s="24">
        <v>2.3035212325808997E-2</v>
      </c>
      <c r="K70" s="24">
        <v>1.5604701369593601E-2</v>
      </c>
      <c r="L70" s="24">
        <v>5.7417398748009002E-3</v>
      </c>
      <c r="M70" s="24">
        <v>2.5541392018900797E-3</v>
      </c>
      <c r="N70" s="24">
        <v>6.9134680033946605E-4</v>
      </c>
      <c r="O70" s="24">
        <v>1.3224722331632699E-4</v>
      </c>
      <c r="P70" s="24">
        <v>4.8351041549721602E-5</v>
      </c>
      <c r="Q70" s="24">
        <v>0</v>
      </c>
      <c r="R70" s="24">
        <v>0</v>
      </c>
      <c r="S70" s="24">
        <v>0</v>
      </c>
      <c r="T70" s="24">
        <v>3.2287244023477997E-5</v>
      </c>
      <c r="U70" s="24">
        <v>1.00254881152646E-4</v>
      </c>
      <c r="V70" s="24">
        <v>5.75273948783825E-4</v>
      </c>
      <c r="W70" s="24">
        <v>1.25111786170632E-2</v>
      </c>
      <c r="X70" s="24">
        <v>5.4940320282495002E-3</v>
      </c>
      <c r="Y70" s="24">
        <v>1.28466294455327E-3</v>
      </c>
      <c r="Z70" s="24">
        <v>2.4265350501105E-3</v>
      </c>
      <c r="AA70" s="24">
        <v>2.3322447604384598E-3</v>
      </c>
    </row>
    <row r="71" spans="1:27" x14ac:dyDescent="0.25">
      <c r="A71" s="28" t="s">
        <v>134</v>
      </c>
      <c r="B71" s="28" t="s">
        <v>74</v>
      </c>
      <c r="C71" s="24">
        <v>0</v>
      </c>
      <c r="D71" s="24">
        <v>0</v>
      </c>
      <c r="E71" s="24">
        <v>0</v>
      </c>
      <c r="F71" s="24">
        <v>2.1596845951288302</v>
      </c>
      <c r="G71" s="24">
        <v>0.46936478400419995</v>
      </c>
      <c r="H71" s="24">
        <v>0.32934758906521799</v>
      </c>
      <c r="I71" s="24">
        <v>0.53546354600221191</v>
      </c>
      <c r="J71" s="24">
        <v>4.2436330778407499E-2</v>
      </c>
      <c r="K71" s="24">
        <v>0.110263186059264</v>
      </c>
      <c r="L71" s="24">
        <v>0.4481002222803</v>
      </c>
      <c r="M71" s="24">
        <v>0.112282176868052</v>
      </c>
      <c r="N71" s="24">
        <v>0.57569393068235897</v>
      </c>
      <c r="O71" s="24">
        <v>3.7870250284483604E-2</v>
      </c>
      <c r="P71" s="24">
        <v>2.0227695950310199E-2</v>
      </c>
      <c r="Q71" s="24">
        <v>1.43999813115262</v>
      </c>
      <c r="R71" s="24">
        <v>3.9508247457096898E-2</v>
      </c>
      <c r="S71" s="24">
        <v>0.80484099642182005</v>
      </c>
      <c r="T71" s="24">
        <v>1.62933716048386E-2</v>
      </c>
      <c r="U71" s="24">
        <v>0.23616420816803402</v>
      </c>
      <c r="V71" s="24">
        <v>0.104855515691425</v>
      </c>
      <c r="W71" s="24">
        <v>0.45976764777380902</v>
      </c>
      <c r="X71" s="24">
        <v>1.5049295620255799E-2</v>
      </c>
      <c r="Y71" s="24">
        <v>4.8482938291039999E-3</v>
      </c>
      <c r="Z71" s="24">
        <v>0.38053525789566001</v>
      </c>
      <c r="AA71" s="24">
        <v>1.1048314137475802E-3</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2.5433912689866496</v>
      </c>
      <c r="D73" s="30">
        <v>11.291195853677584</v>
      </c>
      <c r="E73" s="30">
        <v>4.0751974717260486</v>
      </c>
      <c r="F73" s="30">
        <v>12.520890394782951</v>
      </c>
      <c r="G73" s="30">
        <v>27098.753456756818</v>
      </c>
      <c r="H73" s="30">
        <v>881681.85600889148</v>
      </c>
      <c r="I73" s="30">
        <v>10.084895728958303</v>
      </c>
      <c r="J73" s="30">
        <v>403113.93033946608</v>
      </c>
      <c r="K73" s="30">
        <v>248986.43355834569</v>
      </c>
      <c r="L73" s="30">
        <v>45867.503970703954</v>
      </c>
      <c r="M73" s="30">
        <v>5.3002239551201258E-2</v>
      </c>
      <c r="N73" s="30">
        <v>529163.47316334641</v>
      </c>
      <c r="O73" s="30">
        <v>9675.406936570771</v>
      </c>
      <c r="P73" s="30">
        <v>0.42675141806949146</v>
      </c>
      <c r="Q73" s="30">
        <v>47297.862168007363</v>
      </c>
      <c r="R73" s="30">
        <v>9.3427804839826323E-2</v>
      </c>
      <c r="S73" s="30">
        <v>244323.51769097123</v>
      </c>
      <c r="T73" s="30">
        <v>55628.990909298984</v>
      </c>
      <c r="U73" s="30">
        <v>156490.63785883042</v>
      </c>
      <c r="V73" s="30">
        <v>9.8058284294376255E-2</v>
      </c>
      <c r="W73" s="30">
        <v>81980.933431747209</v>
      </c>
      <c r="X73" s="30">
        <v>51059.008473676018</v>
      </c>
      <c r="Y73" s="30">
        <v>138553.10207797695</v>
      </c>
      <c r="Z73" s="30">
        <v>51243.931147956049</v>
      </c>
      <c r="AA73" s="30">
        <v>7329.3683525965707</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0.24534000377447002</v>
      </c>
      <c r="E78" s="24">
        <v>8.0707539711931994E-2</v>
      </c>
      <c r="F78" s="24">
        <v>6.0954551283587996E-4</v>
      </c>
      <c r="G78" s="24">
        <v>0</v>
      </c>
      <c r="H78" s="24">
        <v>5.22057801924224E-4</v>
      </c>
      <c r="I78" s="24">
        <v>1.5360623034609599E-4</v>
      </c>
      <c r="J78" s="24">
        <v>8.415438063054001E-2</v>
      </c>
      <c r="K78" s="24">
        <v>1.8631704753444001E-2</v>
      </c>
      <c r="L78" s="24">
        <v>5.7222095724683002E-2</v>
      </c>
      <c r="M78" s="24">
        <v>2.70415299437462E-4</v>
      </c>
      <c r="N78" s="24">
        <v>7.9371460944430192E-2</v>
      </c>
      <c r="O78" s="24">
        <v>1.16073639695748E-2</v>
      </c>
      <c r="P78" s="24">
        <v>1.17975861330425E-3</v>
      </c>
      <c r="Q78" s="24">
        <v>5.6919889761855602E-4</v>
      </c>
      <c r="R78" s="24">
        <v>7.0947138259743996E-5</v>
      </c>
      <c r="S78" s="24">
        <v>2.3239766422654601E-2</v>
      </c>
      <c r="T78" s="24">
        <v>1.31729097120815E-4</v>
      </c>
      <c r="U78" s="24">
        <v>4.8468666892879098E-2</v>
      </c>
      <c r="V78" s="24">
        <v>4.7290783789495996E-5</v>
      </c>
      <c r="W78" s="24">
        <v>2.06111210646923E-2</v>
      </c>
      <c r="X78" s="24">
        <v>8.15007997008799E-5</v>
      </c>
      <c r="Y78" s="24">
        <v>3.2379692706239999E-4</v>
      </c>
      <c r="Z78" s="24">
        <v>1.4174370047038501E-4</v>
      </c>
      <c r="AA78" s="24">
        <v>8.3088108852033993E-6</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0.39745456596285</v>
      </c>
      <c r="D80" s="24">
        <v>3.1369464157505198E-3</v>
      </c>
      <c r="E80" s="24">
        <v>2.83083592567125E-2</v>
      </c>
      <c r="F80" s="24">
        <v>1.8758358065950102E-2</v>
      </c>
      <c r="G80" s="24">
        <v>9.4867637611739993E-3</v>
      </c>
      <c r="H80" s="24">
        <v>1.71690235965846E-2</v>
      </c>
      <c r="I80" s="24">
        <v>1.8500410978763801E-2</v>
      </c>
      <c r="J80" s="24">
        <v>3.0195966946339203E-2</v>
      </c>
      <c r="K80" s="24">
        <v>1.6884713627084602E-2</v>
      </c>
      <c r="L80" s="24">
        <v>2.71124755673375E-2</v>
      </c>
      <c r="M80" s="24">
        <v>1.6105915707260502E-2</v>
      </c>
      <c r="N80" s="24">
        <v>3.7548402470357997E-2</v>
      </c>
      <c r="O80" s="24">
        <v>6.0348715245969898E-3</v>
      </c>
      <c r="P80" s="24">
        <v>2.0785273169849901E-2</v>
      </c>
      <c r="Q80" s="24">
        <v>1.23916737226088</v>
      </c>
      <c r="R80" s="24">
        <v>1.4645666080567502E-3</v>
      </c>
      <c r="S80" s="24">
        <v>3.178607605679E-3</v>
      </c>
      <c r="T80" s="24">
        <v>1.01587838000814E-3</v>
      </c>
      <c r="U80" s="24">
        <v>8.6824349106168E-2</v>
      </c>
      <c r="V80" s="24">
        <v>1.2622626817439898E-2</v>
      </c>
      <c r="W80" s="24">
        <v>25002.198343049797</v>
      </c>
      <c r="X80" s="24">
        <v>4.3614717790349999E-4</v>
      </c>
      <c r="Y80" s="24">
        <v>11061.3289204926</v>
      </c>
      <c r="Z80" s="24">
        <v>22759.250279793603</v>
      </c>
      <c r="AA80" s="24">
        <v>7.4087098995913799E-5</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255043.24450900021</v>
      </c>
      <c r="E82" s="24">
        <v>406382.80732794112</v>
      </c>
      <c r="F82" s="24">
        <v>144684.78574194334</v>
      </c>
      <c r="G82" s="24">
        <v>102013.56670739752</v>
      </c>
      <c r="H82" s="24">
        <v>177397.1548012803</v>
      </c>
      <c r="I82" s="24">
        <v>162046.38646759919</v>
      </c>
      <c r="J82" s="24">
        <v>594199.17548329197</v>
      </c>
      <c r="K82" s="24">
        <v>157830.07089627659</v>
      </c>
      <c r="L82" s="24">
        <v>367034.25860585156</v>
      </c>
      <c r="M82" s="24">
        <v>0.10212846394434699</v>
      </c>
      <c r="N82" s="24">
        <v>115555.63818823638</v>
      </c>
      <c r="O82" s="24">
        <v>1.9435526749739231E-2</v>
      </c>
      <c r="P82" s="24">
        <v>7.9077199615594004E-3</v>
      </c>
      <c r="Q82" s="24">
        <v>4.7833351974594217E-3</v>
      </c>
      <c r="R82" s="24">
        <v>9.4982266272860584E-3</v>
      </c>
      <c r="S82" s="24">
        <v>9.2353262995530913E-2</v>
      </c>
      <c r="T82" s="24">
        <v>44026.090404018381</v>
      </c>
      <c r="U82" s="24">
        <v>17106.903708578549</v>
      </c>
      <c r="V82" s="24">
        <v>3.5411405580268937E-3</v>
      </c>
      <c r="W82" s="24">
        <v>3.569388101066006E-2</v>
      </c>
      <c r="X82" s="24">
        <v>1.8247414989974266E-2</v>
      </c>
      <c r="Y82" s="24">
        <v>3.7988981940292456E-3</v>
      </c>
      <c r="Z82" s="24">
        <v>2.101841316081154E-3</v>
      </c>
      <c r="AA82" s="24">
        <v>4.3202967506393601E-3</v>
      </c>
    </row>
    <row r="83" spans="1:27" x14ac:dyDescent="0.25">
      <c r="A83" s="28" t="s">
        <v>135</v>
      </c>
      <c r="B83" s="28" t="s">
        <v>69</v>
      </c>
      <c r="C83" s="24">
        <v>0.31529294140653796</v>
      </c>
      <c r="D83" s="24">
        <v>2.5487627139265199E-2</v>
      </c>
      <c r="E83" s="24">
        <v>3.0966408635083901E-3</v>
      </c>
      <c r="F83" s="24">
        <v>4.0283772553872901E-2</v>
      </c>
      <c r="G83" s="24">
        <v>9.9937003761339988E-2</v>
      </c>
      <c r="H83" s="24">
        <v>1.0405931364799201</v>
      </c>
      <c r="I83" s="24">
        <v>2.9857674769E-2</v>
      </c>
      <c r="J83" s="24">
        <v>5.5977616482238502E-3</v>
      </c>
      <c r="K83" s="24">
        <v>3.55108743783354E-4</v>
      </c>
      <c r="L83" s="24">
        <v>2.5636785904342902E-4</v>
      </c>
      <c r="M83" s="24">
        <v>1.52453715357024E-2</v>
      </c>
      <c r="N83" s="24">
        <v>1.9943180518555201</v>
      </c>
      <c r="O83" s="24">
        <v>1.82137537671759E-4</v>
      </c>
      <c r="P83" s="24">
        <v>5.1767792003731201E-5</v>
      </c>
      <c r="Q83" s="24">
        <v>3.5131706520336003E-5</v>
      </c>
      <c r="R83" s="24">
        <v>4.2735525073668E-5</v>
      </c>
      <c r="S83" s="24">
        <v>14.232250424047999</v>
      </c>
      <c r="T83" s="24">
        <v>3.24865641936528E-4</v>
      </c>
      <c r="U83" s="24">
        <v>16942.957655988001</v>
      </c>
      <c r="V83" s="24">
        <v>3.3341492030232304E-5</v>
      </c>
      <c r="W83" s="24">
        <v>1.35571526997192E-4</v>
      </c>
      <c r="X83" s="24">
        <v>3.5967850352966905E-5</v>
      </c>
      <c r="Y83" s="24">
        <v>1.16066799417583E-5</v>
      </c>
      <c r="Z83" s="24">
        <v>9.8648138570263992E-6</v>
      </c>
      <c r="AA83" s="24">
        <v>5.1860617051689497E-6</v>
      </c>
    </row>
    <row r="84" spans="1:27" x14ac:dyDescent="0.25">
      <c r="A84" s="28" t="s">
        <v>135</v>
      </c>
      <c r="B84" s="28" t="s">
        <v>36</v>
      </c>
      <c r="C84" s="24">
        <v>0.764606850215936</v>
      </c>
      <c r="D84" s="24">
        <v>0.171081898586008</v>
      </c>
      <c r="E84" s="24">
        <v>2.85589711135508E-2</v>
      </c>
      <c r="F84" s="24">
        <v>3.3033396407380101E-2</v>
      </c>
      <c r="G84" s="24">
        <v>9.0997648583701907E-2</v>
      </c>
      <c r="H84" s="24">
        <v>1.82616729068266</v>
      </c>
      <c r="I84" s="24">
        <v>0.10959295366867901</v>
      </c>
      <c r="J84" s="24">
        <v>3.9204514821450998</v>
      </c>
      <c r="K84" s="24">
        <v>3.25691057211124E-2</v>
      </c>
      <c r="L84" s="24">
        <v>1.17056592018152E-2</v>
      </c>
      <c r="M84" s="24">
        <v>7.3065495084422396E-3</v>
      </c>
      <c r="N84" s="24">
        <v>7.8481833670312497E-4</v>
      </c>
      <c r="O84" s="24">
        <v>9.8969731410884001E-5</v>
      </c>
      <c r="P84" s="24">
        <v>0</v>
      </c>
      <c r="Q84" s="24">
        <v>0</v>
      </c>
      <c r="R84" s="24">
        <v>0</v>
      </c>
      <c r="S84" s="24">
        <v>0</v>
      </c>
      <c r="T84" s="24">
        <v>0</v>
      </c>
      <c r="U84" s="24">
        <v>4.5943217454229194E-5</v>
      </c>
      <c r="V84" s="24">
        <v>4.8491316810402501E-4</v>
      </c>
      <c r="W84" s="24">
        <v>3.0733069750784998E-3</v>
      </c>
      <c r="X84" s="24">
        <v>2.9474814519680403E-3</v>
      </c>
      <c r="Y84" s="24">
        <v>2.94948067369412E-3</v>
      </c>
      <c r="Z84" s="24">
        <v>1.8081091759462999E-3</v>
      </c>
      <c r="AA84" s="24">
        <v>1.36865736395858E-3</v>
      </c>
    </row>
    <row r="85" spans="1:27" x14ac:dyDescent="0.25">
      <c r="A85" s="28" t="s">
        <v>135</v>
      </c>
      <c r="B85" s="28" t="s">
        <v>74</v>
      </c>
      <c r="C85" s="24">
        <v>0</v>
      </c>
      <c r="D85" s="24">
        <v>0</v>
      </c>
      <c r="E85" s="24">
        <v>0</v>
      </c>
      <c r="F85" s="24">
        <v>1.65570491308511</v>
      </c>
      <c r="G85" s="24">
        <v>0.18522802275268502</v>
      </c>
      <c r="H85" s="24">
        <v>0.152213014387586</v>
      </c>
      <c r="I85" s="24">
        <v>0.11300181910965</v>
      </c>
      <c r="J85" s="24">
        <v>1.968774048215</v>
      </c>
      <c r="K85" s="24">
        <v>0.26255405417319599</v>
      </c>
      <c r="L85" s="24">
        <v>75934.626770924995</v>
      </c>
      <c r="M85" s="24">
        <v>31291.315424979999</v>
      </c>
      <c r="N85" s="24">
        <v>212834.775839612</v>
      </c>
      <c r="O85" s="24">
        <v>1.6151410070992099E-2</v>
      </c>
      <c r="P85" s="24">
        <v>1.23204018045433E-2</v>
      </c>
      <c r="Q85" s="24">
        <v>40358.060915677699</v>
      </c>
      <c r="R85" s="24">
        <v>1.25155666978931E-2</v>
      </c>
      <c r="S85" s="24">
        <v>77276.92590863959</v>
      </c>
      <c r="T85" s="24">
        <v>1.5761738583102002E-2</v>
      </c>
      <c r="U85" s="24">
        <v>52762.710687799998</v>
      </c>
      <c r="V85" s="24">
        <v>1.1279530829979199E-2</v>
      </c>
      <c r="W85" s="24">
        <v>0.116231035944386</v>
      </c>
      <c r="X85" s="24">
        <v>7.6340667356217997E-3</v>
      </c>
      <c r="Y85" s="24">
        <v>5.0133898893114396E-3</v>
      </c>
      <c r="Z85" s="24">
        <v>5.1265045731434498E-3</v>
      </c>
      <c r="AA85" s="24">
        <v>1.507647920552E-4</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0.71274750736938797</v>
      </c>
      <c r="D87" s="30">
        <v>255043.51847357754</v>
      </c>
      <c r="E87" s="30">
        <v>406382.91944048094</v>
      </c>
      <c r="F87" s="30">
        <v>144684.84539361947</v>
      </c>
      <c r="G87" s="30">
        <v>102013.67613116505</v>
      </c>
      <c r="H87" s="30">
        <v>177398.21308549817</v>
      </c>
      <c r="I87" s="30">
        <v>162046.43497929117</v>
      </c>
      <c r="J87" s="30">
        <v>594199.29543140111</v>
      </c>
      <c r="K87" s="30">
        <v>157830.10676780372</v>
      </c>
      <c r="L87" s="30">
        <v>367034.34319679067</v>
      </c>
      <c r="M87" s="30">
        <v>0.13375016648674737</v>
      </c>
      <c r="N87" s="30">
        <v>115557.74942615165</v>
      </c>
      <c r="O87" s="30">
        <v>3.7259899781582777E-2</v>
      </c>
      <c r="P87" s="30">
        <v>2.9924519536717282E-2</v>
      </c>
      <c r="Q87" s="30">
        <v>1.2445550380624784</v>
      </c>
      <c r="R87" s="30">
        <v>1.1076475898676219E-2</v>
      </c>
      <c r="S87" s="30">
        <v>14.351022061071863</v>
      </c>
      <c r="T87" s="30">
        <v>44026.091876491504</v>
      </c>
      <c r="U87" s="30">
        <v>34049.996657582553</v>
      </c>
      <c r="V87" s="30">
        <v>1.6244399651286521E-2</v>
      </c>
      <c r="W87" s="30">
        <v>25002.254783623401</v>
      </c>
      <c r="X87" s="30">
        <v>1.8801030817931611E-2</v>
      </c>
      <c r="Y87" s="30">
        <v>11061.333054794402</v>
      </c>
      <c r="Z87" s="30">
        <v>22759.252533243434</v>
      </c>
      <c r="AA87" s="30">
        <v>4.4078787222256461E-3</v>
      </c>
    </row>
  </sheetData>
  <sheetProtection algorithmName="SHA-512" hashValue="RbAMb/A333dAnkb14Q4z0lPCDld3aoyIUZJC6b8lpuHryEW6dj+wd95Xk/ccBrINvk5cju2ecap/gSEeDrJQ9g==" saltValue="kRbqtsz5xnAUuYfF4Butg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74A57-D854-41C7-990B-BAE694958036}">
  <sheetPr codeName="Sheet13">
    <tabColor rgb="FF57E188"/>
  </sheetPr>
  <dimension ref="A1:AA89"/>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149</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81</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53906.09109741608</v>
      </c>
      <c r="G6" s="24">
        <v>66473.683549697555</v>
      </c>
      <c r="H6" s="24">
        <v>147176.89075625478</v>
      </c>
      <c r="I6" s="24">
        <v>35484.482471831303</v>
      </c>
      <c r="J6" s="24">
        <v>1.9568572835897737E-4</v>
      </c>
      <c r="K6" s="24">
        <v>25008.245587398502</v>
      </c>
      <c r="L6" s="24">
        <v>1.0746367706214769E-2</v>
      </c>
      <c r="M6" s="24">
        <v>2591.6963914256721</v>
      </c>
      <c r="N6" s="24">
        <v>0.27168760270529657</v>
      </c>
      <c r="O6" s="24">
        <v>13093.930136430756</v>
      </c>
      <c r="P6" s="24">
        <v>2686.6471558334592</v>
      </c>
      <c r="Q6" s="24">
        <v>3.3368612592007921E-6</v>
      </c>
      <c r="R6" s="24">
        <v>2.665825815907449E-6</v>
      </c>
      <c r="S6" s="24">
        <v>0</v>
      </c>
      <c r="T6" s="24">
        <v>1.5365813391689205E-4</v>
      </c>
      <c r="U6" s="24">
        <v>1.3354036739377988E-5</v>
      </c>
      <c r="V6" s="24">
        <v>26783.005206617549</v>
      </c>
      <c r="W6" s="24">
        <v>15815.797348164308</v>
      </c>
      <c r="X6" s="24">
        <v>0</v>
      </c>
      <c r="Y6" s="24">
        <v>1.3224392716932595E-5</v>
      </c>
      <c r="Z6" s="24">
        <v>2.2545049962028753E-2</v>
      </c>
      <c r="AA6" s="24">
        <v>1.7863885097962717E-5</v>
      </c>
    </row>
    <row r="7" spans="1:27" x14ac:dyDescent="0.25">
      <c r="A7" s="28" t="s">
        <v>40</v>
      </c>
      <c r="B7" s="28" t="s">
        <v>72</v>
      </c>
      <c r="C7" s="24">
        <v>0</v>
      </c>
      <c r="D7" s="24">
        <v>0</v>
      </c>
      <c r="E7" s="24">
        <v>0</v>
      </c>
      <c r="F7" s="24">
        <v>45714.48307428963</v>
      </c>
      <c r="G7" s="24">
        <v>119708.06264496967</v>
      </c>
      <c r="H7" s="24">
        <v>81447.239675467834</v>
      </c>
      <c r="I7" s="24">
        <v>47626.676787016535</v>
      </c>
      <c r="J7" s="24">
        <v>30017.159074311698</v>
      </c>
      <c r="K7" s="24">
        <v>0</v>
      </c>
      <c r="L7" s="24">
        <v>0</v>
      </c>
      <c r="M7" s="24">
        <v>0</v>
      </c>
      <c r="N7" s="24">
        <v>0</v>
      </c>
      <c r="O7" s="24">
        <v>0</v>
      </c>
      <c r="P7" s="24">
        <v>4.3930587167615996E-6</v>
      </c>
      <c r="Q7" s="24">
        <v>1.9736841876553859E-3</v>
      </c>
      <c r="R7" s="24">
        <v>1931.8993876448581</v>
      </c>
      <c r="S7" s="24">
        <v>5.5284273164154505E-5</v>
      </c>
      <c r="T7" s="24">
        <v>9.7772743207642423E-3</v>
      </c>
      <c r="U7" s="24">
        <v>0</v>
      </c>
      <c r="V7" s="24">
        <v>0</v>
      </c>
      <c r="W7" s="24">
        <v>0</v>
      </c>
      <c r="X7" s="24">
        <v>0</v>
      </c>
      <c r="Y7" s="24">
        <v>2.0864756800994901E-6</v>
      </c>
      <c r="Z7" s="24">
        <v>9.2729730951795999E-7</v>
      </c>
      <c r="AA7" s="24">
        <v>1.431487227269438E-2</v>
      </c>
    </row>
    <row r="8" spans="1:27" x14ac:dyDescent="0.25">
      <c r="A8" s="28" t="s">
        <v>40</v>
      </c>
      <c r="B8" s="28" t="s">
        <v>20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v>
      </c>
      <c r="D17" s="30">
        <v>0</v>
      </c>
      <c r="E17" s="30">
        <v>0</v>
      </c>
      <c r="F17" s="30">
        <v>99620.57417170571</v>
      </c>
      <c r="G17" s="30">
        <v>186181.74619466724</v>
      </c>
      <c r="H17" s="30">
        <v>228624.13043172262</v>
      </c>
      <c r="I17" s="30">
        <v>83111.159258847838</v>
      </c>
      <c r="J17" s="30">
        <v>30017.159269997424</v>
      </c>
      <c r="K17" s="30">
        <v>25008.245587398502</v>
      </c>
      <c r="L17" s="30">
        <v>1.0746367706214769E-2</v>
      </c>
      <c r="M17" s="30">
        <v>2591.6963914256721</v>
      </c>
      <c r="N17" s="30">
        <v>0.27168760270529657</v>
      </c>
      <c r="O17" s="30">
        <v>13093.930136430756</v>
      </c>
      <c r="P17" s="30">
        <v>2686.6471602265178</v>
      </c>
      <c r="Q17" s="30">
        <v>1.9770210489145866E-3</v>
      </c>
      <c r="R17" s="30">
        <v>1931.8993903106839</v>
      </c>
      <c r="S17" s="30">
        <v>5.5284273164154505E-5</v>
      </c>
      <c r="T17" s="30">
        <v>9.9309324546811347E-3</v>
      </c>
      <c r="U17" s="30">
        <v>1.3354036739377988E-5</v>
      </c>
      <c r="V17" s="30">
        <v>26783.005206617549</v>
      </c>
      <c r="W17" s="30">
        <v>15815.797348164308</v>
      </c>
      <c r="X17" s="30">
        <v>0</v>
      </c>
      <c r="Y17" s="30">
        <v>1.5310868397032086E-5</v>
      </c>
      <c r="Z17" s="30">
        <v>2.2545977259338271E-2</v>
      </c>
      <c r="AA17" s="30">
        <v>1.4332736157792344E-2</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2.0577136280936804E-3</v>
      </c>
      <c r="G20" s="24">
        <v>3302.3197848628774</v>
      </c>
      <c r="H20" s="24">
        <v>31455.995573596432</v>
      </c>
      <c r="I20" s="24">
        <v>15944.716698058053</v>
      </c>
      <c r="J20" s="24">
        <v>1.3287146397394792E-4</v>
      </c>
      <c r="K20" s="24">
        <v>14966.632019522125</v>
      </c>
      <c r="L20" s="24">
        <v>2.8793423810015168E-3</v>
      </c>
      <c r="M20" s="24">
        <v>2591.4527248774507</v>
      </c>
      <c r="N20" s="24">
        <v>3.9922045357159899E-6</v>
      </c>
      <c r="O20" s="24">
        <v>1.4568625852178968E-2</v>
      </c>
      <c r="P20" s="24">
        <v>2686.6471518149756</v>
      </c>
      <c r="Q20" s="24">
        <v>0</v>
      </c>
      <c r="R20" s="24">
        <v>0</v>
      </c>
      <c r="S20" s="24">
        <v>0</v>
      </c>
      <c r="T20" s="24">
        <v>0</v>
      </c>
      <c r="U20" s="24">
        <v>0</v>
      </c>
      <c r="V20" s="24">
        <v>1.9068204038407224E-2</v>
      </c>
      <c r="W20" s="24">
        <v>2.6209269744326E-6</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v>
      </c>
      <c r="D31" s="30">
        <v>0</v>
      </c>
      <c r="E31" s="30">
        <v>0</v>
      </c>
      <c r="F31" s="30">
        <v>2.0577136280936804E-3</v>
      </c>
      <c r="G31" s="30">
        <v>3302.3197848628774</v>
      </c>
      <c r="H31" s="30">
        <v>31455.995573596432</v>
      </c>
      <c r="I31" s="30">
        <v>15944.716698058053</v>
      </c>
      <c r="J31" s="30">
        <v>1.3287146397394792E-4</v>
      </c>
      <c r="K31" s="30">
        <v>14966.632019522125</v>
      </c>
      <c r="L31" s="30">
        <v>2.8793423810015168E-3</v>
      </c>
      <c r="M31" s="30">
        <v>2591.4527248774507</v>
      </c>
      <c r="N31" s="30">
        <v>3.9922045357159899E-6</v>
      </c>
      <c r="O31" s="30">
        <v>1.4568625852178968E-2</v>
      </c>
      <c r="P31" s="30">
        <v>2686.6471518149756</v>
      </c>
      <c r="Q31" s="30">
        <v>0</v>
      </c>
      <c r="R31" s="30">
        <v>0</v>
      </c>
      <c r="S31" s="30">
        <v>0</v>
      </c>
      <c r="T31" s="30">
        <v>0</v>
      </c>
      <c r="U31" s="30">
        <v>0</v>
      </c>
      <c r="V31" s="30">
        <v>1.9068204038407224E-2</v>
      </c>
      <c r="W31" s="30">
        <v>2.6209269744326E-6</v>
      </c>
      <c r="X31" s="30">
        <v>0</v>
      </c>
      <c r="Y31" s="30">
        <v>0</v>
      </c>
      <c r="Z31" s="30">
        <v>0</v>
      </c>
      <c r="AA31" s="30">
        <v>0</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53906.089039702449</v>
      </c>
      <c r="G34" s="24">
        <v>63171.36376483467</v>
      </c>
      <c r="H34" s="24">
        <v>115720.89518265835</v>
      </c>
      <c r="I34" s="24">
        <v>19539.765773773252</v>
      </c>
      <c r="J34" s="24">
        <v>6.2814264385029439E-5</v>
      </c>
      <c r="K34" s="24">
        <v>10041.613567876377</v>
      </c>
      <c r="L34" s="24">
        <v>7.8670253252132519E-3</v>
      </c>
      <c r="M34" s="24">
        <v>0.2436665482212802</v>
      </c>
      <c r="N34" s="24">
        <v>0.27168361050076084</v>
      </c>
      <c r="O34" s="24">
        <v>13093.915567804903</v>
      </c>
      <c r="P34" s="24">
        <v>4.0184837817906147E-6</v>
      </c>
      <c r="Q34" s="24">
        <v>3.3368612592007921E-6</v>
      </c>
      <c r="R34" s="24">
        <v>2.665825815907449E-6</v>
      </c>
      <c r="S34" s="24">
        <v>0</v>
      </c>
      <c r="T34" s="24">
        <v>1.5365813391689205E-4</v>
      </c>
      <c r="U34" s="24">
        <v>1.3354036739377988E-5</v>
      </c>
      <c r="V34" s="24">
        <v>26782.986138413511</v>
      </c>
      <c r="W34" s="24">
        <v>15815.79734554338</v>
      </c>
      <c r="X34" s="24">
        <v>0</v>
      </c>
      <c r="Y34" s="24">
        <v>1.3224392716932595E-5</v>
      </c>
      <c r="Z34" s="24">
        <v>2.2545049962028753E-2</v>
      </c>
      <c r="AA34" s="24">
        <v>1.7863885097962717E-5</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v>
      </c>
      <c r="D45" s="30">
        <v>0</v>
      </c>
      <c r="E45" s="30">
        <v>0</v>
      </c>
      <c r="F45" s="30">
        <v>53906.089039702449</v>
      </c>
      <c r="G45" s="30">
        <v>63171.36376483467</v>
      </c>
      <c r="H45" s="30">
        <v>115720.89518265835</v>
      </c>
      <c r="I45" s="30">
        <v>19539.765773773252</v>
      </c>
      <c r="J45" s="30">
        <v>6.2814264385029439E-5</v>
      </c>
      <c r="K45" s="30">
        <v>10041.613567876377</v>
      </c>
      <c r="L45" s="30">
        <v>7.8670253252132519E-3</v>
      </c>
      <c r="M45" s="30">
        <v>0.2436665482212802</v>
      </c>
      <c r="N45" s="30">
        <v>0.27168361050076084</v>
      </c>
      <c r="O45" s="30">
        <v>13093.915567804903</v>
      </c>
      <c r="P45" s="30">
        <v>4.0184837817906147E-6</v>
      </c>
      <c r="Q45" s="30">
        <v>3.3368612592007921E-6</v>
      </c>
      <c r="R45" s="30">
        <v>2.665825815907449E-6</v>
      </c>
      <c r="S45" s="30">
        <v>0</v>
      </c>
      <c r="T45" s="30">
        <v>1.5365813391689205E-4</v>
      </c>
      <c r="U45" s="30">
        <v>1.3354036739377988E-5</v>
      </c>
      <c r="V45" s="30">
        <v>26782.986138413511</v>
      </c>
      <c r="W45" s="30">
        <v>15815.79734554338</v>
      </c>
      <c r="X45" s="30">
        <v>0</v>
      </c>
      <c r="Y45" s="30">
        <v>1.3224392716932595E-5</v>
      </c>
      <c r="Z45" s="30">
        <v>2.2545049962028753E-2</v>
      </c>
      <c r="AA45" s="30">
        <v>1.7863885097962717E-5</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45714.48307428963</v>
      </c>
      <c r="G49" s="24">
        <v>119708.06264496967</v>
      </c>
      <c r="H49" s="24">
        <v>81447.239675467834</v>
      </c>
      <c r="I49" s="24">
        <v>47626.676787016535</v>
      </c>
      <c r="J49" s="24">
        <v>30017.159074311698</v>
      </c>
      <c r="K49" s="24">
        <v>0</v>
      </c>
      <c r="L49" s="24">
        <v>0</v>
      </c>
      <c r="M49" s="24">
        <v>0</v>
      </c>
      <c r="N49" s="24">
        <v>0</v>
      </c>
      <c r="O49" s="24">
        <v>0</v>
      </c>
      <c r="P49" s="24">
        <v>4.3930587167615996E-6</v>
      </c>
      <c r="Q49" s="24">
        <v>1.9736841876553859E-3</v>
      </c>
      <c r="R49" s="24">
        <v>1931.8993876448581</v>
      </c>
      <c r="S49" s="24">
        <v>5.5284273164154505E-5</v>
      </c>
      <c r="T49" s="24">
        <v>9.7772743207642423E-3</v>
      </c>
      <c r="U49" s="24">
        <v>0</v>
      </c>
      <c r="V49" s="24">
        <v>0</v>
      </c>
      <c r="W49" s="24">
        <v>0</v>
      </c>
      <c r="X49" s="24">
        <v>0</v>
      </c>
      <c r="Y49" s="24">
        <v>2.0864756800994901E-6</v>
      </c>
      <c r="Z49" s="24">
        <v>9.2729730951795999E-7</v>
      </c>
      <c r="AA49" s="24">
        <v>1.431487227269438E-2</v>
      </c>
    </row>
    <row r="50" spans="1:27" x14ac:dyDescent="0.25">
      <c r="A50" s="28" t="s">
        <v>133</v>
      </c>
      <c r="B50" s="28" t="s">
        <v>20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v>
      </c>
      <c r="D59" s="30">
        <v>0</v>
      </c>
      <c r="E59" s="30">
        <v>0</v>
      </c>
      <c r="F59" s="30">
        <v>45714.48307428963</v>
      </c>
      <c r="G59" s="30">
        <v>119708.06264496967</v>
      </c>
      <c r="H59" s="30">
        <v>81447.239675467834</v>
      </c>
      <c r="I59" s="30">
        <v>47626.676787016535</v>
      </c>
      <c r="J59" s="30">
        <v>30017.159074311698</v>
      </c>
      <c r="K59" s="30">
        <v>0</v>
      </c>
      <c r="L59" s="30">
        <v>0</v>
      </c>
      <c r="M59" s="30">
        <v>0</v>
      </c>
      <c r="N59" s="30">
        <v>0</v>
      </c>
      <c r="O59" s="30">
        <v>0</v>
      </c>
      <c r="P59" s="30">
        <v>4.3930587167615996E-6</v>
      </c>
      <c r="Q59" s="30">
        <v>1.9736841876553859E-3</v>
      </c>
      <c r="R59" s="30">
        <v>1931.8993876448581</v>
      </c>
      <c r="S59" s="30">
        <v>5.5284273164154505E-5</v>
      </c>
      <c r="T59" s="30">
        <v>9.7772743207642423E-3</v>
      </c>
      <c r="U59" s="30">
        <v>0</v>
      </c>
      <c r="V59" s="30">
        <v>0</v>
      </c>
      <c r="W59" s="30">
        <v>0</v>
      </c>
      <c r="X59" s="30">
        <v>0</v>
      </c>
      <c r="Y59" s="30">
        <v>2.0864756800994901E-6</v>
      </c>
      <c r="Z59" s="30">
        <v>9.2729730951795999E-7</v>
      </c>
      <c r="AA59" s="30">
        <v>1.431487227269438E-2</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row>
    <row r="89" spans="1:27" collapsed="1" x14ac:dyDescent="0.25"/>
  </sheetData>
  <sheetProtection algorithmName="SHA-512" hashValue="E8zrwUlawRElkaJUdk1K1ESXaj/n8AwqdYgkcA8+kFDjsR8c0W8dYPL0j5//Alz/k63n+i1rEqUrNQ5NgHzTxw==" saltValue="7zghUOxOdcRQLiApe59it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1FC87-C223-4784-97F7-F2175289274B}">
  <sheetPr codeName="Sheet14">
    <tabColor rgb="FF57E188"/>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150</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151</v>
      </c>
      <c r="B2" s="17" t="s">
        <v>152</v>
      </c>
    </row>
    <row r="3" spans="1:27" x14ac:dyDescent="0.25">
      <c r="B3" s="17"/>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75</v>
      </c>
      <c r="C6" s="24">
        <v>0.20021931275958418</v>
      </c>
      <c r="D6" s="24">
        <v>0.82897722033631294</v>
      </c>
      <c r="E6" s="24">
        <v>2.7536034819230521E-2</v>
      </c>
      <c r="F6" s="24">
        <v>0.29222225295069598</v>
      </c>
      <c r="G6" s="24">
        <v>8.5007287176975921E-2</v>
      </c>
      <c r="H6" s="24">
        <v>0.45441830910423259</v>
      </c>
      <c r="I6" s="24">
        <v>29433.656997046262</v>
      </c>
      <c r="J6" s="24">
        <v>0.25852446799549672</v>
      </c>
      <c r="K6" s="24">
        <v>148473.46446764725</v>
      </c>
      <c r="L6" s="24">
        <v>5.1864243266511734E-2</v>
      </c>
      <c r="M6" s="24">
        <v>3.5721929186421232E-2</v>
      </c>
      <c r="N6" s="24">
        <v>91323.032446146215</v>
      </c>
      <c r="O6" s="24">
        <v>50983.943008223025</v>
      </c>
      <c r="P6" s="24">
        <v>5916.479829300697</v>
      </c>
      <c r="Q6" s="24">
        <v>3.4409856659039013E-2</v>
      </c>
      <c r="R6" s="24">
        <v>0.23166845562167238</v>
      </c>
      <c r="S6" s="24">
        <v>151396.82529119786</v>
      </c>
      <c r="T6" s="24">
        <v>18376.8880179191</v>
      </c>
      <c r="U6" s="24">
        <v>0.30131000773909389</v>
      </c>
      <c r="V6" s="24">
        <v>9983.2472206351467</v>
      </c>
      <c r="W6" s="24">
        <v>89478.905270088944</v>
      </c>
      <c r="X6" s="24">
        <v>12851.071087249265</v>
      </c>
      <c r="Y6" s="24">
        <v>6.1829387245514213E-2</v>
      </c>
      <c r="Z6" s="24">
        <v>3.0868353719668996E-2</v>
      </c>
      <c r="AA6" s="24">
        <v>795.5278364773676</v>
      </c>
    </row>
    <row r="7" spans="1:27" x14ac:dyDescent="0.25">
      <c r="A7" s="28" t="s">
        <v>132</v>
      </c>
      <c r="B7" s="28" t="s">
        <v>75</v>
      </c>
      <c r="C7" s="24">
        <v>0.21608325494834366</v>
      </c>
      <c r="D7" s="24">
        <v>0.82550969561985199</v>
      </c>
      <c r="E7" s="24">
        <v>9.3010700272463748E-2</v>
      </c>
      <c r="F7" s="24">
        <v>0.13889701030198967</v>
      </c>
      <c r="G7" s="24">
        <v>0.6764097597222124</v>
      </c>
      <c r="H7" s="24">
        <v>258640.03688945973</v>
      </c>
      <c r="I7" s="24">
        <v>15553.812965169926</v>
      </c>
      <c r="J7" s="24">
        <v>365535.31011718576</v>
      </c>
      <c r="K7" s="24">
        <v>12967.271183236693</v>
      </c>
      <c r="L7" s="24">
        <v>13029.501940815479</v>
      </c>
      <c r="M7" s="24">
        <v>66398.190793912814</v>
      </c>
      <c r="N7" s="24">
        <v>48499.405346009065</v>
      </c>
      <c r="O7" s="24">
        <v>75796.54555413757</v>
      </c>
      <c r="P7" s="24">
        <v>0.46390951668076974</v>
      </c>
      <c r="Q7" s="24">
        <v>966335.1433064841</v>
      </c>
      <c r="R7" s="24">
        <v>0.13486643427272549</v>
      </c>
      <c r="S7" s="24">
        <v>633788.60551128106</v>
      </c>
      <c r="T7" s="24">
        <v>9.6031894325706302E-2</v>
      </c>
      <c r="U7" s="24">
        <v>7683.2080350961651</v>
      </c>
      <c r="V7" s="24">
        <v>32089.245392628865</v>
      </c>
      <c r="W7" s="24">
        <v>32877.27105771441</v>
      </c>
      <c r="X7" s="24">
        <v>231678.57329686169</v>
      </c>
      <c r="Y7" s="24">
        <v>104889.70930309201</v>
      </c>
      <c r="Z7" s="24">
        <v>5.1924615998395103E-2</v>
      </c>
      <c r="AA7" s="24">
        <v>4.4495510313811555E-2</v>
      </c>
    </row>
    <row r="8" spans="1:27" x14ac:dyDescent="0.25">
      <c r="A8" s="28" t="s">
        <v>133</v>
      </c>
      <c r="B8" s="28" t="s">
        <v>75</v>
      </c>
      <c r="C8" s="24">
        <v>7.22423350684816E-2</v>
      </c>
      <c r="D8" s="24">
        <v>1.2964088437790742E-2</v>
      </c>
      <c r="E8" s="24">
        <v>4.344107304632708E-4</v>
      </c>
      <c r="F8" s="24">
        <v>1.1267650374409327E-2</v>
      </c>
      <c r="G8" s="24">
        <v>3.9727523325145554E-3</v>
      </c>
      <c r="H8" s="24">
        <v>0.16648649605328086</v>
      </c>
      <c r="I8" s="24">
        <v>32803.454692986707</v>
      </c>
      <c r="J8" s="24">
        <v>18163.327166760864</v>
      </c>
      <c r="K8" s="24">
        <v>0.36379751432495733</v>
      </c>
      <c r="L8" s="24">
        <v>0.94625269048742955</v>
      </c>
      <c r="M8" s="24">
        <v>1.761175448638563E-3</v>
      </c>
      <c r="N8" s="24">
        <v>37282.672300596503</v>
      </c>
      <c r="O8" s="24">
        <v>27135.822025288177</v>
      </c>
      <c r="P8" s="24">
        <v>2.467850120207712E-3</v>
      </c>
      <c r="Q8" s="24">
        <v>3.5604832780959135E-4</v>
      </c>
      <c r="R8" s="24">
        <v>1.3486354194547829E-3</v>
      </c>
      <c r="S8" s="24">
        <v>2.7693425435832168E-3</v>
      </c>
      <c r="T8" s="24">
        <v>14423.781150988427</v>
      </c>
      <c r="U8" s="24">
        <v>5185.0842779813192</v>
      </c>
      <c r="V8" s="24">
        <v>1.4495137660885792E-2</v>
      </c>
      <c r="W8" s="24">
        <v>73427.327909634158</v>
      </c>
      <c r="X8" s="24">
        <v>13518.30532801791</v>
      </c>
      <c r="Y8" s="24">
        <v>8874.1069950522706</v>
      </c>
      <c r="Z8" s="24">
        <v>1.1009507788497499E-3</v>
      </c>
      <c r="AA8" s="24">
        <v>930.5439690787166</v>
      </c>
    </row>
    <row r="9" spans="1:27" x14ac:dyDescent="0.25">
      <c r="A9" s="28" t="s">
        <v>134</v>
      </c>
      <c r="B9" s="28" t="s">
        <v>75</v>
      </c>
      <c r="C9" s="24">
        <v>0.13934555772102214</v>
      </c>
      <c r="D9" s="24">
        <v>0.71217945554960327</v>
      </c>
      <c r="E9" s="24">
        <v>0.20740961750630305</v>
      </c>
      <c r="F9" s="24">
        <v>0.21150834621516362</v>
      </c>
      <c r="G9" s="24">
        <v>0.25298339047259033</v>
      </c>
      <c r="H9" s="24">
        <v>0.9088233059462163</v>
      </c>
      <c r="I9" s="24">
        <v>0.1759820699606281</v>
      </c>
      <c r="J9" s="24">
        <v>67024.290845616706</v>
      </c>
      <c r="K9" s="24">
        <v>37689.668914185051</v>
      </c>
      <c r="L9" s="24">
        <v>3741.8143146277962</v>
      </c>
      <c r="M9" s="24">
        <v>9.3466764641815456E-3</v>
      </c>
      <c r="N9" s="24">
        <v>44435.171473978851</v>
      </c>
      <c r="O9" s="24">
        <v>1512.0343777641208</v>
      </c>
      <c r="P9" s="24">
        <v>7.4492098913373911E-2</v>
      </c>
      <c r="Q9" s="24">
        <v>0.25256215903674828</v>
      </c>
      <c r="R9" s="24">
        <v>2.5525291736537753E-2</v>
      </c>
      <c r="S9" s="24">
        <v>81198.526698946051</v>
      </c>
      <c r="T9" s="24">
        <v>11099.053573560155</v>
      </c>
      <c r="U9" s="24">
        <v>39858.062089640749</v>
      </c>
      <c r="V9" s="24">
        <v>2.7376867500855571E-2</v>
      </c>
      <c r="W9" s="24">
        <v>5425.8450915407302</v>
      </c>
      <c r="X9" s="24">
        <v>23213.03923013631</v>
      </c>
      <c r="Y9" s="24">
        <v>18623.678531094083</v>
      </c>
      <c r="Z9" s="24">
        <v>6049.3179449003474</v>
      </c>
      <c r="AA9" s="24">
        <v>2525.3239504032063</v>
      </c>
    </row>
    <row r="10" spans="1:27" x14ac:dyDescent="0.25">
      <c r="A10" s="28" t="s">
        <v>135</v>
      </c>
      <c r="B10" s="28" t="s">
        <v>75</v>
      </c>
      <c r="C10" s="24">
        <v>0</v>
      </c>
      <c r="D10" s="24">
        <v>4.0465259661782603E-3</v>
      </c>
      <c r="E10" s="24">
        <v>4.5969548216458055E-3</v>
      </c>
      <c r="F10" s="24">
        <v>2.3280182021125366E-3</v>
      </c>
      <c r="G10" s="24">
        <v>1.6201079724690299E-4</v>
      </c>
      <c r="H10" s="24">
        <v>1.2500047589642552E-2</v>
      </c>
      <c r="I10" s="24">
        <v>3.839303995436868E-3</v>
      </c>
      <c r="J10" s="24">
        <v>4.1268788817370007E-3</v>
      </c>
      <c r="K10" s="24">
        <v>21275.807084290878</v>
      </c>
      <c r="L10" s="24">
        <v>32472.377272646208</v>
      </c>
      <c r="M10" s="24">
        <v>6.4655920072217467E-3</v>
      </c>
      <c r="N10" s="24">
        <v>12884.984443781963</v>
      </c>
      <c r="O10" s="24">
        <v>1.6619989547864348E-3</v>
      </c>
      <c r="P10" s="24">
        <v>7.0621459608118456E-4</v>
      </c>
      <c r="Q10" s="24">
        <v>3.6746035919303671E-4</v>
      </c>
      <c r="R10" s="24">
        <v>5.3596471314926739E-4</v>
      </c>
      <c r="S10" s="24">
        <v>1.0681770408040631E-3</v>
      </c>
      <c r="T10" s="24">
        <v>3.2016619611855671E-3</v>
      </c>
      <c r="U10" s="24">
        <v>2.8503520037689693E-2</v>
      </c>
      <c r="V10" s="24">
        <v>3.6719695892278403E-4</v>
      </c>
      <c r="W10" s="24">
        <v>1.7620152337984342E-3</v>
      </c>
      <c r="X10" s="24">
        <v>1.4796017101509937E-3</v>
      </c>
      <c r="Y10" s="24">
        <v>4.2185099686894051E-4</v>
      </c>
      <c r="Z10" s="24">
        <v>2.0737052133268231E-4</v>
      </c>
      <c r="AA10" s="24">
        <v>5.4324373105241956E-4</v>
      </c>
    </row>
    <row r="11" spans="1:27" x14ac:dyDescent="0.25">
      <c r="A11" s="22" t="s">
        <v>40</v>
      </c>
      <c r="B11" s="22" t="s">
        <v>153</v>
      </c>
      <c r="C11" s="30">
        <v>0.62789046049743158</v>
      </c>
      <c r="D11" s="30">
        <v>2.3836769859097378</v>
      </c>
      <c r="E11" s="30">
        <v>0.33298771815010636</v>
      </c>
      <c r="F11" s="30">
        <v>0.65622327804437131</v>
      </c>
      <c r="G11" s="30">
        <v>1.01853520050154</v>
      </c>
      <c r="H11" s="30">
        <v>258641.57911761841</v>
      </c>
      <c r="I11" s="30">
        <v>77791.10447657686</v>
      </c>
      <c r="J11" s="30">
        <v>450723.1907809102</v>
      </c>
      <c r="K11" s="30">
        <v>220406.57544687419</v>
      </c>
      <c r="L11" s="30">
        <v>49244.691645023238</v>
      </c>
      <c r="M11" s="30">
        <v>66398.24408928593</v>
      </c>
      <c r="N11" s="30">
        <v>234425.2660105126</v>
      </c>
      <c r="O11" s="30">
        <v>155428.34662741184</v>
      </c>
      <c r="P11" s="30">
        <v>5917.0214049810074</v>
      </c>
      <c r="Q11" s="30">
        <v>966335.4310020085</v>
      </c>
      <c r="R11" s="30">
        <v>0.3939447817635397</v>
      </c>
      <c r="S11" s="30">
        <v>866383.9613389445</v>
      </c>
      <c r="T11" s="30">
        <v>43899.821976023966</v>
      </c>
      <c r="U11" s="30">
        <v>52726.684216246009</v>
      </c>
      <c r="V11" s="30">
        <v>42072.534852466139</v>
      </c>
      <c r="W11" s="30">
        <v>201209.35109099344</v>
      </c>
      <c r="X11" s="30">
        <v>281260.99042186688</v>
      </c>
      <c r="Y11" s="30">
        <v>132387.5570804766</v>
      </c>
      <c r="Z11" s="30">
        <v>6049.4020461913651</v>
      </c>
      <c r="AA11" s="30">
        <v>4251.4407947133359</v>
      </c>
    </row>
  </sheetData>
  <sheetProtection algorithmName="SHA-512" hashValue="K9kFy8GMVfvP0lR1tfkUowojQUi43ueahLRAk0NXUOz9loquHqMlu3MkHslffEooY8Rt9OR6bk1Mm+SQ2iT1RA==" saltValue="hMc3gxO2sgsOXC3L/ItL2Q=="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053F1-7FD8-4B36-9CD0-7BF2F5EA3A7E}">
  <sheetPr codeName="Sheet16">
    <tabColor rgb="FF57E188"/>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154</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68</v>
      </c>
      <c r="B2" s="17" t="s">
        <v>126</v>
      </c>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68</v>
      </c>
      <c r="C6" s="24">
        <v>79231.983557369997</v>
      </c>
      <c r="D6" s="24">
        <v>6.5133299389999895</v>
      </c>
      <c r="E6" s="24">
        <v>104257.28225024402</v>
      </c>
      <c r="F6" s="24">
        <v>44435.088551079003</v>
      </c>
      <c r="G6" s="24">
        <v>72659.642955888005</v>
      </c>
      <c r="H6" s="24">
        <v>1403.7780902370005</v>
      </c>
      <c r="I6" s="24">
        <v>64.473268611999998</v>
      </c>
      <c r="J6" s="24">
        <v>1638.6343435700003</v>
      </c>
      <c r="K6" s="24">
        <v>0.97015165799999947</v>
      </c>
      <c r="L6" s="24">
        <v>271.42618988499987</v>
      </c>
      <c r="M6" s="24">
        <v>0.97655400999999942</v>
      </c>
      <c r="N6" s="24">
        <v>23051.177463331998</v>
      </c>
      <c r="O6" s="24">
        <v>55.862010247000001</v>
      </c>
      <c r="P6" s="24">
        <v>51.867016695000004</v>
      </c>
      <c r="Q6" s="24">
        <v>16529.92581207</v>
      </c>
      <c r="R6" s="24">
        <v>26248.664558371995</v>
      </c>
      <c r="S6" s="24">
        <v>30976.310188711996</v>
      </c>
      <c r="T6" s="24">
        <v>32.938498316999997</v>
      </c>
      <c r="U6" s="24">
        <v>587.90778076999993</v>
      </c>
      <c r="V6" s="24">
        <v>185.50061521500004</v>
      </c>
      <c r="W6" s="24">
        <v>679.91936780600008</v>
      </c>
      <c r="X6" s="24">
        <v>1051.4083593309997</v>
      </c>
      <c r="Y6" s="24">
        <v>2278.7194581129997</v>
      </c>
      <c r="Z6" s="24">
        <v>1234.1185145690001</v>
      </c>
      <c r="AA6" s="24">
        <v>1073.1509670200001</v>
      </c>
    </row>
    <row r="7" spans="1:27" x14ac:dyDescent="0.25">
      <c r="A7" s="28" t="s">
        <v>132</v>
      </c>
      <c r="B7" s="28" t="s">
        <v>68</v>
      </c>
      <c r="C7" s="24">
        <v>0.1148427159999998</v>
      </c>
      <c r="D7" s="24">
        <v>0.14612180999999982</v>
      </c>
      <c r="E7" s="24">
        <v>0.14682614699999988</v>
      </c>
      <c r="F7" s="24">
        <v>6410.7026033999991</v>
      </c>
      <c r="G7" s="24">
        <v>5213.4342400000005</v>
      </c>
      <c r="H7" s="24">
        <v>1658.7065479759999</v>
      </c>
      <c r="I7" s="24">
        <v>0.1498283239999999</v>
      </c>
      <c r="J7" s="24">
        <v>10866.89658171</v>
      </c>
      <c r="K7" s="24">
        <v>0.15062178899999981</v>
      </c>
      <c r="L7" s="24">
        <v>1127.3938699109999</v>
      </c>
      <c r="M7" s="24">
        <v>9540.0944472520005</v>
      </c>
      <c r="N7" s="24">
        <v>2781.1427146410001</v>
      </c>
      <c r="O7" s="24">
        <v>2048.2764440750002</v>
      </c>
      <c r="P7" s="24">
        <v>6663.9398996800001</v>
      </c>
      <c r="Q7" s="24">
        <v>5732.6701453060014</v>
      </c>
      <c r="R7" s="24">
        <v>2999.5748208480004</v>
      </c>
      <c r="S7" s="24">
        <v>12707.754617080001</v>
      </c>
      <c r="T7" s="24">
        <v>0.15577000699999979</v>
      </c>
      <c r="U7" s="24">
        <v>2610.1042509539998</v>
      </c>
      <c r="V7" s="24">
        <v>117.26181134500003</v>
      </c>
      <c r="W7" s="24">
        <v>1864.3115173100002</v>
      </c>
      <c r="X7" s="24">
        <v>1827.940662172</v>
      </c>
      <c r="Y7" s="24">
        <v>7259.6527148940004</v>
      </c>
      <c r="Z7" s="24">
        <v>340.04432892099999</v>
      </c>
      <c r="AA7" s="24">
        <v>2596.3773052460001</v>
      </c>
    </row>
    <row r="8" spans="1:27" x14ac:dyDescent="0.25">
      <c r="A8" s="28" t="s">
        <v>133</v>
      </c>
      <c r="B8" s="28" t="s">
        <v>68</v>
      </c>
      <c r="C8" s="24">
        <v>0.16339504599999999</v>
      </c>
      <c r="D8" s="24">
        <v>45337.709987199996</v>
      </c>
      <c r="E8" s="24">
        <v>0.16288485700000002</v>
      </c>
      <c r="F8" s="24">
        <v>13280.128056699999</v>
      </c>
      <c r="G8" s="24">
        <v>34.546800307999995</v>
      </c>
      <c r="H8" s="24">
        <v>49.466881853000004</v>
      </c>
      <c r="I8" s="24">
        <v>1149.2668462619999</v>
      </c>
      <c r="J8" s="24">
        <v>0.1693063109999999</v>
      </c>
      <c r="K8" s="24">
        <v>0.16969342200000001</v>
      </c>
      <c r="L8" s="24">
        <v>0.17464323300000001</v>
      </c>
      <c r="M8" s="24">
        <v>0.1710797289999999</v>
      </c>
      <c r="N8" s="24">
        <v>177.88873752000001</v>
      </c>
      <c r="O8" s="24">
        <v>5358.7226511790004</v>
      </c>
      <c r="P8" s="24">
        <v>0.17665796399999995</v>
      </c>
      <c r="Q8" s="24">
        <v>1004.6594340229999</v>
      </c>
      <c r="R8" s="24">
        <v>531.89954864699996</v>
      </c>
      <c r="S8" s="24">
        <v>577.79067280800007</v>
      </c>
      <c r="T8" s="24">
        <v>10.769080868000001</v>
      </c>
      <c r="U8" s="24">
        <v>1127.9830978190002</v>
      </c>
      <c r="V8" s="24">
        <v>748.82704076399989</v>
      </c>
      <c r="W8" s="24">
        <v>1941.7287585730001</v>
      </c>
      <c r="X8" s="24">
        <v>442.09600787300008</v>
      </c>
      <c r="Y8" s="24">
        <v>674.96735559400008</v>
      </c>
      <c r="Z8" s="24">
        <v>913.96819934000018</v>
      </c>
      <c r="AA8" s="24">
        <v>14.634976479999999</v>
      </c>
    </row>
    <row r="9" spans="1:27" x14ac:dyDescent="0.25">
      <c r="A9" s="28" t="s">
        <v>134</v>
      </c>
      <c r="B9" s="28" t="s">
        <v>68</v>
      </c>
      <c r="C9" s="24">
        <v>0.1409915159999999</v>
      </c>
      <c r="D9" s="24">
        <v>0.1377369249999999</v>
      </c>
      <c r="E9" s="24">
        <v>24.2551858829999</v>
      </c>
      <c r="F9" s="24">
        <v>0.140586724</v>
      </c>
      <c r="G9" s="24">
        <v>55.818241276999998</v>
      </c>
      <c r="H9" s="24">
        <v>4.0465066409999997</v>
      </c>
      <c r="I9" s="24">
        <v>0.14127641800000001</v>
      </c>
      <c r="J9" s="24">
        <v>0.14077467599999999</v>
      </c>
      <c r="K9" s="24">
        <v>0.140205151</v>
      </c>
      <c r="L9" s="24">
        <v>0.1523182439999998</v>
      </c>
      <c r="M9" s="24">
        <v>0.14194843000000001</v>
      </c>
      <c r="N9" s="24">
        <v>112.49127731799999</v>
      </c>
      <c r="O9" s="24">
        <v>0.14325302400000001</v>
      </c>
      <c r="P9" s="24">
        <v>0.14573365999999982</v>
      </c>
      <c r="Q9" s="24">
        <v>2909.1910470669995</v>
      </c>
      <c r="R9" s="24">
        <v>661.91714822899996</v>
      </c>
      <c r="S9" s="24">
        <v>586.73192731300003</v>
      </c>
      <c r="T9" s="24">
        <v>184.58735881700002</v>
      </c>
      <c r="U9" s="24">
        <v>1243.4151473329998</v>
      </c>
      <c r="V9" s="24">
        <v>1289.1878653440001</v>
      </c>
      <c r="W9" s="24">
        <v>1616.2601880089999</v>
      </c>
      <c r="X9" s="24">
        <v>527.71698839600003</v>
      </c>
      <c r="Y9" s="24">
        <v>611.40907313599996</v>
      </c>
      <c r="Z9" s="24">
        <v>827.66171011500012</v>
      </c>
      <c r="AA9" s="24">
        <v>155.90820765800001</v>
      </c>
    </row>
    <row r="10" spans="1:27" x14ac:dyDescent="0.25">
      <c r="A10" s="28" t="s">
        <v>135</v>
      </c>
      <c r="B10" s="28" t="s">
        <v>68</v>
      </c>
      <c r="C10" s="24">
        <v>0.11213264699999981</v>
      </c>
      <c r="D10" s="24">
        <v>9.9970051999999907E-2</v>
      </c>
      <c r="E10" s="24">
        <v>0.1092497109999999</v>
      </c>
      <c r="F10" s="24">
        <v>0.109752539</v>
      </c>
      <c r="G10" s="24">
        <v>0.10004511299999999</v>
      </c>
      <c r="H10" s="24">
        <v>9.9915114999999999E-2</v>
      </c>
      <c r="I10" s="24">
        <v>9.989261599999999E-2</v>
      </c>
      <c r="J10" s="24">
        <v>0.10980628099999989</v>
      </c>
      <c r="K10" s="24">
        <v>0.11056543499999989</v>
      </c>
      <c r="L10" s="24">
        <v>0.11551628600000001</v>
      </c>
      <c r="M10" s="24">
        <v>0.1142004189999999</v>
      </c>
      <c r="N10" s="24">
        <v>128.829340868</v>
      </c>
      <c r="O10" s="24">
        <v>0.11847785799999991</v>
      </c>
      <c r="P10" s="24">
        <v>0.1184166049999999</v>
      </c>
      <c r="Q10" s="24">
        <v>751.71495136800002</v>
      </c>
      <c r="R10" s="24">
        <v>262.00279786000004</v>
      </c>
      <c r="S10" s="24">
        <v>409.85137530700001</v>
      </c>
      <c r="T10" s="24">
        <v>2.7002325659999999</v>
      </c>
      <c r="U10" s="24">
        <v>741.10845301699999</v>
      </c>
      <c r="V10" s="24">
        <v>231.17062473799993</v>
      </c>
      <c r="W10" s="24">
        <v>1245.9282246499999</v>
      </c>
      <c r="X10" s="24">
        <v>253.93303990099997</v>
      </c>
      <c r="Y10" s="24">
        <v>318.685250532</v>
      </c>
      <c r="Z10" s="24">
        <v>565.43870935399991</v>
      </c>
      <c r="AA10" s="24">
        <v>1.5480552509999999</v>
      </c>
    </row>
    <row r="11" spans="1:27" x14ac:dyDescent="0.25">
      <c r="A11" s="22" t="s">
        <v>40</v>
      </c>
      <c r="B11" s="22" t="s">
        <v>153</v>
      </c>
      <c r="C11" s="30">
        <v>79232.51491929499</v>
      </c>
      <c r="D11" s="30">
        <v>45344.607145925991</v>
      </c>
      <c r="E11" s="30">
        <v>104281.95639684201</v>
      </c>
      <c r="F11" s="30">
        <v>64126.169550442006</v>
      </c>
      <c r="G11" s="30">
        <v>77963.542282586001</v>
      </c>
      <c r="H11" s="30">
        <v>3116.0979418220004</v>
      </c>
      <c r="I11" s="30">
        <v>1214.1311122319999</v>
      </c>
      <c r="J11" s="30">
        <v>12505.950812547999</v>
      </c>
      <c r="K11" s="30">
        <v>1.541237454999999</v>
      </c>
      <c r="L11" s="30">
        <v>1399.2625375590001</v>
      </c>
      <c r="M11" s="30">
        <v>9541.4982298400009</v>
      </c>
      <c r="N11" s="30">
        <v>26251.529533678997</v>
      </c>
      <c r="O11" s="30">
        <v>7463.1228363830005</v>
      </c>
      <c r="P11" s="30">
        <v>6716.2477246039989</v>
      </c>
      <c r="Q11" s="30">
        <v>26928.161389834004</v>
      </c>
      <c r="R11" s="30">
        <v>30704.058873955997</v>
      </c>
      <c r="S11" s="30">
        <v>45258.438781219993</v>
      </c>
      <c r="T11" s="30">
        <v>231.15094057500005</v>
      </c>
      <c r="U11" s="30">
        <v>6310.5187298930005</v>
      </c>
      <c r="V11" s="30">
        <v>2571.9479574059997</v>
      </c>
      <c r="W11" s="30">
        <v>7348.148056348</v>
      </c>
      <c r="X11" s="30">
        <v>4103.0950576729992</v>
      </c>
      <c r="Y11" s="30">
        <v>11143.433852269</v>
      </c>
      <c r="Z11" s="30">
        <v>3881.2314622990002</v>
      </c>
      <c r="AA11" s="30">
        <v>3841.6195116550002</v>
      </c>
    </row>
  </sheetData>
  <sheetProtection algorithmName="SHA-512" hashValue="ystzPu4IB+UFkbvsGDbCHSLh27mdtU3mHfwwvHyk4XrAXkE6MT7qlxyCZXctEaegwuf3RnT58L/IBDRmUuD5Qg==" saltValue="6ryNSFCX4MSdyUCFb0q4+w=="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63AC5-DFCE-4014-9F4C-034ED9BCF3B4}">
  <sheetPr codeName="Sheet18">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31">
        <v>0.63565422246527647</v>
      </c>
      <c r="D6" s="31">
        <v>0.54778792576219648</v>
      </c>
      <c r="E6" s="31">
        <v>0.60072434425868626</v>
      </c>
      <c r="F6" s="31">
        <v>0.63926727085076562</v>
      </c>
      <c r="G6" s="31">
        <v>0.63153344332351746</v>
      </c>
      <c r="H6" s="31">
        <v>0.58998582718545312</v>
      </c>
      <c r="I6" s="31">
        <v>0.63299319034707879</v>
      </c>
      <c r="J6" s="31">
        <v>0.61343115247720792</v>
      </c>
      <c r="K6" s="31">
        <v>0.61536729475798768</v>
      </c>
      <c r="L6" s="31">
        <v>0.60592515103989886</v>
      </c>
      <c r="M6" s="31">
        <v>0.56882384670109498</v>
      </c>
      <c r="N6" s="31">
        <v>0.5645226360574348</v>
      </c>
      <c r="O6" s="31">
        <v>0.60564304839873839</v>
      </c>
      <c r="P6" s="31">
        <v>0.57706385766185053</v>
      </c>
      <c r="Q6" s="31">
        <v>0.57361886799446049</v>
      </c>
      <c r="R6" s="31">
        <v>0.53207216963369186</v>
      </c>
      <c r="S6" s="31">
        <v>0.58363943400000695</v>
      </c>
      <c r="T6" s="31">
        <v>0.59183491473380168</v>
      </c>
      <c r="U6" s="31">
        <v>0.5808658261601215</v>
      </c>
      <c r="V6" s="31">
        <v>0.56627447639511619</v>
      </c>
      <c r="W6" s="31">
        <v>0.57102231254123703</v>
      </c>
      <c r="X6" s="31">
        <v>0.587886567554603</v>
      </c>
      <c r="Y6" s="31">
        <v>0.533705361289321</v>
      </c>
      <c r="Z6" s="31">
        <v>0.48983899770629319</v>
      </c>
      <c r="AA6" s="31">
        <v>0.50257614355789781</v>
      </c>
    </row>
    <row r="7" spans="1:27" x14ac:dyDescent="0.25">
      <c r="A7" s="28" t="s">
        <v>40</v>
      </c>
      <c r="B7" s="28" t="s">
        <v>72</v>
      </c>
      <c r="C7" s="31">
        <v>0.7541112051447556</v>
      </c>
      <c r="D7" s="31">
        <v>0.61851439910110206</v>
      </c>
      <c r="E7" s="31">
        <v>0.66361486050347829</v>
      </c>
      <c r="F7" s="31">
        <v>0.72774103774192744</v>
      </c>
      <c r="G7" s="31">
        <v>0.71907111195133344</v>
      </c>
      <c r="H7" s="31">
        <v>0.63402151480420532</v>
      </c>
      <c r="I7" s="31">
        <v>0.65062923832259467</v>
      </c>
      <c r="J7" s="31" t="s">
        <v>166</v>
      </c>
      <c r="K7" s="31" t="s">
        <v>166</v>
      </c>
      <c r="L7" s="31" t="s">
        <v>166</v>
      </c>
      <c r="M7" s="31" t="s">
        <v>166</v>
      </c>
      <c r="N7" s="31" t="s">
        <v>166</v>
      </c>
      <c r="O7" s="31" t="s">
        <v>166</v>
      </c>
      <c r="P7" s="31" t="s">
        <v>166</v>
      </c>
      <c r="Q7" s="31" t="s">
        <v>166</v>
      </c>
      <c r="R7" s="31" t="s">
        <v>166</v>
      </c>
      <c r="S7" s="31" t="s">
        <v>166</v>
      </c>
      <c r="T7" s="31" t="s">
        <v>166</v>
      </c>
      <c r="U7" s="31" t="s">
        <v>166</v>
      </c>
      <c r="V7" s="31" t="s">
        <v>166</v>
      </c>
      <c r="W7" s="31" t="s">
        <v>166</v>
      </c>
      <c r="X7" s="31" t="s">
        <v>166</v>
      </c>
      <c r="Y7" s="31" t="s">
        <v>166</v>
      </c>
      <c r="Z7" s="31" t="s">
        <v>166</v>
      </c>
      <c r="AA7" s="31" t="s">
        <v>166</v>
      </c>
    </row>
    <row r="8" spans="1:27" x14ac:dyDescent="0.25">
      <c r="A8" s="28" t="s">
        <v>40</v>
      </c>
      <c r="B8" s="28" t="s">
        <v>20</v>
      </c>
      <c r="C8" s="31">
        <v>9.998835135475731E-2</v>
      </c>
      <c r="D8" s="31">
        <v>8.5844449394245959E-2</v>
      </c>
      <c r="E8" s="31">
        <v>7.5155768673716317E-2</v>
      </c>
      <c r="F8" s="31">
        <v>7.1294807336137175E-2</v>
      </c>
      <c r="G8" s="31">
        <v>0.11672586937194331</v>
      </c>
      <c r="H8" s="31">
        <v>0.11439109988349538</v>
      </c>
      <c r="I8" s="31">
        <v>0.13940955020264251</v>
      </c>
      <c r="J8" s="31">
        <v>0.14186665562571443</v>
      </c>
      <c r="K8" s="31">
        <v>0.13622950930157776</v>
      </c>
      <c r="L8" s="31">
        <v>0.14992978954890712</v>
      </c>
      <c r="M8" s="31">
        <v>0.16541382521904283</v>
      </c>
      <c r="N8" s="31">
        <v>0.1665916722362073</v>
      </c>
      <c r="O8" s="31">
        <v>0.17024122945646669</v>
      </c>
      <c r="P8" s="31">
        <v>0.2017035646649438</v>
      </c>
      <c r="Q8" s="31">
        <v>0.20519588858471433</v>
      </c>
      <c r="R8" s="31">
        <v>0.18178336871461906</v>
      </c>
      <c r="S8" s="31">
        <v>0.20814698699390843</v>
      </c>
      <c r="T8" s="31">
        <v>0.23272332514089242</v>
      </c>
      <c r="U8" s="31">
        <v>0.24056709320271258</v>
      </c>
      <c r="V8" s="31">
        <v>0.27071668562581991</v>
      </c>
      <c r="W8" s="31">
        <v>0.25304303375300646</v>
      </c>
      <c r="X8" s="31">
        <v>0.36783841735507589</v>
      </c>
      <c r="Y8" s="31">
        <v>0.29132048062763161</v>
      </c>
      <c r="Z8" s="31">
        <v>0.27996388656545929</v>
      </c>
      <c r="AA8" s="31">
        <v>0.27915996705780377</v>
      </c>
    </row>
    <row r="9" spans="1:27" x14ac:dyDescent="0.25">
      <c r="A9" s="28" t="s">
        <v>40</v>
      </c>
      <c r="B9" s="28" t="s">
        <v>32</v>
      </c>
      <c r="C9" s="31">
        <v>6.1088335986237058E-2</v>
      </c>
      <c r="D9" s="31">
        <v>6.3524116262732702E-2</v>
      </c>
      <c r="E9" s="31">
        <v>6.6629841851071306E-2</v>
      </c>
      <c r="F9" s="31">
        <v>9.3606939761152093E-3</v>
      </c>
      <c r="G9" s="31">
        <v>3.2306485774499467E-2</v>
      </c>
      <c r="H9" s="31">
        <v>2.7301049350193098E-2</v>
      </c>
      <c r="I9" s="31">
        <v>3.9754578503688097E-2</v>
      </c>
      <c r="J9" s="31">
        <v>3.4435958025992273E-2</v>
      </c>
      <c r="K9" s="31">
        <v>3.0822648401826483E-2</v>
      </c>
      <c r="L9" s="31">
        <v>7.3017082894274679E-2</v>
      </c>
      <c r="M9" s="31">
        <v>3.7652997892518442E-2</v>
      </c>
      <c r="N9" s="31">
        <v>6.7089722163681073E-2</v>
      </c>
      <c r="O9" s="31">
        <v>3.9254568317527216E-2</v>
      </c>
      <c r="P9" s="31">
        <v>8.603857042500869E-2</v>
      </c>
      <c r="Q9" s="31">
        <v>7.5174744292237444E-2</v>
      </c>
      <c r="R9" s="31">
        <v>6.3873751141552498E-2</v>
      </c>
      <c r="S9" s="31">
        <v>0.10223979452054795</v>
      </c>
      <c r="T9" s="31">
        <v>0.12111674200913242</v>
      </c>
      <c r="U9" s="31" t="s">
        <v>166</v>
      </c>
      <c r="V9" s="31" t="s">
        <v>166</v>
      </c>
      <c r="W9" s="31" t="s">
        <v>166</v>
      </c>
      <c r="X9" s="31" t="s">
        <v>166</v>
      </c>
      <c r="Y9" s="31" t="s">
        <v>166</v>
      </c>
      <c r="Z9" s="31" t="s">
        <v>166</v>
      </c>
      <c r="AA9" s="31" t="s">
        <v>166</v>
      </c>
    </row>
    <row r="10" spans="1:27" x14ac:dyDescent="0.25">
      <c r="A10" s="28" t="s">
        <v>40</v>
      </c>
      <c r="B10" s="28" t="s">
        <v>67</v>
      </c>
      <c r="C10" s="31">
        <v>1.2645851084373174E-3</v>
      </c>
      <c r="D10" s="31">
        <v>9.7981954683537867E-4</v>
      </c>
      <c r="E10" s="31">
        <v>1.8269005018373293E-3</v>
      </c>
      <c r="F10" s="31">
        <v>8.3360692486655701E-4</v>
      </c>
      <c r="G10" s="31">
        <v>4.7679702039773817E-3</v>
      </c>
      <c r="H10" s="31">
        <v>4.9108798852540592E-3</v>
      </c>
      <c r="I10" s="31">
        <v>7.6222614718737458E-3</v>
      </c>
      <c r="J10" s="31">
        <v>8.5842407994326658E-3</v>
      </c>
      <c r="K10" s="31">
        <v>4.4325062382023174E-3</v>
      </c>
      <c r="L10" s="31">
        <v>1.1597552746165625E-2</v>
      </c>
      <c r="M10" s="31">
        <v>9.0349902510237379E-3</v>
      </c>
      <c r="N10" s="31">
        <v>2.033484988576444E-2</v>
      </c>
      <c r="O10" s="31">
        <v>1.1826066379499699E-2</v>
      </c>
      <c r="P10" s="31">
        <v>2.6585545471381235E-2</v>
      </c>
      <c r="Q10" s="31">
        <v>3.4591239445994869E-2</v>
      </c>
      <c r="R10" s="31">
        <v>3.160191446086931E-2</v>
      </c>
      <c r="S10" s="31">
        <v>3.7015746926442931E-2</v>
      </c>
      <c r="T10" s="31">
        <v>3.691015005550536E-2</v>
      </c>
      <c r="U10" s="31">
        <v>6.7270378649102153E-2</v>
      </c>
      <c r="V10" s="31">
        <v>9.5555848536225133E-2</v>
      </c>
      <c r="W10" s="31">
        <v>7.4226716236282436E-2</v>
      </c>
      <c r="X10" s="31">
        <v>0.1406321119363198</v>
      </c>
      <c r="Y10" s="31">
        <v>0.12214809591477828</v>
      </c>
      <c r="Z10" s="31">
        <v>8.573790912403785E-2</v>
      </c>
      <c r="AA10" s="31">
        <v>9.1997019140989345E-2</v>
      </c>
    </row>
    <row r="11" spans="1:27" x14ac:dyDescent="0.25">
      <c r="A11" s="28" t="s">
        <v>40</v>
      </c>
      <c r="B11" s="28" t="s">
        <v>66</v>
      </c>
      <c r="C11" s="31">
        <v>0.20370184449769288</v>
      </c>
      <c r="D11" s="31">
        <v>0.26481960217674894</v>
      </c>
      <c r="E11" s="31">
        <v>0.21262585766560479</v>
      </c>
      <c r="F11" s="31">
        <v>0.23725916445859174</v>
      </c>
      <c r="G11" s="31">
        <v>0.26926090427755217</v>
      </c>
      <c r="H11" s="31">
        <v>0.25469337594641617</v>
      </c>
      <c r="I11" s="31">
        <v>0.25958984372843241</v>
      </c>
      <c r="J11" s="31">
        <v>0.30036380386550077</v>
      </c>
      <c r="K11" s="31">
        <v>0.25732060422761655</v>
      </c>
      <c r="L11" s="31">
        <v>0.21953563269733523</v>
      </c>
      <c r="M11" s="31">
        <v>0.27937235228170626</v>
      </c>
      <c r="N11" s="31">
        <v>0.22578713582455018</v>
      </c>
      <c r="O11" s="31">
        <v>0.24381355371980984</v>
      </c>
      <c r="P11" s="31">
        <v>0.27288734185096419</v>
      </c>
      <c r="Q11" s="31">
        <v>0.25708974053622341</v>
      </c>
      <c r="R11" s="31">
        <v>0.25719939991501412</v>
      </c>
      <c r="S11" s="31">
        <v>0.29335492150151021</v>
      </c>
      <c r="T11" s="31">
        <v>0.25562996674500593</v>
      </c>
      <c r="U11" s="31">
        <v>0.21566386527903519</v>
      </c>
      <c r="V11" s="31">
        <v>0.27150037731947207</v>
      </c>
      <c r="W11" s="31">
        <v>0.21820664131498682</v>
      </c>
      <c r="X11" s="31">
        <v>0.23912548889468677</v>
      </c>
      <c r="Y11" s="31">
        <v>0.26431783728199387</v>
      </c>
      <c r="Z11" s="31">
        <v>0.24381689026496237</v>
      </c>
      <c r="AA11" s="31">
        <v>0.24569146480443049</v>
      </c>
    </row>
    <row r="12" spans="1:27" x14ac:dyDescent="0.25">
      <c r="A12" s="28" t="s">
        <v>40</v>
      </c>
      <c r="B12" s="28" t="s">
        <v>70</v>
      </c>
      <c r="C12" s="31">
        <v>0.33674733863110917</v>
      </c>
      <c r="D12" s="31">
        <v>0.37622135500360682</v>
      </c>
      <c r="E12" s="31">
        <v>0.33967422766620198</v>
      </c>
      <c r="F12" s="31">
        <v>0.33474120892294712</v>
      </c>
      <c r="G12" s="31">
        <v>0.36699572996584617</v>
      </c>
      <c r="H12" s="31">
        <v>0.37953004792674411</v>
      </c>
      <c r="I12" s="31">
        <v>0.37820820989537346</v>
      </c>
      <c r="J12" s="31">
        <v>0.35695892436133486</v>
      </c>
      <c r="K12" s="31">
        <v>0.34789982853700807</v>
      </c>
      <c r="L12" s="31">
        <v>0.35031854586866346</v>
      </c>
      <c r="M12" s="31">
        <v>0.35398912705596164</v>
      </c>
      <c r="N12" s="31">
        <v>0.32420021094746843</v>
      </c>
      <c r="O12" s="31">
        <v>0.31362734572487494</v>
      </c>
      <c r="P12" s="31">
        <v>0.33911272852496216</v>
      </c>
      <c r="Q12" s="31">
        <v>0.34960275018712972</v>
      </c>
      <c r="R12" s="31">
        <v>0.3612718761815874</v>
      </c>
      <c r="S12" s="31">
        <v>0.33416385419556605</v>
      </c>
      <c r="T12" s="31">
        <v>0.33354452619423436</v>
      </c>
      <c r="U12" s="31">
        <v>0.32634381578153981</v>
      </c>
      <c r="V12" s="31">
        <v>0.31478169601034534</v>
      </c>
      <c r="W12" s="31">
        <v>0.30419255784601423</v>
      </c>
      <c r="X12" s="31">
        <v>0.28664537795212408</v>
      </c>
      <c r="Y12" s="31">
        <v>0.30345663620679841</v>
      </c>
      <c r="Z12" s="31">
        <v>0.30915193073437514</v>
      </c>
      <c r="AA12" s="31">
        <v>0.32681277577702156</v>
      </c>
    </row>
    <row r="13" spans="1:27" x14ac:dyDescent="0.25">
      <c r="A13" s="28" t="s">
        <v>40</v>
      </c>
      <c r="B13" s="28" t="s">
        <v>69</v>
      </c>
      <c r="C13" s="31">
        <v>0.27948500515135094</v>
      </c>
      <c r="D13" s="31">
        <v>0.28618049615688235</v>
      </c>
      <c r="E13" s="31">
        <v>0.28678226385353922</v>
      </c>
      <c r="F13" s="31">
        <v>0.28498278220641077</v>
      </c>
      <c r="G13" s="31">
        <v>0.2763499457701708</v>
      </c>
      <c r="H13" s="31">
        <v>0.29739072147917855</v>
      </c>
      <c r="I13" s="31">
        <v>0.29809291395436138</v>
      </c>
      <c r="J13" s="31">
        <v>0.26347693926151727</v>
      </c>
      <c r="K13" s="31">
        <v>0.27941730537419962</v>
      </c>
      <c r="L13" s="31">
        <v>0.29250891511905336</v>
      </c>
      <c r="M13" s="31">
        <v>0.30012601693113072</v>
      </c>
      <c r="N13" s="31">
        <v>0.29797647700805463</v>
      </c>
      <c r="O13" s="31">
        <v>0.28870578027858512</v>
      </c>
      <c r="P13" s="31">
        <v>0.27974082129235234</v>
      </c>
      <c r="Q13" s="31">
        <v>0.29879762661553438</v>
      </c>
      <c r="R13" s="31">
        <v>0.29927299232270232</v>
      </c>
      <c r="S13" s="31">
        <v>0.26600390401017215</v>
      </c>
      <c r="T13" s="31">
        <v>0.27959275044799714</v>
      </c>
      <c r="U13" s="31">
        <v>0.29195457587280477</v>
      </c>
      <c r="V13" s="31">
        <v>0.29710281003283345</v>
      </c>
      <c r="W13" s="31">
        <v>0.29496014067809173</v>
      </c>
      <c r="X13" s="31">
        <v>0.28488331437470132</v>
      </c>
      <c r="Y13" s="31">
        <v>0.27937493716182854</v>
      </c>
      <c r="Z13" s="31">
        <v>0.29667540877367449</v>
      </c>
      <c r="AA13" s="31">
        <v>0.29880095338722917</v>
      </c>
    </row>
    <row r="14" spans="1:27" x14ac:dyDescent="0.25">
      <c r="A14" s="28" t="s">
        <v>40</v>
      </c>
      <c r="B14" s="28" t="s">
        <v>36</v>
      </c>
      <c r="C14" s="31">
        <v>7.0577556259141916E-2</v>
      </c>
      <c r="D14" s="31">
        <v>4.1639898817845654E-2</v>
      </c>
      <c r="E14" s="31">
        <v>4.282447753526647E-2</v>
      </c>
      <c r="F14" s="31">
        <v>4.6952920933708127E-2</v>
      </c>
      <c r="G14" s="31">
        <v>5.1952693139043861E-2</v>
      </c>
      <c r="H14" s="31">
        <v>0.11243212121557286</v>
      </c>
      <c r="I14" s="31">
        <v>0.11340814778119257</v>
      </c>
      <c r="J14" s="31">
        <v>0.10877313216210223</v>
      </c>
      <c r="K14" s="31">
        <v>0.10737203198341402</v>
      </c>
      <c r="L14" s="31">
        <v>0.11015316729880671</v>
      </c>
      <c r="M14" s="31">
        <v>0.10893304873118416</v>
      </c>
      <c r="N14" s="31">
        <v>0.11516919420744985</v>
      </c>
      <c r="O14" s="31">
        <v>0.10977925449174157</v>
      </c>
      <c r="P14" s="31">
        <v>0.10478558373299186</v>
      </c>
      <c r="Q14" s="31">
        <v>0.11724243066639611</v>
      </c>
      <c r="R14" s="31">
        <v>0.11847389156246385</v>
      </c>
      <c r="S14" s="31">
        <v>0.10899592109392227</v>
      </c>
      <c r="T14" s="31">
        <v>0.1132998652997929</v>
      </c>
      <c r="U14" s="31">
        <v>0.11636237820526416</v>
      </c>
      <c r="V14" s="31">
        <v>0.11068206367703957</v>
      </c>
      <c r="W14" s="31">
        <v>0.1182912762053175</v>
      </c>
      <c r="X14" s="31">
        <v>0.12084235905853719</v>
      </c>
      <c r="Y14" s="31">
        <v>0.11389529096891686</v>
      </c>
      <c r="Z14" s="31">
        <v>0.11618642891766957</v>
      </c>
      <c r="AA14" s="31">
        <v>0.11874319882114534</v>
      </c>
    </row>
    <row r="15" spans="1:27" x14ac:dyDescent="0.25">
      <c r="A15" s="28" t="s">
        <v>40</v>
      </c>
      <c r="B15" s="28" t="s">
        <v>74</v>
      </c>
      <c r="C15" s="31">
        <v>5.858028538812783E-3</v>
      </c>
      <c r="D15" s="31">
        <v>2.6639111984892046E-2</v>
      </c>
      <c r="E15" s="31">
        <v>4.5526420457748448E-2</v>
      </c>
      <c r="F15" s="31">
        <v>5.3138123730239344E-2</v>
      </c>
      <c r="G15" s="31">
        <v>5.4513590290622672E-2</v>
      </c>
      <c r="H15" s="31">
        <v>0.12400961955090301</v>
      </c>
      <c r="I15" s="31">
        <v>0.14564336675438819</v>
      </c>
      <c r="J15" s="31">
        <v>0.15288782092262468</v>
      </c>
      <c r="K15" s="31">
        <v>0.18054023578192685</v>
      </c>
      <c r="L15" s="31">
        <v>0.21487178125968215</v>
      </c>
      <c r="M15" s="31">
        <v>0.22710253074714931</v>
      </c>
      <c r="N15" s="31">
        <v>0.2329482778862014</v>
      </c>
      <c r="O15" s="31">
        <v>0.21821013171612333</v>
      </c>
      <c r="P15" s="31">
        <v>0.21328669916207493</v>
      </c>
      <c r="Q15" s="31">
        <v>0.26184431807349412</v>
      </c>
      <c r="R15" s="31">
        <v>0.25675453533928999</v>
      </c>
      <c r="S15" s="31">
        <v>0.25034148588331112</v>
      </c>
      <c r="T15" s="31">
        <v>0.24925846815945304</v>
      </c>
      <c r="U15" s="31">
        <v>0.26308472732937055</v>
      </c>
      <c r="V15" s="31">
        <v>0.23554757786029745</v>
      </c>
      <c r="W15" s="31">
        <v>0.25889306058294415</v>
      </c>
      <c r="X15" s="31">
        <v>0.26320439897296555</v>
      </c>
      <c r="Y15" s="31">
        <v>0.22763069797142221</v>
      </c>
      <c r="Z15" s="31">
        <v>0.23692975871714503</v>
      </c>
      <c r="AA15" s="31">
        <v>0.24171648876237636</v>
      </c>
    </row>
    <row r="16" spans="1:27" x14ac:dyDescent="0.25">
      <c r="A16" s="28" t="s">
        <v>40</v>
      </c>
      <c r="B16" s="28" t="s">
        <v>56</v>
      </c>
      <c r="C16" s="31">
        <v>5.8206219227517446E-2</v>
      </c>
      <c r="D16" s="31">
        <v>5.7502250359858884E-2</v>
      </c>
      <c r="E16" s="31">
        <v>6.3612230479767218E-2</v>
      </c>
      <c r="F16" s="31">
        <v>7.2058546833968173E-2</v>
      </c>
      <c r="G16" s="31">
        <v>8.6882980476021165E-2</v>
      </c>
      <c r="H16" s="31">
        <v>8.0338186558942926E-2</v>
      </c>
      <c r="I16" s="31">
        <v>7.7337616818830265E-2</v>
      </c>
      <c r="J16" s="31">
        <v>7.4721662031706507E-2</v>
      </c>
      <c r="K16" s="31">
        <v>7.0729390175918047E-2</v>
      </c>
      <c r="L16" s="31">
        <v>6.9730117849261503E-2</v>
      </c>
      <c r="M16" s="31">
        <v>6.7448401699414698E-2</v>
      </c>
      <c r="N16" s="31">
        <v>6.8492624714651881E-2</v>
      </c>
      <c r="O16" s="31">
        <v>6.7558614667997452E-2</v>
      </c>
      <c r="P16" s="31">
        <v>6.4717439181498748E-2</v>
      </c>
      <c r="Q16" s="31">
        <v>6.8895476520245691E-2</v>
      </c>
      <c r="R16" s="31">
        <v>6.843581492186121E-2</v>
      </c>
      <c r="S16" s="31">
        <v>6.6205475224720201E-2</v>
      </c>
      <c r="T16" s="31">
        <v>6.5783091254630735E-2</v>
      </c>
      <c r="U16" s="31">
        <v>6.5684752660787021E-2</v>
      </c>
      <c r="V16" s="31">
        <v>6.3948720148390467E-2</v>
      </c>
      <c r="W16" s="31">
        <v>6.537169544909173E-2</v>
      </c>
      <c r="X16" s="31">
        <v>6.5118749922484884E-2</v>
      </c>
      <c r="Y16" s="31">
        <v>6.1337631872024158E-2</v>
      </c>
      <c r="Z16" s="31">
        <v>6.1700967422588494E-2</v>
      </c>
      <c r="AA16" s="31">
        <v>6.2202352411168539E-2</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31">
        <v>0.59380265494405704</v>
      </c>
      <c r="D20" s="31">
        <v>0.52081293626955616</v>
      </c>
      <c r="E20" s="31">
        <v>0.60084795377403355</v>
      </c>
      <c r="F20" s="31">
        <v>0.63432637760235278</v>
      </c>
      <c r="G20" s="31">
        <v>0.63312757591806801</v>
      </c>
      <c r="H20" s="31">
        <v>0.59748618136132325</v>
      </c>
      <c r="I20" s="31">
        <v>0.65241072258846167</v>
      </c>
      <c r="J20" s="31">
        <v>0.61598731964780806</v>
      </c>
      <c r="K20" s="31">
        <v>0.61865359630294869</v>
      </c>
      <c r="L20" s="31">
        <v>0.63115158974441576</v>
      </c>
      <c r="M20" s="31">
        <v>0.58776106137154116</v>
      </c>
      <c r="N20" s="31">
        <v>0.58825172236455381</v>
      </c>
      <c r="O20" s="31">
        <v>0.63767846874763634</v>
      </c>
      <c r="P20" s="31">
        <v>0.62298710622295261</v>
      </c>
      <c r="Q20" s="31">
        <v>0.59958604042984942</v>
      </c>
      <c r="R20" s="31">
        <v>0.57611683205823239</v>
      </c>
      <c r="S20" s="31">
        <v>0.65677076412697577</v>
      </c>
      <c r="T20" s="31">
        <v>0.6721616157307061</v>
      </c>
      <c r="U20" s="31">
        <v>0.65814345735500057</v>
      </c>
      <c r="V20" s="31">
        <v>0.58169830698769254</v>
      </c>
      <c r="W20" s="31">
        <v>0.60680628665416569</v>
      </c>
      <c r="X20" s="31" t="s">
        <v>166</v>
      </c>
      <c r="Y20" s="31" t="s">
        <v>166</v>
      </c>
      <c r="Z20" s="31" t="s">
        <v>166</v>
      </c>
      <c r="AA20" s="31" t="s">
        <v>166</v>
      </c>
    </row>
    <row r="21" spans="1:27" s="27" customFormat="1" x14ac:dyDescent="0.25">
      <c r="A21" s="28" t="s">
        <v>131</v>
      </c>
      <c r="B21" s="28" t="s">
        <v>72</v>
      </c>
      <c r="C21" s="31" t="s">
        <v>166</v>
      </c>
      <c r="D21" s="31" t="s">
        <v>166</v>
      </c>
      <c r="E21" s="31" t="s">
        <v>166</v>
      </c>
      <c r="F21" s="31" t="s">
        <v>166</v>
      </c>
      <c r="G21" s="31" t="s">
        <v>166</v>
      </c>
      <c r="H21" s="31" t="s">
        <v>166</v>
      </c>
      <c r="I21" s="31" t="s">
        <v>166</v>
      </c>
      <c r="J21" s="31" t="s">
        <v>166</v>
      </c>
      <c r="K21" s="31" t="s">
        <v>166</v>
      </c>
      <c r="L21" s="31" t="s">
        <v>166</v>
      </c>
      <c r="M21" s="31" t="s">
        <v>166</v>
      </c>
      <c r="N21" s="31" t="s">
        <v>166</v>
      </c>
      <c r="O21" s="31" t="s">
        <v>166</v>
      </c>
      <c r="P21" s="31" t="s">
        <v>166</v>
      </c>
      <c r="Q21" s="31" t="s">
        <v>166</v>
      </c>
      <c r="R21" s="31" t="s">
        <v>166</v>
      </c>
      <c r="S21" s="31" t="s">
        <v>166</v>
      </c>
      <c r="T21" s="31" t="s">
        <v>166</v>
      </c>
      <c r="U21" s="31" t="s">
        <v>166</v>
      </c>
      <c r="V21" s="31" t="s">
        <v>166</v>
      </c>
      <c r="W21" s="31" t="s">
        <v>166</v>
      </c>
      <c r="X21" s="31" t="s">
        <v>166</v>
      </c>
      <c r="Y21" s="31" t="s">
        <v>166</v>
      </c>
      <c r="Z21" s="31" t="s">
        <v>166</v>
      </c>
      <c r="AA21" s="31" t="s">
        <v>166</v>
      </c>
    </row>
    <row r="22" spans="1:27" s="27" customFormat="1" x14ac:dyDescent="0.25">
      <c r="A22" s="28" t="s">
        <v>131</v>
      </c>
      <c r="B22" s="28" t="s">
        <v>20</v>
      </c>
      <c r="C22" s="31">
        <v>4.2242070815425685E-3</v>
      </c>
      <c r="D22" s="31">
        <v>6.3365147941724254E-3</v>
      </c>
      <c r="E22" s="31">
        <v>6.3591762594778041E-3</v>
      </c>
      <c r="F22" s="31">
        <v>1.2036239886868949E-2</v>
      </c>
      <c r="G22" s="31">
        <v>3.2628703635840722E-2</v>
      </c>
      <c r="H22" s="31">
        <v>4.8861003422920476E-2</v>
      </c>
      <c r="I22" s="31">
        <v>6.8477577507685627E-2</v>
      </c>
      <c r="J22" s="31">
        <v>9.0553158054892627E-2</v>
      </c>
      <c r="K22" s="31">
        <v>0.1025659118572141</v>
      </c>
      <c r="L22" s="31">
        <v>8.752798920475699E-2</v>
      </c>
      <c r="M22" s="31">
        <v>9.8123715069074594E-2</v>
      </c>
      <c r="N22" s="31">
        <v>0.1168022345443617</v>
      </c>
      <c r="O22" s="31">
        <v>0.11861312775414082</v>
      </c>
      <c r="P22" s="31">
        <v>0.17361048480194349</v>
      </c>
      <c r="Q22" s="31">
        <v>0.21443479279823721</v>
      </c>
      <c r="R22" s="31">
        <v>0.17735318410637255</v>
      </c>
      <c r="S22" s="31">
        <v>0.23388888426009155</v>
      </c>
      <c r="T22" s="31">
        <v>0.2651448951562444</v>
      </c>
      <c r="U22" s="31">
        <v>0.28411571352102077</v>
      </c>
      <c r="V22" s="31">
        <v>0.31196147813128289</v>
      </c>
      <c r="W22" s="31">
        <v>0.28246026579116673</v>
      </c>
      <c r="X22" s="31">
        <v>0.42200075454636066</v>
      </c>
      <c r="Y22" s="31">
        <v>0.25255911881096865</v>
      </c>
      <c r="Z22" s="31" t="s">
        <v>166</v>
      </c>
      <c r="AA22" s="31" t="s">
        <v>166</v>
      </c>
    </row>
    <row r="23" spans="1:27" s="27" customFormat="1" x14ac:dyDescent="0.25">
      <c r="A23" s="28" t="s">
        <v>131</v>
      </c>
      <c r="B23" s="28" t="s">
        <v>32</v>
      </c>
      <c r="C23" s="31" t="s">
        <v>166</v>
      </c>
      <c r="D23" s="31" t="s">
        <v>166</v>
      </c>
      <c r="E23" s="31" t="s">
        <v>166</v>
      </c>
      <c r="F23" s="31" t="s">
        <v>166</v>
      </c>
      <c r="G23" s="31" t="s">
        <v>166</v>
      </c>
      <c r="H23" s="31" t="s">
        <v>166</v>
      </c>
      <c r="I23" s="31" t="s">
        <v>166</v>
      </c>
      <c r="J23" s="31" t="s">
        <v>166</v>
      </c>
      <c r="K23" s="31" t="s">
        <v>166</v>
      </c>
      <c r="L23" s="31" t="s">
        <v>166</v>
      </c>
      <c r="M23" s="31" t="s">
        <v>166</v>
      </c>
      <c r="N23" s="31" t="s">
        <v>166</v>
      </c>
      <c r="O23" s="31" t="s">
        <v>166</v>
      </c>
      <c r="P23" s="31" t="s">
        <v>166</v>
      </c>
      <c r="Q23" s="31" t="s">
        <v>166</v>
      </c>
      <c r="R23" s="31" t="s">
        <v>166</v>
      </c>
      <c r="S23" s="31" t="s">
        <v>166</v>
      </c>
      <c r="T23" s="31" t="s">
        <v>166</v>
      </c>
      <c r="U23" s="31" t="s">
        <v>166</v>
      </c>
      <c r="V23" s="31" t="s">
        <v>166</v>
      </c>
      <c r="W23" s="31" t="s">
        <v>166</v>
      </c>
      <c r="X23" s="31" t="s">
        <v>166</v>
      </c>
      <c r="Y23" s="31" t="s">
        <v>166</v>
      </c>
      <c r="Z23" s="31" t="s">
        <v>166</v>
      </c>
      <c r="AA23" s="31" t="s">
        <v>166</v>
      </c>
    </row>
    <row r="24" spans="1:27" s="27" customFormat="1" x14ac:dyDescent="0.25">
      <c r="A24" s="28" t="s">
        <v>131</v>
      </c>
      <c r="B24" s="28" t="s">
        <v>67</v>
      </c>
      <c r="C24" s="31">
        <v>1.6540368464962069E-4</v>
      </c>
      <c r="D24" s="31">
        <v>1.5074296341994354E-7</v>
      </c>
      <c r="E24" s="31">
        <v>4.3122440447070532E-4</v>
      </c>
      <c r="F24" s="31">
        <v>1.6121582477798753E-4</v>
      </c>
      <c r="G24" s="31">
        <v>5.2225011895360015E-4</v>
      </c>
      <c r="H24" s="31">
        <v>5.3572133448700229E-4</v>
      </c>
      <c r="I24" s="31">
        <v>4.0721846281762097E-4</v>
      </c>
      <c r="J24" s="31">
        <v>8.6793131193939311E-4</v>
      </c>
      <c r="K24" s="31">
        <v>2.4386957090288567E-7</v>
      </c>
      <c r="L24" s="31">
        <v>1.5298794880430839E-3</v>
      </c>
      <c r="M24" s="31">
        <v>3.5240062334889905E-7</v>
      </c>
      <c r="N24" s="31">
        <v>2.5636163594553982E-2</v>
      </c>
      <c r="O24" s="31">
        <v>3.1268536177524713E-3</v>
      </c>
      <c r="P24" s="31">
        <v>2.2561181271479852E-2</v>
      </c>
      <c r="Q24" s="31">
        <v>5.8215100421761701E-2</v>
      </c>
      <c r="R24" s="31">
        <v>5.102640397857338E-2</v>
      </c>
      <c r="S24" s="31">
        <v>3.2328111026116803E-2</v>
      </c>
      <c r="T24" s="31">
        <v>3.6990000452334179E-2</v>
      </c>
      <c r="U24" s="31">
        <v>5.9737095555398669E-2</v>
      </c>
      <c r="V24" s="31">
        <v>8.4813723118799297E-2</v>
      </c>
      <c r="W24" s="31">
        <v>6.6311639632368288E-2</v>
      </c>
      <c r="X24" s="31">
        <v>0.1382852928502544</v>
      </c>
      <c r="Y24" s="31">
        <v>0.11647270764046359</v>
      </c>
      <c r="Z24" s="31">
        <v>7.6650347051370304E-2</v>
      </c>
      <c r="AA24" s="31">
        <v>8.3755408635284884E-2</v>
      </c>
    </row>
    <row r="25" spans="1:27" s="27" customFormat="1" x14ac:dyDescent="0.25">
      <c r="A25" s="28" t="s">
        <v>131</v>
      </c>
      <c r="B25" s="28" t="s">
        <v>66</v>
      </c>
      <c r="C25" s="31">
        <v>8.8402355893123521E-2</v>
      </c>
      <c r="D25" s="31">
        <v>9.6945887020208857E-2</v>
      </c>
      <c r="E25" s="31">
        <v>8.531529608029291E-2</v>
      </c>
      <c r="F25" s="31">
        <v>0.12044313124463132</v>
      </c>
      <c r="G25" s="31">
        <v>0.13145940548849408</v>
      </c>
      <c r="H25" s="31">
        <v>0.13873543243365427</v>
      </c>
      <c r="I25" s="31">
        <v>0.14791267127808672</v>
      </c>
      <c r="J25" s="31">
        <v>0.18364008680320082</v>
      </c>
      <c r="K25" s="31">
        <v>0.14178846647678467</v>
      </c>
      <c r="L25" s="31">
        <v>0.13508701880736013</v>
      </c>
      <c r="M25" s="31">
        <v>0.13644853700438539</v>
      </c>
      <c r="N25" s="31">
        <v>0.12652486188344861</v>
      </c>
      <c r="O25" s="31">
        <v>0.14247297527012975</v>
      </c>
      <c r="P25" s="31">
        <v>0.14777741150142412</v>
      </c>
      <c r="Q25" s="31">
        <v>0.14928219132872192</v>
      </c>
      <c r="R25" s="31">
        <v>0.15129104073421043</v>
      </c>
      <c r="S25" s="31">
        <v>0.18149408427144087</v>
      </c>
      <c r="T25" s="31">
        <v>0.15414530720195307</v>
      </c>
      <c r="U25" s="31">
        <v>0.14076487770694876</v>
      </c>
      <c r="V25" s="31">
        <v>0.13624575930195756</v>
      </c>
      <c r="W25" s="31">
        <v>0.12431614611872141</v>
      </c>
      <c r="X25" s="31">
        <v>0.15106337763913374</v>
      </c>
      <c r="Y25" s="31">
        <v>0.14089669198426685</v>
      </c>
      <c r="Z25" s="31">
        <v>0.13479034721280347</v>
      </c>
      <c r="AA25" s="31">
        <v>0.13823502423256023</v>
      </c>
    </row>
    <row r="26" spans="1:27" s="27" customFormat="1" x14ac:dyDescent="0.25">
      <c r="A26" s="28" t="s">
        <v>131</v>
      </c>
      <c r="B26" s="28" t="s">
        <v>70</v>
      </c>
      <c r="C26" s="31">
        <v>0.34757930657585334</v>
      </c>
      <c r="D26" s="31">
        <v>0.38520226278146363</v>
      </c>
      <c r="E26" s="31">
        <v>0.3528781633017179</v>
      </c>
      <c r="F26" s="31">
        <v>0.33397508815240412</v>
      </c>
      <c r="G26" s="31">
        <v>0.36741927925698964</v>
      </c>
      <c r="H26" s="31">
        <v>0.37898229780286419</v>
      </c>
      <c r="I26" s="31">
        <v>0.36902836415109608</v>
      </c>
      <c r="J26" s="31">
        <v>0.33643045031161534</v>
      </c>
      <c r="K26" s="31">
        <v>0.30726101314695131</v>
      </c>
      <c r="L26" s="31">
        <v>0.32532257049287805</v>
      </c>
      <c r="M26" s="31">
        <v>0.32798362435595158</v>
      </c>
      <c r="N26" s="31">
        <v>0.31887925749063151</v>
      </c>
      <c r="O26" s="31">
        <v>0.30761946646282273</v>
      </c>
      <c r="P26" s="31">
        <v>0.32775321730240586</v>
      </c>
      <c r="Q26" s="31">
        <v>0.33440124275124883</v>
      </c>
      <c r="R26" s="31">
        <v>0.33804003919959058</v>
      </c>
      <c r="S26" s="31">
        <v>0.30730866058114648</v>
      </c>
      <c r="T26" s="31">
        <v>0.28157437246316885</v>
      </c>
      <c r="U26" s="31">
        <v>0.28961823189993613</v>
      </c>
      <c r="V26" s="31">
        <v>0.28065638367358342</v>
      </c>
      <c r="W26" s="31">
        <v>0.29061236016905201</v>
      </c>
      <c r="X26" s="31">
        <v>0.27368092634598729</v>
      </c>
      <c r="Y26" s="31">
        <v>0.28123157454319231</v>
      </c>
      <c r="Z26" s="31">
        <v>0.28674904482740721</v>
      </c>
      <c r="AA26" s="31">
        <v>0.30063684681396535</v>
      </c>
    </row>
    <row r="27" spans="1:27" s="27" customFormat="1" x14ac:dyDescent="0.25">
      <c r="A27" s="28" t="s">
        <v>131</v>
      </c>
      <c r="B27" s="28" t="s">
        <v>69</v>
      </c>
      <c r="C27" s="31">
        <v>0.25642074124307107</v>
      </c>
      <c r="D27" s="31">
        <v>0.26747156268325301</v>
      </c>
      <c r="E27" s="31">
        <v>0.26520246408486503</v>
      </c>
      <c r="F27" s="31">
        <v>0.27887931375041813</v>
      </c>
      <c r="G27" s="31">
        <v>0.26883491634498868</v>
      </c>
      <c r="H27" s="31">
        <v>0.29502262005314855</v>
      </c>
      <c r="I27" s="31">
        <v>0.2962966185588537</v>
      </c>
      <c r="J27" s="31">
        <v>0.26382202048779974</v>
      </c>
      <c r="K27" s="31">
        <v>0.2759579967514792</v>
      </c>
      <c r="L27" s="31">
        <v>0.29187869073852674</v>
      </c>
      <c r="M27" s="31">
        <v>0.2980223333776737</v>
      </c>
      <c r="N27" s="31">
        <v>0.29454511658390131</v>
      </c>
      <c r="O27" s="31">
        <v>0.28674168472489436</v>
      </c>
      <c r="P27" s="31">
        <v>0.27614922667426195</v>
      </c>
      <c r="Q27" s="31">
        <v>0.29917346506410475</v>
      </c>
      <c r="R27" s="31">
        <v>0.29857224590893172</v>
      </c>
      <c r="S27" s="31">
        <v>0.26837729624633522</v>
      </c>
      <c r="T27" s="31">
        <v>0.27922388163935041</v>
      </c>
      <c r="U27" s="31">
        <v>0.29553460501489498</v>
      </c>
      <c r="V27" s="31">
        <v>0.29959574741428147</v>
      </c>
      <c r="W27" s="31">
        <v>0.29455542454600964</v>
      </c>
      <c r="X27" s="31">
        <v>0.28599029638223866</v>
      </c>
      <c r="Y27" s="31">
        <v>0.27962846458564705</v>
      </c>
      <c r="Z27" s="31">
        <v>0.30075640994667541</v>
      </c>
      <c r="AA27" s="31">
        <v>0.30134796486420062</v>
      </c>
    </row>
    <row r="28" spans="1:27" s="27" customFormat="1" x14ac:dyDescent="0.25">
      <c r="A28" s="28" t="s">
        <v>131</v>
      </c>
      <c r="B28" s="28" t="s">
        <v>36</v>
      </c>
      <c r="C28" s="31" t="s">
        <v>166</v>
      </c>
      <c r="D28" s="31" t="s">
        <v>166</v>
      </c>
      <c r="E28" s="31" t="s">
        <v>166</v>
      </c>
      <c r="F28" s="31" t="s">
        <v>166</v>
      </c>
      <c r="G28" s="31" t="s">
        <v>166</v>
      </c>
      <c r="H28" s="31" t="s">
        <v>166</v>
      </c>
      <c r="I28" s="31" t="s">
        <v>166</v>
      </c>
      <c r="J28" s="31" t="s">
        <v>166</v>
      </c>
      <c r="K28" s="31" t="s">
        <v>166</v>
      </c>
      <c r="L28" s="31" t="s">
        <v>166</v>
      </c>
      <c r="M28" s="31" t="s">
        <v>166</v>
      </c>
      <c r="N28" s="31">
        <v>0.12682087999392011</v>
      </c>
      <c r="O28" s="31">
        <v>0.1211668731100735</v>
      </c>
      <c r="P28" s="31">
        <v>0.11954058852772806</v>
      </c>
      <c r="Q28" s="31">
        <v>0.12829182220367871</v>
      </c>
      <c r="R28" s="31">
        <v>0.12821530855628899</v>
      </c>
      <c r="S28" s="31">
        <v>0.12442035454847282</v>
      </c>
      <c r="T28" s="31">
        <v>0.1252393194628289</v>
      </c>
      <c r="U28" s="31">
        <v>0.13058703300751245</v>
      </c>
      <c r="V28" s="31">
        <v>0.12507884276564454</v>
      </c>
      <c r="W28" s="31">
        <v>0.12791410890193047</v>
      </c>
      <c r="X28" s="31">
        <v>0.12833896545991408</v>
      </c>
      <c r="Y28" s="31">
        <v>0.12332550480958365</v>
      </c>
      <c r="Z28" s="31">
        <v>0.12783973361979159</v>
      </c>
      <c r="AA28" s="31">
        <v>0.12738692978711708</v>
      </c>
    </row>
    <row r="29" spans="1:27" s="27" customFormat="1" x14ac:dyDescent="0.25">
      <c r="A29" s="28" t="s">
        <v>131</v>
      </c>
      <c r="B29" s="28" t="s">
        <v>74</v>
      </c>
      <c r="C29" s="31">
        <v>3.9028097888127809E-3</v>
      </c>
      <c r="D29" s="31">
        <v>2.3564142408675798E-2</v>
      </c>
      <c r="E29" s="31">
        <v>3.1852059075342415E-2</v>
      </c>
      <c r="F29" s="31">
        <v>5.3438593263320178E-2</v>
      </c>
      <c r="G29" s="31">
        <v>5.1536421741843579E-2</v>
      </c>
      <c r="H29" s="31">
        <v>0.1354148316920088</v>
      </c>
      <c r="I29" s="31">
        <v>0.16044680322949578</v>
      </c>
      <c r="J29" s="31">
        <v>0.17217895632039054</v>
      </c>
      <c r="K29" s="31">
        <v>0.19526726857870105</v>
      </c>
      <c r="L29" s="31">
        <v>0.23134865569931151</v>
      </c>
      <c r="M29" s="31">
        <v>0.24443843254431638</v>
      </c>
      <c r="N29" s="31">
        <v>0.24955450103759821</v>
      </c>
      <c r="O29" s="31">
        <v>0.23188744747613388</v>
      </c>
      <c r="P29" s="31">
        <v>0.22925370794785938</v>
      </c>
      <c r="Q29" s="31">
        <v>0.28059915182967016</v>
      </c>
      <c r="R29" s="31">
        <v>0.2727284595175738</v>
      </c>
      <c r="S29" s="31">
        <v>0.27582447540024069</v>
      </c>
      <c r="T29" s="31">
        <v>0.26615983302195495</v>
      </c>
      <c r="U29" s="31">
        <v>0.28283497219729464</v>
      </c>
      <c r="V29" s="31">
        <v>0.25744177905468374</v>
      </c>
      <c r="W29" s="31">
        <v>0.26723787423125522</v>
      </c>
      <c r="X29" s="31">
        <v>0.2770336009190274</v>
      </c>
      <c r="Y29" s="31">
        <v>0.23682555048906784</v>
      </c>
      <c r="Z29" s="31">
        <v>0.24455568762182178</v>
      </c>
      <c r="AA29" s="31">
        <v>0.25130671664721943</v>
      </c>
    </row>
    <row r="30" spans="1:27" s="27" customFormat="1" x14ac:dyDescent="0.25">
      <c r="A30" s="28" t="s">
        <v>131</v>
      </c>
      <c r="B30" s="28" t="s">
        <v>56</v>
      </c>
      <c r="C30" s="31">
        <v>2.9639623306801244E-2</v>
      </c>
      <c r="D30" s="31">
        <v>4.3118246037074988E-2</v>
      </c>
      <c r="E30" s="31">
        <v>4.083378044596591E-2</v>
      </c>
      <c r="F30" s="31">
        <v>6.1763177461220502E-2</v>
      </c>
      <c r="G30" s="31">
        <v>8.7274923630701107E-2</v>
      </c>
      <c r="H30" s="31">
        <v>7.9218847770721759E-2</v>
      </c>
      <c r="I30" s="31">
        <v>7.7519102154200645E-2</v>
      </c>
      <c r="J30" s="31">
        <v>7.4300742882653398E-2</v>
      </c>
      <c r="K30" s="31">
        <v>7.0091769503704382E-2</v>
      </c>
      <c r="L30" s="31">
        <v>6.9936402952488444E-2</v>
      </c>
      <c r="M30" s="31">
        <v>6.7871813794462818E-2</v>
      </c>
      <c r="N30" s="31">
        <v>6.9445448238543594E-2</v>
      </c>
      <c r="O30" s="31">
        <v>6.910434305426652E-2</v>
      </c>
      <c r="P30" s="31">
        <v>6.7006683069878628E-2</v>
      </c>
      <c r="Q30" s="31">
        <v>6.9697776702992376E-2</v>
      </c>
      <c r="R30" s="31">
        <v>6.8853017122360319E-2</v>
      </c>
      <c r="S30" s="31">
        <v>6.7639277576749271E-2</v>
      </c>
      <c r="T30" s="31">
        <v>6.7004804743305141E-2</v>
      </c>
      <c r="U30" s="31">
        <v>6.6803431157794024E-2</v>
      </c>
      <c r="V30" s="31">
        <v>6.6585475503780786E-2</v>
      </c>
      <c r="W30" s="31">
        <v>6.7177222076338652E-2</v>
      </c>
      <c r="X30" s="31">
        <v>6.8309911662216172E-2</v>
      </c>
      <c r="Y30" s="31">
        <v>6.5199746467070038E-2</v>
      </c>
      <c r="Z30" s="31">
        <v>6.5653775408334919E-2</v>
      </c>
      <c r="AA30" s="31">
        <v>6.5290121463500383E-2</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31">
        <v>0.68849659051446555</v>
      </c>
      <c r="D34" s="31">
        <v>0.58018712554661311</v>
      </c>
      <c r="E34" s="31">
        <v>0.60059869638805252</v>
      </c>
      <c r="F34" s="31">
        <v>0.64465859451802199</v>
      </c>
      <c r="G34" s="31">
        <v>0.6295203746971525</v>
      </c>
      <c r="H34" s="31">
        <v>0.57782238848983125</v>
      </c>
      <c r="I34" s="31">
        <v>0.60142507213740304</v>
      </c>
      <c r="J34" s="31">
        <v>0.60941849554034899</v>
      </c>
      <c r="K34" s="31">
        <v>0.61086532949105077</v>
      </c>
      <c r="L34" s="31">
        <v>0.57154209132838085</v>
      </c>
      <c r="M34" s="31">
        <v>0.54423180597647014</v>
      </c>
      <c r="N34" s="31">
        <v>0.53327898573836863</v>
      </c>
      <c r="O34" s="31">
        <v>0.5634625974216686</v>
      </c>
      <c r="P34" s="31">
        <v>0.52680342145389281</v>
      </c>
      <c r="Q34" s="31">
        <v>0.55954863529567467</v>
      </c>
      <c r="R34" s="31">
        <v>0.50820663591051718</v>
      </c>
      <c r="S34" s="31">
        <v>0.54401194342654757</v>
      </c>
      <c r="T34" s="31">
        <v>0.54830848656450537</v>
      </c>
      <c r="U34" s="31">
        <v>0.53899158979482298</v>
      </c>
      <c r="V34" s="31">
        <v>0.55765226496758424</v>
      </c>
      <c r="W34" s="31">
        <v>0.53325943529801234</v>
      </c>
      <c r="X34" s="31">
        <v>0.587886567554603</v>
      </c>
      <c r="Y34" s="31">
        <v>0.533705361289321</v>
      </c>
      <c r="Z34" s="31">
        <v>0.48983899770629319</v>
      </c>
      <c r="AA34" s="31">
        <v>0.50257614355789781</v>
      </c>
    </row>
    <row r="35" spans="1:27" s="27" customFormat="1" x14ac:dyDescent="0.25">
      <c r="A35" s="28" t="s">
        <v>132</v>
      </c>
      <c r="B35" s="28" t="s">
        <v>72</v>
      </c>
      <c r="C35" s="31" t="s">
        <v>166</v>
      </c>
      <c r="D35" s="31" t="s">
        <v>166</v>
      </c>
      <c r="E35" s="31" t="s">
        <v>166</v>
      </c>
      <c r="F35" s="31" t="s">
        <v>166</v>
      </c>
      <c r="G35" s="31" t="s">
        <v>166</v>
      </c>
      <c r="H35" s="31" t="s">
        <v>166</v>
      </c>
      <c r="I35" s="31" t="s">
        <v>166</v>
      </c>
      <c r="J35" s="31" t="s">
        <v>166</v>
      </c>
      <c r="K35" s="31" t="s">
        <v>166</v>
      </c>
      <c r="L35" s="31" t="s">
        <v>166</v>
      </c>
      <c r="M35" s="31" t="s">
        <v>166</v>
      </c>
      <c r="N35" s="31" t="s">
        <v>166</v>
      </c>
      <c r="O35" s="31" t="s">
        <v>166</v>
      </c>
      <c r="P35" s="31" t="s">
        <v>166</v>
      </c>
      <c r="Q35" s="31" t="s">
        <v>166</v>
      </c>
      <c r="R35" s="31" t="s">
        <v>166</v>
      </c>
      <c r="S35" s="31" t="s">
        <v>166</v>
      </c>
      <c r="T35" s="31" t="s">
        <v>166</v>
      </c>
      <c r="U35" s="31" t="s">
        <v>166</v>
      </c>
      <c r="V35" s="31" t="s">
        <v>166</v>
      </c>
      <c r="W35" s="31" t="s">
        <v>166</v>
      </c>
      <c r="X35" s="31" t="s">
        <v>166</v>
      </c>
      <c r="Y35" s="31" t="s">
        <v>166</v>
      </c>
      <c r="Z35" s="31" t="s">
        <v>166</v>
      </c>
      <c r="AA35" s="31" t="s">
        <v>166</v>
      </c>
    </row>
    <row r="36" spans="1:27" s="27" customFormat="1" x14ac:dyDescent="0.25">
      <c r="A36" s="28" t="s">
        <v>132</v>
      </c>
      <c r="B36" s="28" t="s">
        <v>20</v>
      </c>
      <c r="C36" s="31">
        <v>9.3921300503577804E-2</v>
      </c>
      <c r="D36" s="31">
        <v>8.4098120550303704E-2</v>
      </c>
      <c r="E36" s="31">
        <v>8.4098127694499911E-2</v>
      </c>
      <c r="F36" s="31">
        <v>9.4264319527709181E-2</v>
      </c>
      <c r="G36" s="31">
        <v>0.10200257159913145</v>
      </c>
      <c r="H36" s="31">
        <v>0.13326277624791877</v>
      </c>
      <c r="I36" s="31">
        <v>0.14628816761779836</v>
      </c>
      <c r="J36" s="31">
        <v>0.15170921718822761</v>
      </c>
      <c r="K36" s="31">
        <v>0.14228958274662221</v>
      </c>
      <c r="L36" s="31">
        <v>0.14864805248798976</v>
      </c>
      <c r="M36" s="31">
        <v>0.19162693276396681</v>
      </c>
      <c r="N36" s="31">
        <v>0.17983424864884506</v>
      </c>
      <c r="O36" s="31">
        <v>0.19070925659059687</v>
      </c>
      <c r="P36" s="31">
        <v>0.20020241537086902</v>
      </c>
      <c r="Q36" s="31">
        <v>0.22557991392158919</v>
      </c>
      <c r="R36" s="31">
        <v>0.20541313564776878</v>
      </c>
      <c r="S36" s="31">
        <v>0.23059485332601737</v>
      </c>
      <c r="T36" s="31">
        <v>0.25594447654310365</v>
      </c>
      <c r="U36" s="31">
        <v>0.26192297661721431</v>
      </c>
      <c r="V36" s="31">
        <v>0.29928937488232787</v>
      </c>
      <c r="W36" s="31">
        <v>0.28509301238724505</v>
      </c>
      <c r="X36" s="31">
        <v>0.40776119912483899</v>
      </c>
      <c r="Y36" s="31">
        <v>0.35474003249501446</v>
      </c>
      <c r="Z36" s="31">
        <v>0.33446090112438792</v>
      </c>
      <c r="AA36" s="31">
        <v>0.41610010685269849</v>
      </c>
    </row>
    <row r="37" spans="1:27" s="27" customFormat="1" x14ac:dyDescent="0.25">
      <c r="A37" s="28" t="s">
        <v>132</v>
      </c>
      <c r="B37" s="28" t="s">
        <v>32</v>
      </c>
      <c r="C37" s="31" t="s">
        <v>166</v>
      </c>
      <c r="D37" s="31" t="s">
        <v>166</v>
      </c>
      <c r="E37" s="31" t="s">
        <v>166</v>
      </c>
      <c r="F37" s="31" t="s">
        <v>166</v>
      </c>
      <c r="G37" s="31" t="s">
        <v>166</v>
      </c>
      <c r="H37" s="31" t="s">
        <v>166</v>
      </c>
      <c r="I37" s="31" t="s">
        <v>166</v>
      </c>
      <c r="J37" s="31" t="s">
        <v>166</v>
      </c>
      <c r="K37" s="31" t="s">
        <v>166</v>
      </c>
      <c r="L37" s="31" t="s">
        <v>166</v>
      </c>
      <c r="M37" s="31" t="s">
        <v>166</v>
      </c>
      <c r="N37" s="31" t="s">
        <v>166</v>
      </c>
      <c r="O37" s="31" t="s">
        <v>166</v>
      </c>
      <c r="P37" s="31" t="s">
        <v>166</v>
      </c>
      <c r="Q37" s="31" t="s">
        <v>166</v>
      </c>
      <c r="R37" s="31" t="s">
        <v>166</v>
      </c>
      <c r="S37" s="31" t="s">
        <v>166</v>
      </c>
      <c r="T37" s="31" t="s">
        <v>166</v>
      </c>
      <c r="U37" s="31" t="s">
        <v>166</v>
      </c>
      <c r="V37" s="31" t="s">
        <v>166</v>
      </c>
      <c r="W37" s="31" t="s">
        <v>166</v>
      </c>
      <c r="X37" s="31" t="s">
        <v>166</v>
      </c>
      <c r="Y37" s="31" t="s">
        <v>166</v>
      </c>
      <c r="Z37" s="31" t="s">
        <v>166</v>
      </c>
      <c r="AA37" s="31" t="s">
        <v>166</v>
      </c>
    </row>
    <row r="38" spans="1:27" s="27" customFormat="1" x14ac:dyDescent="0.25">
      <c r="A38" s="28" t="s">
        <v>132</v>
      </c>
      <c r="B38" s="28" t="s">
        <v>67</v>
      </c>
      <c r="C38" s="31">
        <v>1.3375444038073853E-4</v>
      </c>
      <c r="D38" s="31">
        <v>1.363575834098361E-7</v>
      </c>
      <c r="E38" s="31">
        <v>2.2831215201411286E-5</v>
      </c>
      <c r="F38" s="31">
        <v>7.5491911855512736E-4</v>
      </c>
      <c r="G38" s="31">
        <v>5.6243322505332167E-4</v>
      </c>
      <c r="H38" s="31">
        <v>6.6801091464103318E-4</v>
      </c>
      <c r="I38" s="31">
        <v>1.004640964180415E-3</v>
      </c>
      <c r="J38" s="31">
        <v>5.093258490007334E-3</v>
      </c>
      <c r="K38" s="31">
        <v>1.6363517014545692E-4</v>
      </c>
      <c r="L38" s="31">
        <v>4.268823199188177E-3</v>
      </c>
      <c r="M38" s="31">
        <v>6.4343665124762476E-3</v>
      </c>
      <c r="N38" s="31">
        <v>7.6697540472444843E-3</v>
      </c>
      <c r="O38" s="31">
        <v>5.0206811047449305E-3</v>
      </c>
      <c r="P38" s="31">
        <v>5.4112129969846228E-3</v>
      </c>
      <c r="Q38" s="31">
        <v>1.9048644861340981E-2</v>
      </c>
      <c r="R38" s="31">
        <v>2.0356140863490448E-2</v>
      </c>
      <c r="S38" s="31">
        <v>2.7663046547687399E-2</v>
      </c>
      <c r="T38" s="31">
        <v>1.2491637634118549E-2</v>
      </c>
      <c r="U38" s="31">
        <v>4.2351737772004246E-2</v>
      </c>
      <c r="V38" s="31">
        <v>6.6408738666625347E-2</v>
      </c>
      <c r="W38" s="31">
        <v>4.4218400779167853E-2</v>
      </c>
      <c r="X38" s="31">
        <v>0.13022454006412482</v>
      </c>
      <c r="Y38" s="31">
        <v>8.2419099896831452E-2</v>
      </c>
      <c r="Z38" s="31">
        <v>0.10907803871202017</v>
      </c>
      <c r="AA38" s="31">
        <v>0.11467472547417409</v>
      </c>
    </row>
    <row r="39" spans="1:27" s="27" customFormat="1" x14ac:dyDescent="0.25">
      <c r="A39" s="28" t="s">
        <v>132</v>
      </c>
      <c r="B39" s="28" t="s">
        <v>66</v>
      </c>
      <c r="C39" s="31">
        <v>0.52557446381099004</v>
      </c>
      <c r="D39" s="31">
        <v>0.52470109375298002</v>
      </c>
      <c r="E39" s="31">
        <v>0.52569252161251423</v>
      </c>
      <c r="F39" s="31">
        <v>0.5234823741017155</v>
      </c>
      <c r="G39" s="31">
        <v>0.52251475105743606</v>
      </c>
      <c r="H39" s="31">
        <v>0.52235297119592161</v>
      </c>
      <c r="I39" s="31">
        <v>0.52358770554039524</v>
      </c>
      <c r="J39" s="31">
        <v>0.51577834788419163</v>
      </c>
      <c r="K39" s="31">
        <v>0.51948450593862494</v>
      </c>
      <c r="L39" s="31">
        <v>0.51806264387397716</v>
      </c>
      <c r="M39" s="31">
        <v>0.52139873367866041</v>
      </c>
      <c r="N39" s="31">
        <v>0.51774773568072319</v>
      </c>
      <c r="O39" s="31">
        <v>0.51600140754230961</v>
      </c>
      <c r="P39" s="31">
        <v>0.50377423422065915</v>
      </c>
      <c r="Q39" s="31">
        <v>0.49498766567765734</v>
      </c>
      <c r="R39" s="31">
        <v>0.49350831401040196</v>
      </c>
      <c r="S39" s="31">
        <v>0.37637984295004839</v>
      </c>
      <c r="T39" s="31">
        <v>0.39146225958212261</v>
      </c>
      <c r="U39" s="31">
        <v>0.37778737719662375</v>
      </c>
      <c r="V39" s="31">
        <v>0.37442503805175037</v>
      </c>
      <c r="W39" s="31">
        <v>0.37380610903555939</v>
      </c>
      <c r="X39" s="31" t="s">
        <v>166</v>
      </c>
      <c r="Y39" s="31" t="s">
        <v>166</v>
      </c>
      <c r="Z39" s="31" t="s">
        <v>166</v>
      </c>
      <c r="AA39" s="31" t="s">
        <v>166</v>
      </c>
    </row>
    <row r="40" spans="1:27" s="27" customFormat="1" x14ac:dyDescent="0.25">
      <c r="A40" s="28" t="s">
        <v>132</v>
      </c>
      <c r="B40" s="28" t="s">
        <v>70</v>
      </c>
      <c r="C40" s="31">
        <v>0.35706982257862818</v>
      </c>
      <c r="D40" s="31">
        <v>0.43415346247367631</v>
      </c>
      <c r="E40" s="31">
        <v>0.40655112597055454</v>
      </c>
      <c r="F40" s="31">
        <v>0.35173224254090657</v>
      </c>
      <c r="G40" s="31">
        <v>0.42107285801474537</v>
      </c>
      <c r="H40" s="31">
        <v>0.40725669461764175</v>
      </c>
      <c r="I40" s="31">
        <v>0.42874151236991326</v>
      </c>
      <c r="J40" s="31">
        <v>0.40820264308031123</v>
      </c>
      <c r="K40" s="31">
        <v>0.39837142217596411</v>
      </c>
      <c r="L40" s="31">
        <v>0.40274493152637098</v>
      </c>
      <c r="M40" s="31">
        <v>0.36753320286303914</v>
      </c>
      <c r="N40" s="31">
        <v>0.34291851353735442</v>
      </c>
      <c r="O40" s="31">
        <v>0.31289978032693738</v>
      </c>
      <c r="P40" s="31">
        <v>0.36916069238738441</v>
      </c>
      <c r="Q40" s="31">
        <v>0.35467768970576685</v>
      </c>
      <c r="R40" s="31">
        <v>0.38182872747185131</v>
      </c>
      <c r="S40" s="31">
        <v>0.37364746734482462</v>
      </c>
      <c r="T40" s="31">
        <v>0.37827732044018031</v>
      </c>
      <c r="U40" s="31">
        <v>0.36797197340867049</v>
      </c>
      <c r="V40" s="31">
        <v>0.31811221425935904</v>
      </c>
      <c r="W40" s="31">
        <v>0.3195385248166161</v>
      </c>
      <c r="X40" s="31">
        <v>0.28556427329890305</v>
      </c>
      <c r="Y40" s="31">
        <v>0.32474818787384879</v>
      </c>
      <c r="Z40" s="31">
        <v>0.31129455673834466</v>
      </c>
      <c r="AA40" s="31">
        <v>0.3331076842157939</v>
      </c>
    </row>
    <row r="41" spans="1:27" s="27" customFormat="1" x14ac:dyDescent="0.25">
      <c r="A41" s="28" t="s">
        <v>132</v>
      </c>
      <c r="B41" s="28" t="s">
        <v>69</v>
      </c>
      <c r="C41" s="31">
        <v>0.30282826383154243</v>
      </c>
      <c r="D41" s="31">
        <v>0.30935572576183601</v>
      </c>
      <c r="E41" s="31">
        <v>0.3116127764488929</v>
      </c>
      <c r="F41" s="31">
        <v>0.29721333941234385</v>
      </c>
      <c r="G41" s="31">
        <v>0.29160736771458057</v>
      </c>
      <c r="H41" s="31">
        <v>0.30861674046734744</v>
      </c>
      <c r="I41" s="31">
        <v>0.30941687992856537</v>
      </c>
      <c r="J41" s="31">
        <v>0.26103781655243286</v>
      </c>
      <c r="K41" s="31">
        <v>0.28666734175606939</v>
      </c>
      <c r="L41" s="31">
        <v>0.29854584765027475</v>
      </c>
      <c r="M41" s="31">
        <v>0.31260341173934608</v>
      </c>
      <c r="N41" s="31">
        <v>0.30697740050149169</v>
      </c>
      <c r="O41" s="31">
        <v>0.29760093554821399</v>
      </c>
      <c r="P41" s="31">
        <v>0.29217102852504828</v>
      </c>
      <c r="Q41" s="31">
        <v>0.30891889501273007</v>
      </c>
      <c r="R41" s="31">
        <v>0.30964840121448861</v>
      </c>
      <c r="S41" s="31">
        <v>0.26248273139874317</v>
      </c>
      <c r="T41" s="31">
        <v>0.28428785546406637</v>
      </c>
      <c r="U41" s="31">
        <v>0.29611465336843856</v>
      </c>
      <c r="V41" s="31">
        <v>0.30881450687611078</v>
      </c>
      <c r="W41" s="31">
        <v>0.3023679552326487</v>
      </c>
      <c r="X41" s="31">
        <v>0.29161252771715429</v>
      </c>
      <c r="Y41" s="31">
        <v>0.28857158089563423</v>
      </c>
      <c r="Z41" s="31">
        <v>0.30270023333304547</v>
      </c>
      <c r="AA41" s="31">
        <v>0.30554769645069452</v>
      </c>
    </row>
    <row r="42" spans="1:27" s="27" customFormat="1" x14ac:dyDescent="0.25">
      <c r="A42" s="28" t="s">
        <v>132</v>
      </c>
      <c r="B42" s="28" t="s">
        <v>36</v>
      </c>
      <c r="C42" s="31">
        <v>4.6184981615360561E-2</v>
      </c>
      <c r="D42" s="31">
        <v>5.0481343873943783E-2</v>
      </c>
      <c r="E42" s="31">
        <v>8.1286911508487894E-2</v>
      </c>
      <c r="F42" s="31">
        <v>9.742671380643099E-2</v>
      </c>
      <c r="G42" s="31">
        <v>0.11286703764377458</v>
      </c>
      <c r="H42" s="31">
        <v>0.12434508508830576</v>
      </c>
      <c r="I42" s="31">
        <v>0.12766860105133579</v>
      </c>
      <c r="J42" s="31">
        <v>0.11459061625025489</v>
      </c>
      <c r="K42" s="31">
        <v>0.1142101126635172</v>
      </c>
      <c r="L42" s="31">
        <v>0.11861166607542804</v>
      </c>
      <c r="M42" s="31">
        <v>0.12071044263550627</v>
      </c>
      <c r="N42" s="31">
        <v>0.12720869421238007</v>
      </c>
      <c r="O42" s="31">
        <v>0.12004173052720926</v>
      </c>
      <c r="P42" s="31">
        <v>0.11521263125500593</v>
      </c>
      <c r="Q42" s="31">
        <v>0.12465652181183359</v>
      </c>
      <c r="R42" s="31">
        <v>0.12402057865016512</v>
      </c>
      <c r="S42" s="31">
        <v>0.11070600104770957</v>
      </c>
      <c r="T42" s="31">
        <v>0.11932783205946591</v>
      </c>
      <c r="U42" s="31">
        <v>0.12083524471413047</v>
      </c>
      <c r="V42" s="31">
        <v>0.12080447811365519</v>
      </c>
      <c r="W42" s="31">
        <v>0.12736349483339784</v>
      </c>
      <c r="X42" s="31">
        <v>0.12841524250232139</v>
      </c>
      <c r="Y42" s="31">
        <v>0.1227250980403337</v>
      </c>
      <c r="Z42" s="31">
        <v>0.12260520893983066</v>
      </c>
      <c r="AA42" s="31">
        <v>0.12343222338976544</v>
      </c>
    </row>
    <row r="43" spans="1:27" s="27" customFormat="1" x14ac:dyDescent="0.25">
      <c r="A43" s="28" t="s">
        <v>132</v>
      </c>
      <c r="B43" s="28" t="s">
        <v>74</v>
      </c>
      <c r="C43" s="31">
        <v>6.6812785388127849E-3</v>
      </c>
      <c r="D43" s="31">
        <v>2.7933836016983099E-2</v>
      </c>
      <c r="E43" s="31">
        <v>5.1284046302972043E-2</v>
      </c>
      <c r="F43" s="31">
        <v>5.3009301551047557E-2</v>
      </c>
      <c r="G43" s="31">
        <v>6.641916327120756E-2</v>
      </c>
      <c r="H43" s="31">
        <v>7.8386165890876158E-2</v>
      </c>
      <c r="I43" s="31">
        <v>8.64258793754238E-2</v>
      </c>
      <c r="J43" s="31">
        <v>7.5719683227711485E-2</v>
      </c>
      <c r="K43" s="31">
        <v>6.9956111827090661E-2</v>
      </c>
      <c r="L43" s="31">
        <v>8.686833902153028E-2</v>
      </c>
      <c r="M43" s="31">
        <v>9.210632858250356E-2</v>
      </c>
      <c r="N43" s="31">
        <v>0.10260405107312601</v>
      </c>
      <c r="O43" s="31">
        <v>0.1387695324935137</v>
      </c>
      <c r="P43" s="31">
        <v>0.12518839498951662</v>
      </c>
      <c r="Q43" s="31">
        <v>0.15659200340120544</v>
      </c>
      <c r="R43" s="31">
        <v>0.16498843131574706</v>
      </c>
      <c r="S43" s="31">
        <v>0.15690426156740389</v>
      </c>
      <c r="T43" s="31">
        <v>0.17222189170475902</v>
      </c>
      <c r="U43" s="31">
        <v>0.18017004106618237</v>
      </c>
      <c r="V43" s="31">
        <v>0.1743102809723297</v>
      </c>
      <c r="W43" s="31">
        <v>0.24592309835341886</v>
      </c>
      <c r="X43" s="31">
        <v>0.25441740315787142</v>
      </c>
      <c r="Y43" s="31">
        <v>0.22367845846909956</v>
      </c>
      <c r="Z43" s="31">
        <v>0.23394147907630916</v>
      </c>
      <c r="AA43" s="31">
        <v>0.22699724722650597</v>
      </c>
    </row>
    <row r="44" spans="1:27" s="27" customFormat="1" x14ac:dyDescent="0.25">
      <c r="A44" s="28" t="s">
        <v>132</v>
      </c>
      <c r="B44" s="28" t="s">
        <v>56</v>
      </c>
      <c r="C44" s="31">
        <v>6.1946015581019281E-2</v>
      </c>
      <c r="D44" s="31">
        <v>5.2451997213107053E-2</v>
      </c>
      <c r="E44" s="31">
        <v>6.4713157467498478E-2</v>
      </c>
      <c r="F44" s="31">
        <v>7.3346851489908563E-2</v>
      </c>
      <c r="G44" s="31">
        <v>8.3530940891491032E-2</v>
      </c>
      <c r="H44" s="31">
        <v>8.1978686710415416E-2</v>
      </c>
      <c r="I44" s="31">
        <v>7.9979848115887611E-2</v>
      </c>
      <c r="J44" s="31">
        <v>7.6558866948921819E-2</v>
      </c>
      <c r="K44" s="31">
        <v>7.2053263567959824E-2</v>
      </c>
      <c r="L44" s="31">
        <v>7.1129460809355477E-2</v>
      </c>
      <c r="M44" s="31">
        <v>6.8834584020090656E-2</v>
      </c>
      <c r="N44" s="31">
        <v>7.0243394013961458E-2</v>
      </c>
      <c r="O44" s="31">
        <v>7.0612585083704521E-2</v>
      </c>
      <c r="P44" s="31">
        <v>6.94492709898092E-2</v>
      </c>
      <c r="Q44" s="31">
        <v>6.9694923182169841E-2</v>
      </c>
      <c r="R44" s="31">
        <v>6.8833380219097517E-2</v>
      </c>
      <c r="S44" s="31">
        <v>6.5603301013370849E-2</v>
      </c>
      <c r="T44" s="31">
        <v>6.6344123077989051E-2</v>
      </c>
      <c r="U44" s="31">
        <v>6.636770455912161E-2</v>
      </c>
      <c r="V44" s="31">
        <v>6.5650218382745845E-2</v>
      </c>
      <c r="W44" s="31">
        <v>6.5167896764947456E-2</v>
      </c>
      <c r="X44" s="31">
        <v>6.6456574163562182E-2</v>
      </c>
      <c r="Y44" s="31">
        <v>6.4503462684458196E-2</v>
      </c>
      <c r="Z44" s="31">
        <v>6.2409863653349336E-2</v>
      </c>
      <c r="AA44" s="31">
        <v>6.3253556739554462E-2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31" t="s">
        <v>166</v>
      </c>
      <c r="D48" s="31" t="s">
        <v>166</v>
      </c>
      <c r="E48" s="31" t="s">
        <v>166</v>
      </c>
      <c r="F48" s="31" t="s">
        <v>166</v>
      </c>
      <c r="G48" s="31" t="s">
        <v>166</v>
      </c>
      <c r="H48" s="31" t="s">
        <v>166</v>
      </c>
      <c r="I48" s="31" t="s">
        <v>166</v>
      </c>
      <c r="J48" s="31" t="s">
        <v>166</v>
      </c>
      <c r="K48" s="31" t="s">
        <v>166</v>
      </c>
      <c r="L48" s="31" t="s">
        <v>166</v>
      </c>
      <c r="M48" s="31" t="s">
        <v>166</v>
      </c>
      <c r="N48" s="31" t="s">
        <v>166</v>
      </c>
      <c r="O48" s="31" t="s">
        <v>166</v>
      </c>
      <c r="P48" s="31" t="s">
        <v>166</v>
      </c>
      <c r="Q48" s="31" t="s">
        <v>166</v>
      </c>
      <c r="R48" s="31" t="s">
        <v>166</v>
      </c>
      <c r="S48" s="31" t="s">
        <v>166</v>
      </c>
      <c r="T48" s="31" t="s">
        <v>166</v>
      </c>
      <c r="U48" s="31" t="s">
        <v>166</v>
      </c>
      <c r="V48" s="31" t="s">
        <v>166</v>
      </c>
      <c r="W48" s="31" t="s">
        <v>166</v>
      </c>
      <c r="X48" s="31" t="s">
        <v>166</v>
      </c>
      <c r="Y48" s="31" t="s">
        <v>166</v>
      </c>
      <c r="Z48" s="31" t="s">
        <v>166</v>
      </c>
      <c r="AA48" s="31" t="s">
        <v>166</v>
      </c>
    </row>
    <row r="49" spans="1:27" s="27" customFormat="1" x14ac:dyDescent="0.25">
      <c r="A49" s="28" t="s">
        <v>133</v>
      </c>
      <c r="B49" s="28" t="s">
        <v>72</v>
      </c>
      <c r="C49" s="31">
        <v>0.7541112051447556</v>
      </c>
      <c r="D49" s="31">
        <v>0.61851439910110206</v>
      </c>
      <c r="E49" s="31">
        <v>0.66361486050347829</v>
      </c>
      <c r="F49" s="31">
        <v>0.72774103774192744</v>
      </c>
      <c r="G49" s="31">
        <v>0.71907111195133344</v>
      </c>
      <c r="H49" s="31">
        <v>0.63402151480420532</v>
      </c>
      <c r="I49" s="31">
        <v>0.65062923832259467</v>
      </c>
      <c r="J49" s="31" t="s">
        <v>166</v>
      </c>
      <c r="K49" s="31" t="s">
        <v>166</v>
      </c>
      <c r="L49" s="31" t="s">
        <v>166</v>
      </c>
      <c r="M49" s="31" t="s">
        <v>166</v>
      </c>
      <c r="N49" s="31" t="s">
        <v>166</v>
      </c>
      <c r="O49" s="31" t="s">
        <v>166</v>
      </c>
      <c r="P49" s="31" t="s">
        <v>166</v>
      </c>
      <c r="Q49" s="31" t="s">
        <v>166</v>
      </c>
      <c r="R49" s="31" t="s">
        <v>166</v>
      </c>
      <c r="S49" s="31" t="s">
        <v>166</v>
      </c>
      <c r="T49" s="31" t="s">
        <v>166</v>
      </c>
      <c r="U49" s="31" t="s">
        <v>166</v>
      </c>
      <c r="V49" s="31" t="s">
        <v>166</v>
      </c>
      <c r="W49" s="31" t="s">
        <v>166</v>
      </c>
      <c r="X49" s="31" t="s">
        <v>166</v>
      </c>
      <c r="Y49" s="31" t="s">
        <v>166</v>
      </c>
      <c r="Z49" s="31" t="s">
        <v>166</v>
      </c>
      <c r="AA49" s="31" t="s">
        <v>166</v>
      </c>
    </row>
    <row r="50" spans="1:27" s="27" customFormat="1" x14ac:dyDescent="0.25">
      <c r="A50" s="28" t="s">
        <v>133</v>
      </c>
      <c r="B50" s="28" t="s">
        <v>20</v>
      </c>
      <c r="C50" s="31" t="s">
        <v>166</v>
      </c>
      <c r="D50" s="31" t="s">
        <v>166</v>
      </c>
      <c r="E50" s="31" t="s">
        <v>166</v>
      </c>
      <c r="F50" s="31" t="s">
        <v>166</v>
      </c>
      <c r="G50" s="31" t="s">
        <v>166</v>
      </c>
      <c r="H50" s="31" t="s">
        <v>166</v>
      </c>
      <c r="I50" s="31" t="s">
        <v>166</v>
      </c>
      <c r="J50" s="31" t="s">
        <v>166</v>
      </c>
      <c r="K50" s="31" t="s">
        <v>166</v>
      </c>
      <c r="L50" s="31" t="s">
        <v>166</v>
      </c>
      <c r="M50" s="31" t="s">
        <v>166</v>
      </c>
      <c r="N50" s="31" t="s">
        <v>166</v>
      </c>
      <c r="O50" s="31" t="s">
        <v>166</v>
      </c>
      <c r="P50" s="31" t="s">
        <v>166</v>
      </c>
      <c r="Q50" s="31" t="s">
        <v>166</v>
      </c>
      <c r="R50" s="31" t="s">
        <v>166</v>
      </c>
      <c r="S50" s="31" t="s">
        <v>166</v>
      </c>
      <c r="T50" s="31" t="s">
        <v>166</v>
      </c>
      <c r="U50" s="31" t="s">
        <v>166</v>
      </c>
      <c r="V50" s="31" t="s">
        <v>166</v>
      </c>
      <c r="W50" s="31" t="s">
        <v>166</v>
      </c>
      <c r="X50" s="31" t="s">
        <v>166</v>
      </c>
      <c r="Y50" s="31" t="s">
        <v>166</v>
      </c>
      <c r="Z50" s="31" t="s">
        <v>166</v>
      </c>
      <c r="AA50" s="31" t="s">
        <v>166</v>
      </c>
    </row>
    <row r="51" spans="1:27" s="27" customFormat="1" x14ac:dyDescent="0.25">
      <c r="A51" s="28" t="s">
        <v>133</v>
      </c>
      <c r="B51" s="28" t="s">
        <v>32</v>
      </c>
      <c r="C51" s="31">
        <v>5.7330182648401831E-3</v>
      </c>
      <c r="D51" s="31">
        <v>3.4488438356164155E-3</v>
      </c>
      <c r="E51" s="31">
        <v>4.7746344748858449E-3</v>
      </c>
      <c r="F51" s="31">
        <v>5.13779200913242E-3</v>
      </c>
      <c r="G51" s="31">
        <v>5.2817513698630136E-2</v>
      </c>
      <c r="H51" s="31">
        <v>5.1340098173515758E-2</v>
      </c>
      <c r="I51" s="31">
        <v>8.4161899543378993E-2</v>
      </c>
      <c r="J51" s="31">
        <v>7.0333486301369874E-2</v>
      </c>
      <c r="K51" s="31">
        <v>6.093888127853881E-2</v>
      </c>
      <c r="L51" s="31">
        <v>0.17064440639269407</v>
      </c>
      <c r="M51" s="31">
        <v>7.8697789954337904E-2</v>
      </c>
      <c r="N51" s="31">
        <v>0.14693938356164385</v>
      </c>
      <c r="O51" s="31">
        <v>8.2861865296803658E-2</v>
      </c>
      <c r="P51" s="31">
        <v>0.17099446347031963</v>
      </c>
      <c r="Q51" s="31">
        <v>7.5174744292237444E-2</v>
      </c>
      <c r="R51" s="31">
        <v>6.3873751141552498E-2</v>
      </c>
      <c r="S51" s="31">
        <v>0.10223979452054795</v>
      </c>
      <c r="T51" s="31">
        <v>0.12111674200913242</v>
      </c>
      <c r="U51" s="31" t="s">
        <v>166</v>
      </c>
      <c r="V51" s="31" t="s">
        <v>166</v>
      </c>
      <c r="W51" s="31" t="s">
        <v>166</v>
      </c>
      <c r="X51" s="31" t="s">
        <v>166</v>
      </c>
      <c r="Y51" s="31" t="s">
        <v>166</v>
      </c>
      <c r="Z51" s="31" t="s">
        <v>166</v>
      </c>
      <c r="AA51" s="31" t="s">
        <v>166</v>
      </c>
    </row>
    <row r="52" spans="1:27" s="27" customFormat="1" x14ac:dyDescent="0.25">
      <c r="A52" s="28" t="s">
        <v>133</v>
      </c>
      <c r="B52" s="28" t="s">
        <v>67</v>
      </c>
      <c r="C52" s="31">
        <v>7.407825667480266E-4</v>
      </c>
      <c r="D52" s="31">
        <v>1.4980192106210184E-3</v>
      </c>
      <c r="E52" s="31">
        <v>9.0681279283134203E-4</v>
      </c>
      <c r="F52" s="31">
        <v>8.1903174428580314E-4</v>
      </c>
      <c r="G52" s="31">
        <v>5.7504168760428142E-3</v>
      </c>
      <c r="H52" s="31">
        <v>9.5988349272457564E-3</v>
      </c>
      <c r="I52" s="31">
        <v>1.7283682086239753E-2</v>
      </c>
      <c r="J52" s="31">
        <v>1.6271711342344314E-2</v>
      </c>
      <c r="K52" s="31">
        <v>9.3949401687225577E-3</v>
      </c>
      <c r="L52" s="31">
        <v>2.1315918095334518E-2</v>
      </c>
      <c r="M52" s="31">
        <v>1.4688101023736855E-2</v>
      </c>
      <c r="N52" s="31">
        <v>2.427036560986668E-2</v>
      </c>
      <c r="O52" s="31">
        <v>2.0013294208888813E-2</v>
      </c>
      <c r="P52" s="31">
        <v>3.8686480900741636E-2</v>
      </c>
      <c r="Q52" s="31">
        <v>2.5353146089955158E-2</v>
      </c>
      <c r="R52" s="31">
        <v>2.3335238020531349E-2</v>
      </c>
      <c r="S52" s="31">
        <v>3.5685054545304816E-2</v>
      </c>
      <c r="T52" s="31">
        <v>3.4639447855184059E-2</v>
      </c>
      <c r="U52" s="31">
        <v>9.4198322076647953E-2</v>
      </c>
      <c r="V52" s="31">
        <v>0.13757012222255952</v>
      </c>
      <c r="W52" s="31">
        <v>0.10798355254965729</v>
      </c>
      <c r="X52" s="31">
        <v>0.1539267807780143</v>
      </c>
      <c r="Y52" s="31">
        <v>0.17058028583857884</v>
      </c>
      <c r="Z52" s="31">
        <v>9.6851138164941827E-2</v>
      </c>
      <c r="AA52" s="31">
        <v>0.10908087006990053</v>
      </c>
    </row>
    <row r="53" spans="1:27" s="27" customFormat="1" x14ac:dyDescent="0.25">
      <c r="A53" s="28" t="s">
        <v>133</v>
      </c>
      <c r="B53" s="28" t="s">
        <v>66</v>
      </c>
      <c r="C53" s="31">
        <v>0.14603372714140023</v>
      </c>
      <c r="D53" s="31">
        <v>0.14488882861384772</v>
      </c>
      <c r="E53" s="31">
        <v>0.13273142259783091</v>
      </c>
      <c r="F53" s="31">
        <v>0.16357583234655909</v>
      </c>
      <c r="G53" s="31">
        <v>0.16928383378314202</v>
      </c>
      <c r="H53" s="31">
        <v>0.16061170739990502</v>
      </c>
      <c r="I53" s="31">
        <v>0.16217796322788369</v>
      </c>
      <c r="J53" s="31">
        <v>0.20386708246427077</v>
      </c>
      <c r="K53" s="31">
        <v>0.16943641517448371</v>
      </c>
      <c r="L53" s="31">
        <v>0.14636354815959093</v>
      </c>
      <c r="M53" s="31">
        <v>0.14564040920575189</v>
      </c>
      <c r="N53" s="31">
        <v>0.13294998036469574</v>
      </c>
      <c r="O53" s="31">
        <v>0.16247095778209214</v>
      </c>
      <c r="P53" s="31">
        <v>0.16655678034105309</v>
      </c>
      <c r="Q53" s="31">
        <v>0.1583215093738542</v>
      </c>
      <c r="R53" s="31">
        <v>0.15813152473146719</v>
      </c>
      <c r="S53" s="31">
        <v>0.19956173900673407</v>
      </c>
      <c r="T53" s="31">
        <v>0.16664810178701303</v>
      </c>
      <c r="U53" s="31">
        <v>0.14295500534961841</v>
      </c>
      <c r="V53" s="31">
        <v>0.14223656283998629</v>
      </c>
      <c r="W53" s="31">
        <v>0.12943066182997015</v>
      </c>
      <c r="X53" s="31">
        <v>0.15908397072937139</v>
      </c>
      <c r="Y53" s="31">
        <v>0.16361515344589567</v>
      </c>
      <c r="Z53" s="31">
        <v>0.15456652801737522</v>
      </c>
      <c r="AA53" s="31">
        <v>0.15565673195405327</v>
      </c>
    </row>
    <row r="54" spans="1:27" s="27" customFormat="1" x14ac:dyDescent="0.25">
      <c r="A54" s="28" t="s">
        <v>133</v>
      </c>
      <c r="B54" s="28" t="s">
        <v>70</v>
      </c>
      <c r="C54" s="31">
        <v>0.32971992680395601</v>
      </c>
      <c r="D54" s="31">
        <v>0.3630980330801018</v>
      </c>
      <c r="E54" s="31">
        <v>0.30898334224284896</v>
      </c>
      <c r="F54" s="31">
        <v>0.3202142960113662</v>
      </c>
      <c r="G54" s="31">
        <v>0.33891999060805283</v>
      </c>
      <c r="H54" s="31">
        <v>0.36063967699845367</v>
      </c>
      <c r="I54" s="31">
        <v>0.35908365597084252</v>
      </c>
      <c r="J54" s="31">
        <v>0.32820410716948056</v>
      </c>
      <c r="K54" s="31">
        <v>0.34306904035068109</v>
      </c>
      <c r="L54" s="31">
        <v>0.32971135364342347</v>
      </c>
      <c r="M54" s="31">
        <v>0.3573546885191658</v>
      </c>
      <c r="N54" s="31">
        <v>0.30942983621418735</v>
      </c>
      <c r="O54" s="31">
        <v>0.31265391194811659</v>
      </c>
      <c r="P54" s="31">
        <v>0.32759525429233438</v>
      </c>
      <c r="Q54" s="31">
        <v>0.35301416696850674</v>
      </c>
      <c r="R54" s="31">
        <v>0.35438882238884811</v>
      </c>
      <c r="S54" s="31">
        <v>0.30827258078404884</v>
      </c>
      <c r="T54" s="31">
        <v>0.31918536547101395</v>
      </c>
      <c r="U54" s="31">
        <v>0.30869585043477321</v>
      </c>
      <c r="V54" s="31">
        <v>0.33323352172939086</v>
      </c>
      <c r="W54" s="31">
        <v>0.2927572025636147</v>
      </c>
      <c r="X54" s="31">
        <v>0.28634491670847417</v>
      </c>
      <c r="Y54" s="31">
        <v>0.29861364893336267</v>
      </c>
      <c r="Z54" s="31">
        <v>0.31969427468447725</v>
      </c>
      <c r="AA54" s="31">
        <v>0.32767982781205496</v>
      </c>
    </row>
    <row r="55" spans="1:27" s="27" customFormat="1" x14ac:dyDescent="0.25">
      <c r="A55" s="28" t="s">
        <v>133</v>
      </c>
      <c r="B55" s="28" t="s">
        <v>69</v>
      </c>
      <c r="C55" s="31">
        <v>0.28189989641695073</v>
      </c>
      <c r="D55" s="31">
        <v>0.28053386339075265</v>
      </c>
      <c r="E55" s="31">
        <v>0.28633202941924407</v>
      </c>
      <c r="F55" s="31">
        <v>0.27628268856960853</v>
      </c>
      <c r="G55" s="31">
        <v>0.26371783340085125</v>
      </c>
      <c r="H55" s="31">
        <v>0.28220259496011535</v>
      </c>
      <c r="I55" s="31">
        <v>0.28392937148775388</v>
      </c>
      <c r="J55" s="31">
        <v>0.26404825232937229</v>
      </c>
      <c r="K55" s="31">
        <v>0.2766120270176417</v>
      </c>
      <c r="L55" s="31">
        <v>0.28172749071196129</v>
      </c>
      <c r="M55" s="31">
        <v>0.27910761519407506</v>
      </c>
      <c r="N55" s="31">
        <v>0.2909248836138289</v>
      </c>
      <c r="O55" s="31">
        <v>0.27745707869651048</v>
      </c>
      <c r="P55" s="31">
        <v>0.26487407754990266</v>
      </c>
      <c r="Q55" s="31">
        <v>0.28302930884943611</v>
      </c>
      <c r="R55" s="31">
        <v>0.28764289154835082</v>
      </c>
      <c r="S55" s="31">
        <v>0.26415014526240072</v>
      </c>
      <c r="T55" s="31">
        <v>0.27533393480612212</v>
      </c>
      <c r="U55" s="31">
        <v>0.2799744347207952</v>
      </c>
      <c r="V55" s="31">
        <v>0.27707244451463836</v>
      </c>
      <c r="W55" s="31">
        <v>0.28858666407759526</v>
      </c>
      <c r="X55" s="31">
        <v>0.27380684069519756</v>
      </c>
      <c r="Y55" s="31">
        <v>0.26493952809256982</v>
      </c>
      <c r="Z55" s="31">
        <v>0.27884361652688888</v>
      </c>
      <c r="AA55" s="31">
        <v>0.28259502476804199</v>
      </c>
    </row>
    <row r="56" spans="1:27" s="27" customFormat="1" x14ac:dyDescent="0.25">
      <c r="A56" s="28" t="s">
        <v>133</v>
      </c>
      <c r="B56" s="28" t="s">
        <v>36</v>
      </c>
      <c r="C56" s="31">
        <v>0.12901670605805104</v>
      </c>
      <c r="D56" s="31">
        <v>4.0093836743236286E-2</v>
      </c>
      <c r="E56" s="31">
        <v>3.7917315622731922E-2</v>
      </c>
      <c r="F56" s="31">
        <v>4.4363537597118287E-2</v>
      </c>
      <c r="G56" s="31">
        <v>5.0278426878841299E-2</v>
      </c>
      <c r="H56" s="31">
        <v>0.1019046737419296</v>
      </c>
      <c r="I56" s="31">
        <v>0.1008716084211797</v>
      </c>
      <c r="J56" s="31">
        <v>9.887806700422784E-2</v>
      </c>
      <c r="K56" s="31">
        <v>9.7032857214671489E-2</v>
      </c>
      <c r="L56" s="31">
        <v>9.6623179025088726E-2</v>
      </c>
      <c r="M56" s="31">
        <v>9.251016217804249E-2</v>
      </c>
      <c r="N56" s="31">
        <v>9.1610962333227075E-2</v>
      </c>
      <c r="O56" s="31">
        <v>8.8119446223304865E-2</v>
      </c>
      <c r="P56" s="31">
        <v>8.1310630456278121E-2</v>
      </c>
      <c r="Q56" s="31">
        <v>0.10161805754284003</v>
      </c>
      <c r="R56" s="31">
        <v>0.10558425266632392</v>
      </c>
      <c r="S56" s="31">
        <v>9.8079102078720753E-2</v>
      </c>
      <c r="T56" s="31">
        <v>9.8363296437368769E-2</v>
      </c>
      <c r="U56" s="31">
        <v>0.10421355043627736</v>
      </c>
      <c r="V56" s="31">
        <v>9.0850011147497453E-2</v>
      </c>
      <c r="W56" s="31">
        <v>0.10137574765844867</v>
      </c>
      <c r="X56" s="31">
        <v>0.10937690703261686</v>
      </c>
      <c r="Y56" s="31">
        <v>0.10148783881550741</v>
      </c>
      <c r="Z56" s="31">
        <v>0.1043838559638155</v>
      </c>
      <c r="AA56" s="31">
        <v>0.1118083725302641</v>
      </c>
    </row>
    <row r="57" spans="1:27" s="27" customFormat="1" x14ac:dyDescent="0.25">
      <c r="A57" s="28" t="s">
        <v>133</v>
      </c>
      <c r="B57" s="28" t="s">
        <v>74</v>
      </c>
      <c r="C57" s="31" t="s">
        <v>166</v>
      </c>
      <c r="D57" s="31" t="s">
        <v>166</v>
      </c>
      <c r="E57" s="31" t="s">
        <v>166</v>
      </c>
      <c r="F57" s="31" t="s">
        <v>166</v>
      </c>
      <c r="G57" s="31" t="s">
        <v>166</v>
      </c>
      <c r="H57" s="31" t="s">
        <v>166</v>
      </c>
      <c r="I57" s="31" t="s">
        <v>166</v>
      </c>
      <c r="J57" s="31" t="s">
        <v>166</v>
      </c>
      <c r="K57" s="31" t="s">
        <v>166</v>
      </c>
      <c r="L57" s="31" t="s">
        <v>166</v>
      </c>
      <c r="M57" s="31" t="s">
        <v>166</v>
      </c>
      <c r="N57" s="31">
        <v>0.24798405445780566</v>
      </c>
      <c r="O57" s="31">
        <v>0.23842771788652051</v>
      </c>
      <c r="P57" s="31">
        <v>0.23012655820700889</v>
      </c>
      <c r="Q57" s="31">
        <v>0.26957682639341302</v>
      </c>
      <c r="R57" s="31">
        <v>0.28383257009426338</v>
      </c>
      <c r="S57" s="31">
        <v>0.26525064473186921</v>
      </c>
      <c r="T57" s="31">
        <v>0.2722960395859324</v>
      </c>
      <c r="U57" s="31">
        <v>0.2805956629563181</v>
      </c>
      <c r="V57" s="31">
        <v>0.2539040430307683</v>
      </c>
      <c r="W57" s="31">
        <v>0.27081527885874718</v>
      </c>
      <c r="X57" s="31">
        <v>0.25855325965688258</v>
      </c>
      <c r="Y57" s="31">
        <v>0.2301315768390762</v>
      </c>
      <c r="Z57" s="31">
        <v>0.2389483959542098</v>
      </c>
      <c r="AA57" s="31">
        <v>0.25000944240578848</v>
      </c>
    </row>
    <row r="58" spans="1:27" s="27" customFormat="1" x14ac:dyDescent="0.25">
      <c r="A58" s="28" t="s">
        <v>133</v>
      </c>
      <c r="B58" s="28" t="s">
        <v>56</v>
      </c>
      <c r="C58" s="31">
        <v>7.4228388192672093E-2</v>
      </c>
      <c r="D58" s="31">
        <v>7.2741432506525303E-2</v>
      </c>
      <c r="E58" s="31">
        <v>7.7313284363611456E-2</v>
      </c>
      <c r="F58" s="31">
        <v>8.1369801308157463E-2</v>
      </c>
      <c r="G58" s="31">
        <v>9.4079251730740887E-2</v>
      </c>
      <c r="H58" s="31">
        <v>8.5514114287779663E-2</v>
      </c>
      <c r="I58" s="31">
        <v>8.0177571611750292E-2</v>
      </c>
      <c r="J58" s="31">
        <v>7.496782175714517E-2</v>
      </c>
      <c r="K58" s="31">
        <v>7.1501212884893792E-2</v>
      </c>
      <c r="L58" s="31">
        <v>6.8492011353755933E-2</v>
      </c>
      <c r="M58" s="31">
        <v>6.5826213333335215E-2</v>
      </c>
      <c r="N58" s="31">
        <v>6.5663476922551159E-2</v>
      </c>
      <c r="O58" s="31">
        <v>6.3212293330903419E-2</v>
      </c>
      <c r="P58" s="31">
        <v>5.8703379977218952E-2</v>
      </c>
      <c r="Q58" s="31">
        <v>6.7415157046535404E-2</v>
      </c>
      <c r="R58" s="31">
        <v>6.7580085022737005E-2</v>
      </c>
      <c r="S58" s="31">
        <v>6.5082781939647755E-2</v>
      </c>
      <c r="T58" s="31">
        <v>6.4027534241351297E-2</v>
      </c>
      <c r="U58" s="31">
        <v>6.3693357972430142E-2</v>
      </c>
      <c r="V58" s="31">
        <v>6.1027196391093587E-2</v>
      </c>
      <c r="W58" s="31">
        <v>6.3430957114448488E-2</v>
      </c>
      <c r="X58" s="31">
        <v>6.1049624298798663E-2</v>
      </c>
      <c r="Y58" s="31">
        <v>5.6301074323012665E-2</v>
      </c>
      <c r="Z58" s="31">
        <v>5.8627948041409916E-2</v>
      </c>
      <c r="AA58" s="31">
        <v>5.9601773363227403E-2</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31" t="s">
        <v>166</v>
      </c>
      <c r="D62" s="31" t="s">
        <v>166</v>
      </c>
      <c r="E62" s="31" t="s">
        <v>166</v>
      </c>
      <c r="F62" s="31" t="s">
        <v>166</v>
      </c>
      <c r="G62" s="31" t="s">
        <v>166</v>
      </c>
      <c r="H62" s="31" t="s">
        <v>166</v>
      </c>
      <c r="I62" s="31" t="s">
        <v>166</v>
      </c>
      <c r="J62" s="31" t="s">
        <v>166</v>
      </c>
      <c r="K62" s="31" t="s">
        <v>166</v>
      </c>
      <c r="L62" s="31" t="s">
        <v>166</v>
      </c>
      <c r="M62" s="31" t="s">
        <v>166</v>
      </c>
      <c r="N62" s="31" t="s">
        <v>166</v>
      </c>
      <c r="O62" s="31" t="s">
        <v>166</v>
      </c>
      <c r="P62" s="31" t="s">
        <v>166</v>
      </c>
      <c r="Q62" s="31" t="s">
        <v>166</v>
      </c>
      <c r="R62" s="31" t="s">
        <v>166</v>
      </c>
      <c r="S62" s="31" t="s">
        <v>166</v>
      </c>
      <c r="T62" s="31" t="s">
        <v>166</v>
      </c>
      <c r="U62" s="31" t="s">
        <v>166</v>
      </c>
      <c r="V62" s="31" t="s">
        <v>166</v>
      </c>
      <c r="W62" s="31" t="s">
        <v>166</v>
      </c>
      <c r="X62" s="31" t="s">
        <v>166</v>
      </c>
      <c r="Y62" s="31" t="s">
        <v>166</v>
      </c>
      <c r="Z62" s="31" t="s">
        <v>166</v>
      </c>
      <c r="AA62" s="31" t="s">
        <v>166</v>
      </c>
    </row>
    <row r="63" spans="1:27" s="27" customFormat="1" x14ac:dyDescent="0.25">
      <c r="A63" s="28" t="s">
        <v>134</v>
      </c>
      <c r="B63" s="28" t="s">
        <v>72</v>
      </c>
      <c r="C63" s="31" t="s">
        <v>166</v>
      </c>
      <c r="D63" s="31" t="s">
        <v>166</v>
      </c>
      <c r="E63" s="31" t="s">
        <v>166</v>
      </c>
      <c r="F63" s="31" t="s">
        <v>166</v>
      </c>
      <c r="G63" s="31" t="s">
        <v>166</v>
      </c>
      <c r="H63" s="31" t="s">
        <v>166</v>
      </c>
      <c r="I63" s="31" t="s">
        <v>166</v>
      </c>
      <c r="J63" s="31" t="s">
        <v>166</v>
      </c>
      <c r="K63" s="31" t="s">
        <v>166</v>
      </c>
      <c r="L63" s="31" t="s">
        <v>166</v>
      </c>
      <c r="M63" s="31" t="s">
        <v>166</v>
      </c>
      <c r="N63" s="31" t="s">
        <v>166</v>
      </c>
      <c r="O63" s="31" t="s">
        <v>166</v>
      </c>
      <c r="P63" s="31" t="s">
        <v>166</v>
      </c>
      <c r="Q63" s="31" t="s">
        <v>166</v>
      </c>
      <c r="R63" s="31" t="s">
        <v>166</v>
      </c>
      <c r="S63" s="31" t="s">
        <v>166</v>
      </c>
      <c r="T63" s="31" t="s">
        <v>166</v>
      </c>
      <c r="U63" s="31" t="s">
        <v>166</v>
      </c>
      <c r="V63" s="31" t="s">
        <v>166</v>
      </c>
      <c r="W63" s="31" t="s">
        <v>166</v>
      </c>
      <c r="X63" s="31" t="s">
        <v>166</v>
      </c>
      <c r="Y63" s="31" t="s">
        <v>166</v>
      </c>
      <c r="Z63" s="31" t="s">
        <v>166</v>
      </c>
      <c r="AA63" s="31" t="s">
        <v>166</v>
      </c>
    </row>
    <row r="64" spans="1:27" s="27" customFormat="1" x14ac:dyDescent="0.25">
      <c r="A64" s="28" t="s">
        <v>134</v>
      </c>
      <c r="B64" s="28" t="s">
        <v>20</v>
      </c>
      <c r="C64" s="31">
        <v>0.22740519800864295</v>
      </c>
      <c r="D64" s="31">
        <v>0.18504955853051891</v>
      </c>
      <c r="E64" s="31">
        <v>0.15899276472216894</v>
      </c>
      <c r="F64" s="31">
        <v>0.10000068118646735</v>
      </c>
      <c r="G64" s="31">
        <v>0.30642495320998964</v>
      </c>
      <c r="H64" s="31">
        <v>0.17982211495607023</v>
      </c>
      <c r="I64" s="31">
        <v>0.25726340932479469</v>
      </c>
      <c r="J64" s="31">
        <v>0.2285605333942714</v>
      </c>
      <c r="K64" s="31">
        <v>0.21127222748321864</v>
      </c>
      <c r="L64" s="31">
        <v>0.2864754578684931</v>
      </c>
      <c r="M64" s="31">
        <v>0.2308241834645926</v>
      </c>
      <c r="N64" s="31">
        <v>0.25094265065932087</v>
      </c>
      <c r="O64" s="31">
        <v>0.23638798458234186</v>
      </c>
      <c r="P64" s="31">
        <v>0.31873386564279965</v>
      </c>
      <c r="Q64" s="31">
        <v>0.21342767073524871</v>
      </c>
      <c r="R64" s="31">
        <v>0.20435858372941801</v>
      </c>
      <c r="S64" s="31" t="s">
        <v>166</v>
      </c>
      <c r="T64" s="31" t="s">
        <v>166</v>
      </c>
      <c r="U64" s="31" t="s">
        <v>166</v>
      </c>
      <c r="V64" s="31" t="s">
        <v>166</v>
      </c>
      <c r="W64" s="31" t="s">
        <v>166</v>
      </c>
      <c r="X64" s="31" t="s">
        <v>166</v>
      </c>
      <c r="Y64" s="31" t="s">
        <v>166</v>
      </c>
      <c r="Z64" s="31" t="s">
        <v>166</v>
      </c>
      <c r="AA64" s="31" t="s">
        <v>166</v>
      </c>
    </row>
    <row r="65" spans="1:27" s="27" customFormat="1" x14ac:dyDescent="0.25">
      <c r="A65" s="28" t="s">
        <v>134</v>
      </c>
      <c r="B65" s="28" t="s">
        <v>32</v>
      </c>
      <c r="C65" s="31">
        <v>9.1172747791344058E-2</v>
      </c>
      <c r="D65" s="31">
        <v>0.10107116152968036</v>
      </c>
      <c r="E65" s="31">
        <v>0.10528934646118722</v>
      </c>
      <c r="F65" s="31">
        <v>1.2000007705479451E-2</v>
      </c>
      <c r="G65" s="31">
        <v>1.9487093321917805E-2</v>
      </c>
      <c r="H65" s="31">
        <v>1.2276643835616436E-2</v>
      </c>
      <c r="I65" s="31">
        <v>1.2000002853881277E-2</v>
      </c>
      <c r="J65" s="31">
        <v>1.2000002853881277E-2</v>
      </c>
      <c r="K65" s="31">
        <v>1.2000002853881277E-2</v>
      </c>
      <c r="L65" s="31">
        <v>1.2000005707762558E-2</v>
      </c>
      <c r="M65" s="31">
        <v>1.2000002853881277E-2</v>
      </c>
      <c r="N65" s="31">
        <v>1.7183683789954336E-2</v>
      </c>
      <c r="O65" s="31">
        <v>1.2000007705479451E-2</v>
      </c>
      <c r="P65" s="31">
        <v>3.2941137271689354E-2</v>
      </c>
      <c r="Q65" s="31" t="s">
        <v>166</v>
      </c>
      <c r="R65" s="31" t="s">
        <v>166</v>
      </c>
      <c r="S65" s="31" t="s">
        <v>166</v>
      </c>
      <c r="T65" s="31" t="s">
        <v>166</v>
      </c>
      <c r="U65" s="31" t="s">
        <v>166</v>
      </c>
      <c r="V65" s="31" t="s">
        <v>166</v>
      </c>
      <c r="W65" s="31" t="s">
        <v>166</v>
      </c>
      <c r="X65" s="31" t="s">
        <v>166</v>
      </c>
      <c r="Y65" s="31" t="s">
        <v>166</v>
      </c>
      <c r="Z65" s="31" t="s">
        <v>166</v>
      </c>
      <c r="AA65" s="31" t="s">
        <v>166</v>
      </c>
    </row>
    <row r="66" spans="1:27" s="27" customFormat="1" x14ac:dyDescent="0.25">
      <c r="A66" s="28" t="s">
        <v>134</v>
      </c>
      <c r="B66" s="28" t="s">
        <v>67</v>
      </c>
      <c r="C66" s="31">
        <v>5.1162412715363825E-3</v>
      </c>
      <c r="D66" s="31">
        <v>2.8970615180102955E-3</v>
      </c>
      <c r="E66" s="31">
        <v>7.6464139772329694E-3</v>
      </c>
      <c r="F66" s="31">
        <v>1.8378000190255675E-3</v>
      </c>
      <c r="G66" s="31">
        <v>1.4953790575939154E-2</v>
      </c>
      <c r="H66" s="31">
        <v>9.7943598985602218E-3</v>
      </c>
      <c r="I66" s="31">
        <v>1.227692040377385E-2</v>
      </c>
      <c r="J66" s="31">
        <v>1.2130598235891746E-2</v>
      </c>
      <c r="K66" s="31">
        <v>8.9702184220658426E-3</v>
      </c>
      <c r="L66" s="31">
        <v>2.473173011389003E-2</v>
      </c>
      <c r="M66" s="31">
        <v>1.8675245465954601E-2</v>
      </c>
      <c r="N66" s="31">
        <v>3.7681649410554394E-2</v>
      </c>
      <c r="O66" s="31">
        <v>2.7728805401173444E-2</v>
      </c>
      <c r="P66" s="31">
        <v>5.5440530936882865E-2</v>
      </c>
      <c r="Q66" s="31">
        <v>5.3829156282652189E-2</v>
      </c>
      <c r="R66" s="31">
        <v>4.2462475461513896E-2</v>
      </c>
      <c r="S66" s="31">
        <v>8.3788109468264843E-2</v>
      </c>
      <c r="T66" s="31">
        <v>9.056625537877129E-2</v>
      </c>
      <c r="U66" s="31">
        <v>0.11359923281697107</v>
      </c>
      <c r="V66" s="31">
        <v>0.13616708857739587</v>
      </c>
      <c r="W66" s="31">
        <v>0.11945566973698379</v>
      </c>
      <c r="X66" s="31">
        <v>0.16809613108068563</v>
      </c>
      <c r="Y66" s="31">
        <v>0.13661398364936811</v>
      </c>
      <c r="Z66" s="31">
        <v>8.3616232727963327E-2</v>
      </c>
      <c r="AA66" s="31">
        <v>8.5208410737024287E-2</v>
      </c>
    </row>
    <row r="67" spans="1:27" s="27" customFormat="1" x14ac:dyDescent="0.25">
      <c r="A67" s="28" t="s">
        <v>134</v>
      </c>
      <c r="B67" s="28" t="s">
        <v>66</v>
      </c>
      <c r="C67" s="31" t="s">
        <v>166</v>
      </c>
      <c r="D67" s="31" t="s">
        <v>166</v>
      </c>
      <c r="E67" s="31" t="s">
        <v>166</v>
      </c>
      <c r="F67" s="31" t="s">
        <v>166</v>
      </c>
      <c r="G67" s="31" t="s">
        <v>166</v>
      </c>
      <c r="H67" s="31" t="s">
        <v>166</v>
      </c>
      <c r="I67" s="31" t="s">
        <v>166</v>
      </c>
      <c r="J67" s="31" t="s">
        <v>166</v>
      </c>
      <c r="K67" s="31" t="s">
        <v>166</v>
      </c>
      <c r="L67" s="31" t="s">
        <v>166</v>
      </c>
      <c r="M67" s="31" t="s">
        <v>166</v>
      </c>
      <c r="N67" s="31" t="s">
        <v>166</v>
      </c>
      <c r="O67" s="31" t="s">
        <v>166</v>
      </c>
      <c r="P67" s="31" t="s">
        <v>166</v>
      </c>
      <c r="Q67" s="31" t="s">
        <v>166</v>
      </c>
      <c r="R67" s="31" t="s">
        <v>166</v>
      </c>
      <c r="S67" s="31" t="s">
        <v>166</v>
      </c>
      <c r="T67" s="31" t="s">
        <v>166</v>
      </c>
      <c r="U67" s="31" t="s">
        <v>166</v>
      </c>
      <c r="V67" s="31" t="s">
        <v>166</v>
      </c>
      <c r="W67" s="31" t="s">
        <v>166</v>
      </c>
      <c r="X67" s="31" t="s">
        <v>166</v>
      </c>
      <c r="Y67" s="31" t="s">
        <v>166</v>
      </c>
      <c r="Z67" s="31" t="s">
        <v>166</v>
      </c>
      <c r="AA67" s="31" t="s">
        <v>166</v>
      </c>
    </row>
    <row r="68" spans="1:27" s="27" customFormat="1" x14ac:dyDescent="0.25">
      <c r="A68" s="28" t="s">
        <v>134</v>
      </c>
      <c r="B68" s="28" t="s">
        <v>70</v>
      </c>
      <c r="C68" s="31">
        <v>0.32764502644371574</v>
      </c>
      <c r="D68" s="31">
        <v>0.32784792733955853</v>
      </c>
      <c r="E68" s="31">
        <v>0.28917606252425238</v>
      </c>
      <c r="F68" s="31">
        <v>0.30546332173148294</v>
      </c>
      <c r="G68" s="31">
        <v>0.29438346712886104</v>
      </c>
      <c r="H68" s="31">
        <v>0.32925749873863713</v>
      </c>
      <c r="I68" s="31">
        <v>0.32264622000383225</v>
      </c>
      <c r="J68" s="31">
        <v>0.30708811558252896</v>
      </c>
      <c r="K68" s="31">
        <v>0.30825342958850854</v>
      </c>
      <c r="L68" s="31">
        <v>0.30627291118085986</v>
      </c>
      <c r="M68" s="31">
        <v>0.33141499571140232</v>
      </c>
      <c r="N68" s="31">
        <v>0.28108909167041457</v>
      </c>
      <c r="O68" s="31">
        <v>0.28556620823197637</v>
      </c>
      <c r="P68" s="31">
        <v>0.27084405757363428</v>
      </c>
      <c r="Q68" s="31">
        <v>0.31667578781858058</v>
      </c>
      <c r="R68" s="31">
        <v>0.3194531027315029</v>
      </c>
      <c r="S68" s="31">
        <v>0.29449457160580689</v>
      </c>
      <c r="T68" s="31">
        <v>0.30682277866619811</v>
      </c>
      <c r="U68" s="31">
        <v>0.29434305291936802</v>
      </c>
      <c r="V68" s="31">
        <v>0.30237240596287335</v>
      </c>
      <c r="W68" s="31">
        <v>0.2802187709627173</v>
      </c>
      <c r="X68" s="31">
        <v>0.27885403701760753</v>
      </c>
      <c r="Y68" s="31">
        <v>0.25693538497258095</v>
      </c>
      <c r="Z68" s="31">
        <v>0.28829511463368346</v>
      </c>
      <c r="AA68" s="31">
        <v>0.31299064702221135</v>
      </c>
    </row>
    <row r="69" spans="1:27" s="27" customFormat="1" x14ac:dyDescent="0.25">
      <c r="A69" s="28" t="s">
        <v>134</v>
      </c>
      <c r="B69" s="28" t="s">
        <v>69</v>
      </c>
      <c r="C69" s="31">
        <v>0.30965850204389861</v>
      </c>
      <c r="D69" s="31">
        <v>0.29687675864314439</v>
      </c>
      <c r="E69" s="31">
        <v>0.29612015190450119</v>
      </c>
      <c r="F69" s="31">
        <v>0.2845426129023601</v>
      </c>
      <c r="G69" s="31">
        <v>0.27920890577585078</v>
      </c>
      <c r="H69" s="31">
        <v>0.2869684012865889</v>
      </c>
      <c r="I69" s="31">
        <v>0.29434301061873552</v>
      </c>
      <c r="J69" s="31">
        <v>0.27396486292754424</v>
      </c>
      <c r="K69" s="31">
        <v>0.28738062309000545</v>
      </c>
      <c r="L69" s="31">
        <v>0.29069586843279482</v>
      </c>
      <c r="M69" s="31">
        <v>0.2935351182983888</v>
      </c>
      <c r="N69" s="31">
        <v>0.294345940352152</v>
      </c>
      <c r="O69" s="31">
        <v>0.28092074290290148</v>
      </c>
      <c r="P69" s="31">
        <v>0.27432308446200615</v>
      </c>
      <c r="Q69" s="31">
        <v>0.28337300100563106</v>
      </c>
      <c r="R69" s="31">
        <v>0.28935916945144019</v>
      </c>
      <c r="S69" s="31">
        <v>0.26320850037583077</v>
      </c>
      <c r="T69" s="31">
        <v>0.27553405022832372</v>
      </c>
      <c r="U69" s="31">
        <v>0.27834534757226476</v>
      </c>
      <c r="V69" s="31">
        <v>0.28079696040458429</v>
      </c>
      <c r="W69" s="31">
        <v>0.28073444089558358</v>
      </c>
      <c r="X69" s="31">
        <v>0.26911337082722608</v>
      </c>
      <c r="Y69" s="31">
        <v>0.27099073249633493</v>
      </c>
      <c r="Z69" s="31">
        <v>0.28101805416096365</v>
      </c>
      <c r="AA69" s="31">
        <v>0.289933668376881</v>
      </c>
    </row>
    <row r="70" spans="1:27" s="27" customFormat="1" x14ac:dyDescent="0.25">
      <c r="A70" s="28" t="s">
        <v>134</v>
      </c>
      <c r="B70" s="28" t="s">
        <v>36</v>
      </c>
      <c r="C70" s="31">
        <v>4.4186685489771012E-2</v>
      </c>
      <c r="D70" s="31">
        <v>4.3969366331330299E-2</v>
      </c>
      <c r="E70" s="31">
        <v>4.8847869347949956E-2</v>
      </c>
      <c r="F70" s="31">
        <v>4.6102239366217053E-2</v>
      </c>
      <c r="G70" s="31">
        <v>4.7487083227064998E-2</v>
      </c>
      <c r="H70" s="31">
        <v>0.10216086606441151</v>
      </c>
      <c r="I70" s="31">
        <v>0.1055811035244465</v>
      </c>
      <c r="J70" s="31">
        <v>0.10797985557234448</v>
      </c>
      <c r="K70" s="31">
        <v>0.10351645908612328</v>
      </c>
      <c r="L70" s="31">
        <v>0.10695049202115363</v>
      </c>
      <c r="M70" s="31">
        <v>9.8800624665946163E-2</v>
      </c>
      <c r="N70" s="31">
        <v>0.10757886907363885</v>
      </c>
      <c r="O70" s="31">
        <v>0.1038989209313548</v>
      </c>
      <c r="P70" s="31">
        <v>9.8364159485692521E-2</v>
      </c>
      <c r="Q70" s="31">
        <v>0.10951101447337593</v>
      </c>
      <c r="R70" s="31">
        <v>0.11379693905411345</v>
      </c>
      <c r="S70" s="31">
        <v>0.10942027647769227</v>
      </c>
      <c r="T70" s="31">
        <v>0.10882690715119821</v>
      </c>
      <c r="U70" s="31">
        <v>0.10929592861305182</v>
      </c>
      <c r="V70" s="31">
        <v>9.7396027000913279E-2</v>
      </c>
      <c r="W70" s="31">
        <v>0.1081862951332565</v>
      </c>
      <c r="X70" s="31">
        <v>0.10219861569712749</v>
      </c>
      <c r="Y70" s="31">
        <v>8.9435838586057553E-2</v>
      </c>
      <c r="Z70" s="31">
        <v>8.9695433802608665E-2</v>
      </c>
      <c r="AA70" s="31">
        <v>9.5516186579121115E-2</v>
      </c>
    </row>
    <row r="71" spans="1:27" s="27" customFormat="1" x14ac:dyDescent="0.25">
      <c r="A71" s="28" t="s">
        <v>134</v>
      </c>
      <c r="B71" s="28" t="s">
        <v>74</v>
      </c>
      <c r="C71" s="31" t="s">
        <v>166</v>
      </c>
      <c r="D71" s="31" t="s">
        <v>166</v>
      </c>
      <c r="E71" s="31" t="s">
        <v>166</v>
      </c>
      <c r="F71" s="31" t="s">
        <v>166</v>
      </c>
      <c r="G71" s="31" t="s">
        <v>166</v>
      </c>
      <c r="H71" s="31" t="s">
        <v>166</v>
      </c>
      <c r="I71" s="31" t="s">
        <v>166</v>
      </c>
      <c r="J71" s="31" t="s">
        <v>166</v>
      </c>
      <c r="K71" s="31" t="s">
        <v>166</v>
      </c>
      <c r="L71" s="31" t="s">
        <v>166</v>
      </c>
      <c r="M71" s="31" t="s">
        <v>166</v>
      </c>
      <c r="N71" s="31" t="s">
        <v>166</v>
      </c>
      <c r="O71" s="31" t="s">
        <v>166</v>
      </c>
      <c r="P71" s="31" t="s">
        <v>166</v>
      </c>
      <c r="Q71" s="31" t="s">
        <v>166</v>
      </c>
      <c r="R71" s="31" t="s">
        <v>166</v>
      </c>
      <c r="S71" s="31" t="s">
        <v>166</v>
      </c>
      <c r="T71" s="31" t="s">
        <v>166</v>
      </c>
      <c r="U71" s="31" t="s">
        <v>166</v>
      </c>
      <c r="V71" s="31" t="s">
        <v>166</v>
      </c>
      <c r="W71" s="31" t="s">
        <v>166</v>
      </c>
      <c r="X71" s="31" t="s">
        <v>166</v>
      </c>
      <c r="Y71" s="31" t="s">
        <v>166</v>
      </c>
      <c r="Z71" s="31" t="s">
        <v>166</v>
      </c>
      <c r="AA71" s="31" t="s">
        <v>166</v>
      </c>
    </row>
    <row r="72" spans="1:27" s="27" customFormat="1" x14ac:dyDescent="0.25">
      <c r="A72" s="28" t="s">
        <v>134</v>
      </c>
      <c r="B72" s="28" t="s">
        <v>56</v>
      </c>
      <c r="C72" s="31">
        <v>9.441194317642071E-2</v>
      </c>
      <c r="D72" s="31">
        <v>8.9078033994215072E-2</v>
      </c>
      <c r="E72" s="31">
        <v>9.6427217109018262E-2</v>
      </c>
      <c r="F72" s="31">
        <v>8.3019032916434976E-2</v>
      </c>
      <c r="G72" s="31">
        <v>8.7547879504615483E-2</v>
      </c>
      <c r="H72" s="31">
        <v>7.887232361123199E-2</v>
      </c>
      <c r="I72" s="31">
        <v>7.6611562795221314E-2</v>
      </c>
      <c r="J72" s="31">
        <v>7.3632295831667194E-2</v>
      </c>
      <c r="K72" s="31">
        <v>7.0926030506686874E-2</v>
      </c>
      <c r="L72" s="31">
        <v>6.9873365484284994E-2</v>
      </c>
      <c r="M72" s="31">
        <v>6.7472401500668397E-2</v>
      </c>
      <c r="N72" s="31">
        <v>7.0065310790183577E-2</v>
      </c>
      <c r="O72" s="31">
        <v>6.9453074139335727E-2</v>
      </c>
      <c r="P72" s="31">
        <v>6.5329030429620308E-2</v>
      </c>
      <c r="Q72" s="31">
        <v>6.9285964962378863E-2</v>
      </c>
      <c r="R72" s="31">
        <v>6.8813716580428411E-2</v>
      </c>
      <c r="S72" s="31">
        <v>6.6928046959423948E-2</v>
      </c>
      <c r="T72" s="31">
        <v>6.6501669670381111E-2</v>
      </c>
      <c r="U72" s="31">
        <v>6.623140317623101E-2</v>
      </c>
      <c r="V72" s="31">
        <v>6.159403789706152E-2</v>
      </c>
      <c r="W72" s="31">
        <v>6.5696006105171414E-2</v>
      </c>
      <c r="X72" s="31">
        <v>6.4548539513923031E-2</v>
      </c>
      <c r="Y72" s="31">
        <v>5.6606271953069741E-2</v>
      </c>
      <c r="Z72" s="31">
        <v>5.6206831588958464E-2</v>
      </c>
      <c r="AA72" s="31">
        <v>5.6743663997930946E-2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31" t="s">
        <v>166</v>
      </c>
      <c r="D76" s="31" t="s">
        <v>166</v>
      </c>
      <c r="E76" s="31" t="s">
        <v>166</v>
      </c>
      <c r="F76" s="31" t="s">
        <v>166</v>
      </c>
      <c r="G76" s="31" t="s">
        <v>166</v>
      </c>
      <c r="H76" s="31" t="s">
        <v>166</v>
      </c>
      <c r="I76" s="31" t="s">
        <v>166</v>
      </c>
      <c r="J76" s="31" t="s">
        <v>166</v>
      </c>
      <c r="K76" s="31" t="s">
        <v>166</v>
      </c>
      <c r="L76" s="31" t="s">
        <v>166</v>
      </c>
      <c r="M76" s="31" t="s">
        <v>166</v>
      </c>
      <c r="N76" s="31" t="s">
        <v>166</v>
      </c>
      <c r="O76" s="31" t="s">
        <v>166</v>
      </c>
      <c r="P76" s="31" t="s">
        <v>166</v>
      </c>
      <c r="Q76" s="31" t="s">
        <v>166</v>
      </c>
      <c r="R76" s="31" t="s">
        <v>166</v>
      </c>
      <c r="S76" s="31" t="s">
        <v>166</v>
      </c>
      <c r="T76" s="31" t="s">
        <v>166</v>
      </c>
      <c r="U76" s="31" t="s">
        <v>166</v>
      </c>
      <c r="V76" s="31" t="s">
        <v>166</v>
      </c>
      <c r="W76" s="31" t="s">
        <v>166</v>
      </c>
      <c r="X76" s="31" t="s">
        <v>166</v>
      </c>
      <c r="Y76" s="31" t="s">
        <v>166</v>
      </c>
      <c r="Z76" s="31" t="s">
        <v>166</v>
      </c>
      <c r="AA76" s="31" t="s">
        <v>166</v>
      </c>
    </row>
    <row r="77" spans="1:27" s="27" customFormat="1" x14ac:dyDescent="0.25">
      <c r="A77" s="28" t="s">
        <v>135</v>
      </c>
      <c r="B77" s="28" t="s">
        <v>72</v>
      </c>
      <c r="C77" s="31" t="s">
        <v>166</v>
      </c>
      <c r="D77" s="31" t="s">
        <v>166</v>
      </c>
      <c r="E77" s="31" t="s">
        <v>166</v>
      </c>
      <c r="F77" s="31" t="s">
        <v>166</v>
      </c>
      <c r="G77" s="31" t="s">
        <v>166</v>
      </c>
      <c r="H77" s="31" t="s">
        <v>166</v>
      </c>
      <c r="I77" s="31" t="s">
        <v>166</v>
      </c>
      <c r="J77" s="31" t="s">
        <v>166</v>
      </c>
      <c r="K77" s="31" t="s">
        <v>166</v>
      </c>
      <c r="L77" s="31" t="s">
        <v>166</v>
      </c>
      <c r="M77" s="31" t="s">
        <v>166</v>
      </c>
      <c r="N77" s="31" t="s">
        <v>166</v>
      </c>
      <c r="O77" s="31" t="s">
        <v>166</v>
      </c>
      <c r="P77" s="31" t="s">
        <v>166</v>
      </c>
      <c r="Q77" s="31" t="s">
        <v>166</v>
      </c>
      <c r="R77" s="31" t="s">
        <v>166</v>
      </c>
      <c r="S77" s="31" t="s">
        <v>166</v>
      </c>
      <c r="T77" s="31" t="s">
        <v>166</v>
      </c>
      <c r="U77" s="31" t="s">
        <v>166</v>
      </c>
      <c r="V77" s="31" t="s">
        <v>166</v>
      </c>
      <c r="W77" s="31" t="s">
        <v>166</v>
      </c>
      <c r="X77" s="31" t="s">
        <v>166</v>
      </c>
      <c r="Y77" s="31" t="s">
        <v>166</v>
      </c>
      <c r="Z77" s="31" t="s">
        <v>166</v>
      </c>
      <c r="AA77" s="31" t="s">
        <v>166</v>
      </c>
    </row>
    <row r="78" spans="1:27" s="27" customFormat="1" x14ac:dyDescent="0.25">
      <c r="A78" s="28" t="s">
        <v>135</v>
      </c>
      <c r="B78" s="28" t="s">
        <v>20</v>
      </c>
      <c r="C78" s="31">
        <v>0</v>
      </c>
      <c r="D78" s="31">
        <v>5.727206700020359E-7</v>
      </c>
      <c r="E78" s="31">
        <v>8.3796560304493575E-7</v>
      </c>
      <c r="F78" s="31">
        <v>8.4994820873737465E-7</v>
      </c>
      <c r="G78" s="31">
        <v>7.5462447523827418E-7</v>
      </c>
      <c r="H78" s="31">
        <v>7.5666225109532198E-7</v>
      </c>
      <c r="I78" s="31">
        <v>7.599820232470643E-7</v>
      </c>
      <c r="J78" s="31">
        <v>1.1595846115729488E-6</v>
      </c>
      <c r="K78" s="31">
        <v>1.2283418062739525E-6</v>
      </c>
      <c r="L78" s="31">
        <v>1.5471606898004883E-6</v>
      </c>
      <c r="M78" s="31">
        <v>1.5009096496779468E-6</v>
      </c>
      <c r="N78" s="31">
        <v>1.8882628550301506E-6</v>
      </c>
      <c r="O78" s="31">
        <v>1.8759051427456964E-6</v>
      </c>
      <c r="P78" s="31">
        <v>1.853313114774564E-6</v>
      </c>
      <c r="Q78" s="31">
        <v>1.7798811595366992E-6</v>
      </c>
      <c r="R78" s="31">
        <v>1.7506966319413126E-6</v>
      </c>
      <c r="S78" s="31">
        <v>2.5922212380711432E-6</v>
      </c>
      <c r="T78" s="31">
        <v>2.6167922155839033E-6</v>
      </c>
      <c r="U78" s="31">
        <v>2.7894999143321848E-6</v>
      </c>
      <c r="V78" s="31">
        <v>2.632665036088321E-6</v>
      </c>
      <c r="W78" s="31">
        <v>3.4205367044855556E-6</v>
      </c>
      <c r="X78" s="31">
        <v>3.6504126260740172E-6</v>
      </c>
      <c r="Y78" s="31">
        <v>3.5553452651592505E-6</v>
      </c>
      <c r="Z78" s="31">
        <v>3.4538994728675717E-6</v>
      </c>
      <c r="AA78" s="31">
        <v>3.4861318828267437E-6</v>
      </c>
    </row>
    <row r="79" spans="1:27" s="27" customFormat="1" x14ac:dyDescent="0.25">
      <c r="A79" s="28" t="s">
        <v>135</v>
      </c>
      <c r="B79" s="28" t="s">
        <v>32</v>
      </c>
      <c r="C79" s="31" t="s">
        <v>166</v>
      </c>
      <c r="D79" s="31" t="s">
        <v>166</v>
      </c>
      <c r="E79" s="31" t="s">
        <v>166</v>
      </c>
      <c r="F79" s="31" t="s">
        <v>166</v>
      </c>
      <c r="G79" s="31" t="s">
        <v>166</v>
      </c>
      <c r="H79" s="31" t="s">
        <v>166</v>
      </c>
      <c r="I79" s="31" t="s">
        <v>166</v>
      </c>
      <c r="J79" s="31" t="s">
        <v>166</v>
      </c>
      <c r="K79" s="31" t="s">
        <v>166</v>
      </c>
      <c r="L79" s="31" t="s">
        <v>166</v>
      </c>
      <c r="M79" s="31" t="s">
        <v>166</v>
      </c>
      <c r="N79" s="31" t="s">
        <v>166</v>
      </c>
      <c r="O79" s="31" t="s">
        <v>166</v>
      </c>
      <c r="P79" s="31" t="s">
        <v>166</v>
      </c>
      <c r="Q79" s="31" t="s">
        <v>166</v>
      </c>
      <c r="R79" s="31" t="s">
        <v>166</v>
      </c>
      <c r="S79" s="31" t="s">
        <v>166</v>
      </c>
      <c r="T79" s="31" t="s">
        <v>166</v>
      </c>
      <c r="U79" s="31" t="s">
        <v>166</v>
      </c>
      <c r="V79" s="31" t="s">
        <v>166</v>
      </c>
      <c r="W79" s="31" t="s">
        <v>166</v>
      </c>
      <c r="X79" s="31" t="s">
        <v>166</v>
      </c>
      <c r="Y79" s="31" t="s">
        <v>166</v>
      </c>
      <c r="Z79" s="31" t="s">
        <v>166</v>
      </c>
      <c r="AA79" s="31" t="s">
        <v>166</v>
      </c>
    </row>
    <row r="80" spans="1:27" s="27" customFormat="1" x14ac:dyDescent="0.25">
      <c r="A80" s="28" t="s">
        <v>135</v>
      </c>
      <c r="B80" s="28" t="s">
        <v>67</v>
      </c>
      <c r="C80" s="31">
        <v>8.6561530565956323E-7</v>
      </c>
      <c r="D80" s="31">
        <v>5.1080312468583193E-7</v>
      </c>
      <c r="E80" s="31">
        <v>1.734208621631724E-4</v>
      </c>
      <c r="F80" s="31">
        <v>8.4371122401609714E-7</v>
      </c>
      <c r="G80" s="31">
        <v>5.7409209674113356E-7</v>
      </c>
      <c r="H80" s="31">
        <v>3.9314251296915139E-4</v>
      </c>
      <c r="I80" s="31">
        <v>8.3254020430983415E-5</v>
      </c>
      <c r="J80" s="31">
        <v>6.5011537392891804E-4</v>
      </c>
      <c r="K80" s="31">
        <v>2.2639020013543845E-4</v>
      </c>
      <c r="L80" s="31">
        <v>2.740040728769324E-3</v>
      </c>
      <c r="M80" s="31">
        <v>1.8230182125170053E-3</v>
      </c>
      <c r="N80" s="31">
        <v>8.2467108337290883E-3</v>
      </c>
      <c r="O80" s="31">
        <v>6.9817217369231958E-3</v>
      </c>
      <c r="P80" s="31">
        <v>1.6418109643783482E-2</v>
      </c>
      <c r="Q80" s="31">
        <v>1.0875133222713738E-2</v>
      </c>
      <c r="R80" s="31">
        <v>1.2730481201959198E-2</v>
      </c>
      <c r="S80" s="31">
        <v>1.2200483932374833E-2</v>
      </c>
      <c r="T80" s="31">
        <v>6.2707681797361439E-3</v>
      </c>
      <c r="U80" s="31">
        <v>3.4265009895092846E-2</v>
      </c>
      <c r="V80" s="31">
        <v>8.0222709696733729E-2</v>
      </c>
      <c r="W80" s="31">
        <v>4.8104081134876735E-2</v>
      </c>
      <c r="X80" s="31">
        <v>7.41152618148469E-2</v>
      </c>
      <c r="Y80" s="31">
        <v>0.103044944691895</v>
      </c>
      <c r="Z80" s="31">
        <v>6.9403037595733422E-2</v>
      </c>
      <c r="AA80" s="31">
        <v>6.3465002386168978E-2</v>
      </c>
    </row>
    <row r="81" spans="1:27" s="27" customFormat="1" x14ac:dyDescent="0.25">
      <c r="A81" s="28" t="s">
        <v>135</v>
      </c>
      <c r="B81" s="28" t="s">
        <v>66</v>
      </c>
      <c r="C81" s="31">
        <v>0.37530922324908889</v>
      </c>
      <c r="D81" s="31">
        <v>0.56695487571444514</v>
      </c>
      <c r="E81" s="31">
        <v>0.42205715776220082</v>
      </c>
      <c r="F81" s="31">
        <v>0.42989154646060618</v>
      </c>
      <c r="G81" s="31">
        <v>0.51607948480679888</v>
      </c>
      <c r="H81" s="31">
        <v>0.46898908301984082</v>
      </c>
      <c r="I81" s="31">
        <v>0.47266278686745961</v>
      </c>
      <c r="J81" s="31">
        <v>0.52173492078445416</v>
      </c>
      <c r="K81" s="31">
        <v>0.46501779460659665</v>
      </c>
      <c r="L81" s="31">
        <v>0.37322109706150086</v>
      </c>
      <c r="M81" s="31">
        <v>0.56826410962105933</v>
      </c>
      <c r="N81" s="31">
        <v>0.41770917689902198</v>
      </c>
      <c r="O81" s="31">
        <v>0.42749529352635068</v>
      </c>
      <c r="P81" s="31">
        <v>0.51320103822013741</v>
      </c>
      <c r="Q81" s="31">
        <v>0.46892122025382044</v>
      </c>
      <c r="R81" s="31">
        <v>0.46725261140356328</v>
      </c>
      <c r="S81" s="31">
        <v>0.51881948903463093</v>
      </c>
      <c r="T81" s="31">
        <v>0.46241770093723761</v>
      </c>
      <c r="U81" s="31">
        <v>0.37377242627557183</v>
      </c>
      <c r="V81" s="31">
        <v>0.56064217147598638</v>
      </c>
      <c r="W81" s="31">
        <v>0.41536923814257681</v>
      </c>
      <c r="X81" s="31">
        <v>0.4250990474104655</v>
      </c>
      <c r="Y81" s="31">
        <v>0.51294628083392868</v>
      </c>
      <c r="Z81" s="31">
        <v>0.46375421897158225</v>
      </c>
      <c r="AA81" s="31">
        <v>0.46462859679377272</v>
      </c>
    </row>
    <row r="82" spans="1:27" s="27" customFormat="1" x14ac:dyDescent="0.25">
      <c r="A82" s="28" t="s">
        <v>135</v>
      </c>
      <c r="B82" s="28" t="s">
        <v>70</v>
      </c>
      <c r="C82" s="31">
        <v>0.35766427356027952</v>
      </c>
      <c r="D82" s="31">
        <v>0.43053948310065188</v>
      </c>
      <c r="E82" s="31">
        <v>0.42591896513010319</v>
      </c>
      <c r="F82" s="31">
        <v>0.43147035316226168</v>
      </c>
      <c r="G82" s="31">
        <v>0.457734367612747</v>
      </c>
      <c r="H82" s="31">
        <v>0.45468333775986053</v>
      </c>
      <c r="I82" s="31">
        <v>0.39329696390831681</v>
      </c>
      <c r="J82" s="31">
        <v>0.41100010055478392</v>
      </c>
      <c r="K82" s="31">
        <v>0.40292761424507406</v>
      </c>
      <c r="L82" s="31">
        <v>0.39074870962354741</v>
      </c>
      <c r="M82" s="31">
        <v>0.41859562478634921</v>
      </c>
      <c r="N82" s="31">
        <v>0.3843958415084312</v>
      </c>
      <c r="O82" s="31">
        <v>0.37907220088205967</v>
      </c>
      <c r="P82" s="31">
        <v>0.40134978640065494</v>
      </c>
      <c r="Q82" s="31">
        <v>0.41986852564586924</v>
      </c>
      <c r="R82" s="31">
        <v>0.43241126936261454</v>
      </c>
      <c r="S82" s="31">
        <v>0.38214855868526731</v>
      </c>
      <c r="T82" s="31">
        <v>0.37949463352775314</v>
      </c>
      <c r="U82" s="31">
        <v>0.35882836171772459</v>
      </c>
      <c r="V82" s="31">
        <v>0.36604658156223741</v>
      </c>
      <c r="W82" s="31">
        <v>0.36031455763338316</v>
      </c>
      <c r="X82" s="31">
        <v>0.35894286716170448</v>
      </c>
      <c r="Y82" s="31">
        <v>0.37452725654116686</v>
      </c>
      <c r="Z82" s="31">
        <v>0.38792846384268093</v>
      </c>
      <c r="AA82" s="31">
        <v>0.42415745836484942</v>
      </c>
    </row>
    <row r="83" spans="1:27" s="27" customFormat="1" x14ac:dyDescent="0.25">
      <c r="A83" s="28" t="s">
        <v>135</v>
      </c>
      <c r="B83" s="28" t="s">
        <v>69</v>
      </c>
      <c r="C83" s="31" t="s">
        <v>166</v>
      </c>
      <c r="D83" s="31" t="s">
        <v>166</v>
      </c>
      <c r="E83" s="31" t="s">
        <v>166</v>
      </c>
      <c r="F83" s="31" t="s">
        <v>166</v>
      </c>
      <c r="G83" s="31" t="s">
        <v>166</v>
      </c>
      <c r="H83" s="31" t="s">
        <v>166</v>
      </c>
      <c r="I83" s="31" t="s">
        <v>166</v>
      </c>
      <c r="J83" s="31" t="s">
        <v>166</v>
      </c>
      <c r="K83" s="31" t="s">
        <v>166</v>
      </c>
      <c r="L83" s="31" t="s">
        <v>166</v>
      </c>
      <c r="M83" s="31" t="s">
        <v>166</v>
      </c>
      <c r="N83" s="31" t="s">
        <v>166</v>
      </c>
      <c r="O83" s="31" t="s">
        <v>166</v>
      </c>
      <c r="P83" s="31" t="s">
        <v>166</v>
      </c>
      <c r="Q83" s="31" t="s">
        <v>166</v>
      </c>
      <c r="R83" s="31" t="s">
        <v>166</v>
      </c>
      <c r="S83" s="31">
        <v>0.20694539471592877</v>
      </c>
      <c r="T83" s="31">
        <v>0.22187583680090739</v>
      </c>
      <c r="U83" s="31">
        <v>0.22803973360164481</v>
      </c>
      <c r="V83" s="31">
        <v>0.22356974061599583</v>
      </c>
      <c r="W83" s="31">
        <v>0.22461443683409438</v>
      </c>
      <c r="X83" s="31">
        <v>0.2258335159817344</v>
      </c>
      <c r="Y83" s="31">
        <v>0.20590711567732117</v>
      </c>
      <c r="Z83" s="31">
        <v>0.22135200913242006</v>
      </c>
      <c r="AA83" s="31">
        <v>0.2143306392694064</v>
      </c>
    </row>
    <row r="84" spans="1:27" s="27" customFormat="1" x14ac:dyDescent="0.25">
      <c r="A84" s="28" t="s">
        <v>135</v>
      </c>
      <c r="B84" s="28" t="s">
        <v>36</v>
      </c>
      <c r="C84" s="31" t="s">
        <v>166</v>
      </c>
      <c r="D84" s="31" t="s">
        <v>166</v>
      </c>
      <c r="E84" s="31" t="s">
        <v>166</v>
      </c>
      <c r="F84" s="31" t="s">
        <v>166</v>
      </c>
      <c r="G84" s="31" t="s">
        <v>166</v>
      </c>
      <c r="H84" s="31" t="s">
        <v>166</v>
      </c>
      <c r="I84" s="31" t="s">
        <v>166</v>
      </c>
      <c r="J84" s="31" t="s">
        <v>166</v>
      </c>
      <c r="K84" s="31" t="s">
        <v>166</v>
      </c>
      <c r="L84" s="31" t="s">
        <v>166</v>
      </c>
      <c r="M84" s="31" t="s">
        <v>166</v>
      </c>
      <c r="N84" s="31" t="s">
        <v>166</v>
      </c>
      <c r="O84" s="31" t="s">
        <v>166</v>
      </c>
      <c r="P84" s="31" t="s">
        <v>166</v>
      </c>
      <c r="Q84" s="31" t="s">
        <v>166</v>
      </c>
      <c r="R84" s="31" t="s">
        <v>166</v>
      </c>
      <c r="S84" s="31" t="s">
        <v>166</v>
      </c>
      <c r="T84" s="31" t="s">
        <v>166</v>
      </c>
      <c r="U84" s="31" t="s">
        <v>166</v>
      </c>
      <c r="V84" s="31" t="s">
        <v>166</v>
      </c>
      <c r="W84" s="31" t="s">
        <v>166</v>
      </c>
      <c r="X84" s="31" t="s">
        <v>166</v>
      </c>
      <c r="Y84" s="31" t="s">
        <v>166</v>
      </c>
      <c r="Z84" s="31" t="s">
        <v>166</v>
      </c>
      <c r="AA84" s="31" t="s">
        <v>166</v>
      </c>
    </row>
    <row r="85" spans="1:27" s="27" customFormat="1" x14ac:dyDescent="0.25">
      <c r="A85" s="28" t="s">
        <v>135</v>
      </c>
      <c r="B85" s="28" t="s">
        <v>74</v>
      </c>
      <c r="C85" s="31" t="s">
        <v>166</v>
      </c>
      <c r="D85" s="31" t="s">
        <v>166</v>
      </c>
      <c r="E85" s="31" t="s">
        <v>166</v>
      </c>
      <c r="F85" s="31" t="s">
        <v>166</v>
      </c>
      <c r="G85" s="31" t="s">
        <v>166</v>
      </c>
      <c r="H85" s="31" t="s">
        <v>166</v>
      </c>
      <c r="I85" s="31" t="s">
        <v>166</v>
      </c>
      <c r="J85" s="31" t="s">
        <v>166</v>
      </c>
      <c r="K85" s="31" t="s">
        <v>166</v>
      </c>
      <c r="L85" s="31">
        <v>0.24886226624570154</v>
      </c>
      <c r="M85" s="31">
        <v>0.2607029940486511</v>
      </c>
      <c r="N85" s="31">
        <v>0.23449668888980021</v>
      </c>
      <c r="O85" s="31">
        <v>0.23113666063693614</v>
      </c>
      <c r="P85" s="31">
        <v>0.21586182682704613</v>
      </c>
      <c r="Q85" s="31">
        <v>0.25377110200532205</v>
      </c>
      <c r="R85" s="31">
        <v>0.26430705265487342</v>
      </c>
      <c r="S85" s="31">
        <v>0.21841620514946491</v>
      </c>
      <c r="T85" s="31">
        <v>0.24030643304246155</v>
      </c>
      <c r="U85" s="31">
        <v>0.249371347887925</v>
      </c>
      <c r="V85" s="31">
        <v>0.17529541537117349</v>
      </c>
      <c r="W85" s="31">
        <v>0.2303844824938272</v>
      </c>
      <c r="X85" s="31">
        <v>0.22669008418939623</v>
      </c>
      <c r="Y85" s="31">
        <v>0.18022002571360074</v>
      </c>
      <c r="Z85" s="31">
        <v>0.18871965634183419</v>
      </c>
      <c r="AA85" s="31">
        <v>0.21157231416126585</v>
      </c>
    </row>
    <row r="86" spans="1:27" s="27" customFormat="1" x14ac:dyDescent="0.25">
      <c r="A86" s="28" t="s">
        <v>135</v>
      </c>
      <c r="B86" s="28" t="s">
        <v>56</v>
      </c>
      <c r="C86" s="31">
        <v>3.1827107762557082E-3</v>
      </c>
      <c r="D86" s="31">
        <v>6.135899212018325E-3</v>
      </c>
      <c r="E86" s="31">
        <v>3.0404490452469908E-2</v>
      </c>
      <c r="F86" s="31">
        <v>2.33780825426298E-2</v>
      </c>
      <c r="G86" s="31">
        <v>1.4424294145895456E-2</v>
      </c>
      <c r="H86" s="31">
        <v>6.9629481531199994E-3</v>
      </c>
      <c r="I86" s="31">
        <v>2.3728278855282793E-3</v>
      </c>
      <c r="J86" s="31">
        <v>6.0146236011693673E-2</v>
      </c>
      <c r="K86" s="31">
        <v>5.1531035701570888E-2</v>
      </c>
      <c r="L86" s="31">
        <v>6.8094697884530528E-2</v>
      </c>
      <c r="M86" s="31">
        <v>6.8902776509275745E-2</v>
      </c>
      <c r="N86" s="31">
        <v>6.9202901734262939E-2</v>
      </c>
      <c r="O86" s="31">
        <v>6.4848416871024536E-2</v>
      </c>
      <c r="P86" s="31">
        <v>6.0694042191449915E-2</v>
      </c>
      <c r="Q86" s="31">
        <v>6.7648581354922799E-2</v>
      </c>
      <c r="R86" s="31">
        <v>6.8645485549583954E-2</v>
      </c>
      <c r="S86" s="31">
        <v>6.5319581016320821E-2</v>
      </c>
      <c r="T86" s="31">
        <v>6.3817898410500354E-2</v>
      </c>
      <c r="U86" s="31">
        <v>6.8079722416573812E-2</v>
      </c>
      <c r="V86" s="31">
        <v>5.5502425181892176E-2</v>
      </c>
      <c r="W86" s="31">
        <v>6.7668535929842191E-2</v>
      </c>
      <c r="X86" s="31">
        <v>6.2874367038004378E-2</v>
      </c>
      <c r="Y86" s="31">
        <v>5.6919708928908117E-2</v>
      </c>
      <c r="Z86" s="31">
        <v>5.8151277631932626E-2</v>
      </c>
      <c r="AA86" s="31">
        <v>6.078112339934065E-2</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32">
        <v>8.6802259341796736E-2</v>
      </c>
      <c r="D92" s="32">
        <v>5.1558591860566258E-2</v>
      </c>
      <c r="E92" s="32">
        <v>5.2726931766591739E-2</v>
      </c>
      <c r="F92" s="32">
        <v>5.8014236579368515E-2</v>
      </c>
      <c r="G92" s="32">
        <v>6.4204383561972042E-2</v>
      </c>
      <c r="H92" s="32">
        <v>0.1387876898897791</v>
      </c>
      <c r="I92" s="32">
        <v>0.14023360249542591</v>
      </c>
      <c r="J92" s="32">
        <v>0.13410889517588503</v>
      </c>
      <c r="K92" s="32">
        <v>0.13273550445523705</v>
      </c>
      <c r="L92" s="32">
        <v>0.13581324070038489</v>
      </c>
      <c r="M92" s="32">
        <v>0.13473473094116795</v>
      </c>
      <c r="N92" s="32">
        <v>0.14198072701246398</v>
      </c>
      <c r="O92" s="32">
        <v>0.13557931451260755</v>
      </c>
      <c r="P92" s="32">
        <v>0.12946972774763313</v>
      </c>
      <c r="Q92" s="32">
        <v>0.14457590690031139</v>
      </c>
      <c r="R92" s="32">
        <v>0.14626407133071043</v>
      </c>
      <c r="S92" s="32">
        <v>0.13484196497941645</v>
      </c>
      <c r="T92" s="32">
        <v>0.13979507196001281</v>
      </c>
      <c r="U92" s="32">
        <v>0.14345945800447246</v>
      </c>
      <c r="V92" s="32">
        <v>0.13707880604078954</v>
      </c>
      <c r="W92" s="32">
        <v>0.14567061311780083</v>
      </c>
      <c r="X92" s="32">
        <v>0.14931312990887458</v>
      </c>
      <c r="Y92" s="32">
        <v>0.14047018515132875</v>
      </c>
      <c r="Z92" s="32">
        <v>0.14339141401605338</v>
      </c>
      <c r="AA92" s="32">
        <v>0.14659653194548611</v>
      </c>
    </row>
    <row r="93" spans="1:27" collapsed="1" x14ac:dyDescent="0.25">
      <c r="A93" s="28" t="s">
        <v>40</v>
      </c>
      <c r="B93" s="28" t="s">
        <v>122</v>
      </c>
      <c r="C93" s="32">
        <v>7.3968170769389153E-3</v>
      </c>
      <c r="D93" s="32">
        <v>5.0373508943591841E-2</v>
      </c>
      <c r="E93" s="32">
        <v>7.1921363168194377E-2</v>
      </c>
      <c r="F93" s="32">
        <v>9.2433419863745578E-2</v>
      </c>
      <c r="G93" s="32">
        <v>9.3910840651723046E-2</v>
      </c>
      <c r="H93" s="32">
        <v>0.18133058660397827</v>
      </c>
      <c r="I93" s="32">
        <v>0.21216565412775937</v>
      </c>
      <c r="J93" s="32">
        <v>0.22074546078174676</v>
      </c>
      <c r="K93" s="32">
        <v>0.23806079640251648</v>
      </c>
      <c r="L93" s="32">
        <v>0.27271751395668525</v>
      </c>
      <c r="M93" s="32">
        <v>0.2986945958223981</v>
      </c>
      <c r="N93" s="32">
        <v>0.29881009106665246</v>
      </c>
      <c r="O93" s="32">
        <v>0.28603767893968179</v>
      </c>
      <c r="P93" s="32">
        <v>0.27149343166329087</v>
      </c>
      <c r="Q93" s="32">
        <v>0.33266661543583242</v>
      </c>
      <c r="R93" s="32">
        <v>0.33512143945223544</v>
      </c>
      <c r="S93" s="32">
        <v>0.31803778733415283</v>
      </c>
      <c r="T93" s="32">
        <v>0.32060247528070623</v>
      </c>
      <c r="U93" s="32">
        <v>0.33190205422436009</v>
      </c>
      <c r="V93" s="32">
        <v>0.30824683892893312</v>
      </c>
      <c r="W93" s="32">
        <v>0.32557668730841699</v>
      </c>
      <c r="X93" s="32">
        <v>0.33315417017900428</v>
      </c>
      <c r="Y93" s="32">
        <v>0.28486444405692007</v>
      </c>
      <c r="Z93" s="32">
        <v>0.29788369912851675</v>
      </c>
      <c r="AA93" s="32">
        <v>0.30236542078892709</v>
      </c>
    </row>
    <row r="94" spans="1:27" x14ac:dyDescent="0.25">
      <c r="A94" s="28" t="s">
        <v>40</v>
      </c>
      <c r="B94" s="28" t="s">
        <v>76</v>
      </c>
      <c r="C94" s="32">
        <v>6.8234108956941736E-2</v>
      </c>
      <c r="D94" s="32">
        <v>6.7402037622609628E-2</v>
      </c>
      <c r="E94" s="32">
        <v>7.458983258552955E-2</v>
      </c>
      <c r="F94" s="32">
        <v>8.4529134670079248E-2</v>
      </c>
      <c r="G94" s="32">
        <v>0.10197348234611274</v>
      </c>
      <c r="H94" s="32">
        <v>9.4278062094487289E-2</v>
      </c>
      <c r="I94" s="32">
        <v>9.0751676114147223E-2</v>
      </c>
      <c r="J94" s="32">
        <v>8.7678013821116674E-2</v>
      </c>
      <c r="K94" s="32">
        <v>8.2985280002943321E-2</v>
      </c>
      <c r="L94" s="32">
        <v>8.1813869475579892E-2</v>
      </c>
      <c r="M94" s="32">
        <v>7.9132646345462312E-2</v>
      </c>
      <c r="N94" s="32">
        <v>8.0361432100191574E-2</v>
      </c>
      <c r="O94" s="32">
        <v>7.9261092064740607E-2</v>
      </c>
      <c r="P94" s="32">
        <v>7.5917862390530097E-2</v>
      </c>
      <c r="Q94" s="32">
        <v>8.0833163712053221E-2</v>
      </c>
      <c r="R94" s="32">
        <v>8.0295251758598335E-2</v>
      </c>
      <c r="S94" s="32">
        <v>7.7673481525370597E-2</v>
      </c>
      <c r="T94" s="32">
        <v>7.7178601535206712E-2</v>
      </c>
      <c r="U94" s="32">
        <v>7.7064677109464366E-2</v>
      </c>
      <c r="V94" s="32">
        <v>7.5024212642830351E-2</v>
      </c>
      <c r="W94" s="32">
        <v>7.6699837577770782E-2</v>
      </c>
      <c r="X94" s="32">
        <v>7.6403642819791937E-2</v>
      </c>
      <c r="Y94" s="32">
        <v>7.1956551085719647E-2</v>
      </c>
      <c r="Z94" s="32">
        <v>7.2386128428389332E-2</v>
      </c>
      <c r="AA94" s="32">
        <v>7.2978155803638464E-2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32" t="s">
        <v>166</v>
      </c>
      <c r="D97" s="32" t="s">
        <v>166</v>
      </c>
      <c r="E97" s="32" t="s">
        <v>166</v>
      </c>
      <c r="F97" s="32" t="s">
        <v>166</v>
      </c>
      <c r="G97" s="32" t="s">
        <v>166</v>
      </c>
      <c r="H97" s="32" t="s">
        <v>166</v>
      </c>
      <c r="I97" s="32" t="s">
        <v>166</v>
      </c>
      <c r="J97" s="32" t="s">
        <v>166</v>
      </c>
      <c r="K97" s="32" t="s">
        <v>166</v>
      </c>
      <c r="L97" s="32" t="s">
        <v>166</v>
      </c>
      <c r="M97" s="32" t="s">
        <v>166</v>
      </c>
      <c r="N97" s="32">
        <v>0.15656882406648279</v>
      </c>
      <c r="O97" s="32">
        <v>0.14958871904451587</v>
      </c>
      <c r="P97" s="32">
        <v>0.14758103214667986</v>
      </c>
      <c r="Q97" s="32">
        <v>0.15838489554295432</v>
      </c>
      <c r="R97" s="32">
        <v>0.15829049794629807</v>
      </c>
      <c r="S97" s="32">
        <v>0.15405635930539743</v>
      </c>
      <c r="T97" s="32">
        <v>0.15448669650969407</v>
      </c>
      <c r="U97" s="32">
        <v>0.16089732985860325</v>
      </c>
      <c r="V97" s="32">
        <v>0.15486931321142808</v>
      </c>
      <c r="W97" s="32">
        <v>0.15791856433187099</v>
      </c>
      <c r="X97" s="32">
        <v>0.15800279174862109</v>
      </c>
      <c r="Y97" s="32">
        <v>0.15225370626901927</v>
      </c>
      <c r="Z97" s="32">
        <v>0.15782682501709858</v>
      </c>
      <c r="AA97" s="32">
        <v>0.15726781539053311</v>
      </c>
    </row>
    <row r="98" spans="1:27" x14ac:dyDescent="0.25">
      <c r="A98" s="28" t="s">
        <v>131</v>
      </c>
      <c r="B98" s="28" t="s">
        <v>122</v>
      </c>
      <c r="C98" s="32">
        <v>5.4237675853446403E-3</v>
      </c>
      <c r="D98" s="32">
        <v>5.2664353392041723E-2</v>
      </c>
      <c r="E98" s="32">
        <v>6.417262421178517E-2</v>
      </c>
      <c r="F98" s="32">
        <v>9.4968414307119942E-2</v>
      </c>
      <c r="G98" s="32">
        <v>9.0996684059937286E-2</v>
      </c>
      <c r="H98" s="32">
        <v>0.19013085468675794</v>
      </c>
      <c r="I98" s="32">
        <v>0.22382667153943414</v>
      </c>
      <c r="J98" s="32">
        <v>0.23689338890852299</v>
      </c>
      <c r="K98" s="32">
        <v>0.2502911885584379</v>
      </c>
      <c r="L98" s="32">
        <v>0.2850415553929504</v>
      </c>
      <c r="M98" s="32">
        <v>0.31275931583619349</v>
      </c>
      <c r="N98" s="32">
        <v>0.31153894129812759</v>
      </c>
      <c r="O98" s="32">
        <v>0.29790951250239844</v>
      </c>
      <c r="P98" s="32">
        <v>0.28419954850387352</v>
      </c>
      <c r="Q98" s="32">
        <v>0.34789171344238662</v>
      </c>
      <c r="R98" s="32">
        <v>0.34961665514495466</v>
      </c>
      <c r="S98" s="32">
        <v>0.34190129726970186</v>
      </c>
      <c r="T98" s="32">
        <v>0.33685200338567356</v>
      </c>
      <c r="U98" s="32">
        <v>0.34849575618871498</v>
      </c>
      <c r="V98" s="32">
        <v>0.33169231698570467</v>
      </c>
      <c r="W98" s="32">
        <v>0.33038561550701695</v>
      </c>
      <c r="X98" s="32">
        <v>0.34581111515852436</v>
      </c>
      <c r="Y98" s="32">
        <v>0.29052995301881424</v>
      </c>
      <c r="Z98" s="32">
        <v>0.30320373221779168</v>
      </c>
      <c r="AA98" s="32">
        <v>0.30817620303133064</v>
      </c>
    </row>
    <row r="99" spans="1:27" x14ac:dyDescent="0.25">
      <c r="A99" s="28" t="s">
        <v>131</v>
      </c>
      <c r="B99" s="28" t="s">
        <v>76</v>
      </c>
      <c r="C99" s="32">
        <v>3.46285628299434E-2</v>
      </c>
      <c r="D99" s="32">
        <v>5.0479974531196417E-2</v>
      </c>
      <c r="E99" s="32">
        <v>4.7793529195191864E-2</v>
      </c>
      <c r="F99" s="32">
        <v>7.2418802280112451E-2</v>
      </c>
      <c r="G99" s="32">
        <v>0.10243579016492917</v>
      </c>
      <c r="H99" s="32">
        <v>9.2961881776313066E-2</v>
      </c>
      <c r="I99" s="32">
        <v>9.0965315004864516E-2</v>
      </c>
      <c r="J99" s="32">
        <v>8.7182627809112651E-2</v>
      </c>
      <c r="K99" s="32">
        <v>8.2234857005189427E-2</v>
      </c>
      <c r="L99" s="32">
        <v>8.2056114155453552E-2</v>
      </c>
      <c r="M99" s="32">
        <v>7.9630156130545277E-2</v>
      </c>
      <c r="N99" s="32">
        <v>8.1480692638107671E-2</v>
      </c>
      <c r="O99" s="32">
        <v>8.1078850680804546E-2</v>
      </c>
      <c r="P99" s="32">
        <v>7.8610942668127515E-2</v>
      </c>
      <c r="Q99" s="32">
        <v>8.1777025604012135E-2</v>
      </c>
      <c r="R99" s="32">
        <v>8.078628807449835E-2</v>
      </c>
      <c r="S99" s="32">
        <v>7.9360616952338869E-2</v>
      </c>
      <c r="T99" s="32">
        <v>7.8616134681746552E-2</v>
      </c>
      <c r="U99" s="32">
        <v>7.8380894160791664E-2</v>
      </c>
      <c r="V99" s="32">
        <v>7.8126145461768839E-2</v>
      </c>
      <c r="W99" s="32">
        <v>7.8823752200029129E-2</v>
      </c>
      <c r="X99" s="32">
        <v>8.0157553289876102E-2</v>
      </c>
      <c r="Y99" s="32">
        <v>7.6499692035676498E-2</v>
      </c>
      <c r="Z99" s="32">
        <v>7.7035838706308438E-2</v>
      </c>
      <c r="AA99" s="32">
        <v>7.661008319304366E-2</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32">
        <v>5.6736979649036401E-2</v>
      </c>
      <c r="D102" s="32">
        <v>6.1814212873265453E-2</v>
      </c>
      <c r="E102" s="32">
        <v>0.10035044854794095</v>
      </c>
      <c r="F102" s="32">
        <v>0.12027960938890934</v>
      </c>
      <c r="G102" s="32">
        <v>0.13987986342493813</v>
      </c>
      <c r="H102" s="32">
        <v>0.15350690978823742</v>
      </c>
      <c r="I102" s="32">
        <v>0.15761556219227596</v>
      </c>
      <c r="J102" s="32">
        <v>0.14146988535494032</v>
      </c>
      <c r="K102" s="32">
        <v>0.14100013169576453</v>
      </c>
      <c r="L102" s="32">
        <v>0.1464341498554641</v>
      </c>
      <c r="M102" s="32">
        <v>0.14947679199435379</v>
      </c>
      <c r="N102" s="32">
        <v>0.15659620437040708</v>
      </c>
      <c r="O102" s="32">
        <v>0.14820142600178696</v>
      </c>
      <c r="P102" s="32">
        <v>0.1425816769017092</v>
      </c>
      <c r="Q102" s="32">
        <v>0.15355133744665489</v>
      </c>
      <c r="R102" s="32">
        <v>0.15311183368347819</v>
      </c>
      <c r="S102" s="32">
        <v>0.13712562169135703</v>
      </c>
      <c r="T102" s="32">
        <v>0.14686675884139475</v>
      </c>
      <c r="U102" s="32">
        <v>0.14917930596369477</v>
      </c>
      <c r="V102" s="32">
        <v>0.14959288046457345</v>
      </c>
      <c r="W102" s="32">
        <v>0.15680064579065955</v>
      </c>
      <c r="X102" s="32">
        <v>0.15868528284459626</v>
      </c>
      <c r="Y102" s="32">
        <v>0.15145556503392793</v>
      </c>
      <c r="Z102" s="32">
        <v>0.15126008869594479</v>
      </c>
      <c r="AA102" s="32">
        <v>0.15238544948076094</v>
      </c>
    </row>
    <row r="103" spans="1:27" x14ac:dyDescent="0.25">
      <c r="A103" s="28" t="s">
        <v>132</v>
      </c>
      <c r="B103" s="28" t="s">
        <v>122</v>
      </c>
      <c r="C103" s="32">
        <v>1.077918763395767E-2</v>
      </c>
      <c r="D103" s="32">
        <v>4.6446347031963466E-2</v>
      </c>
      <c r="E103" s="32">
        <v>8.5204915664895853E-2</v>
      </c>
      <c r="F103" s="32">
        <v>8.8084617606715987E-2</v>
      </c>
      <c r="G103" s="32">
        <v>0.11103471915977753</v>
      </c>
      <c r="H103" s="32">
        <v>0.12960321937986752</v>
      </c>
      <c r="I103" s="32">
        <v>0.14362277676098231</v>
      </c>
      <c r="J103" s="32">
        <v>0.1258310207566109</v>
      </c>
      <c r="K103" s="32">
        <v>0.11625308489107107</v>
      </c>
      <c r="L103" s="32">
        <v>0.14435791327632649</v>
      </c>
      <c r="M103" s="32">
        <v>0.15379534595872668</v>
      </c>
      <c r="N103" s="32">
        <v>0.16976835243275951</v>
      </c>
      <c r="O103" s="32">
        <v>0.20379324659624548</v>
      </c>
      <c r="P103" s="32">
        <v>0.18336823001572103</v>
      </c>
      <c r="Q103" s="32">
        <v>0.22945480291754378</v>
      </c>
      <c r="R103" s="32">
        <v>0.23767202228584686</v>
      </c>
      <c r="S103" s="32">
        <v>0.22074145123626038</v>
      </c>
      <c r="T103" s="32">
        <v>0.23965432901078718</v>
      </c>
      <c r="U103" s="32">
        <v>0.25161895808707857</v>
      </c>
      <c r="V103" s="32">
        <v>0.244906429886555</v>
      </c>
      <c r="W103" s="32">
        <v>0.31850162990267339</v>
      </c>
      <c r="X103" s="32">
        <v>0.32940515372603474</v>
      </c>
      <c r="Y103" s="32">
        <v>0.28833293359754625</v>
      </c>
      <c r="Z103" s="32">
        <v>0.30196653666781931</v>
      </c>
      <c r="AA103" s="32">
        <v>0.29333846459160673</v>
      </c>
    </row>
    <row r="104" spans="1:27" x14ac:dyDescent="0.25">
      <c r="A104" s="28" t="s">
        <v>132</v>
      </c>
      <c r="B104" s="28" t="s">
        <v>76</v>
      </c>
      <c r="C104" s="32">
        <v>7.2633631384411007E-2</v>
      </c>
      <c r="D104" s="32">
        <v>6.145671966866191E-2</v>
      </c>
      <c r="E104" s="32">
        <v>7.588360676742742E-2</v>
      </c>
      <c r="F104" s="32">
        <v>8.6043936209937499E-2</v>
      </c>
      <c r="G104" s="32">
        <v>9.802923395135836E-2</v>
      </c>
      <c r="H104" s="32">
        <v>9.62079513075495E-2</v>
      </c>
      <c r="I104" s="32">
        <v>9.3860388580897666E-2</v>
      </c>
      <c r="J104" s="32">
        <v>8.9839484597926678E-2</v>
      </c>
      <c r="K104" s="32">
        <v>8.4542854343649207E-2</v>
      </c>
      <c r="L104" s="32">
        <v>8.3460297669100084E-2</v>
      </c>
      <c r="M104" s="32">
        <v>8.0763699045096102E-2</v>
      </c>
      <c r="N104" s="32">
        <v>8.2419983017511023E-2</v>
      </c>
      <c r="O104" s="32">
        <v>8.285343329210372E-2</v>
      </c>
      <c r="P104" s="32">
        <v>8.1484404339682334E-2</v>
      </c>
      <c r="Q104" s="32">
        <v>8.1773342070125127E-2</v>
      </c>
      <c r="R104" s="32">
        <v>8.076322328216104E-2</v>
      </c>
      <c r="S104" s="32">
        <v>7.6965668083245078E-2</v>
      </c>
      <c r="T104" s="32">
        <v>7.783912965893984E-2</v>
      </c>
      <c r="U104" s="32">
        <v>7.78685029376915E-2</v>
      </c>
      <c r="V104" s="32">
        <v>7.7026190785641699E-2</v>
      </c>
      <c r="W104" s="32">
        <v>7.6460094915487151E-2</v>
      </c>
      <c r="X104" s="32">
        <v>7.7977436167378469E-2</v>
      </c>
      <c r="Y104" s="32">
        <v>7.5680791077539819E-2</v>
      </c>
      <c r="Z104" s="32">
        <v>7.3219788943618663E-2</v>
      </c>
      <c r="AA104" s="32">
        <v>7.4214389301842973E-2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32">
        <v>0.15858326785957341</v>
      </c>
      <c r="D107" s="32">
        <v>4.9682966921743156E-2</v>
      </c>
      <c r="E107" s="32">
        <v>4.6669873476306405E-2</v>
      </c>
      <c r="F107" s="32">
        <v>5.4841170823837576E-2</v>
      </c>
      <c r="G107" s="32">
        <v>6.2138422228435554E-2</v>
      </c>
      <c r="H107" s="32">
        <v>0.12577056060285985</v>
      </c>
      <c r="I107" s="32">
        <v>0.12493140326655403</v>
      </c>
      <c r="J107" s="32">
        <v>0.12167313254406008</v>
      </c>
      <c r="K107" s="32">
        <v>0.12018812828122119</v>
      </c>
      <c r="L107" s="32">
        <v>0.11889339580151512</v>
      </c>
      <c r="M107" s="32">
        <v>0.11421007961157591</v>
      </c>
      <c r="N107" s="32">
        <v>0.11309997593696433</v>
      </c>
      <c r="O107" s="32">
        <v>0.10901140515310538</v>
      </c>
      <c r="P107" s="32">
        <v>0.10016149443260715</v>
      </c>
      <c r="Q107" s="32">
        <v>0.12545438894093572</v>
      </c>
      <c r="R107" s="32">
        <v>0.13035093946292092</v>
      </c>
      <c r="S107" s="32">
        <v>0.12108531353724424</v>
      </c>
      <c r="T107" s="32">
        <v>0.12184054054277241</v>
      </c>
      <c r="U107" s="32">
        <v>0.12825433887278248</v>
      </c>
      <c r="V107" s="32">
        <v>0.11256487504687619</v>
      </c>
      <c r="W107" s="32">
        <v>0.12475087668774211</v>
      </c>
      <c r="X107" s="32">
        <v>0.13548147960602502</v>
      </c>
      <c r="Y107" s="32">
        <v>0.1248453707628909</v>
      </c>
      <c r="Z107" s="32">
        <v>0.12886895125247816</v>
      </c>
      <c r="AA107" s="32">
        <v>0.13803501717068883</v>
      </c>
    </row>
    <row r="108" spans="1:27" x14ac:dyDescent="0.25">
      <c r="A108" s="28" t="s">
        <v>133</v>
      </c>
      <c r="B108" s="28" t="s">
        <v>122</v>
      </c>
      <c r="C108" s="32" t="s">
        <v>166</v>
      </c>
      <c r="D108" s="32" t="s">
        <v>166</v>
      </c>
      <c r="E108" s="32" t="s">
        <v>166</v>
      </c>
      <c r="F108" s="32" t="s">
        <v>166</v>
      </c>
      <c r="G108" s="32" t="s">
        <v>166</v>
      </c>
      <c r="H108" s="32" t="s">
        <v>166</v>
      </c>
      <c r="I108" s="32" t="s">
        <v>166</v>
      </c>
      <c r="J108" s="32" t="s">
        <v>166</v>
      </c>
      <c r="K108" s="32" t="s">
        <v>166</v>
      </c>
      <c r="L108" s="32" t="s">
        <v>166</v>
      </c>
      <c r="M108" s="32" t="s">
        <v>166</v>
      </c>
      <c r="N108" s="32">
        <v>0.30998011956681609</v>
      </c>
      <c r="O108" s="32">
        <v>0.29871263463639119</v>
      </c>
      <c r="P108" s="32">
        <v>0.28827185065074346</v>
      </c>
      <c r="Q108" s="32">
        <v>0.3362307251096085</v>
      </c>
      <c r="R108" s="32">
        <v>0.35479071261782918</v>
      </c>
      <c r="S108" s="32">
        <v>0.33156330088047448</v>
      </c>
      <c r="T108" s="32">
        <v>0.34138775569778046</v>
      </c>
      <c r="U108" s="32">
        <v>0.34972682222618739</v>
      </c>
      <c r="V108" s="32">
        <v>0.31909236564013255</v>
      </c>
      <c r="W108" s="32">
        <v>0.33801843053336639</v>
      </c>
      <c r="X108" s="32">
        <v>0.32419999050808712</v>
      </c>
      <c r="Y108" s="32">
        <v>0.28665605963172303</v>
      </c>
      <c r="Z108" s="32">
        <v>0.29888107140195491</v>
      </c>
      <c r="AA108" s="32">
        <v>0.31231617490028862</v>
      </c>
    </row>
    <row r="109" spans="1:27" x14ac:dyDescent="0.25">
      <c r="A109" s="28" t="s">
        <v>133</v>
      </c>
      <c r="B109" s="28" t="s">
        <v>76</v>
      </c>
      <c r="C109" s="32">
        <v>8.7081862617095246E-2</v>
      </c>
      <c r="D109" s="32">
        <v>8.5333474416191685E-2</v>
      </c>
      <c r="E109" s="32">
        <v>9.070513746677572E-2</v>
      </c>
      <c r="F109" s="32">
        <v>9.548003588414547E-2</v>
      </c>
      <c r="G109" s="32">
        <v>0.11043661216674031</v>
      </c>
      <c r="H109" s="32">
        <v>0.10036448155243109</v>
      </c>
      <c r="I109" s="32">
        <v>9.4090413279722437E-2</v>
      </c>
      <c r="J109" s="32">
        <v>8.7966152029425593E-2</v>
      </c>
      <c r="K109" s="32">
        <v>8.3892598660317189E-2</v>
      </c>
      <c r="L109" s="32">
        <v>8.0357190207761608E-2</v>
      </c>
      <c r="M109" s="32">
        <v>7.7224517843061016E-2</v>
      </c>
      <c r="N109" s="32">
        <v>7.7036187227483746E-2</v>
      </c>
      <c r="O109" s="32">
        <v>7.4149414289908774E-2</v>
      </c>
      <c r="P109" s="32">
        <v>6.8843320724666535E-2</v>
      </c>
      <c r="Q109" s="32">
        <v>7.9091876758519225E-2</v>
      </c>
      <c r="R109" s="32">
        <v>7.9287766068341092E-2</v>
      </c>
      <c r="S109" s="32">
        <v>7.6351303722830402E-2</v>
      </c>
      <c r="T109" s="32">
        <v>7.5112015009139832E-2</v>
      </c>
      <c r="U109" s="32">
        <v>7.4720819185597073E-2</v>
      </c>
      <c r="V109" s="32">
        <v>7.1586341673292114E-2</v>
      </c>
      <c r="W109" s="32">
        <v>7.4416036216072817E-2</v>
      </c>
      <c r="X109" s="32">
        <v>7.1616080686488906E-2</v>
      </c>
      <c r="Y109" s="32">
        <v>6.6031037640678039E-2</v>
      </c>
      <c r="Z109" s="32">
        <v>6.8770624648141668E-2</v>
      </c>
      <c r="AA109" s="32">
        <v>6.9918483008853116E-2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32">
        <v>5.4387469445675046E-2</v>
      </c>
      <c r="D112" s="32">
        <v>5.4447166207803599E-2</v>
      </c>
      <c r="E112" s="32">
        <v>6.0142020277623394E-2</v>
      </c>
      <c r="F112" s="32">
        <v>5.6916490655277811E-2</v>
      </c>
      <c r="G112" s="32">
        <v>5.8625913338117418E-2</v>
      </c>
      <c r="H112" s="32">
        <v>0.12612451607193581</v>
      </c>
      <c r="I112" s="32">
        <v>0.13074175572016977</v>
      </c>
      <c r="J112" s="32">
        <v>0.13291374293412672</v>
      </c>
      <c r="K112" s="32">
        <v>0.12819146883926699</v>
      </c>
      <c r="L112" s="32">
        <v>0.13162973300598024</v>
      </c>
      <c r="M112" s="32">
        <v>0.12197609277623182</v>
      </c>
      <c r="N112" s="32">
        <v>0.13292816465389901</v>
      </c>
      <c r="O112" s="32">
        <v>0.12817841602904026</v>
      </c>
      <c r="P112" s="32">
        <v>0.12141361000292999</v>
      </c>
      <c r="Q112" s="32">
        <v>0.13519878514651176</v>
      </c>
      <c r="R112" s="32">
        <v>0.14049005565773043</v>
      </c>
      <c r="S112" s="32">
        <v>0.13508675513784249</v>
      </c>
      <c r="T112" s="32">
        <v>0.13476577700231221</v>
      </c>
      <c r="U112" s="32">
        <v>0.13452168169615902</v>
      </c>
      <c r="V112" s="32">
        <v>0.12065357577440738</v>
      </c>
      <c r="W112" s="32">
        <v>0.13315175960549797</v>
      </c>
      <c r="X112" s="32">
        <v>0.12623535607137892</v>
      </c>
      <c r="Y112" s="32">
        <v>0.11035044747114474</v>
      </c>
      <c r="Z112" s="32">
        <v>0.1107350610764872</v>
      </c>
      <c r="AA112" s="32">
        <v>0.11792119614503954</v>
      </c>
    </row>
    <row r="113" spans="1:27" x14ac:dyDescent="0.25">
      <c r="A113" s="28" t="s">
        <v>134</v>
      </c>
      <c r="B113" s="28" t="s">
        <v>122</v>
      </c>
      <c r="C113" s="32" t="s">
        <v>166</v>
      </c>
      <c r="D113" s="32" t="s">
        <v>166</v>
      </c>
      <c r="E113" s="32" t="s">
        <v>166</v>
      </c>
      <c r="F113" s="32" t="s">
        <v>166</v>
      </c>
      <c r="G113" s="32" t="s">
        <v>166</v>
      </c>
      <c r="H113" s="32" t="s">
        <v>166</v>
      </c>
      <c r="I113" s="32" t="s">
        <v>166</v>
      </c>
      <c r="J113" s="32" t="s">
        <v>166</v>
      </c>
      <c r="K113" s="32" t="s">
        <v>166</v>
      </c>
      <c r="L113" s="32" t="s">
        <v>166</v>
      </c>
      <c r="M113" s="32" t="s">
        <v>166</v>
      </c>
      <c r="N113" s="32" t="s">
        <v>166</v>
      </c>
      <c r="O113" s="32" t="s">
        <v>166</v>
      </c>
      <c r="P113" s="32" t="s">
        <v>166</v>
      </c>
      <c r="Q113" s="32" t="s">
        <v>166</v>
      </c>
      <c r="R113" s="32" t="s">
        <v>166</v>
      </c>
      <c r="S113" s="32" t="s">
        <v>166</v>
      </c>
      <c r="T113" s="32" t="s">
        <v>166</v>
      </c>
      <c r="U113" s="32" t="s">
        <v>166</v>
      </c>
      <c r="V113" s="32" t="s">
        <v>166</v>
      </c>
      <c r="W113" s="32" t="s">
        <v>166</v>
      </c>
      <c r="X113" s="32" t="s">
        <v>166</v>
      </c>
      <c r="Y113" s="32" t="s">
        <v>166</v>
      </c>
      <c r="Z113" s="32" t="s">
        <v>166</v>
      </c>
      <c r="AA113" s="32" t="s">
        <v>166</v>
      </c>
    </row>
    <row r="114" spans="1:27" x14ac:dyDescent="0.25">
      <c r="A114" s="28" t="s">
        <v>134</v>
      </c>
      <c r="B114" s="28" t="s">
        <v>76</v>
      </c>
      <c r="C114" s="32">
        <v>0.11082761738058562</v>
      </c>
      <c r="D114" s="32">
        <v>0.10455178070742009</v>
      </c>
      <c r="E114" s="32">
        <v>0.11320002497146119</v>
      </c>
      <c r="F114" s="32">
        <v>9.7428575127168626E-2</v>
      </c>
      <c r="G114" s="32">
        <v>0.10276182615551394</v>
      </c>
      <c r="H114" s="32">
        <v>9.2560262088336065E-2</v>
      </c>
      <c r="I114" s="32">
        <v>8.9904246851158678E-2</v>
      </c>
      <c r="J114" s="32">
        <v>8.6401716367150286E-2</v>
      </c>
      <c r="K114" s="32">
        <v>8.3219727933922058E-2</v>
      </c>
      <c r="L114" s="32">
        <v>8.1983842389112244E-2</v>
      </c>
      <c r="M114" s="32">
        <v>7.9161281126172101E-2</v>
      </c>
      <c r="N114" s="32">
        <v>8.2210207150184289E-2</v>
      </c>
      <c r="O114" s="32">
        <v>8.1488478372079801E-2</v>
      </c>
      <c r="P114" s="32">
        <v>7.6636022418197391E-2</v>
      </c>
      <c r="Q114" s="32">
        <v>8.1292834232649575E-2</v>
      </c>
      <c r="R114" s="32">
        <v>8.0741221592247739E-2</v>
      </c>
      <c r="S114" s="32">
        <v>7.8525740170841796E-2</v>
      </c>
      <c r="T114" s="32">
        <v>7.8026333973561679E-2</v>
      </c>
      <c r="U114" s="32">
        <v>7.7710205724228473E-2</v>
      </c>
      <c r="V114" s="32">
        <v>7.2256927389928463E-2</v>
      </c>
      <c r="W114" s="32">
        <v>7.7084548466306552E-2</v>
      </c>
      <c r="X114" s="32">
        <v>7.573620284722081E-2</v>
      </c>
      <c r="Y114" s="32">
        <v>6.6393882104503407E-2</v>
      </c>
      <c r="Z114" s="32">
        <v>6.5927072646743509E-2</v>
      </c>
      <c r="AA114" s="32">
        <v>6.6561621781474054E-2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32" t="s">
        <v>166</v>
      </c>
      <c r="D117" s="32" t="s">
        <v>166</v>
      </c>
      <c r="E117" s="32" t="s">
        <v>166</v>
      </c>
      <c r="F117" s="32" t="s">
        <v>166</v>
      </c>
      <c r="G117" s="32" t="s">
        <v>166</v>
      </c>
      <c r="H117" s="32" t="s">
        <v>166</v>
      </c>
      <c r="I117" s="32" t="s">
        <v>166</v>
      </c>
      <c r="J117" s="32" t="s">
        <v>166</v>
      </c>
      <c r="K117" s="32" t="s">
        <v>166</v>
      </c>
      <c r="L117" s="32" t="s">
        <v>166</v>
      </c>
      <c r="M117" s="32" t="s">
        <v>166</v>
      </c>
      <c r="N117" s="32" t="s">
        <v>166</v>
      </c>
      <c r="O117" s="32" t="s">
        <v>166</v>
      </c>
      <c r="P117" s="32" t="s">
        <v>166</v>
      </c>
      <c r="Q117" s="32" t="s">
        <v>166</v>
      </c>
      <c r="R117" s="32" t="s">
        <v>166</v>
      </c>
      <c r="S117" s="32" t="s">
        <v>166</v>
      </c>
      <c r="T117" s="32" t="s">
        <v>166</v>
      </c>
      <c r="U117" s="32" t="s">
        <v>166</v>
      </c>
      <c r="V117" s="32" t="s">
        <v>166</v>
      </c>
      <c r="W117" s="32" t="s">
        <v>166</v>
      </c>
      <c r="X117" s="32" t="s">
        <v>166</v>
      </c>
      <c r="Y117" s="32" t="s">
        <v>166</v>
      </c>
      <c r="Z117" s="32" t="s">
        <v>166</v>
      </c>
      <c r="AA117" s="32" t="s">
        <v>166</v>
      </c>
    </row>
    <row r="118" spans="1:27" x14ac:dyDescent="0.25">
      <c r="A118" s="28" t="s">
        <v>135</v>
      </c>
      <c r="B118" s="28" t="s">
        <v>122</v>
      </c>
      <c r="C118" s="32" t="s">
        <v>166</v>
      </c>
      <c r="D118" s="32" t="s">
        <v>166</v>
      </c>
      <c r="E118" s="32" t="s">
        <v>166</v>
      </c>
      <c r="F118" s="32" t="s">
        <v>166</v>
      </c>
      <c r="G118" s="32" t="s">
        <v>166</v>
      </c>
      <c r="H118" s="32" t="s">
        <v>166</v>
      </c>
      <c r="I118" s="32" t="s">
        <v>166</v>
      </c>
      <c r="J118" s="32" t="s">
        <v>166</v>
      </c>
      <c r="K118" s="32" t="s">
        <v>166</v>
      </c>
      <c r="L118" s="32">
        <v>0.31107769763832749</v>
      </c>
      <c r="M118" s="32">
        <v>0.32759105941107741</v>
      </c>
      <c r="N118" s="32">
        <v>0.29352552725580888</v>
      </c>
      <c r="O118" s="32">
        <v>0.28781056488882667</v>
      </c>
      <c r="P118" s="32">
        <v>0.27063126295515344</v>
      </c>
      <c r="Q118" s="32">
        <v>0.31640989529458302</v>
      </c>
      <c r="R118" s="32">
        <v>0.33200740161830122</v>
      </c>
      <c r="S118" s="32">
        <v>0.27257403697060012</v>
      </c>
      <c r="T118" s="32">
        <v>0.30092204814197804</v>
      </c>
      <c r="U118" s="32">
        <v>0.31117516618285529</v>
      </c>
      <c r="V118" s="32">
        <v>0.22083157494404757</v>
      </c>
      <c r="W118" s="32">
        <v>0.28772055848904837</v>
      </c>
      <c r="X118" s="32">
        <v>0.28292961319746035</v>
      </c>
      <c r="Y118" s="32">
        <v>0.22524596949523099</v>
      </c>
      <c r="Z118" s="32">
        <v>0.2349288268070823</v>
      </c>
      <c r="AA118" s="32">
        <v>0.26444586765659461</v>
      </c>
    </row>
    <row r="119" spans="1:27" x14ac:dyDescent="0.25">
      <c r="A119" s="28" t="s">
        <v>135</v>
      </c>
      <c r="B119" s="28" t="s">
        <v>76</v>
      </c>
      <c r="C119" s="32">
        <v>3.499411141552511E-3</v>
      </c>
      <c r="D119" s="32">
        <v>6.9729019459544043E-3</v>
      </c>
      <c r="E119" s="32">
        <v>3.552580531340805E-2</v>
      </c>
      <c r="F119" s="32">
        <v>2.7260562056740007E-2</v>
      </c>
      <c r="G119" s="32">
        <v>1.6730485355577675E-2</v>
      </c>
      <c r="H119" s="32">
        <v>7.9565951056262997E-3</v>
      </c>
      <c r="I119" s="32">
        <v>2.5594531850445094E-3</v>
      </c>
      <c r="J119" s="32">
        <v>7.0531593525661199E-2</v>
      </c>
      <c r="K119" s="32">
        <v>6.039972415799439E-2</v>
      </c>
      <c r="L119" s="32">
        <v>7.9890085298566782E-2</v>
      </c>
      <c r="M119" s="32">
        <v>8.0843562581325842E-2</v>
      </c>
      <c r="N119" s="32">
        <v>8.1195453100224704E-2</v>
      </c>
      <c r="O119" s="32">
        <v>7.6071738080741469E-2</v>
      </c>
      <c r="P119" s="32">
        <v>7.1183518092352155E-2</v>
      </c>
      <c r="Q119" s="32">
        <v>7.9365667765323139E-2</v>
      </c>
      <c r="R119" s="32">
        <v>8.0541605272121453E-2</v>
      </c>
      <c r="S119" s="32">
        <v>7.6631154211311531E-2</v>
      </c>
      <c r="T119" s="32">
        <v>7.4866821025037486E-2</v>
      </c>
      <c r="U119" s="32">
        <v>7.9882705548771873E-2</v>
      </c>
      <c r="V119" s="32">
        <v>6.508768397420886E-2</v>
      </c>
      <c r="W119" s="32">
        <v>7.9402286824949542E-2</v>
      </c>
      <c r="X119" s="32">
        <v>7.3763489863723941E-2</v>
      </c>
      <c r="Y119" s="32">
        <v>6.6759122164899862E-2</v>
      </c>
      <c r="Z119" s="32">
        <v>6.8209876566293348E-2</v>
      </c>
      <c r="AA119" s="32">
        <v>7.1305839391249584E-2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32">
        <v>0.15634902295596839</v>
      </c>
      <c r="D124" s="32">
        <v>0.16081228513476509</v>
      </c>
      <c r="E124" s="32">
        <v>0.16231615678865974</v>
      </c>
      <c r="F124" s="32">
        <v>0.15904553363299237</v>
      </c>
      <c r="G124" s="32">
        <v>0.15508308492585096</v>
      </c>
      <c r="H124" s="32">
        <v>0.16663924263389304</v>
      </c>
      <c r="I124" s="32">
        <v>0.16663887767428179</v>
      </c>
      <c r="J124" s="32">
        <v>0.15034302841579247</v>
      </c>
      <c r="K124" s="32">
        <v>0.15745306984901933</v>
      </c>
      <c r="L124" s="32">
        <v>0.16388581943037153</v>
      </c>
      <c r="M124" s="32">
        <v>0.1664140671437061</v>
      </c>
      <c r="N124" s="32">
        <v>0.16726070736091905</v>
      </c>
      <c r="O124" s="32">
        <v>0.16338449305790903</v>
      </c>
      <c r="P124" s="32">
        <v>0.15939639872757791</v>
      </c>
      <c r="Q124" s="32">
        <v>0.17104389798946773</v>
      </c>
      <c r="R124" s="32">
        <v>0.17142608470275028</v>
      </c>
      <c r="S124" s="32">
        <v>0.15417923137273665</v>
      </c>
      <c r="T124" s="32">
        <v>0.16252787011538894</v>
      </c>
      <c r="U124" s="32">
        <v>0.16936916277067229</v>
      </c>
      <c r="V124" s="32">
        <v>0.17235057913322782</v>
      </c>
      <c r="W124" s="32">
        <v>0.17282412454898849</v>
      </c>
      <c r="X124" s="32">
        <v>0.16835040659342174</v>
      </c>
      <c r="Y124" s="32">
        <v>0.16315811265466562</v>
      </c>
      <c r="Z124" s="32">
        <v>0.17473896276952142</v>
      </c>
      <c r="AA124" s="32">
        <v>0.17427914556945615</v>
      </c>
    </row>
    <row r="125" spans="1:27" collapsed="1" x14ac:dyDescent="0.25">
      <c r="A125" s="28" t="s">
        <v>40</v>
      </c>
      <c r="B125" s="28" t="s">
        <v>77</v>
      </c>
      <c r="C125" s="32">
        <v>4.8143879384093896E-2</v>
      </c>
      <c r="D125" s="32">
        <v>4.8468945941600325E-2</v>
      </c>
      <c r="E125" s="32">
        <v>4.8512550766415106E-2</v>
      </c>
      <c r="F125" s="32">
        <v>4.7800209172793102E-2</v>
      </c>
      <c r="G125" s="32">
        <v>4.7008805119975162E-2</v>
      </c>
      <c r="H125" s="32">
        <v>4.6138486323723193E-2</v>
      </c>
      <c r="I125" s="32">
        <v>4.5584695325396961E-2</v>
      </c>
      <c r="J125" s="32">
        <v>4.4640929985912618E-2</v>
      </c>
      <c r="K125" s="32">
        <v>4.3868137093950467E-2</v>
      </c>
      <c r="L125" s="32">
        <v>4.3078995261641981E-2</v>
      </c>
      <c r="M125" s="32">
        <v>4.2462958931614905E-2</v>
      </c>
      <c r="N125" s="32">
        <v>4.2287534332448161E-2</v>
      </c>
      <c r="O125" s="32">
        <v>4.2592377906273488E-2</v>
      </c>
      <c r="P125" s="32">
        <v>4.2676597869680588E-2</v>
      </c>
      <c r="Q125" s="32">
        <v>4.2792943875149904E-2</v>
      </c>
      <c r="R125" s="32">
        <v>4.2090435245092893E-2</v>
      </c>
      <c r="S125" s="32">
        <v>4.1622247240600187E-2</v>
      </c>
      <c r="T125" s="32">
        <v>4.1198537811126347E-2</v>
      </c>
      <c r="U125" s="32">
        <v>4.099157188400792E-2</v>
      </c>
      <c r="V125" s="32">
        <v>4.0466902779204283E-2</v>
      </c>
      <c r="W125" s="32">
        <v>4.0217419467913462E-2</v>
      </c>
      <c r="X125" s="32">
        <v>3.9959973231646462E-2</v>
      </c>
      <c r="Y125" s="32">
        <v>3.9849470001453696E-2</v>
      </c>
      <c r="Z125" s="32">
        <v>3.9334460503187424E-2</v>
      </c>
      <c r="AA125" s="32">
        <v>3.8950578602621154E-2</v>
      </c>
    </row>
    <row r="126" spans="1:27" collapsed="1" x14ac:dyDescent="0.25">
      <c r="A126" s="28" t="s">
        <v>40</v>
      </c>
      <c r="B126" s="28" t="s">
        <v>78</v>
      </c>
      <c r="C126" s="32">
        <v>5.6681069090868376E-2</v>
      </c>
      <c r="D126" s="32">
        <v>5.7056356598319959E-2</v>
      </c>
      <c r="E126" s="32">
        <v>5.711855632789143E-2</v>
      </c>
      <c r="F126" s="32">
        <v>5.6254288154810088E-2</v>
      </c>
      <c r="G126" s="32">
        <v>5.5341630348953147E-2</v>
      </c>
      <c r="H126" s="32">
        <v>5.4318536174275497E-2</v>
      </c>
      <c r="I126" s="32">
        <v>5.3642804483114342E-2</v>
      </c>
      <c r="J126" s="32">
        <v>5.2558332193635281E-2</v>
      </c>
      <c r="K126" s="32">
        <v>5.1651663953361342E-2</v>
      </c>
      <c r="L126" s="32">
        <v>5.0719101260048832E-2</v>
      </c>
      <c r="M126" s="32">
        <v>5.0000849105042718E-2</v>
      </c>
      <c r="N126" s="32">
        <v>4.978259538923243E-2</v>
      </c>
      <c r="O126" s="32">
        <v>5.0121362662392505E-2</v>
      </c>
      <c r="P126" s="32">
        <v>5.0242704932292277E-2</v>
      </c>
      <c r="Q126" s="32">
        <v>5.0377091491509568E-2</v>
      </c>
      <c r="R126" s="32">
        <v>4.956215699886949E-2</v>
      </c>
      <c r="S126" s="32">
        <v>4.9001472608917906E-2</v>
      </c>
      <c r="T126" s="32">
        <v>4.8511306468589518E-2</v>
      </c>
      <c r="U126" s="32">
        <v>4.8265461004889466E-2</v>
      </c>
      <c r="V126" s="32">
        <v>4.7626262638835209E-2</v>
      </c>
      <c r="W126" s="32">
        <v>4.7341099750316563E-2</v>
      </c>
      <c r="X126" s="32">
        <v>4.7046677376025185E-2</v>
      </c>
      <c r="Y126" s="32">
        <v>4.6901188014173756E-2</v>
      </c>
      <c r="Z126" s="32">
        <v>4.6315776697889069E-2</v>
      </c>
      <c r="AA126" s="32">
        <v>4.5849212801055951E-2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32">
        <v>0.1571919891373873</v>
      </c>
      <c r="D129" s="32">
        <v>0.16594075993469964</v>
      </c>
      <c r="E129" s="32">
        <v>0.16167951891832194</v>
      </c>
      <c r="F129" s="32">
        <v>0.16048651661353971</v>
      </c>
      <c r="G129" s="32">
        <v>0.15529232803219489</v>
      </c>
      <c r="H129" s="32">
        <v>0.1716092594156555</v>
      </c>
      <c r="I129" s="32">
        <v>0.16866549719315585</v>
      </c>
      <c r="J129" s="32">
        <v>0.15012356718226511</v>
      </c>
      <c r="K129" s="32">
        <v>0.15364190143619313</v>
      </c>
      <c r="L129" s="32">
        <v>0.16265560258364437</v>
      </c>
      <c r="M129" s="32">
        <v>0.16944866372991366</v>
      </c>
      <c r="N129" s="32">
        <v>0.16473480086338915</v>
      </c>
      <c r="O129" s="32">
        <v>0.16310944744244671</v>
      </c>
      <c r="P129" s="32">
        <v>0.15849936510715398</v>
      </c>
      <c r="Q129" s="32">
        <v>0.17452518597224062</v>
      </c>
      <c r="R129" s="32">
        <v>0.17228591879082275</v>
      </c>
      <c r="S129" s="32">
        <v>0.15333967479704208</v>
      </c>
      <c r="T129" s="32">
        <v>0.15831691233187803</v>
      </c>
      <c r="U129" s="32">
        <v>0.16772426139955052</v>
      </c>
      <c r="V129" s="32">
        <v>0.17483157861768989</v>
      </c>
      <c r="W129" s="32">
        <v>0.17002084634475667</v>
      </c>
      <c r="X129" s="32">
        <v>0.16770045962451141</v>
      </c>
      <c r="Y129" s="32">
        <v>0.16177373362424596</v>
      </c>
      <c r="Z129" s="32">
        <v>0.17771913010780138</v>
      </c>
      <c r="AA129" s="32">
        <v>0.17481341151895843</v>
      </c>
    </row>
    <row r="130" spans="1:27" x14ac:dyDescent="0.25">
      <c r="A130" s="28" t="s">
        <v>131</v>
      </c>
      <c r="B130" s="28" t="s">
        <v>77</v>
      </c>
      <c r="C130" s="32">
        <v>4.7911669528214303E-2</v>
      </c>
      <c r="D130" s="32">
        <v>4.8534270085255245E-2</v>
      </c>
      <c r="E130" s="32">
        <v>4.825627264799516E-2</v>
      </c>
      <c r="F130" s="32">
        <v>4.7544421743212661E-2</v>
      </c>
      <c r="G130" s="32">
        <v>4.687088442253954E-2</v>
      </c>
      <c r="H130" s="32">
        <v>4.6094488650376936E-2</v>
      </c>
      <c r="I130" s="32">
        <v>4.5641948225060243E-2</v>
      </c>
      <c r="J130" s="32">
        <v>4.4750662320892615E-2</v>
      </c>
      <c r="K130" s="32">
        <v>4.3926319663220907E-2</v>
      </c>
      <c r="L130" s="32">
        <v>4.3216769628031497E-2</v>
      </c>
      <c r="M130" s="32">
        <v>4.2624858584596768E-2</v>
      </c>
      <c r="N130" s="32">
        <v>4.2694185625212308E-2</v>
      </c>
      <c r="O130" s="32">
        <v>4.2778036401365169E-2</v>
      </c>
      <c r="P130" s="32">
        <v>4.2709708758661244E-2</v>
      </c>
      <c r="Q130" s="32">
        <v>4.2866231458596263E-2</v>
      </c>
      <c r="R130" s="32">
        <v>4.2119545457553996E-2</v>
      </c>
      <c r="S130" s="32">
        <v>4.1608617128056725E-2</v>
      </c>
      <c r="T130" s="32">
        <v>4.1201989684107959E-2</v>
      </c>
      <c r="U130" s="32">
        <v>4.1032142757266299E-2</v>
      </c>
      <c r="V130" s="32">
        <v>4.0494969319944764E-2</v>
      </c>
      <c r="W130" s="32">
        <v>4.0353164740216121E-2</v>
      </c>
      <c r="X130" s="32">
        <v>4.014724230751212E-2</v>
      </c>
      <c r="Y130" s="32">
        <v>3.9975283542987183E-2</v>
      </c>
      <c r="Z130" s="32">
        <v>3.9519312136387853E-2</v>
      </c>
      <c r="AA130" s="32">
        <v>3.9167120733588613E-2</v>
      </c>
    </row>
    <row r="131" spans="1:27" x14ac:dyDescent="0.25">
      <c r="A131" s="28" t="s">
        <v>131</v>
      </c>
      <c r="B131" s="28" t="s">
        <v>78</v>
      </c>
      <c r="C131" s="32">
        <v>5.6422883280663451E-2</v>
      </c>
      <c r="D131" s="32">
        <v>5.7139423987466131E-2</v>
      </c>
      <c r="E131" s="32">
        <v>5.6805710605198845E-2</v>
      </c>
      <c r="F131" s="32">
        <v>5.5936061537453396E-2</v>
      </c>
      <c r="G131" s="32">
        <v>5.5154790381370632E-2</v>
      </c>
      <c r="H131" s="32">
        <v>5.4273344325988473E-2</v>
      </c>
      <c r="I131" s="32">
        <v>5.3699071515542249E-2</v>
      </c>
      <c r="J131" s="32">
        <v>5.268312390499625E-2</v>
      </c>
      <c r="K131" s="32">
        <v>5.1724355202763944E-2</v>
      </c>
      <c r="L131" s="32">
        <v>5.0879463298495263E-2</v>
      </c>
      <c r="M131" s="32">
        <v>5.0205661713651248E-2</v>
      </c>
      <c r="N131" s="32">
        <v>5.0271409375447051E-2</v>
      </c>
      <c r="O131" s="32">
        <v>5.0349134730757403E-2</v>
      </c>
      <c r="P131" s="32">
        <v>5.0269754845411671E-2</v>
      </c>
      <c r="Q131" s="32">
        <v>5.048084686284883E-2</v>
      </c>
      <c r="R131" s="32">
        <v>4.9592347139422885E-2</v>
      </c>
      <c r="S131" s="32">
        <v>4.9003233697504867E-2</v>
      </c>
      <c r="T131" s="32">
        <v>4.8489255952149674E-2</v>
      </c>
      <c r="U131" s="32">
        <v>4.8323891838625892E-2</v>
      </c>
      <c r="V131" s="32">
        <v>4.767830534287372E-2</v>
      </c>
      <c r="W131" s="32">
        <v>4.749707725828195E-2</v>
      </c>
      <c r="X131" s="32">
        <v>4.7234383423051113E-2</v>
      </c>
      <c r="Y131" s="32">
        <v>4.7032028144309151E-2</v>
      </c>
      <c r="Z131" s="32">
        <v>4.6550986828168148E-2</v>
      </c>
      <c r="AA131" s="32">
        <v>4.6104426905739508E-2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32">
        <v>0.15974639416649489</v>
      </c>
      <c r="D134" s="32">
        <v>0.17017620691556459</v>
      </c>
      <c r="E134" s="32">
        <v>0.16973299227284067</v>
      </c>
      <c r="F134" s="32">
        <v>0.16380108705623142</v>
      </c>
      <c r="G134" s="32">
        <v>0.16636629805752082</v>
      </c>
      <c r="H134" s="32">
        <v>0.17780079331133758</v>
      </c>
      <c r="I134" s="32">
        <v>0.17832840857318411</v>
      </c>
      <c r="J134" s="32">
        <v>0.15026086312488396</v>
      </c>
      <c r="K134" s="32">
        <v>0.16305641476554891</v>
      </c>
      <c r="L134" s="32">
        <v>0.1689151836396402</v>
      </c>
      <c r="M134" s="32">
        <v>0.17737807388137891</v>
      </c>
      <c r="N134" s="32">
        <v>0.17546549137010295</v>
      </c>
      <c r="O134" s="32">
        <v>0.16923008620655414</v>
      </c>
      <c r="P134" s="32">
        <v>0.17187382381478405</v>
      </c>
      <c r="Q134" s="32">
        <v>0.18272753991335058</v>
      </c>
      <c r="R134" s="32">
        <v>0.1834919736366292</v>
      </c>
      <c r="S134" s="32">
        <v>0.1546382532932</v>
      </c>
      <c r="T134" s="32">
        <v>0.16901830858625505</v>
      </c>
      <c r="U134" s="32">
        <v>0.17524797359745956</v>
      </c>
      <c r="V134" s="32">
        <v>0.18421982683266699</v>
      </c>
      <c r="W134" s="32">
        <v>0.18208715857165511</v>
      </c>
      <c r="X134" s="32">
        <v>0.17505237003326909</v>
      </c>
      <c r="Y134" s="32">
        <v>0.1765931572650985</v>
      </c>
      <c r="Z134" s="32">
        <v>0.18694271798086878</v>
      </c>
      <c r="AA134" s="32">
        <v>0.18704489160639709</v>
      </c>
    </row>
    <row r="135" spans="1:27" x14ac:dyDescent="0.25">
      <c r="A135" s="28" t="s">
        <v>132</v>
      </c>
      <c r="B135" s="28" t="s">
        <v>77</v>
      </c>
      <c r="C135" s="32">
        <v>4.8281710935553245E-2</v>
      </c>
      <c r="D135" s="32">
        <v>4.9152192939634465E-2</v>
      </c>
      <c r="E135" s="32">
        <v>4.8720318515171404E-2</v>
      </c>
      <c r="F135" s="32">
        <v>4.7966926729309967E-2</v>
      </c>
      <c r="G135" s="32">
        <v>4.7134254488063354E-2</v>
      </c>
      <c r="H135" s="32">
        <v>4.6196077894947049E-2</v>
      </c>
      <c r="I135" s="32">
        <v>4.5542801761801983E-2</v>
      </c>
      <c r="J135" s="32">
        <v>4.468603623151722E-2</v>
      </c>
      <c r="K135" s="32">
        <v>4.3906243035962654E-2</v>
      </c>
      <c r="L135" s="32">
        <v>4.3070985502509956E-2</v>
      </c>
      <c r="M135" s="32">
        <v>4.2460202601809716E-2</v>
      </c>
      <c r="N135" s="32">
        <v>4.2536031147710443E-2</v>
      </c>
      <c r="O135" s="32">
        <v>4.2761138683993886E-2</v>
      </c>
      <c r="P135" s="32">
        <v>4.2806466297542721E-2</v>
      </c>
      <c r="Q135" s="32">
        <v>4.2923179143726085E-2</v>
      </c>
      <c r="R135" s="32">
        <v>4.2082108511766109E-2</v>
      </c>
      <c r="S135" s="32">
        <v>4.1614992526127062E-2</v>
      </c>
      <c r="T135" s="32">
        <v>4.1198259650975962E-2</v>
      </c>
      <c r="U135" s="32">
        <v>4.0994325502073506E-2</v>
      </c>
      <c r="V135" s="32">
        <v>4.0570470942734201E-2</v>
      </c>
      <c r="W135" s="32">
        <v>4.0302100145245191E-2</v>
      </c>
      <c r="X135" s="32">
        <v>4.0051062751834621E-2</v>
      </c>
      <c r="Y135" s="32">
        <v>4.0003608631391012E-2</v>
      </c>
      <c r="Z135" s="32">
        <v>3.9476747079150068E-2</v>
      </c>
      <c r="AA135" s="32">
        <v>3.9114305496499385E-2</v>
      </c>
    </row>
    <row r="136" spans="1:27" x14ac:dyDescent="0.25">
      <c r="A136" s="28" t="s">
        <v>132</v>
      </c>
      <c r="B136" s="28" t="s">
        <v>78</v>
      </c>
      <c r="C136" s="32">
        <v>5.6817846702289662E-2</v>
      </c>
      <c r="D136" s="32">
        <v>5.7828364913218251E-2</v>
      </c>
      <c r="E136" s="32">
        <v>5.7378601373581792E-2</v>
      </c>
      <c r="F136" s="32">
        <v>5.6440719405785315E-2</v>
      </c>
      <c r="G136" s="32">
        <v>5.5508932262681027E-2</v>
      </c>
      <c r="H136" s="32">
        <v>5.4366961918436027E-2</v>
      </c>
      <c r="I136" s="32">
        <v>5.3601515731098948E-2</v>
      </c>
      <c r="J136" s="32">
        <v>5.2593627219095468E-2</v>
      </c>
      <c r="K136" s="32">
        <v>5.1673895349962515E-2</v>
      </c>
      <c r="L136" s="32">
        <v>5.0687042318443135E-2</v>
      </c>
      <c r="M136" s="32">
        <v>5.0009155221250462E-2</v>
      </c>
      <c r="N136" s="32">
        <v>5.0101436003267365E-2</v>
      </c>
      <c r="O136" s="32">
        <v>5.0314174328587244E-2</v>
      </c>
      <c r="P136" s="32">
        <v>5.0385639818132821E-2</v>
      </c>
      <c r="Q136" s="32">
        <v>5.0528114075344306E-2</v>
      </c>
      <c r="R136" s="32">
        <v>4.9567429649786776E-2</v>
      </c>
      <c r="S136" s="32">
        <v>4.8968842421525043E-2</v>
      </c>
      <c r="T136" s="32">
        <v>4.8523271392823315E-2</v>
      </c>
      <c r="U136" s="32">
        <v>4.8267633505987374E-2</v>
      </c>
      <c r="V136" s="32">
        <v>4.7731513114430024E-2</v>
      </c>
      <c r="W136" s="32">
        <v>4.7426495429457552E-2</v>
      </c>
      <c r="X136" s="32">
        <v>4.7168397153929606E-2</v>
      </c>
      <c r="Y136" s="32">
        <v>4.7064672275806088E-2</v>
      </c>
      <c r="Z136" s="32">
        <v>4.6480580132312078E-2</v>
      </c>
      <c r="AA136" s="32">
        <v>4.6034755836008828E-2</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32">
        <v>0.14656899587473146</v>
      </c>
      <c r="D139" s="32">
        <v>0.14259416028047112</v>
      </c>
      <c r="E139" s="32">
        <v>0.15200699187953898</v>
      </c>
      <c r="F139" s="32">
        <v>0.15025704451820082</v>
      </c>
      <c r="G139" s="32">
        <v>0.14276090507252065</v>
      </c>
      <c r="H139" s="32">
        <v>0.15204283492802942</v>
      </c>
      <c r="I139" s="32">
        <v>0.15296679062405877</v>
      </c>
      <c r="J139" s="32">
        <v>0.14657250025815752</v>
      </c>
      <c r="K139" s="32">
        <v>0.15282796380443914</v>
      </c>
      <c r="L139" s="32">
        <v>0.15886338678213932</v>
      </c>
      <c r="M139" s="32">
        <v>0.15264869903561101</v>
      </c>
      <c r="N139" s="32">
        <v>0.16071028384556069</v>
      </c>
      <c r="O139" s="32">
        <v>0.15701049758359562</v>
      </c>
      <c r="P139" s="32">
        <v>0.14888292859993338</v>
      </c>
      <c r="Q139" s="32">
        <v>0.15835661532045592</v>
      </c>
      <c r="R139" s="32">
        <v>0.15951312723043451</v>
      </c>
      <c r="S139" s="32">
        <v>0.15165825628570173</v>
      </c>
      <c r="T139" s="32">
        <v>0.15864673075566266</v>
      </c>
      <c r="U139" s="32">
        <v>0.16491197738923938</v>
      </c>
      <c r="V139" s="32">
        <v>0.1588738822597118</v>
      </c>
      <c r="W139" s="32">
        <v>0.1664223567701677</v>
      </c>
      <c r="X139" s="32">
        <v>0.16225403852509424</v>
      </c>
      <c r="Y139" s="32">
        <v>0.1528055699066703</v>
      </c>
      <c r="Z139" s="32">
        <v>0.16235803336698398</v>
      </c>
      <c r="AA139" s="32">
        <v>0.16248572201308403</v>
      </c>
    </row>
    <row r="140" spans="1:27" x14ac:dyDescent="0.25">
      <c r="A140" s="28" t="s">
        <v>133</v>
      </c>
      <c r="B140" s="28" t="s">
        <v>77</v>
      </c>
      <c r="C140" s="32">
        <v>4.8299340109606001E-2</v>
      </c>
      <c r="D140" s="32">
        <v>4.7658370719935984E-2</v>
      </c>
      <c r="E140" s="32">
        <v>4.9135874469507283E-2</v>
      </c>
      <c r="F140" s="32">
        <v>4.8396614064780581E-2</v>
      </c>
      <c r="G140" s="32">
        <v>4.7479429609905199E-2</v>
      </c>
      <c r="H140" s="32">
        <v>4.6569561577432889E-2</v>
      </c>
      <c r="I140" s="32">
        <v>4.5963088060817212E-2</v>
      </c>
      <c r="J140" s="32">
        <v>4.4824222623047499E-2</v>
      </c>
      <c r="K140" s="32">
        <v>4.3905926145939432E-2</v>
      </c>
      <c r="L140" s="32">
        <v>4.2995283002933753E-2</v>
      </c>
      <c r="M140" s="32">
        <v>4.2288338480117788E-2</v>
      </c>
      <c r="N140" s="32">
        <v>4.1525580051251176E-2</v>
      </c>
      <c r="O140" s="32">
        <v>4.2153536311350728E-2</v>
      </c>
      <c r="P140" s="32">
        <v>4.2415293175966436E-2</v>
      </c>
      <c r="Q140" s="32">
        <v>4.260986986807673E-2</v>
      </c>
      <c r="R140" s="32">
        <v>4.2104273931482084E-2</v>
      </c>
      <c r="S140" s="32">
        <v>4.177032302169148E-2</v>
      </c>
      <c r="T140" s="32">
        <v>4.1284025938214355E-2</v>
      </c>
      <c r="U140" s="32">
        <v>4.1075413829114622E-2</v>
      </c>
      <c r="V140" s="32">
        <v>4.0493992361762689E-2</v>
      </c>
      <c r="W140" s="32">
        <v>4.0141112396627911E-2</v>
      </c>
      <c r="X140" s="32">
        <v>3.9848205921367744E-2</v>
      </c>
      <c r="Y140" s="32">
        <v>3.9743266220702393E-2</v>
      </c>
      <c r="Z140" s="32">
        <v>3.9237495328020747E-2</v>
      </c>
      <c r="AA140" s="32">
        <v>3.8837354595332461E-2</v>
      </c>
    </row>
    <row r="141" spans="1:27" x14ac:dyDescent="0.25">
      <c r="A141" s="28" t="s">
        <v>133</v>
      </c>
      <c r="B141" s="28" t="s">
        <v>78</v>
      </c>
      <c r="C141" s="32">
        <v>5.6860162725530253E-2</v>
      </c>
      <c r="D141" s="32">
        <v>5.6127141593377859E-2</v>
      </c>
      <c r="E141" s="32">
        <v>5.7858687287911451E-2</v>
      </c>
      <c r="F141" s="32">
        <v>5.6969082187597775E-2</v>
      </c>
      <c r="G141" s="32">
        <v>5.5917414380251031E-2</v>
      </c>
      <c r="H141" s="32">
        <v>5.4843100445946508E-2</v>
      </c>
      <c r="I141" s="32">
        <v>5.4084937402026037E-2</v>
      </c>
      <c r="J141" s="32">
        <v>5.2787688267861371E-2</v>
      </c>
      <c r="K141" s="32">
        <v>5.1714636216454064E-2</v>
      </c>
      <c r="L141" s="32">
        <v>5.0635714041985733E-2</v>
      </c>
      <c r="M141" s="32">
        <v>4.9778102331191641E-2</v>
      </c>
      <c r="N141" s="32">
        <v>4.8857537694293109E-2</v>
      </c>
      <c r="O141" s="32">
        <v>4.960234888239555E-2</v>
      </c>
      <c r="P141" s="32">
        <v>4.9957366986610525E-2</v>
      </c>
      <c r="Q141" s="32">
        <v>5.01428973153175E-2</v>
      </c>
      <c r="R141" s="32">
        <v>4.9580832220338787E-2</v>
      </c>
      <c r="S141" s="32">
        <v>4.918169496180326E-2</v>
      </c>
      <c r="T141" s="32">
        <v>4.8628626666515851E-2</v>
      </c>
      <c r="U141" s="32">
        <v>4.834862144004845E-2</v>
      </c>
      <c r="V141" s="32">
        <v>4.7645477546676154E-2</v>
      </c>
      <c r="W141" s="32">
        <v>4.7267199847788273E-2</v>
      </c>
      <c r="X141" s="32">
        <v>4.6935486603303815E-2</v>
      </c>
      <c r="Y141" s="32">
        <v>4.6805874128950417E-2</v>
      </c>
      <c r="Z141" s="32">
        <v>4.6184352234847466E-2</v>
      </c>
      <c r="AA141" s="32">
        <v>4.5720625711497931E-2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32">
        <v>0.16814544322399713</v>
      </c>
      <c r="D144" s="32">
        <v>0.16915387873107235</v>
      </c>
      <c r="E144" s="32">
        <v>0.17291894080836531</v>
      </c>
      <c r="F144" s="32">
        <v>0.16762325990583998</v>
      </c>
      <c r="G144" s="32">
        <v>0.1607172829850303</v>
      </c>
      <c r="H144" s="32">
        <v>0.16714213937925357</v>
      </c>
      <c r="I144" s="32">
        <v>0.17210140911505165</v>
      </c>
      <c r="J144" s="32">
        <v>0.16353580248488872</v>
      </c>
      <c r="K144" s="32">
        <v>0.17015128017414244</v>
      </c>
      <c r="L144" s="32">
        <v>0.17239789377186862</v>
      </c>
      <c r="M144" s="32">
        <v>0.17186543048546005</v>
      </c>
      <c r="N144" s="32">
        <v>0.17622198525083979</v>
      </c>
      <c r="O144" s="32">
        <v>0.17060648719597246</v>
      </c>
      <c r="P144" s="32">
        <v>0.16266669908296608</v>
      </c>
      <c r="Q144" s="32">
        <v>0.16912344420951733</v>
      </c>
      <c r="R144" s="32">
        <v>0.17484506198663385</v>
      </c>
      <c r="S144" s="32">
        <v>0.16619059471124753</v>
      </c>
      <c r="T144" s="32">
        <v>0.17416702718995786</v>
      </c>
      <c r="U144" s="32">
        <v>0.17646089881834529</v>
      </c>
      <c r="V144" s="32">
        <v>0.17640089591637464</v>
      </c>
      <c r="W144" s="32">
        <v>0.18056736731107703</v>
      </c>
      <c r="X144" s="32">
        <v>0.17439591604893237</v>
      </c>
      <c r="Y144" s="32">
        <v>0.16546979005224266</v>
      </c>
      <c r="Z144" s="32">
        <v>0.17195066967734363</v>
      </c>
      <c r="AA144" s="32">
        <v>0.17691693145912202</v>
      </c>
    </row>
    <row r="145" spans="1:27" x14ac:dyDescent="0.25">
      <c r="A145" s="28" t="s">
        <v>134</v>
      </c>
      <c r="B145" s="28" t="s">
        <v>77</v>
      </c>
      <c r="C145" s="32">
        <v>4.8301891762344527E-2</v>
      </c>
      <c r="D145" s="32">
        <v>4.8073265941016366E-2</v>
      </c>
      <c r="E145" s="32">
        <v>4.761980991254048E-2</v>
      </c>
      <c r="F145" s="32">
        <v>4.6780743478380779E-2</v>
      </c>
      <c r="G145" s="32">
        <v>4.5871955498795101E-2</v>
      </c>
      <c r="H145" s="32">
        <v>4.4838188426414891E-2</v>
      </c>
      <c r="I145" s="32">
        <v>4.4278550097688031E-2</v>
      </c>
      <c r="J145" s="32">
        <v>4.3528978165391405E-2</v>
      </c>
      <c r="K145" s="32">
        <v>4.3432520133007337E-2</v>
      </c>
      <c r="L145" s="32">
        <v>4.2908008822607646E-2</v>
      </c>
      <c r="M145" s="32">
        <v>4.248398487243004E-2</v>
      </c>
      <c r="N145" s="32">
        <v>4.2722411707378102E-2</v>
      </c>
      <c r="O145" s="32">
        <v>4.293957840662882E-2</v>
      </c>
      <c r="P145" s="32">
        <v>4.3067361718710742E-2</v>
      </c>
      <c r="Q145" s="32">
        <v>4.2746536884319675E-2</v>
      </c>
      <c r="R145" s="32">
        <v>4.1918024079964665E-2</v>
      </c>
      <c r="S145" s="32">
        <v>4.1083243761337464E-2</v>
      </c>
      <c r="T145" s="32">
        <v>4.0816406147946384E-2</v>
      </c>
      <c r="U145" s="32">
        <v>4.0478550409647707E-2</v>
      </c>
      <c r="V145" s="32">
        <v>3.9871135587993517E-2</v>
      </c>
      <c r="W145" s="32">
        <v>3.9668159954191179E-2</v>
      </c>
      <c r="X145" s="32">
        <v>3.9309334763915037E-2</v>
      </c>
      <c r="Y145" s="32">
        <v>3.9224802426156412E-2</v>
      </c>
      <c r="Z145" s="32">
        <v>3.8469193993722818E-2</v>
      </c>
      <c r="AA145" s="32">
        <v>3.7912917912779599E-2</v>
      </c>
    </row>
    <row r="146" spans="1:27" x14ac:dyDescent="0.25">
      <c r="A146" s="28" t="s">
        <v>134</v>
      </c>
      <c r="B146" s="28" t="s">
        <v>78</v>
      </c>
      <c r="C146" s="32">
        <v>5.6866884082273458E-2</v>
      </c>
      <c r="D146" s="32">
        <v>5.6604011120862836E-2</v>
      </c>
      <c r="E146" s="32">
        <v>5.6053703323017748E-2</v>
      </c>
      <c r="F146" s="32">
        <v>5.5084049409349772E-2</v>
      </c>
      <c r="G146" s="32">
        <v>5.397267729307284E-2</v>
      </c>
      <c r="H146" s="32">
        <v>5.2767608252291119E-2</v>
      </c>
      <c r="I146" s="32">
        <v>5.2132826513183302E-2</v>
      </c>
      <c r="J146" s="32">
        <v>5.1268939068907261E-2</v>
      </c>
      <c r="K146" s="32">
        <v>5.1122300598769661E-2</v>
      </c>
      <c r="L146" s="32">
        <v>5.0534635824440684E-2</v>
      </c>
      <c r="M146" s="32">
        <v>4.9995878048739235E-2</v>
      </c>
      <c r="N146" s="32">
        <v>5.028661642724299E-2</v>
      </c>
      <c r="O146" s="32">
        <v>5.0518672718769399E-2</v>
      </c>
      <c r="P146" s="32">
        <v>5.0697070307770334E-2</v>
      </c>
      <c r="Q146" s="32">
        <v>5.0340143527575792E-2</v>
      </c>
      <c r="R146" s="32">
        <v>4.9317061941021631E-2</v>
      </c>
      <c r="S146" s="32">
        <v>4.8352450850610892E-2</v>
      </c>
      <c r="T146" s="32">
        <v>4.8064878006630084E-2</v>
      </c>
      <c r="U146" s="32">
        <v>4.7677193838082263E-2</v>
      </c>
      <c r="V146" s="32">
        <v>4.6952224470551522E-2</v>
      </c>
      <c r="W146" s="32">
        <v>4.6688930187383321E-2</v>
      </c>
      <c r="X146" s="32">
        <v>4.6287199753712406E-2</v>
      </c>
      <c r="Y146" s="32">
        <v>4.6174263469522199E-2</v>
      </c>
      <c r="Z146" s="32">
        <v>4.5297408691099876E-2</v>
      </c>
      <c r="AA146" s="32">
        <v>4.4630323735751085E-2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32">
        <v>0.13534286745258003</v>
      </c>
      <c r="D149" s="32">
        <v>0.13514786848516128</v>
      </c>
      <c r="E149" s="32">
        <v>0.13869171357452867</v>
      </c>
      <c r="F149" s="32">
        <v>0.13972016099314502</v>
      </c>
      <c r="G149" s="32">
        <v>0.13435915796577438</v>
      </c>
      <c r="H149" s="32">
        <v>0.14345967015246622</v>
      </c>
      <c r="I149" s="32">
        <v>0.14324319288864615</v>
      </c>
      <c r="J149" s="32">
        <v>0.13941783841829533</v>
      </c>
      <c r="K149" s="32">
        <v>0.13924784760420925</v>
      </c>
      <c r="L149" s="32">
        <v>0.14175280559116557</v>
      </c>
      <c r="M149" s="32">
        <v>0.13974813471583042</v>
      </c>
      <c r="N149" s="32">
        <v>0.14359946325537173</v>
      </c>
      <c r="O149" s="32">
        <v>0.14348357584136942</v>
      </c>
      <c r="P149" s="32">
        <v>0.13765368193245253</v>
      </c>
      <c r="Q149" s="32">
        <v>0.14598512786379372</v>
      </c>
      <c r="R149" s="32">
        <v>0.14689626023218033</v>
      </c>
      <c r="S149" s="32">
        <v>0.141599530666532</v>
      </c>
      <c r="T149" s="32">
        <v>0.14294648058442785</v>
      </c>
      <c r="U149" s="32">
        <v>0.14590591194051031</v>
      </c>
      <c r="V149" s="32">
        <v>0.14385744945700471</v>
      </c>
      <c r="W149" s="32">
        <v>0.14786746842842149</v>
      </c>
      <c r="X149" s="32">
        <v>0.14715020811730459</v>
      </c>
      <c r="Y149" s="32">
        <v>0.14000731333447419</v>
      </c>
      <c r="Z149" s="32">
        <v>0.14863510801919963</v>
      </c>
      <c r="AA149" s="32">
        <v>0.1484904388376046</v>
      </c>
    </row>
    <row r="150" spans="1:27" x14ac:dyDescent="0.25">
      <c r="A150" s="28" t="s">
        <v>135</v>
      </c>
      <c r="B150" s="28" t="s">
        <v>77</v>
      </c>
      <c r="C150" s="32">
        <v>4.7689637997083922E-2</v>
      </c>
      <c r="D150" s="32">
        <v>4.8433807337255892E-2</v>
      </c>
      <c r="E150" s="32">
        <v>4.8222446472549342E-2</v>
      </c>
      <c r="F150" s="32">
        <v>4.7446468739639418E-2</v>
      </c>
      <c r="G150" s="32">
        <v>4.6692198402707212E-2</v>
      </c>
      <c r="H150" s="32">
        <v>4.5839130608222839E-2</v>
      </c>
      <c r="I150" s="32">
        <v>4.5316567415223066E-2</v>
      </c>
      <c r="J150" s="32">
        <v>4.451341304594781E-2</v>
      </c>
      <c r="K150" s="32">
        <v>4.3817410894338493E-2</v>
      </c>
      <c r="L150" s="32">
        <v>4.3060740081486248E-2</v>
      </c>
      <c r="M150" s="32">
        <v>4.2570566901630948E-2</v>
      </c>
      <c r="N150" s="32">
        <v>4.2686713272786315E-2</v>
      </c>
      <c r="O150" s="32">
        <v>4.2849124557161944E-2</v>
      </c>
      <c r="P150" s="32">
        <v>4.2957978211161367E-2</v>
      </c>
      <c r="Q150" s="32">
        <v>4.2974362300373305E-2</v>
      </c>
      <c r="R150" s="32">
        <v>4.2188878115021922E-2</v>
      </c>
      <c r="S150" s="32">
        <v>4.1741808501977465E-2</v>
      </c>
      <c r="T150" s="32">
        <v>4.1302885030999312E-2</v>
      </c>
      <c r="U150" s="32">
        <v>4.098845429848981E-2</v>
      </c>
      <c r="V150" s="32">
        <v>4.0569953467075939E-2</v>
      </c>
      <c r="W150" s="32">
        <v>4.0231686983867504E-2</v>
      </c>
      <c r="X150" s="32">
        <v>3.997914548312019E-2</v>
      </c>
      <c r="Y150" s="32">
        <v>3.987173859190718E-2</v>
      </c>
      <c r="Z150" s="32">
        <v>3.9303527742711994E-2</v>
      </c>
      <c r="AA150" s="32">
        <v>3.9011421571482158E-2</v>
      </c>
    </row>
    <row r="151" spans="1:27" x14ac:dyDescent="0.25">
      <c r="A151" s="28" t="s">
        <v>135</v>
      </c>
      <c r="B151" s="28" t="s">
        <v>78</v>
      </c>
      <c r="C151" s="32">
        <v>5.6166580304967212E-2</v>
      </c>
      <c r="D151" s="32">
        <v>5.7003547395656433E-2</v>
      </c>
      <c r="E151" s="32">
        <v>5.678052093920892E-2</v>
      </c>
      <c r="F151" s="32">
        <v>5.5863932208032777E-2</v>
      </c>
      <c r="G151" s="32">
        <v>5.494794410371092E-2</v>
      </c>
      <c r="H151" s="32">
        <v>5.3938228676967723E-2</v>
      </c>
      <c r="I151" s="32">
        <v>5.3324576087481028E-2</v>
      </c>
      <c r="J151" s="32">
        <v>5.2395885950198506E-2</v>
      </c>
      <c r="K151" s="32">
        <v>5.1593343964033846E-2</v>
      </c>
      <c r="L151" s="32">
        <v>5.0702095190792044E-2</v>
      </c>
      <c r="M151" s="32">
        <v>5.0149681182366859E-2</v>
      </c>
      <c r="N151" s="32">
        <v>5.0228215680719362E-2</v>
      </c>
      <c r="O151" s="32">
        <v>5.0435638434085404E-2</v>
      </c>
      <c r="P151" s="32">
        <v>5.0568410476815366E-2</v>
      </c>
      <c r="Q151" s="32">
        <v>5.0561515116479057E-2</v>
      </c>
      <c r="R151" s="32">
        <v>4.968039889815181E-2</v>
      </c>
      <c r="S151" s="32">
        <v>4.9128071900910113E-2</v>
      </c>
      <c r="T151" s="32">
        <v>4.8627473874222213E-2</v>
      </c>
      <c r="U151" s="32">
        <v>4.8281852635142605E-2</v>
      </c>
      <c r="V151" s="32">
        <v>4.7742499074895008E-2</v>
      </c>
      <c r="W151" s="32">
        <v>4.7373991647772618E-2</v>
      </c>
      <c r="X151" s="32">
        <v>4.7077282154838161E-2</v>
      </c>
      <c r="Y151" s="32">
        <v>4.6941971226765876E-2</v>
      </c>
      <c r="Z151" s="32">
        <v>4.6292508833182949E-2</v>
      </c>
      <c r="AA151" s="32">
        <v>4.5923932823542797E-2</v>
      </c>
    </row>
  </sheetData>
  <sheetProtection algorithmName="SHA-512" hashValue="J74g5TN5L1VPIcC55ei/Q8fymEMD+hner8nVr4JBTmgyeJhokoOIoxa1A8j+l2OCP8+MvOboYiSXe9BPFgXQ4A==" saltValue="zCAUlsAazmfuWEFV7CmLNg=="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DD992-5442-4DAE-82C6-00CC8630197F}">
  <sheetPr codeName="Sheet95">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156</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102379.33355999998</v>
      </c>
      <c r="D6" s="24">
        <v>85828.157199999987</v>
      </c>
      <c r="E6" s="24">
        <v>86228.78936000001</v>
      </c>
      <c r="F6" s="24">
        <v>88647.14095944399</v>
      </c>
      <c r="G6" s="24">
        <v>80741.936746024468</v>
      </c>
      <c r="H6" s="24">
        <v>56255.930719346994</v>
      </c>
      <c r="I6" s="24">
        <v>53898.546836203983</v>
      </c>
      <c r="J6" s="24">
        <v>51119.589231944003</v>
      </c>
      <c r="K6" s="24">
        <v>45892.568959258002</v>
      </c>
      <c r="L6" s="24">
        <v>45056.040468061998</v>
      </c>
      <c r="M6" s="24">
        <v>41144.938802746503</v>
      </c>
      <c r="N6" s="24">
        <v>34324.893809998997</v>
      </c>
      <c r="O6" s="24">
        <v>36825.145370567494</v>
      </c>
      <c r="P6" s="24">
        <v>31721.524618331496</v>
      </c>
      <c r="Q6" s="24">
        <v>18874.062444366002</v>
      </c>
      <c r="R6" s="24">
        <v>17506.998474540989</v>
      </c>
      <c r="S6" s="24">
        <v>19203.301396362003</v>
      </c>
      <c r="T6" s="24">
        <v>19472.954669942003</v>
      </c>
      <c r="U6" s="24">
        <v>19112.042258799989</v>
      </c>
      <c r="V6" s="24">
        <v>18261.196278009</v>
      </c>
      <c r="W6" s="24">
        <v>12859.657150733001</v>
      </c>
      <c r="X6" s="24">
        <v>2610.0969557779999</v>
      </c>
      <c r="Y6" s="24">
        <v>2369.4599125749901</v>
      </c>
      <c r="Z6" s="24">
        <v>2174.6787602129998</v>
      </c>
      <c r="AA6" s="24">
        <v>2231.2158298969998</v>
      </c>
    </row>
    <row r="7" spans="1:27" x14ac:dyDescent="0.25">
      <c r="A7" s="28" t="s">
        <v>40</v>
      </c>
      <c r="B7" s="28" t="s">
        <v>72</v>
      </c>
      <c r="C7" s="24">
        <v>31543.717599999982</v>
      </c>
      <c r="D7" s="24">
        <v>25871.838799999998</v>
      </c>
      <c r="E7" s="24">
        <v>27758.345999999994</v>
      </c>
      <c r="F7" s="24">
        <v>21113.700062627002</v>
      </c>
      <c r="G7" s="24">
        <v>12954.692898352998</v>
      </c>
      <c r="H7" s="24">
        <v>5954.0159478580008</v>
      </c>
      <c r="I7" s="24">
        <v>1901.742021028</v>
      </c>
      <c r="J7" s="24">
        <v>0.157553059</v>
      </c>
      <c r="K7" s="24">
        <v>0.15592958200000001</v>
      </c>
      <c r="L7" s="24">
        <v>0.166592462</v>
      </c>
      <c r="M7" s="24">
        <v>0.14274676499999989</v>
      </c>
      <c r="N7" s="24">
        <v>0.16261263200000001</v>
      </c>
      <c r="O7" s="24">
        <v>0.16053791099999998</v>
      </c>
      <c r="P7" s="24">
        <v>0.14869211300000001</v>
      </c>
      <c r="Q7" s="24">
        <v>0.12558476899999998</v>
      </c>
      <c r="R7" s="24">
        <v>0.130932887</v>
      </c>
      <c r="S7" s="24">
        <v>0.12714721299999998</v>
      </c>
      <c r="T7" s="24">
        <v>0.13360851369999999</v>
      </c>
      <c r="U7" s="24">
        <v>0.13802819499999991</v>
      </c>
      <c r="V7" s="24">
        <v>0.13295797600000001</v>
      </c>
      <c r="W7" s="24">
        <v>0.13121100699999999</v>
      </c>
      <c r="X7" s="24">
        <v>0.14535645699999999</v>
      </c>
      <c r="Y7" s="24">
        <v>0.13876047229999999</v>
      </c>
      <c r="Z7" s="24">
        <v>0.13252364249999998</v>
      </c>
      <c r="AA7" s="24">
        <v>5.07105853E-2</v>
      </c>
    </row>
    <row r="8" spans="1:27" x14ac:dyDescent="0.25">
      <c r="A8" s="28" t="s">
        <v>40</v>
      </c>
      <c r="B8" s="28" t="s">
        <v>20</v>
      </c>
      <c r="C8" s="24">
        <v>2749.3552125054002</v>
      </c>
      <c r="D8" s="24">
        <v>2360.4449684118995</v>
      </c>
      <c r="E8" s="24">
        <v>1948.0353943860996</v>
      </c>
      <c r="F8" s="24">
        <v>1847.9595387162999</v>
      </c>
      <c r="G8" s="24">
        <v>3025.5315142562999</v>
      </c>
      <c r="H8" s="24">
        <v>2965.0143508134993</v>
      </c>
      <c r="I8" s="24">
        <v>3613.4920279442999</v>
      </c>
      <c r="J8" s="24">
        <v>3677.1803518573997</v>
      </c>
      <c r="K8" s="24">
        <v>3531.0656966247002</v>
      </c>
      <c r="L8" s="24">
        <v>3886.1768565774987</v>
      </c>
      <c r="M8" s="24">
        <v>4287.5228530760987</v>
      </c>
      <c r="N8" s="24">
        <v>4318.0530934899989</v>
      </c>
      <c r="O8" s="24">
        <v>4412.6497360697003</v>
      </c>
      <c r="P8" s="24">
        <v>5228.1530162707986</v>
      </c>
      <c r="Q8" s="24">
        <v>5318.6745275774001</v>
      </c>
      <c r="R8" s="24">
        <v>4098.7398090217994</v>
      </c>
      <c r="S8" s="24">
        <v>3728.6130315942901</v>
      </c>
      <c r="T8" s="24">
        <v>4168.8579657453993</v>
      </c>
      <c r="U8" s="24">
        <v>4007.169760900299</v>
      </c>
      <c r="V8" s="24">
        <v>4509.3770073343885</v>
      </c>
      <c r="W8" s="24">
        <v>4214.9895083259989</v>
      </c>
      <c r="X8" s="24">
        <v>6127.1615713342899</v>
      </c>
      <c r="Y8" s="24">
        <v>3729.7209360255006</v>
      </c>
      <c r="Z8" s="24">
        <v>3130.6176199009997</v>
      </c>
      <c r="AA8" s="24">
        <v>1545.5410965807</v>
      </c>
    </row>
    <row r="9" spans="1:27" x14ac:dyDescent="0.25">
      <c r="A9" s="28" t="s">
        <v>40</v>
      </c>
      <c r="B9" s="28" t="s">
        <v>32</v>
      </c>
      <c r="C9" s="24">
        <v>759.89002900000003</v>
      </c>
      <c r="D9" s="24">
        <v>723.41263599999991</v>
      </c>
      <c r="E9" s="24">
        <v>758.78063900000006</v>
      </c>
      <c r="F9" s="24">
        <v>106.599583</v>
      </c>
      <c r="G9" s="24">
        <v>367.90625999999997</v>
      </c>
      <c r="H9" s="24">
        <v>310.904349999999</v>
      </c>
      <c r="I9" s="24">
        <v>452.72514000000001</v>
      </c>
      <c r="J9" s="24">
        <v>392.15669000000003</v>
      </c>
      <c r="K9" s="24">
        <v>351.00832000000003</v>
      </c>
      <c r="L9" s="24">
        <v>831.51854000000003</v>
      </c>
      <c r="M9" s="24">
        <v>428.79234000000002</v>
      </c>
      <c r="N9" s="24">
        <v>764.01775600000008</v>
      </c>
      <c r="O9" s="24">
        <v>447.031024</v>
      </c>
      <c r="P9" s="24">
        <v>979.80723999999896</v>
      </c>
      <c r="Q9" s="24">
        <v>329.26537999999999</v>
      </c>
      <c r="R9" s="24">
        <v>279.76702999999998</v>
      </c>
      <c r="S9" s="24">
        <v>447.81029999999998</v>
      </c>
      <c r="T9" s="24">
        <v>530.49132999999995</v>
      </c>
      <c r="U9" s="24">
        <v>0</v>
      </c>
      <c r="V9" s="24">
        <v>0</v>
      </c>
      <c r="W9" s="24">
        <v>0</v>
      </c>
      <c r="X9" s="24">
        <v>0</v>
      </c>
      <c r="Y9" s="24">
        <v>0</v>
      </c>
      <c r="Z9" s="24">
        <v>0</v>
      </c>
      <c r="AA9" s="24">
        <v>0</v>
      </c>
    </row>
    <row r="10" spans="1:27" x14ac:dyDescent="0.25">
      <c r="A10" s="28" t="s">
        <v>40</v>
      </c>
      <c r="B10" s="28" t="s">
        <v>67</v>
      </c>
      <c r="C10" s="24">
        <v>74.361082778313005</v>
      </c>
      <c r="D10" s="24">
        <v>57.616087386099984</v>
      </c>
      <c r="E10" s="24">
        <v>107.42678696009899</v>
      </c>
      <c r="F10" s="24">
        <v>49.018387979070006</v>
      </c>
      <c r="G10" s="24">
        <v>280.36981249400998</v>
      </c>
      <c r="H10" s="24">
        <v>288.77329851834901</v>
      </c>
      <c r="I10" s="24">
        <v>448.21002959136996</v>
      </c>
      <c r="J10" s="24">
        <v>504.77708325210995</v>
      </c>
      <c r="K10" s="24">
        <v>260.64362056657797</v>
      </c>
      <c r="L10" s="24">
        <v>640.72078488491002</v>
      </c>
      <c r="M10" s="24">
        <v>499.14896693571802</v>
      </c>
      <c r="N10" s="24">
        <v>1081.679726214179</v>
      </c>
      <c r="O10" s="24">
        <v>582.45037303601907</v>
      </c>
      <c r="P10" s="24">
        <v>1282.1274009094589</v>
      </c>
      <c r="Q10" s="24">
        <v>1628.8237789126499</v>
      </c>
      <c r="R10" s="24">
        <v>1510.0330053472501</v>
      </c>
      <c r="S10" s="24">
        <v>2716.0923815341989</v>
      </c>
      <c r="T10" s="24">
        <v>2708.3440392524999</v>
      </c>
      <c r="U10" s="24">
        <v>4676.7896956469012</v>
      </c>
      <c r="V10" s="24">
        <v>6542.8116431992103</v>
      </c>
      <c r="W10" s="24">
        <v>5311.9923774686977</v>
      </c>
      <c r="X10" s="24">
        <v>9948.4543912481677</v>
      </c>
      <c r="Y10" s="24">
        <v>12138.1409302672</v>
      </c>
      <c r="Z10" s="24">
        <v>8980.2755060685995</v>
      </c>
      <c r="AA10" s="24">
        <v>9635.8610422436195</v>
      </c>
    </row>
    <row r="11" spans="1:27" x14ac:dyDescent="0.25">
      <c r="A11" s="28" t="s">
        <v>40</v>
      </c>
      <c r="B11" s="28" t="s">
        <v>66</v>
      </c>
      <c r="C11" s="24">
        <v>12728.147616299993</v>
      </c>
      <c r="D11" s="24">
        <v>16547.042057999999</v>
      </c>
      <c r="E11" s="24">
        <v>13285.757475999984</v>
      </c>
      <c r="F11" s="24">
        <v>14824.950043999997</v>
      </c>
      <c r="G11" s="24">
        <v>16824.553284699996</v>
      </c>
      <c r="H11" s="24">
        <v>15914.312871999995</v>
      </c>
      <c r="I11" s="24">
        <v>16220.264764</v>
      </c>
      <c r="J11" s="24">
        <v>18767.993208999993</v>
      </c>
      <c r="K11" s="24">
        <v>16078.473139999998</v>
      </c>
      <c r="L11" s="24">
        <v>13717.509268999998</v>
      </c>
      <c r="M11" s="24">
        <v>17456.359065000001</v>
      </c>
      <c r="N11" s="24">
        <v>14108.129466000002</v>
      </c>
      <c r="O11" s="24">
        <v>15234.495839999996</v>
      </c>
      <c r="P11" s="24">
        <v>17051.148349999996</v>
      </c>
      <c r="Q11" s="24">
        <v>16064.047805999999</v>
      </c>
      <c r="R11" s="24">
        <v>16070.899784999998</v>
      </c>
      <c r="S11" s="24">
        <v>18108.018989999997</v>
      </c>
      <c r="T11" s="24">
        <v>15779.357879999998</v>
      </c>
      <c r="U11" s="24">
        <v>13312.356744999986</v>
      </c>
      <c r="V11" s="24">
        <v>16758.99611</v>
      </c>
      <c r="W11" s="24">
        <v>13469.315545999994</v>
      </c>
      <c r="X11" s="24">
        <v>14622.327570999998</v>
      </c>
      <c r="Y11" s="24">
        <v>16162.819017999995</v>
      </c>
      <c r="Z11" s="24">
        <v>14909.202917999999</v>
      </c>
      <c r="AA11" s="24">
        <v>15023.831613999995</v>
      </c>
    </row>
    <row r="12" spans="1:27" x14ac:dyDescent="0.25">
      <c r="A12" s="28" t="s">
        <v>40</v>
      </c>
      <c r="B12" s="28" t="s">
        <v>70</v>
      </c>
      <c r="C12" s="24">
        <v>27503.596620999993</v>
      </c>
      <c r="D12" s="24">
        <v>39084.607267420499</v>
      </c>
      <c r="E12" s="24">
        <v>38428.36396855981</v>
      </c>
      <c r="F12" s="24">
        <v>39258.434195634487</v>
      </c>
      <c r="G12" s="24">
        <v>51776.942864927812</v>
      </c>
      <c r="H12" s="24">
        <v>71341.038834259802</v>
      </c>
      <c r="I12" s="24">
        <v>73018.139558754134</v>
      </c>
      <c r="J12" s="24">
        <v>78407.527694258999</v>
      </c>
      <c r="K12" s="24">
        <v>83130.92769976845</v>
      </c>
      <c r="L12" s="24">
        <v>85861.716106419524</v>
      </c>
      <c r="M12" s="24">
        <v>86990.145292491536</v>
      </c>
      <c r="N12" s="24">
        <v>93590.616642468187</v>
      </c>
      <c r="O12" s="24">
        <v>96025.499611949796</v>
      </c>
      <c r="P12" s="24">
        <v>103828.54759070919</v>
      </c>
      <c r="Q12" s="24">
        <v>109936.42291270502</v>
      </c>
      <c r="R12" s="24">
        <v>116305.71759168124</v>
      </c>
      <c r="S12" s="24">
        <v>120605.0847119245</v>
      </c>
      <c r="T12" s="24">
        <v>120121.08697017649</v>
      </c>
      <c r="U12" s="24">
        <v>118800.73557461218</v>
      </c>
      <c r="V12" s="24">
        <v>112963.44513866029</v>
      </c>
      <c r="W12" s="24">
        <v>116032.76939188389</v>
      </c>
      <c r="X12" s="24">
        <v>118296.77695600169</v>
      </c>
      <c r="Y12" s="24">
        <v>125609.23466446629</v>
      </c>
      <c r="Z12" s="24">
        <v>126218.38355694921</v>
      </c>
      <c r="AA12" s="24">
        <v>132322.40960087112</v>
      </c>
    </row>
    <row r="13" spans="1:27" x14ac:dyDescent="0.25">
      <c r="A13" s="28" t="s">
        <v>40</v>
      </c>
      <c r="B13" s="28" t="s">
        <v>69</v>
      </c>
      <c r="C13" s="24">
        <v>14786.107891688593</v>
      </c>
      <c r="D13" s="24">
        <v>19299.849668424689</v>
      </c>
      <c r="E13" s="24">
        <v>19340.434444694616</v>
      </c>
      <c r="F13" s="24">
        <v>20710.647987986446</v>
      </c>
      <c r="G13" s="24">
        <v>20083.27610868436</v>
      </c>
      <c r="H13" s="24">
        <v>30109.445486869088</v>
      </c>
      <c r="I13" s="24">
        <v>33491.860979922189</v>
      </c>
      <c r="J13" s="24">
        <v>35720.89099663149</v>
      </c>
      <c r="K13" s="24">
        <v>39774.888691211097</v>
      </c>
      <c r="L13" s="24">
        <v>42204.146351447191</v>
      </c>
      <c r="M13" s="24">
        <v>44742.297035646981</v>
      </c>
      <c r="N13" s="24">
        <v>50649.725644863094</v>
      </c>
      <c r="O13" s="24">
        <v>49896.957156869801</v>
      </c>
      <c r="P13" s="24">
        <v>48347.546121901993</v>
      </c>
      <c r="Q13" s="24">
        <v>57587.11696548199</v>
      </c>
      <c r="R13" s="24">
        <v>59398.839572676101</v>
      </c>
      <c r="S13" s="24">
        <v>62439.8735169887</v>
      </c>
      <c r="T13" s="24">
        <v>66035.189912907386</v>
      </c>
      <c r="U13" s="24">
        <v>70782.333276114296</v>
      </c>
      <c r="V13" s="24">
        <v>74387.702247484398</v>
      </c>
      <c r="W13" s="24">
        <v>88559.17212346899</v>
      </c>
      <c r="X13" s="24">
        <v>95716.556203261483</v>
      </c>
      <c r="Y13" s="24">
        <v>93685.00874216629</v>
      </c>
      <c r="Z13" s="24">
        <v>98589.536900876774</v>
      </c>
      <c r="AA13" s="24">
        <v>99092.379402072402</v>
      </c>
    </row>
    <row r="14" spans="1:27" x14ac:dyDescent="0.25">
      <c r="A14" s="28" t="s">
        <v>40</v>
      </c>
      <c r="B14" s="28" t="s">
        <v>36</v>
      </c>
      <c r="C14" s="24">
        <v>149.82648162559997</v>
      </c>
      <c r="D14" s="24">
        <v>205.12111380140001</v>
      </c>
      <c r="E14" s="24">
        <v>210.957434952</v>
      </c>
      <c r="F14" s="24">
        <v>231.29484091839987</v>
      </c>
      <c r="G14" s="24">
        <v>256.05672011709999</v>
      </c>
      <c r="H14" s="24">
        <v>4506.3030865469991</v>
      </c>
      <c r="I14" s="24">
        <v>4856.7061305899988</v>
      </c>
      <c r="J14" s="24">
        <v>5820.1009423879996</v>
      </c>
      <c r="K14" s="24">
        <v>5745.1332496040004</v>
      </c>
      <c r="L14" s="24">
        <v>5864.9948980179988</v>
      </c>
      <c r="M14" s="24">
        <v>5800.0314796459998</v>
      </c>
      <c r="N14" s="24">
        <v>7057.1239692099989</v>
      </c>
      <c r="O14" s="24">
        <v>6673.6402623909989</v>
      </c>
      <c r="P14" s="24">
        <v>6347.1197249549996</v>
      </c>
      <c r="Q14" s="24">
        <v>7101.6614868150009</v>
      </c>
      <c r="R14" s="24">
        <v>7176.2540930789992</v>
      </c>
      <c r="S14" s="24">
        <v>6602.1501836739999</v>
      </c>
      <c r="T14" s="24">
        <v>6862.8506375829911</v>
      </c>
      <c r="U14" s="24">
        <v>7048.3545549699993</v>
      </c>
      <c r="V14" s="24">
        <v>6704.2839890129999</v>
      </c>
      <c r="W14" s="24">
        <v>7165.1882765979999</v>
      </c>
      <c r="X14" s="24">
        <v>7025.3301480819991</v>
      </c>
      <c r="Y14" s="24">
        <v>6621.4507305760008</v>
      </c>
      <c r="Z14" s="24">
        <v>7336.8701367329995</v>
      </c>
      <c r="AA14" s="24">
        <v>7487.619089335999</v>
      </c>
    </row>
    <row r="15" spans="1:27" x14ac:dyDescent="0.25">
      <c r="A15" s="28" t="s">
        <v>40</v>
      </c>
      <c r="B15" s="28" t="s">
        <v>74</v>
      </c>
      <c r="C15" s="24">
        <v>41.566227299999987</v>
      </c>
      <c r="D15" s="24">
        <v>189.02048300000001</v>
      </c>
      <c r="E15" s="24">
        <v>323.03726899999992</v>
      </c>
      <c r="F15" s="24">
        <v>377.05452611899995</v>
      </c>
      <c r="G15" s="24">
        <v>1360.9950727969997</v>
      </c>
      <c r="H15" s="24">
        <v>3096.0454076306005</v>
      </c>
      <c r="I15" s="24">
        <v>3636.164385866</v>
      </c>
      <c r="J15" s="24">
        <v>3817.0367403191003</v>
      </c>
      <c r="K15" s="24">
        <v>7670.460281940499</v>
      </c>
      <c r="L15" s="24">
        <v>9264.1967067589994</v>
      </c>
      <c r="M15" s="24">
        <v>9811.6931275064981</v>
      </c>
      <c r="N15" s="24">
        <v>10698.52654563</v>
      </c>
      <c r="O15" s="24">
        <v>10496.817972373001</v>
      </c>
      <c r="P15" s="24">
        <v>10259.980422971999</v>
      </c>
      <c r="Q15" s="24">
        <v>13523.609678734998</v>
      </c>
      <c r="R15" s="24">
        <v>13458.4869708845</v>
      </c>
      <c r="S15" s="24">
        <v>15157.187574806003</v>
      </c>
      <c r="T15" s="24">
        <v>15091.615618037988</v>
      </c>
      <c r="U15" s="24">
        <v>15928.741370157</v>
      </c>
      <c r="V15" s="24">
        <v>14261.476104160989</v>
      </c>
      <c r="W15" s="24">
        <v>23395.012288448001</v>
      </c>
      <c r="X15" s="24">
        <v>23784.610161166001</v>
      </c>
      <c r="Y15" s="24">
        <v>20569.973837001002</v>
      </c>
      <c r="Z15" s="24">
        <v>23189.321998423988</v>
      </c>
      <c r="AA15" s="24">
        <v>23657.819710919979</v>
      </c>
    </row>
    <row r="16" spans="1:27" x14ac:dyDescent="0.25">
      <c r="A16" s="28" t="s">
        <v>40</v>
      </c>
      <c r="B16" s="28" t="s">
        <v>56</v>
      </c>
      <c r="C16" s="24">
        <v>48.69415799999998</v>
      </c>
      <c r="D16" s="24">
        <v>111.92148415999998</v>
      </c>
      <c r="E16" s="24">
        <v>263.45898399999999</v>
      </c>
      <c r="F16" s="24">
        <v>522.21263579999993</v>
      </c>
      <c r="G16" s="24">
        <v>970.7765748999999</v>
      </c>
      <c r="H16" s="24">
        <v>1264.0348982999997</v>
      </c>
      <c r="I16" s="24">
        <v>1651.9747130999988</v>
      </c>
      <c r="J16" s="24">
        <v>2084.327570699998</v>
      </c>
      <c r="K16" s="24">
        <v>2504.6965643999997</v>
      </c>
      <c r="L16" s="24">
        <v>2882.2899255999996</v>
      </c>
      <c r="M16" s="24">
        <v>3228.3402849999998</v>
      </c>
      <c r="N16" s="24">
        <v>3756.6971514999996</v>
      </c>
      <c r="O16" s="24">
        <v>4206.4325749999998</v>
      </c>
      <c r="P16" s="24">
        <v>4481.8861040000002</v>
      </c>
      <c r="Q16" s="24">
        <v>5268.8884159999907</v>
      </c>
      <c r="R16" s="24">
        <v>5492.9580129999986</v>
      </c>
      <c r="S16" s="24">
        <v>5578.2927559999998</v>
      </c>
      <c r="T16" s="24">
        <v>5808.2385679999998</v>
      </c>
      <c r="U16" s="24">
        <v>6080.2985169999993</v>
      </c>
      <c r="V16" s="24">
        <v>6198.7406609999998</v>
      </c>
      <c r="W16" s="24">
        <v>6628.6655899999987</v>
      </c>
      <c r="X16" s="24">
        <v>6901.6424379999999</v>
      </c>
      <c r="Y16" s="24">
        <v>6791.910065</v>
      </c>
      <c r="Z16" s="24">
        <v>7136.7682699999987</v>
      </c>
      <c r="AA16" s="24">
        <v>7510.6959900000002</v>
      </c>
    </row>
    <row r="17" spans="1:27" x14ac:dyDescent="0.25">
      <c r="A17" s="33" t="s">
        <v>139</v>
      </c>
      <c r="B17" s="33"/>
      <c r="C17" s="30">
        <v>192524.5096132723</v>
      </c>
      <c r="D17" s="30">
        <v>189772.96868564317</v>
      </c>
      <c r="E17" s="30">
        <v>187855.9340696006</v>
      </c>
      <c r="F17" s="30">
        <v>186558.45075938728</v>
      </c>
      <c r="G17" s="30">
        <v>186055.20948943996</v>
      </c>
      <c r="H17" s="30">
        <v>183139.43585966574</v>
      </c>
      <c r="I17" s="30">
        <v>183044.98135744396</v>
      </c>
      <c r="J17" s="30">
        <v>188590.27281000299</v>
      </c>
      <c r="K17" s="30">
        <v>189019.73205701081</v>
      </c>
      <c r="L17" s="30">
        <v>192197.99496885311</v>
      </c>
      <c r="M17" s="30">
        <v>195549.34710266185</v>
      </c>
      <c r="N17" s="30">
        <v>198837.27875166645</v>
      </c>
      <c r="O17" s="30">
        <v>203424.38965040381</v>
      </c>
      <c r="P17" s="30">
        <v>208439.00303023594</v>
      </c>
      <c r="Q17" s="30">
        <v>209738.53939981206</v>
      </c>
      <c r="R17" s="30">
        <v>215171.12620115437</v>
      </c>
      <c r="S17" s="30">
        <v>227248.92147561669</v>
      </c>
      <c r="T17" s="30">
        <v>228816.41637653747</v>
      </c>
      <c r="U17" s="30">
        <v>230691.56533926865</v>
      </c>
      <c r="V17" s="30">
        <v>233423.6613826633</v>
      </c>
      <c r="W17" s="30">
        <v>240448.02730888757</v>
      </c>
      <c r="X17" s="30">
        <v>247321.51900508063</v>
      </c>
      <c r="Y17" s="30">
        <v>253694.52296397259</v>
      </c>
      <c r="Z17" s="30">
        <v>254002.82778565108</v>
      </c>
      <c r="AA17" s="30">
        <v>259851.28929625015</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53369.557499999988</v>
      </c>
      <c r="D20" s="24">
        <v>44528.256100000006</v>
      </c>
      <c r="E20" s="24">
        <v>43475.915900000007</v>
      </c>
      <c r="F20" s="24">
        <v>45898.334300000002</v>
      </c>
      <c r="G20" s="24">
        <v>45173.344899999989</v>
      </c>
      <c r="H20" s="24">
        <v>35240.631342069995</v>
      </c>
      <c r="I20" s="24">
        <v>34395.358347215995</v>
      </c>
      <c r="J20" s="24">
        <v>31357.230496430006</v>
      </c>
      <c r="K20" s="24">
        <v>26669.619464450003</v>
      </c>
      <c r="L20" s="24">
        <v>27070.531195684998</v>
      </c>
      <c r="M20" s="24">
        <v>24018.880859946003</v>
      </c>
      <c r="N20" s="24">
        <v>20328.5059</v>
      </c>
      <c r="O20" s="24">
        <v>22036.565799999997</v>
      </c>
      <c r="P20" s="24">
        <v>17895.097906619998</v>
      </c>
      <c r="Q20" s="24">
        <v>6933.1218000000008</v>
      </c>
      <c r="R20" s="24">
        <v>6661.7430999999997</v>
      </c>
      <c r="S20" s="24">
        <v>7594.3590999999997</v>
      </c>
      <c r="T20" s="24">
        <v>7772.3263000000006</v>
      </c>
      <c r="U20" s="24">
        <v>7610.2317999999996</v>
      </c>
      <c r="V20" s="24">
        <v>6726.2824999999993</v>
      </c>
      <c r="W20" s="24">
        <v>7016.6106</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23.1274965053999</v>
      </c>
      <c r="D22" s="24">
        <v>34.692380766299998</v>
      </c>
      <c r="E22" s="24">
        <v>34.816462424499996</v>
      </c>
      <c r="F22" s="24">
        <v>65.898361218999995</v>
      </c>
      <c r="G22" s="24">
        <v>178.64201101380002</v>
      </c>
      <c r="H22" s="24">
        <v>267.51378201519998</v>
      </c>
      <c r="I22" s="24">
        <v>374.91444014080002</v>
      </c>
      <c r="J22" s="24">
        <v>495.77814801220001</v>
      </c>
      <c r="K22" s="24">
        <v>561.54792311099993</v>
      </c>
      <c r="L22" s="24">
        <v>479.21536180850001</v>
      </c>
      <c r="M22" s="24">
        <v>537.22691526800008</v>
      </c>
      <c r="N22" s="24">
        <v>639.49174778959991</v>
      </c>
      <c r="O22" s="24">
        <v>649.40639132799993</v>
      </c>
      <c r="P22" s="24">
        <v>950.51672009759898</v>
      </c>
      <c r="Q22" s="24">
        <v>1174.030073976</v>
      </c>
      <c r="R22" s="24">
        <v>971.00837951439905</v>
      </c>
      <c r="S22" s="24">
        <v>1280.542198483</v>
      </c>
      <c r="T22" s="24">
        <v>1451.6689397883999</v>
      </c>
      <c r="U22" s="24">
        <v>1555.534217167</v>
      </c>
      <c r="V22" s="24">
        <v>1707.9898498007001</v>
      </c>
      <c r="W22" s="24">
        <v>1546.4721500630001</v>
      </c>
      <c r="X22" s="24">
        <v>2310.4595445139903</v>
      </c>
      <c r="Y22" s="24">
        <v>409.30070533399999</v>
      </c>
      <c r="Z22" s="24">
        <v>1.3026780999999999E-2</v>
      </c>
      <c r="AA22" s="24">
        <v>1.3425116000000001E-2</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2.0835722188099997</v>
      </c>
      <c r="D24" s="24">
        <v>1.8988927249999981E-3</v>
      </c>
      <c r="E24" s="24">
        <v>5.4320882420899999</v>
      </c>
      <c r="F24" s="24">
        <v>2.0308187152049997</v>
      </c>
      <c r="G24" s="24">
        <v>6.5787298015900006</v>
      </c>
      <c r="H24" s="24">
        <v>6.7484253288300007</v>
      </c>
      <c r="I24" s="24">
        <v>5.1296882662400005</v>
      </c>
      <c r="J24" s="24">
        <v>10.933239840260001</v>
      </c>
      <c r="K24" s="24">
        <v>3.0719995099999877E-3</v>
      </c>
      <c r="L24" s="24">
        <v>19.271732552060001</v>
      </c>
      <c r="M24" s="24">
        <v>4.4391540599999901E-3</v>
      </c>
      <c r="N24" s="24">
        <v>322.93612480272895</v>
      </c>
      <c r="O24" s="24">
        <v>39.388654746539999</v>
      </c>
      <c r="P24" s="24">
        <v>284.20089213681996</v>
      </c>
      <c r="Q24" s="24">
        <v>707.83488975820012</v>
      </c>
      <c r="R24" s="24">
        <v>655.90152739215</v>
      </c>
      <c r="S24" s="24">
        <v>1160.9424913278999</v>
      </c>
      <c r="T24" s="24">
        <v>1328.3567139351001</v>
      </c>
      <c r="U24" s="24">
        <v>2145.2330660708003</v>
      </c>
      <c r="V24" s="24">
        <v>3045.7658175564998</v>
      </c>
      <c r="W24" s="24">
        <v>2453.9971160618989</v>
      </c>
      <c r="X24" s="24">
        <v>5117.5285751953998</v>
      </c>
      <c r="Y24" s="24">
        <v>5828.1801206319997</v>
      </c>
      <c r="Z24" s="24">
        <v>3389.6658738709998</v>
      </c>
      <c r="AA24" s="24">
        <v>3703.869083265</v>
      </c>
    </row>
    <row r="25" spans="1:27" s="27" customFormat="1" x14ac:dyDescent="0.25">
      <c r="A25" s="28" t="s">
        <v>131</v>
      </c>
      <c r="B25" s="28" t="s">
        <v>66</v>
      </c>
      <c r="C25" s="24">
        <v>1955.371709999999</v>
      </c>
      <c r="D25" s="24">
        <v>2144.3460749999999</v>
      </c>
      <c r="E25" s="24">
        <v>1887.0890339999987</v>
      </c>
      <c r="F25" s="24">
        <v>2664.0816199999999</v>
      </c>
      <c r="G25" s="24">
        <v>2907.7505900000001</v>
      </c>
      <c r="H25" s="24">
        <v>3068.6890299999986</v>
      </c>
      <c r="I25" s="24">
        <v>3271.6803760000003</v>
      </c>
      <c r="J25" s="24">
        <v>4061.9350799999993</v>
      </c>
      <c r="K25" s="24">
        <v>3136.2190900000001</v>
      </c>
      <c r="L25" s="24">
        <v>2987.9897689999989</v>
      </c>
      <c r="M25" s="24">
        <v>3018.1051900000002</v>
      </c>
      <c r="N25" s="24">
        <v>2798.6034199999999</v>
      </c>
      <c r="O25" s="24">
        <v>3151.3597399999999</v>
      </c>
      <c r="P25" s="24">
        <v>3268.6885649999999</v>
      </c>
      <c r="Q25" s="24">
        <v>3301.9727899999998</v>
      </c>
      <c r="R25" s="24">
        <v>3346.4065300000002</v>
      </c>
      <c r="S25" s="24">
        <v>4014.4676500000005</v>
      </c>
      <c r="T25" s="24">
        <v>3409.5400499999996</v>
      </c>
      <c r="U25" s="24">
        <v>3113.5783299999998</v>
      </c>
      <c r="V25" s="24">
        <v>3013.6199499999993</v>
      </c>
      <c r="W25" s="24">
        <v>2749.7488359999988</v>
      </c>
      <c r="X25" s="24">
        <v>3341.3708499999993</v>
      </c>
      <c r="Y25" s="24">
        <v>3116.4939299999987</v>
      </c>
      <c r="Z25" s="24">
        <v>2981.42769</v>
      </c>
      <c r="AA25" s="24">
        <v>3057.6205009999999</v>
      </c>
    </row>
    <row r="26" spans="1:27" s="27" customFormat="1" x14ac:dyDescent="0.25">
      <c r="A26" s="28" t="s">
        <v>131</v>
      </c>
      <c r="B26" s="28" t="s">
        <v>70</v>
      </c>
      <c r="C26" s="24">
        <v>6048.3324849999981</v>
      </c>
      <c r="D26" s="24">
        <v>8818.1309685348369</v>
      </c>
      <c r="E26" s="24">
        <v>10668.704211284961</v>
      </c>
      <c r="F26" s="24">
        <v>10987.912533079802</v>
      </c>
      <c r="G26" s="24">
        <v>14527.054951234999</v>
      </c>
      <c r="H26" s="24">
        <v>16942.754003402002</v>
      </c>
      <c r="I26" s="24">
        <v>16497.754576648389</v>
      </c>
      <c r="J26" s="24">
        <v>18017.303375100801</v>
      </c>
      <c r="K26" s="24">
        <v>21107.446112534701</v>
      </c>
      <c r="L26" s="24">
        <v>23272.541645537098</v>
      </c>
      <c r="M26" s="24">
        <v>23462.906475472399</v>
      </c>
      <c r="N26" s="24">
        <v>28529.546866544093</v>
      </c>
      <c r="O26" s="24">
        <v>27522.154282676296</v>
      </c>
      <c r="P26" s="24">
        <v>29323.484542761897</v>
      </c>
      <c r="Q26" s="24">
        <v>29918.2832308576</v>
      </c>
      <c r="R26" s="24">
        <v>30106.143177070302</v>
      </c>
      <c r="S26" s="24">
        <v>26911.537021661599</v>
      </c>
      <c r="T26" s="24">
        <v>24158.516985116195</v>
      </c>
      <c r="U26" s="24">
        <v>25186.560654755001</v>
      </c>
      <c r="V26" s="24">
        <v>23520.902838089401</v>
      </c>
      <c r="W26" s="24">
        <v>30512.312449449197</v>
      </c>
      <c r="X26" s="24">
        <v>29581.4639106709</v>
      </c>
      <c r="Y26" s="24">
        <v>29670.884814449499</v>
      </c>
      <c r="Z26" s="24">
        <v>30252.997469096397</v>
      </c>
      <c r="AA26" s="24">
        <v>32195.526953331999</v>
      </c>
    </row>
    <row r="27" spans="1:27" s="27" customFormat="1" x14ac:dyDescent="0.25">
      <c r="A27" s="28" t="s">
        <v>131</v>
      </c>
      <c r="B27" s="28" t="s">
        <v>69</v>
      </c>
      <c r="C27" s="24">
        <v>5837.9132280580998</v>
      </c>
      <c r="D27" s="24">
        <v>7893.6558163557193</v>
      </c>
      <c r="E27" s="24">
        <v>7826.6903084244141</v>
      </c>
      <c r="F27" s="24">
        <v>9689.9438522012078</v>
      </c>
      <c r="G27" s="24">
        <v>9340.9423556470192</v>
      </c>
      <c r="H27" s="24">
        <v>15369.846681427696</v>
      </c>
      <c r="I27" s="24">
        <v>17175.974328674092</v>
      </c>
      <c r="J27" s="24">
        <v>19515.905581706003</v>
      </c>
      <c r="K27" s="24">
        <v>22283.096241933996</v>
      </c>
      <c r="L27" s="24">
        <v>23568.663178050396</v>
      </c>
      <c r="M27" s="24">
        <v>24064.750953863197</v>
      </c>
      <c r="N27" s="24">
        <v>26364.1994690354</v>
      </c>
      <c r="O27" s="24">
        <v>26411.006626003295</v>
      </c>
      <c r="P27" s="24">
        <v>25435.364488890897</v>
      </c>
      <c r="Q27" s="24">
        <v>28710.540960450795</v>
      </c>
      <c r="R27" s="24">
        <v>28652.854334236297</v>
      </c>
      <c r="S27" s="24">
        <v>34353.056799252401</v>
      </c>
      <c r="T27" s="24">
        <v>36146.480533267699</v>
      </c>
      <c r="U27" s="24">
        <v>39723.323632761305</v>
      </c>
      <c r="V27" s="24">
        <v>40769.224188417</v>
      </c>
      <c r="W27" s="24">
        <v>40809.008185255989</v>
      </c>
      <c r="X27" s="24">
        <v>45265.383015236293</v>
      </c>
      <c r="Y27" s="24">
        <v>44079.645824045991</v>
      </c>
      <c r="Z27" s="24">
        <v>47410.180687901993</v>
      </c>
      <c r="AA27" s="24">
        <v>47503.433216260994</v>
      </c>
    </row>
    <row r="28" spans="1:27" s="27" customFormat="1" x14ac:dyDescent="0.25">
      <c r="A28" s="28" t="s">
        <v>131</v>
      </c>
      <c r="B28" s="28" t="s">
        <v>36</v>
      </c>
      <c r="C28" s="24">
        <v>9.9110454000000004E-3</v>
      </c>
      <c r="D28" s="24">
        <v>1.1003418899999989E-2</v>
      </c>
      <c r="E28" s="24">
        <v>1.5306370499999999E-2</v>
      </c>
      <c r="F28" s="24">
        <v>1.5703070599999997E-2</v>
      </c>
      <c r="G28" s="24">
        <v>0.35108889589999998</v>
      </c>
      <c r="H28" s="24">
        <v>0.472130304</v>
      </c>
      <c r="I28" s="24">
        <v>0.54690997299999999</v>
      </c>
      <c r="J28" s="24">
        <v>0.53678938399999998</v>
      </c>
      <c r="K28" s="24">
        <v>0.51459172899999905</v>
      </c>
      <c r="L28" s="24">
        <v>0.54163011400000005</v>
      </c>
      <c r="M28" s="24">
        <v>0.54077405699999992</v>
      </c>
      <c r="N28" s="24">
        <v>1019.114784254</v>
      </c>
      <c r="O28" s="24">
        <v>973.679981204</v>
      </c>
      <c r="P28" s="24">
        <v>960.6113874209999</v>
      </c>
      <c r="Q28" s="24">
        <v>1030.935073483</v>
      </c>
      <c r="R28" s="24">
        <v>1030.320220949</v>
      </c>
      <c r="S28" s="24">
        <v>999.82450376400004</v>
      </c>
      <c r="T28" s="24">
        <v>1006.4055914829901</v>
      </c>
      <c r="U28" s="24">
        <v>1049.3790686249997</v>
      </c>
      <c r="V28" s="24">
        <v>1005.1160366629999</v>
      </c>
      <c r="W28" s="24">
        <v>1027.8974291900001</v>
      </c>
      <c r="X28" s="24">
        <v>1055.941182027</v>
      </c>
      <c r="Y28" s="24">
        <v>1014.689439036</v>
      </c>
      <c r="Z28" s="24">
        <v>1692.448451729</v>
      </c>
      <c r="AA28" s="24">
        <v>1686.1298268059998</v>
      </c>
    </row>
    <row r="29" spans="1:27" s="27" customFormat="1" x14ac:dyDescent="0.25">
      <c r="A29" s="28" t="s">
        <v>131</v>
      </c>
      <c r="B29" s="28" t="s">
        <v>74</v>
      </c>
      <c r="C29" s="24">
        <v>8.2052672999999903</v>
      </c>
      <c r="D29" s="24">
        <v>49.541252999999998</v>
      </c>
      <c r="E29" s="24">
        <v>66.965768999999895</v>
      </c>
      <c r="F29" s="24">
        <v>112.3535318699</v>
      </c>
      <c r="G29" s="24">
        <v>1029.3312625866997</v>
      </c>
      <c r="H29" s="24">
        <v>2704.6264316410002</v>
      </c>
      <c r="I29" s="24">
        <v>3204.5884459258</v>
      </c>
      <c r="J29" s="24">
        <v>3438.9143247736001</v>
      </c>
      <c r="K29" s="24">
        <v>7321.1167499999992</v>
      </c>
      <c r="L29" s="24">
        <v>8673.9089999999997</v>
      </c>
      <c r="M29" s="24">
        <v>9164.6814349999986</v>
      </c>
      <c r="N29" s="24">
        <v>9356.4973900000005</v>
      </c>
      <c r="O29" s="24">
        <v>8694.1100970000007</v>
      </c>
      <c r="P29" s="24">
        <v>8595.3638229999997</v>
      </c>
      <c r="Q29" s="24">
        <v>11159.539155999999</v>
      </c>
      <c r="R29" s="24">
        <v>10846.520452000001</v>
      </c>
      <c r="S29" s="24">
        <v>10969.650393000002</v>
      </c>
      <c r="T29" s="24">
        <v>10585.283745999999</v>
      </c>
      <c r="U29" s="24">
        <v>11248.460895</v>
      </c>
      <c r="V29" s="24">
        <v>10238.563521999989</v>
      </c>
      <c r="W29" s="24">
        <v>10628.15919</v>
      </c>
      <c r="X29" s="24">
        <v>11017.739475999999</v>
      </c>
      <c r="Y29" s="24">
        <v>9418.6490099999992</v>
      </c>
      <c r="Z29" s="24">
        <v>11217.664397</v>
      </c>
      <c r="AA29" s="24">
        <v>11527.331200000001</v>
      </c>
    </row>
    <row r="30" spans="1:27" s="27" customFormat="1" x14ac:dyDescent="0.25">
      <c r="A30" s="28" t="s">
        <v>131</v>
      </c>
      <c r="B30" s="28" t="s">
        <v>56</v>
      </c>
      <c r="C30" s="24">
        <v>8.77593663399999</v>
      </c>
      <c r="D30" s="24">
        <v>31.23332233999998</v>
      </c>
      <c r="E30" s="24">
        <v>56.084397299999999</v>
      </c>
      <c r="F30" s="24">
        <v>142.77647630000001</v>
      </c>
      <c r="G30" s="24">
        <v>309.63398390000003</v>
      </c>
      <c r="H30" s="24">
        <v>393.5500207</v>
      </c>
      <c r="I30" s="24">
        <v>522.62379150000004</v>
      </c>
      <c r="J30" s="24">
        <v>657.45483069999898</v>
      </c>
      <c r="K30" s="24">
        <v>790.72036439999988</v>
      </c>
      <c r="L30" s="24">
        <v>926.92868359999989</v>
      </c>
      <c r="M30" s="24">
        <v>1045.237275</v>
      </c>
      <c r="N30" s="24">
        <v>1230.5605314999998</v>
      </c>
      <c r="O30" s="24">
        <v>1394.6752149999991</v>
      </c>
      <c r="P30" s="24">
        <v>1508.7755239999999</v>
      </c>
      <c r="Q30" s="24">
        <v>1737.5103360000001</v>
      </c>
      <c r="R30" s="24">
        <v>1805.4764629999991</v>
      </c>
      <c r="S30" s="24">
        <v>1866.207091</v>
      </c>
      <c r="T30" s="24">
        <v>1940.5553879999998</v>
      </c>
      <c r="U30" s="24">
        <v>2032.2231169999998</v>
      </c>
      <c r="V30" s="24">
        <v>2124.635131</v>
      </c>
      <c r="W30" s="24">
        <v>2245.4343899999985</v>
      </c>
      <c r="X30" s="24">
        <v>2389.5102180000004</v>
      </c>
      <c r="Y30" s="24">
        <v>2384.950135</v>
      </c>
      <c r="Z30" s="24">
        <v>2510.314589999999</v>
      </c>
      <c r="AA30" s="24">
        <v>2606.5716700000003</v>
      </c>
    </row>
    <row r="31" spans="1:27" s="27" customFormat="1" x14ac:dyDescent="0.25">
      <c r="A31" s="33" t="s">
        <v>139</v>
      </c>
      <c r="B31" s="33"/>
      <c r="C31" s="30">
        <v>67236.385991782299</v>
      </c>
      <c r="D31" s="30">
        <v>63419.083239549589</v>
      </c>
      <c r="E31" s="30">
        <v>63898.648004375958</v>
      </c>
      <c r="F31" s="30">
        <v>69308.201485215206</v>
      </c>
      <c r="G31" s="30">
        <v>72134.313537697395</v>
      </c>
      <c r="H31" s="30">
        <v>70896.183264243722</v>
      </c>
      <c r="I31" s="30">
        <v>71720.811756945521</v>
      </c>
      <c r="J31" s="30">
        <v>73459.085921089267</v>
      </c>
      <c r="K31" s="30">
        <v>73757.931904029203</v>
      </c>
      <c r="L31" s="30">
        <v>77398.212882633059</v>
      </c>
      <c r="M31" s="30">
        <v>75101.874833703667</v>
      </c>
      <c r="N31" s="30">
        <v>78983.283528171829</v>
      </c>
      <c r="O31" s="30">
        <v>79809.881494754125</v>
      </c>
      <c r="P31" s="30">
        <v>77157.353115507212</v>
      </c>
      <c r="Q31" s="30">
        <v>70745.783745042601</v>
      </c>
      <c r="R31" s="30">
        <v>70394.057048213144</v>
      </c>
      <c r="S31" s="30">
        <v>75314.905260724903</v>
      </c>
      <c r="T31" s="30">
        <v>74266.889522107405</v>
      </c>
      <c r="U31" s="30">
        <v>79334.461700754095</v>
      </c>
      <c r="V31" s="30">
        <v>78783.785143863599</v>
      </c>
      <c r="W31" s="30">
        <v>85088.149336830073</v>
      </c>
      <c r="X31" s="30">
        <v>85616.205895616586</v>
      </c>
      <c r="Y31" s="30">
        <v>83104.505394461492</v>
      </c>
      <c r="Z31" s="30">
        <v>84034.284747650381</v>
      </c>
      <c r="AA31" s="30">
        <v>86460.463178973994</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49009.776059999997</v>
      </c>
      <c r="D34" s="24">
        <v>41299.901099999981</v>
      </c>
      <c r="E34" s="24">
        <v>42752.873460000003</v>
      </c>
      <c r="F34" s="24">
        <v>42748.806659443988</v>
      </c>
      <c r="G34" s="24">
        <v>35568.591846024479</v>
      </c>
      <c r="H34" s="24">
        <v>21015.299377276999</v>
      </c>
      <c r="I34" s="24">
        <v>19503.188488987991</v>
      </c>
      <c r="J34" s="24">
        <v>19762.358735514001</v>
      </c>
      <c r="K34" s="24">
        <v>19222.949494807996</v>
      </c>
      <c r="L34" s="24">
        <v>17985.509272376996</v>
      </c>
      <c r="M34" s="24">
        <v>17126.0579428005</v>
      </c>
      <c r="N34" s="24">
        <v>13996.387909998999</v>
      </c>
      <c r="O34" s="24">
        <v>14788.579570567499</v>
      </c>
      <c r="P34" s="24">
        <v>13826.426711711498</v>
      </c>
      <c r="Q34" s="24">
        <v>11940.940644366001</v>
      </c>
      <c r="R34" s="24">
        <v>10845.255374540991</v>
      </c>
      <c r="S34" s="24">
        <v>11608.942296362004</v>
      </c>
      <c r="T34" s="24">
        <v>11700.628369942</v>
      </c>
      <c r="U34" s="24">
        <v>11501.81045879999</v>
      </c>
      <c r="V34" s="24">
        <v>11534.913778009</v>
      </c>
      <c r="W34" s="24">
        <v>5843.046550733</v>
      </c>
      <c r="X34" s="24">
        <v>2610.0969557779999</v>
      </c>
      <c r="Y34" s="24">
        <v>2369.4599125749901</v>
      </c>
      <c r="Z34" s="24">
        <v>2174.6787602129998</v>
      </c>
      <c r="AA34" s="24">
        <v>2231.2158298969998</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1313.850416</v>
      </c>
      <c r="D36" s="24">
        <v>1176.4357051289999</v>
      </c>
      <c r="E36" s="24">
        <v>1176.4358128619999</v>
      </c>
      <c r="F36" s="24">
        <v>1318.6491852793999</v>
      </c>
      <c r="G36" s="24">
        <v>1426.8984133376</v>
      </c>
      <c r="H36" s="24">
        <v>1864.1926475587991</v>
      </c>
      <c r="I36" s="24">
        <v>2046.4028608010001</v>
      </c>
      <c r="J36" s="24">
        <v>2122.2371522097997</v>
      </c>
      <c r="K36" s="24">
        <v>1990.4673202937001</v>
      </c>
      <c r="L36" s="24">
        <v>2079.414986724199</v>
      </c>
      <c r="M36" s="24">
        <v>2680.6401529569989</v>
      </c>
      <c r="N36" s="24">
        <v>2515.6740831879997</v>
      </c>
      <c r="O36" s="24">
        <v>2667.8031076902002</v>
      </c>
      <c r="P36" s="24">
        <v>2800.6014786212004</v>
      </c>
      <c r="Q36" s="24">
        <v>3155.6034906467999</v>
      </c>
      <c r="R36" s="24">
        <v>2180.7171316397003</v>
      </c>
      <c r="S36" s="24">
        <v>2448.0531905852899</v>
      </c>
      <c r="T36" s="24">
        <v>2717.1711919394997</v>
      </c>
      <c r="U36" s="24">
        <v>2451.617021492299</v>
      </c>
      <c r="V36" s="24">
        <v>2801.3690735633886</v>
      </c>
      <c r="W36" s="24">
        <v>2668.490472373599</v>
      </c>
      <c r="X36" s="24">
        <v>3816.6732629099997</v>
      </c>
      <c r="Y36" s="24">
        <v>3320.3914458225004</v>
      </c>
      <c r="Z36" s="24">
        <v>3130.5773625799998</v>
      </c>
      <c r="AA36" s="24">
        <v>1545.499721568</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2.2367545293540001</v>
      </c>
      <c r="D38" s="24">
        <v>2.280286501E-3</v>
      </c>
      <c r="E38" s="24">
        <v>0.38180283870399995</v>
      </c>
      <c r="F38" s="24">
        <v>12.624395936037001</v>
      </c>
      <c r="G38" s="24">
        <v>9.4054840522599985</v>
      </c>
      <c r="H38" s="24">
        <v>11.171043480328999</v>
      </c>
      <c r="I38" s="24">
        <v>16.800455895680003</v>
      </c>
      <c r="J38" s="24">
        <v>85.173779370139997</v>
      </c>
      <c r="K38" s="24">
        <v>2.7364458196789898</v>
      </c>
      <c r="L38" s="24">
        <v>71.386874914830003</v>
      </c>
      <c r="M38" s="24">
        <v>107.60094344885901</v>
      </c>
      <c r="N38" s="24">
        <v>128.2601436894</v>
      </c>
      <c r="O38" s="24">
        <v>71.645401073060015</v>
      </c>
      <c r="P38" s="24">
        <v>71.672252939199993</v>
      </c>
      <c r="Q38" s="24">
        <v>252.3018957143</v>
      </c>
      <c r="R38" s="24">
        <v>269.61989958829997</v>
      </c>
      <c r="S38" s="24">
        <v>366.40135942489991</v>
      </c>
      <c r="T38" s="24">
        <v>165.45368602359</v>
      </c>
      <c r="U38" s="24">
        <v>560.95536441109994</v>
      </c>
      <c r="V38" s="24">
        <v>879.59409068174011</v>
      </c>
      <c r="W38" s="24">
        <v>585.67960957649893</v>
      </c>
      <c r="X38" s="24">
        <v>1724.8443329078002</v>
      </c>
      <c r="Y38" s="24">
        <v>1091.6538286972</v>
      </c>
      <c r="Z38" s="24">
        <v>1308.1157561975999</v>
      </c>
      <c r="AA38" s="24">
        <v>1375.2338938104999</v>
      </c>
    </row>
    <row r="39" spans="1:27" s="27" customFormat="1" x14ac:dyDescent="0.25">
      <c r="A39" s="28" t="s">
        <v>132</v>
      </c>
      <c r="B39" s="28" t="s">
        <v>66</v>
      </c>
      <c r="C39" s="24">
        <v>701.654529999999</v>
      </c>
      <c r="D39" s="24">
        <v>700.48856000000001</v>
      </c>
      <c r="E39" s="24">
        <v>701.81213999999898</v>
      </c>
      <c r="F39" s="24">
        <v>698.86153999999999</v>
      </c>
      <c r="G39" s="24">
        <v>697.56974000000002</v>
      </c>
      <c r="H39" s="24">
        <v>697.35375999999906</v>
      </c>
      <c r="I39" s="24">
        <v>699.00216</v>
      </c>
      <c r="J39" s="24">
        <v>688.57647999999904</v>
      </c>
      <c r="K39" s="24">
        <v>693.52428999999995</v>
      </c>
      <c r="L39" s="24">
        <v>691.62607000000003</v>
      </c>
      <c r="M39" s="24">
        <v>696.0798299999999</v>
      </c>
      <c r="N39" s="24">
        <v>691.20566000000008</v>
      </c>
      <c r="O39" s="24">
        <v>688.87427000000002</v>
      </c>
      <c r="P39" s="24">
        <v>672.55070000000001</v>
      </c>
      <c r="Q39" s="24">
        <v>660.82042000000001</v>
      </c>
      <c r="R39" s="24">
        <v>658.84545000000003</v>
      </c>
      <c r="S39" s="24">
        <v>217.60776999999999</v>
      </c>
      <c r="T39" s="24">
        <v>226.32782</v>
      </c>
      <c r="U39" s="24">
        <v>218.42155</v>
      </c>
      <c r="V39" s="24">
        <v>216.47757999999999</v>
      </c>
      <c r="W39" s="24">
        <v>216.11973999999901</v>
      </c>
      <c r="X39" s="24">
        <v>0</v>
      </c>
      <c r="Y39" s="24">
        <v>0</v>
      </c>
      <c r="Z39" s="24">
        <v>0</v>
      </c>
      <c r="AA39" s="24">
        <v>0</v>
      </c>
    </row>
    <row r="40" spans="1:27" s="27" customFormat="1" x14ac:dyDescent="0.25">
      <c r="A40" s="28" t="s">
        <v>132</v>
      </c>
      <c r="B40" s="28" t="s">
        <v>70</v>
      </c>
      <c r="C40" s="24">
        <v>2116.38364</v>
      </c>
      <c r="D40" s="24">
        <v>7137.1246870596287</v>
      </c>
      <c r="E40" s="24">
        <v>6683.3688436286402</v>
      </c>
      <c r="F40" s="24">
        <v>5921.4739330467</v>
      </c>
      <c r="G40" s="24">
        <v>13243.025284344196</v>
      </c>
      <c r="H40" s="24">
        <v>22388.993184917697</v>
      </c>
      <c r="I40" s="24">
        <v>23656.706804220699</v>
      </c>
      <c r="J40" s="24">
        <v>25741.747836590297</v>
      </c>
      <c r="K40" s="24">
        <v>25506.737885179104</v>
      </c>
      <c r="L40" s="24">
        <v>25786.764136039998</v>
      </c>
      <c r="M40" s="24">
        <v>23769.779038491102</v>
      </c>
      <c r="N40" s="24">
        <v>26328.290615136499</v>
      </c>
      <c r="O40" s="24">
        <v>27022.6144268559</v>
      </c>
      <c r="P40" s="24">
        <v>31881.418447456999</v>
      </c>
      <c r="Q40" s="24">
        <v>33606.9737239932</v>
      </c>
      <c r="R40" s="24">
        <v>39806.716720987708</v>
      </c>
      <c r="S40" s="24">
        <v>46175.3817212535</v>
      </c>
      <c r="T40" s="24">
        <v>46747.539485495901</v>
      </c>
      <c r="U40" s="24">
        <v>45474.004328480893</v>
      </c>
      <c r="V40" s="24">
        <v>39312.331770725199</v>
      </c>
      <c r="W40" s="24">
        <v>39583.363721040107</v>
      </c>
      <c r="X40" s="24">
        <v>37739.401933560694</v>
      </c>
      <c r="Y40" s="24">
        <v>44819.715987485695</v>
      </c>
      <c r="Z40" s="24">
        <v>41727.9285148934</v>
      </c>
      <c r="AA40" s="24">
        <v>46780.6394301459</v>
      </c>
    </row>
    <row r="41" spans="1:27" s="27" customFormat="1" x14ac:dyDescent="0.25">
      <c r="A41" s="28" t="s">
        <v>132</v>
      </c>
      <c r="B41" s="28" t="s">
        <v>69</v>
      </c>
      <c r="C41" s="24">
        <v>5214.9847450308753</v>
      </c>
      <c r="D41" s="24">
        <v>7522.4583126601183</v>
      </c>
      <c r="E41" s="24">
        <v>7577.342406055629</v>
      </c>
      <c r="F41" s="24">
        <v>7227.1997037623678</v>
      </c>
      <c r="G41" s="24">
        <v>7090.8830996081078</v>
      </c>
      <c r="H41" s="24">
        <v>9940.0428321062973</v>
      </c>
      <c r="I41" s="24">
        <v>9965.8143624890963</v>
      </c>
      <c r="J41" s="24">
        <v>10149.664135676292</v>
      </c>
      <c r="K41" s="24">
        <v>11146.190882079598</v>
      </c>
      <c r="L41" s="24">
        <v>12127.945650397996</v>
      </c>
      <c r="M41" s="24">
        <v>14197.971859521798</v>
      </c>
      <c r="N41" s="24">
        <v>15980.960273353199</v>
      </c>
      <c r="O41" s="24">
        <v>15492.831296289103</v>
      </c>
      <c r="P41" s="24">
        <v>15210.1553539532</v>
      </c>
      <c r="Q41" s="24">
        <v>17728.062449433393</v>
      </c>
      <c r="R41" s="24">
        <v>17441.712312579399</v>
      </c>
      <c r="S41" s="24">
        <v>14670.026688222701</v>
      </c>
      <c r="T41" s="24">
        <v>15888.705553380099</v>
      </c>
      <c r="U41" s="24">
        <v>16549.706222017398</v>
      </c>
      <c r="V41" s="24">
        <v>19194.208971277294</v>
      </c>
      <c r="W41" s="24">
        <v>27884.944423147092</v>
      </c>
      <c r="X41" s="24">
        <v>31419.217942812204</v>
      </c>
      <c r="Y41" s="24">
        <v>30704.810514405999</v>
      </c>
      <c r="Z41" s="24">
        <v>31947.904869685492</v>
      </c>
      <c r="AA41" s="24">
        <v>32076.705241154501</v>
      </c>
    </row>
    <row r="42" spans="1:27" s="27" customFormat="1" x14ac:dyDescent="0.25">
      <c r="A42" s="28" t="s">
        <v>132</v>
      </c>
      <c r="B42" s="28" t="s">
        <v>36</v>
      </c>
      <c r="C42" s="24">
        <v>0.80941584010000001</v>
      </c>
      <c r="D42" s="24">
        <v>9.7290692253</v>
      </c>
      <c r="E42" s="24">
        <v>15.6661963508</v>
      </c>
      <c r="F42" s="24">
        <v>18.777077806999998</v>
      </c>
      <c r="G42" s="24">
        <v>21.753076883599999</v>
      </c>
      <c r="H42" s="24">
        <v>2329.2662666000001</v>
      </c>
      <c r="I42" s="24">
        <v>2391.5235035999999</v>
      </c>
      <c r="J42" s="24">
        <v>3370.5618042999999</v>
      </c>
      <c r="K42" s="24">
        <v>3359.3699938</v>
      </c>
      <c r="L42" s="24">
        <v>3488.8370445999999</v>
      </c>
      <c r="M42" s="24">
        <v>3550.5703432999999</v>
      </c>
      <c r="N42" s="24">
        <v>3741.7095590000004</v>
      </c>
      <c r="O42" s="24">
        <v>3530.9008819999999</v>
      </c>
      <c r="P42" s="24">
        <v>3388.8580207</v>
      </c>
      <c r="Q42" s="24">
        <v>3666.6400998999998</v>
      </c>
      <c r="R42" s="24">
        <v>3647.9345026000001</v>
      </c>
      <c r="S42" s="24">
        <v>3256.3002468</v>
      </c>
      <c r="T42" s="24">
        <v>3509.9023115999998</v>
      </c>
      <c r="U42" s="24">
        <v>3554.2412648000004</v>
      </c>
      <c r="V42" s="24">
        <v>3553.3362976999997</v>
      </c>
      <c r="W42" s="24">
        <v>3746.2624096999998</v>
      </c>
      <c r="X42" s="24">
        <v>3777.1984542999999</v>
      </c>
      <c r="Y42" s="24">
        <v>3609.8285544</v>
      </c>
      <c r="Z42" s="24">
        <v>3606.3019288999999</v>
      </c>
      <c r="AA42" s="24">
        <v>3630.6273557</v>
      </c>
    </row>
    <row r="43" spans="1:27" s="27" customFormat="1" x14ac:dyDescent="0.25">
      <c r="A43" s="28" t="s">
        <v>132</v>
      </c>
      <c r="B43" s="28" t="s">
        <v>74</v>
      </c>
      <c r="C43" s="24">
        <v>33.360959999999999</v>
      </c>
      <c r="D43" s="24">
        <v>139.47923</v>
      </c>
      <c r="E43" s="24">
        <v>256.07150000000001</v>
      </c>
      <c r="F43" s="24">
        <v>264.68691892029995</v>
      </c>
      <c r="G43" s="24">
        <v>331.64545028679998</v>
      </c>
      <c r="H43" s="24">
        <v>391.3993363756</v>
      </c>
      <c r="I43" s="24">
        <v>431.543404082</v>
      </c>
      <c r="J43" s="24">
        <v>378.08574506599996</v>
      </c>
      <c r="K43" s="24">
        <v>349.30692574450001</v>
      </c>
      <c r="L43" s="24">
        <v>433.75359403600004</v>
      </c>
      <c r="M43" s="24">
        <v>459.92423995699897</v>
      </c>
      <c r="N43" s="24">
        <v>512.34376750999991</v>
      </c>
      <c r="O43" s="24">
        <v>995.11084000000005</v>
      </c>
      <c r="P43" s="24">
        <v>897.7210500000001</v>
      </c>
      <c r="Q43" s="24">
        <v>1122.91524</v>
      </c>
      <c r="R43" s="24">
        <v>1310.19821</v>
      </c>
      <c r="S43" s="24">
        <v>1486.55412</v>
      </c>
      <c r="T43" s="24">
        <v>1631.6775600000001</v>
      </c>
      <c r="U43" s="24">
        <v>1706.9805599999991</v>
      </c>
      <c r="V43" s="24">
        <v>1651.4635800000001</v>
      </c>
      <c r="W43" s="24">
        <v>6707.6270999999997</v>
      </c>
      <c r="X43" s="24">
        <v>6939.3118400000003</v>
      </c>
      <c r="Y43" s="24">
        <v>6100.8977999999997</v>
      </c>
      <c r="Z43" s="24">
        <v>6380.8247999999994</v>
      </c>
      <c r="AA43" s="24">
        <v>6191.4187699999902</v>
      </c>
    </row>
    <row r="44" spans="1:27" s="27" customFormat="1" x14ac:dyDescent="0.25">
      <c r="A44" s="28" t="s">
        <v>132</v>
      </c>
      <c r="B44" s="28" t="s">
        <v>56</v>
      </c>
      <c r="C44" s="24">
        <v>10.201765</v>
      </c>
      <c r="D44" s="24">
        <v>26.144383999999999</v>
      </c>
      <c r="E44" s="24">
        <v>65.928989999999999</v>
      </c>
      <c r="F44" s="24">
        <v>130.881</v>
      </c>
      <c r="G44" s="24">
        <v>231.73922999999999</v>
      </c>
      <c r="H44" s="24">
        <v>317.05585000000002</v>
      </c>
      <c r="I44" s="24">
        <v>419.042879999999</v>
      </c>
      <c r="J44" s="24">
        <v>528.67786000000001</v>
      </c>
      <c r="K44" s="24">
        <v>635.73113999999998</v>
      </c>
      <c r="L44" s="24">
        <v>736.31024000000002</v>
      </c>
      <c r="M44" s="24">
        <v>829.41405999999995</v>
      </c>
      <c r="N44" s="24">
        <v>972.84010000000001</v>
      </c>
      <c r="O44" s="24">
        <v>1113.1718000000001</v>
      </c>
      <c r="P44" s="24">
        <v>1218.6980000000001</v>
      </c>
      <c r="Q44" s="24">
        <v>1352.9289999999901</v>
      </c>
      <c r="R44" s="24">
        <v>1399.2764</v>
      </c>
      <c r="S44" s="24">
        <v>1397.4039</v>
      </c>
      <c r="T44" s="24">
        <v>1478.4498000000001</v>
      </c>
      <c r="U44" s="24">
        <v>1548.1016</v>
      </c>
      <c r="V44" s="24">
        <v>1601.8721</v>
      </c>
      <c r="W44" s="24">
        <v>1661.2910999999999</v>
      </c>
      <c r="X44" s="24">
        <v>1769.4158</v>
      </c>
      <c r="Y44" s="24">
        <v>1793.6393</v>
      </c>
      <c r="Z44" s="24">
        <v>1813.3290999999999</v>
      </c>
      <c r="AA44" s="24">
        <v>1918.9630999999999</v>
      </c>
    </row>
    <row r="45" spans="1:27" s="27" customFormat="1" x14ac:dyDescent="0.25">
      <c r="A45" s="33" t="s">
        <v>139</v>
      </c>
      <c r="B45" s="33"/>
      <c r="C45" s="30">
        <v>58358.886145560224</v>
      </c>
      <c r="D45" s="30">
        <v>57836.410645135227</v>
      </c>
      <c r="E45" s="30">
        <v>58892.214465384975</v>
      </c>
      <c r="F45" s="30">
        <v>57927.615417468485</v>
      </c>
      <c r="G45" s="30">
        <v>58036.373867366638</v>
      </c>
      <c r="H45" s="30">
        <v>55917.05284534012</v>
      </c>
      <c r="I45" s="30">
        <v>55887.915132394468</v>
      </c>
      <c r="J45" s="30">
        <v>58549.758119360529</v>
      </c>
      <c r="K45" s="30">
        <v>58562.606318180071</v>
      </c>
      <c r="L45" s="30">
        <v>58742.646990454021</v>
      </c>
      <c r="M45" s="30">
        <v>58578.12976721926</v>
      </c>
      <c r="N45" s="30">
        <v>59640.778685366102</v>
      </c>
      <c r="O45" s="30">
        <v>60732.348072475768</v>
      </c>
      <c r="P45" s="30">
        <v>64462.824944682099</v>
      </c>
      <c r="Q45" s="30">
        <v>67344.702624153695</v>
      </c>
      <c r="R45" s="30">
        <v>71202.866889336103</v>
      </c>
      <c r="S45" s="30">
        <v>75486.413025848393</v>
      </c>
      <c r="T45" s="30">
        <v>77445.826106781096</v>
      </c>
      <c r="U45" s="30">
        <v>76756.514945201678</v>
      </c>
      <c r="V45" s="30">
        <v>73938.895264256629</v>
      </c>
      <c r="W45" s="30">
        <v>76781.644516870292</v>
      </c>
      <c r="X45" s="30">
        <v>77310.234427968695</v>
      </c>
      <c r="Y45" s="30">
        <v>82306.03168898639</v>
      </c>
      <c r="Z45" s="30">
        <v>80289.205263569485</v>
      </c>
      <c r="AA45" s="30">
        <v>84009.294116575911</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31543.717599999982</v>
      </c>
      <c r="D49" s="24">
        <v>25871.838799999998</v>
      </c>
      <c r="E49" s="24">
        <v>27758.345999999994</v>
      </c>
      <c r="F49" s="24">
        <v>21113.700062627002</v>
      </c>
      <c r="G49" s="24">
        <v>12954.692898352998</v>
      </c>
      <c r="H49" s="24">
        <v>5954.0159478580008</v>
      </c>
      <c r="I49" s="24">
        <v>1901.742021028</v>
      </c>
      <c r="J49" s="24">
        <v>0.157553059</v>
      </c>
      <c r="K49" s="24">
        <v>0.15592958200000001</v>
      </c>
      <c r="L49" s="24">
        <v>0.166592462</v>
      </c>
      <c r="M49" s="24">
        <v>0.14274676499999989</v>
      </c>
      <c r="N49" s="24">
        <v>0.16261263200000001</v>
      </c>
      <c r="O49" s="24">
        <v>0.16053791099999998</v>
      </c>
      <c r="P49" s="24">
        <v>0.14869211300000001</v>
      </c>
      <c r="Q49" s="24">
        <v>0.12558476899999998</v>
      </c>
      <c r="R49" s="24">
        <v>0.130932887</v>
      </c>
      <c r="S49" s="24">
        <v>0.12714721299999998</v>
      </c>
      <c r="T49" s="24">
        <v>0.13360851369999999</v>
      </c>
      <c r="U49" s="24">
        <v>0.13802819499999991</v>
      </c>
      <c r="V49" s="24">
        <v>0.13295797600000001</v>
      </c>
      <c r="W49" s="24">
        <v>0.13121100699999999</v>
      </c>
      <c r="X49" s="24">
        <v>0.14535645699999999</v>
      </c>
      <c r="Y49" s="24">
        <v>0.13876047229999999</v>
      </c>
      <c r="Z49" s="24">
        <v>0.13252364249999998</v>
      </c>
      <c r="AA49" s="24">
        <v>5.07105853E-2</v>
      </c>
    </row>
    <row r="50" spans="1:27" s="27" customFormat="1" x14ac:dyDescent="0.25">
      <c r="A50" s="28" t="s">
        <v>133</v>
      </c>
      <c r="B50" s="28" t="s">
        <v>20</v>
      </c>
      <c r="C50" s="24">
        <v>0</v>
      </c>
      <c r="D50" s="24">
        <v>2.1710733E-3</v>
      </c>
      <c r="E50" s="24">
        <v>2.2628885E-3</v>
      </c>
      <c r="F50" s="24">
        <v>2.9473199999999998E-3</v>
      </c>
      <c r="G50" s="24">
        <v>3.0873502000000001E-3</v>
      </c>
      <c r="H50" s="24">
        <v>3.0011170000000002E-3</v>
      </c>
      <c r="I50" s="24">
        <v>3.4454833000000002E-3</v>
      </c>
      <c r="J50" s="24">
        <v>3.4111639999999999E-3</v>
      </c>
      <c r="K50" s="24">
        <v>3.434739E-3</v>
      </c>
      <c r="L50" s="24">
        <v>3.7910445000000001E-3</v>
      </c>
      <c r="M50" s="24">
        <v>3.6096100000000001E-3</v>
      </c>
      <c r="N50" s="24">
        <v>4.3342407000000003E-3</v>
      </c>
      <c r="O50" s="24">
        <v>4.3014359999999996E-3</v>
      </c>
      <c r="P50" s="24">
        <v>4.31777799999999E-3</v>
      </c>
      <c r="Q50" s="24">
        <v>4.13157299999999E-3</v>
      </c>
      <c r="R50" s="24">
        <v>4.0815742999999998E-3</v>
      </c>
      <c r="S50" s="24">
        <v>7.4105854000000001E-3</v>
      </c>
      <c r="T50" s="24">
        <v>7.5210340000000002E-3</v>
      </c>
      <c r="U50" s="24">
        <v>7.7719096999999899E-3</v>
      </c>
      <c r="V50" s="24">
        <v>7.6694980000000003E-3</v>
      </c>
      <c r="W50" s="24">
        <v>1.3657303500000001E-2</v>
      </c>
      <c r="X50" s="24">
        <v>1.4728622E-2</v>
      </c>
      <c r="Y50" s="24">
        <v>1.4711577999999999E-2</v>
      </c>
      <c r="Z50" s="24">
        <v>1.3779612E-2</v>
      </c>
      <c r="AA50" s="24">
        <v>1.4261206E-2</v>
      </c>
    </row>
    <row r="51" spans="1:27" s="27" customFormat="1" x14ac:dyDescent="0.25">
      <c r="A51" s="28" t="s">
        <v>133</v>
      </c>
      <c r="B51" s="28" t="s">
        <v>32</v>
      </c>
      <c r="C51" s="24">
        <v>25.110620000000001</v>
      </c>
      <c r="D51" s="24">
        <v>15.1059359999999</v>
      </c>
      <c r="E51" s="24">
        <v>20.912898999999999</v>
      </c>
      <c r="F51" s="24">
        <v>22.503529</v>
      </c>
      <c r="G51" s="24">
        <v>231.34071</v>
      </c>
      <c r="H51" s="24">
        <v>224.86962999999901</v>
      </c>
      <c r="I51" s="24">
        <v>368.62912</v>
      </c>
      <c r="J51" s="24">
        <v>308.06067000000002</v>
      </c>
      <c r="K51" s="24">
        <v>266.91230000000002</v>
      </c>
      <c r="L51" s="24">
        <v>747.42250000000001</v>
      </c>
      <c r="M51" s="24">
        <v>344.69632000000001</v>
      </c>
      <c r="N51" s="24">
        <v>643.59450000000004</v>
      </c>
      <c r="O51" s="24">
        <v>362.93497000000002</v>
      </c>
      <c r="P51" s="24">
        <v>748.95574999999997</v>
      </c>
      <c r="Q51" s="24">
        <v>329.26537999999999</v>
      </c>
      <c r="R51" s="24">
        <v>279.76702999999998</v>
      </c>
      <c r="S51" s="24">
        <v>447.81029999999998</v>
      </c>
      <c r="T51" s="24">
        <v>530.49132999999995</v>
      </c>
      <c r="U51" s="24">
        <v>0</v>
      </c>
      <c r="V51" s="24">
        <v>0</v>
      </c>
      <c r="W51" s="24">
        <v>0</v>
      </c>
      <c r="X51" s="24">
        <v>0</v>
      </c>
      <c r="Y51" s="24">
        <v>0</v>
      </c>
      <c r="Z51" s="24">
        <v>0</v>
      </c>
      <c r="AA51" s="24">
        <v>0</v>
      </c>
    </row>
    <row r="52" spans="1:27" s="27" customFormat="1" x14ac:dyDescent="0.25">
      <c r="A52" s="28" t="s">
        <v>133</v>
      </c>
      <c r="B52" s="28" t="s">
        <v>67</v>
      </c>
      <c r="C52" s="24">
        <v>12.329587434900001</v>
      </c>
      <c r="D52" s="24">
        <v>24.933040499579992</v>
      </c>
      <c r="E52" s="24">
        <v>15.092997433979988</v>
      </c>
      <c r="F52" s="24">
        <v>13.631969164000001</v>
      </c>
      <c r="G52" s="24">
        <v>95.70997236659997</v>
      </c>
      <c r="H52" s="24">
        <v>159.76306522653999</v>
      </c>
      <c r="I52" s="24">
        <v>287.66970709644994</v>
      </c>
      <c r="J52" s="24">
        <v>270.82646045616991</v>
      </c>
      <c r="K52" s="24">
        <v>156.36944037288899</v>
      </c>
      <c r="L52" s="24">
        <v>354.78226904224999</v>
      </c>
      <c r="M52" s="24">
        <v>244.46884253169898</v>
      </c>
      <c r="N52" s="24">
        <v>403.95612959339996</v>
      </c>
      <c r="O52" s="24">
        <v>303.2976295931</v>
      </c>
      <c r="P52" s="24">
        <v>586.28619039849889</v>
      </c>
      <c r="Q52" s="24">
        <v>384.22207544424987</v>
      </c>
      <c r="R52" s="24">
        <v>353.64108291110006</v>
      </c>
      <c r="S52" s="24">
        <v>540.8013906338</v>
      </c>
      <c r="T52" s="24">
        <v>524.95538684149994</v>
      </c>
      <c r="U52" s="24">
        <v>1064.4827563846002</v>
      </c>
      <c r="V52" s="24">
        <v>1554.6033192575001</v>
      </c>
      <c r="W52" s="24">
        <v>1220.2676607302999</v>
      </c>
      <c r="X52" s="24">
        <v>1612.6994476179989</v>
      </c>
      <c r="Y52" s="24">
        <v>1787.1792404580001</v>
      </c>
      <c r="Z52" s="24">
        <v>2079.2132729999998</v>
      </c>
      <c r="AA52" s="24">
        <v>2341.762804</v>
      </c>
    </row>
    <row r="53" spans="1:27" s="27" customFormat="1" x14ac:dyDescent="0.25">
      <c r="A53" s="28" t="s">
        <v>133</v>
      </c>
      <c r="B53" s="28" t="s">
        <v>66</v>
      </c>
      <c r="C53" s="24">
        <v>2915.42317</v>
      </c>
      <c r="D53" s="24">
        <v>2892.5663700000005</v>
      </c>
      <c r="E53" s="24">
        <v>2649.8554300000001</v>
      </c>
      <c r="F53" s="24">
        <v>3265.6344599999993</v>
      </c>
      <c r="G53" s="24">
        <v>3379.5892289999983</v>
      </c>
      <c r="H53" s="24">
        <v>3206.4585510000002</v>
      </c>
      <c r="I53" s="24">
        <v>3237.7273449999993</v>
      </c>
      <c r="J53" s="24">
        <v>4070.010589</v>
      </c>
      <c r="K53" s="24">
        <v>3382.6353699999995</v>
      </c>
      <c r="L53" s="24">
        <v>2922.0077299999998</v>
      </c>
      <c r="M53" s="24">
        <v>2907.5709549999988</v>
      </c>
      <c r="N53" s="24">
        <v>2654.2187260000001</v>
      </c>
      <c r="O53" s="24">
        <v>3243.5766999999987</v>
      </c>
      <c r="P53" s="24">
        <v>3325.1462249999972</v>
      </c>
      <c r="Q53" s="24">
        <v>3160.736946</v>
      </c>
      <c r="R53" s="24">
        <v>3156.9440850000001</v>
      </c>
      <c r="S53" s="24">
        <v>3984.0585399999991</v>
      </c>
      <c r="T53" s="24">
        <v>3326.9693699999998</v>
      </c>
      <c r="U53" s="24">
        <v>2853.9594449999963</v>
      </c>
      <c r="V53" s="24">
        <v>2839.6164299999996</v>
      </c>
      <c r="W53" s="24">
        <v>2583.9589099999976</v>
      </c>
      <c r="X53" s="24">
        <v>3175.9587549999992</v>
      </c>
      <c r="Y53" s="24">
        <v>3266.4194679999991</v>
      </c>
      <c r="Z53" s="24">
        <v>3085.772348</v>
      </c>
      <c r="AA53" s="24">
        <v>3107.537222999998</v>
      </c>
    </row>
    <row r="54" spans="1:27" s="27" customFormat="1" x14ac:dyDescent="0.25">
      <c r="A54" s="28" t="s">
        <v>133</v>
      </c>
      <c r="B54" s="28" t="s">
        <v>70</v>
      </c>
      <c r="C54" s="24">
        <v>11346.956025999996</v>
      </c>
      <c r="D54" s="24">
        <v>13640.710115690839</v>
      </c>
      <c r="E54" s="24">
        <v>11607.754628164548</v>
      </c>
      <c r="F54" s="24">
        <v>12029.730226433487</v>
      </c>
      <c r="G54" s="24">
        <v>13370.745230949724</v>
      </c>
      <c r="H54" s="24">
        <v>17766.7312210665</v>
      </c>
      <c r="I54" s="24">
        <v>19008.872274755744</v>
      </c>
      <c r="J54" s="24">
        <v>18170.594669761507</v>
      </c>
      <c r="K54" s="24">
        <v>18993.704470840748</v>
      </c>
      <c r="L54" s="24">
        <v>18256.829551216128</v>
      </c>
      <c r="M54" s="24">
        <v>19787.500785292734</v>
      </c>
      <c r="N54" s="24">
        <v>19523.747413553396</v>
      </c>
      <c r="O54" s="24">
        <v>22725.262401102096</v>
      </c>
      <c r="P54" s="24">
        <v>23811.275233564698</v>
      </c>
      <c r="Q54" s="24">
        <v>25658.850745040138</v>
      </c>
      <c r="R54" s="24">
        <v>25758.769015437731</v>
      </c>
      <c r="S54" s="24">
        <v>28359.588765847599</v>
      </c>
      <c r="T54" s="24">
        <v>28189.168314763894</v>
      </c>
      <c r="U54" s="24">
        <v>27262.780883280091</v>
      </c>
      <c r="V54" s="24">
        <v>28675.856869890398</v>
      </c>
      <c r="W54" s="24">
        <v>25192.739823769301</v>
      </c>
      <c r="X54" s="24">
        <v>29980.784206128999</v>
      </c>
      <c r="Y54" s="24">
        <v>30418.326717389798</v>
      </c>
      <c r="Z54" s="24">
        <v>31691.945384773404</v>
      </c>
      <c r="AA54" s="24">
        <v>29536.995144321201</v>
      </c>
    </row>
    <row r="55" spans="1:27" s="27" customFormat="1" x14ac:dyDescent="0.25">
      <c r="A55" s="28" t="s">
        <v>133</v>
      </c>
      <c r="B55" s="28" t="s">
        <v>69</v>
      </c>
      <c r="C55" s="24">
        <v>2707.8375717351773</v>
      </c>
      <c r="D55" s="24">
        <v>2694.716728640959</v>
      </c>
      <c r="E55" s="24">
        <v>2750.4120216859169</v>
      </c>
      <c r="F55" s="24">
        <v>2653.8823229796985</v>
      </c>
      <c r="G55" s="24">
        <v>2533.188733464498</v>
      </c>
      <c r="H55" s="24">
        <v>3650.1581557686986</v>
      </c>
      <c r="I55" s="24">
        <v>4837.7227009916996</v>
      </c>
      <c r="J55" s="24">
        <v>4498.9820678975002</v>
      </c>
      <c r="K55" s="24">
        <v>4713.0499579669986</v>
      </c>
      <c r="L55" s="24">
        <v>4800.2098883836989</v>
      </c>
      <c r="M55" s="24">
        <v>4755.5711786464963</v>
      </c>
      <c r="N55" s="24">
        <v>4956.9214293819987</v>
      </c>
      <c r="O55" s="24">
        <v>4727.4503390480004</v>
      </c>
      <c r="P55" s="24">
        <v>4513.0549698276973</v>
      </c>
      <c r="Q55" s="24">
        <v>7854.3380232839982</v>
      </c>
      <c r="R55" s="24">
        <v>9940.509541940999</v>
      </c>
      <c r="S55" s="24">
        <v>10054.202459999997</v>
      </c>
      <c r="T55" s="24">
        <v>10479.884994999999</v>
      </c>
      <c r="U55" s="24">
        <v>10656.515129999996</v>
      </c>
      <c r="V55" s="24">
        <v>10546.058249999998</v>
      </c>
      <c r="W55" s="24">
        <v>15986.42779</v>
      </c>
      <c r="X55" s="24">
        <v>15167.692709999988</v>
      </c>
      <c r="Y55" s="24">
        <v>14676.511899999996</v>
      </c>
      <c r="Z55" s="24">
        <v>15173.159629999998</v>
      </c>
      <c r="AA55" s="24">
        <v>15343.648959999999</v>
      </c>
    </row>
    <row r="56" spans="1:27" s="27" customFormat="1" x14ac:dyDescent="0.25">
      <c r="A56" s="28" t="s">
        <v>133</v>
      </c>
      <c r="B56" s="28" t="s">
        <v>36</v>
      </c>
      <c r="C56" s="24">
        <v>85.137710840099984</v>
      </c>
      <c r="D56" s="24">
        <v>131.82452649199999</v>
      </c>
      <c r="E56" s="24">
        <v>124.66834489749999</v>
      </c>
      <c r="F56" s="24">
        <v>145.86295296319989</v>
      </c>
      <c r="G56" s="24">
        <v>165.31053199999999</v>
      </c>
      <c r="H56" s="24">
        <v>1604.6041289999998</v>
      </c>
      <c r="I56" s="24">
        <v>1686.1961579999991</v>
      </c>
      <c r="J56" s="24">
        <v>1652.8716855</v>
      </c>
      <c r="K56" s="24">
        <v>1622.0266750000001</v>
      </c>
      <c r="L56" s="24">
        <v>1615.1783869999999</v>
      </c>
      <c r="M56" s="24">
        <v>1546.4241193</v>
      </c>
      <c r="N56" s="24">
        <v>1531.392859</v>
      </c>
      <c r="O56" s="24">
        <v>1430.3170757</v>
      </c>
      <c r="P56" s="24">
        <v>1319.799297</v>
      </c>
      <c r="Q56" s="24">
        <v>1649.420748</v>
      </c>
      <c r="R56" s="24">
        <v>1713.798327</v>
      </c>
      <c r="S56" s="24">
        <v>1591.97794</v>
      </c>
      <c r="T56" s="24">
        <v>1596.5908610000001</v>
      </c>
      <c r="U56" s="24">
        <v>1691.549675999999</v>
      </c>
      <c r="V56" s="24">
        <v>1474.6384350000001</v>
      </c>
      <c r="W56" s="24">
        <v>1645.4871450000001</v>
      </c>
      <c r="X56" s="24">
        <v>1487.9155970000002</v>
      </c>
      <c r="Y56" s="24">
        <v>1380.596164</v>
      </c>
      <c r="Z56" s="24">
        <v>1419.992223</v>
      </c>
      <c r="AA56" s="24">
        <v>1520.9921899999999</v>
      </c>
    </row>
    <row r="57" spans="1:27" s="27" customFormat="1" x14ac:dyDescent="0.25">
      <c r="A57" s="28" t="s">
        <v>133</v>
      </c>
      <c r="B57" s="28" t="s">
        <v>74</v>
      </c>
      <c r="C57" s="24">
        <v>0</v>
      </c>
      <c r="D57" s="24">
        <v>0</v>
      </c>
      <c r="E57" s="24">
        <v>0</v>
      </c>
      <c r="F57" s="24">
        <v>7.4386527000000003E-3</v>
      </c>
      <c r="G57" s="24">
        <v>8.6299440000000005E-3</v>
      </c>
      <c r="H57" s="24">
        <v>8.8761080000000006E-3</v>
      </c>
      <c r="I57" s="24">
        <v>2.0360429999999999E-2</v>
      </c>
      <c r="J57" s="24">
        <v>2.0227230999999998E-2</v>
      </c>
      <c r="K57" s="24">
        <v>2.0023785999999998E-2</v>
      </c>
      <c r="L57" s="24">
        <v>3.2711684999999997E-2</v>
      </c>
      <c r="M57" s="24">
        <v>3.4100833999999997E-2</v>
      </c>
      <c r="N57" s="24">
        <v>421.37664999999998</v>
      </c>
      <c r="O57" s="24">
        <v>405.13866999999999</v>
      </c>
      <c r="P57" s="24">
        <v>391.0333</v>
      </c>
      <c r="Q57" s="24">
        <v>799.28150000000005</v>
      </c>
      <c r="R57" s="24">
        <v>841.54920000000004</v>
      </c>
      <c r="S57" s="24">
        <v>1317.2009</v>
      </c>
      <c r="T57" s="24">
        <v>1352.1876</v>
      </c>
      <c r="U57" s="24">
        <v>1393.4025999999999</v>
      </c>
      <c r="V57" s="24">
        <v>1260.8554999999999</v>
      </c>
      <c r="W57" s="24">
        <v>4599.6099999999997</v>
      </c>
      <c r="X57" s="24">
        <v>4391.3490000000002</v>
      </c>
      <c r="Y57" s="24">
        <v>3908.6266999999998</v>
      </c>
      <c r="Z57" s="24">
        <v>4395.1759999999904</v>
      </c>
      <c r="AA57" s="24">
        <v>4598.6309999999903</v>
      </c>
    </row>
    <row r="58" spans="1:27" s="27" customFormat="1" x14ac:dyDescent="0.25">
      <c r="A58" s="28" t="s">
        <v>133</v>
      </c>
      <c r="B58" s="28" t="s">
        <v>56</v>
      </c>
      <c r="C58" s="24">
        <v>13.850125999999999</v>
      </c>
      <c r="D58" s="24">
        <v>25.042546999999999</v>
      </c>
      <c r="E58" s="24">
        <v>84.454864999999998</v>
      </c>
      <c r="F58" s="24">
        <v>171.42827</v>
      </c>
      <c r="G58" s="24">
        <v>319.35201999999998</v>
      </c>
      <c r="H58" s="24">
        <v>425.86541999999997</v>
      </c>
      <c r="I58" s="24">
        <v>552.75379999999996</v>
      </c>
      <c r="J58" s="24">
        <v>673.00475999999901</v>
      </c>
      <c r="K58" s="24">
        <v>812.50199999999995</v>
      </c>
      <c r="L58" s="24">
        <v>905.02495999999996</v>
      </c>
      <c r="M58" s="24">
        <v>1004.3874499999999</v>
      </c>
      <c r="N58" s="24">
        <v>1145.1896999999999</v>
      </c>
      <c r="O58" s="24">
        <v>1248.683</v>
      </c>
      <c r="P58" s="24">
        <v>1291.5178000000001</v>
      </c>
      <c r="Q58" s="24">
        <v>1638.0273</v>
      </c>
      <c r="R58" s="24">
        <v>1724.5005000000001</v>
      </c>
      <c r="S58" s="24">
        <v>1743.7849000000001</v>
      </c>
      <c r="T58" s="24">
        <v>1798.9142999999999</v>
      </c>
      <c r="U58" s="24">
        <v>1877.0681999999999</v>
      </c>
      <c r="V58" s="24">
        <v>1883.6569</v>
      </c>
      <c r="W58" s="24">
        <v>2049.2006999999999</v>
      </c>
      <c r="X58" s="24">
        <v>2061.9009999999998</v>
      </c>
      <c r="Y58" s="24">
        <v>1987.2896000000001</v>
      </c>
      <c r="Z58" s="24">
        <v>2161.7130999999999</v>
      </c>
      <c r="AA58" s="24">
        <v>2295.4110999999998</v>
      </c>
    </row>
    <row r="59" spans="1:27" s="27" customFormat="1" x14ac:dyDescent="0.25">
      <c r="A59" s="33" t="s">
        <v>139</v>
      </c>
      <c r="B59" s="33"/>
      <c r="C59" s="30">
        <v>48551.374575170048</v>
      </c>
      <c r="D59" s="30">
        <v>45139.873161904681</v>
      </c>
      <c r="E59" s="30">
        <v>44802.37623917294</v>
      </c>
      <c r="F59" s="30">
        <v>39099.085517524189</v>
      </c>
      <c r="G59" s="30">
        <v>32565.269861484019</v>
      </c>
      <c r="H59" s="30">
        <v>30961.999572036741</v>
      </c>
      <c r="I59" s="30">
        <v>29642.366614355193</v>
      </c>
      <c r="J59" s="30">
        <v>27318.635421338178</v>
      </c>
      <c r="K59" s="30">
        <v>27512.830903501635</v>
      </c>
      <c r="L59" s="30">
        <v>27081.422322148577</v>
      </c>
      <c r="M59" s="30">
        <v>28039.954437845929</v>
      </c>
      <c r="N59" s="30">
        <v>28182.605145401496</v>
      </c>
      <c r="O59" s="30">
        <v>31362.686879090194</v>
      </c>
      <c r="P59" s="30">
        <v>32984.871378681892</v>
      </c>
      <c r="Q59" s="30">
        <v>37387.542886110386</v>
      </c>
      <c r="R59" s="30">
        <v>39489.765769751131</v>
      </c>
      <c r="S59" s="30">
        <v>43386.596014279799</v>
      </c>
      <c r="T59" s="30">
        <v>43051.61052615309</v>
      </c>
      <c r="U59" s="30">
        <v>41837.884014769385</v>
      </c>
      <c r="V59" s="30">
        <v>43616.275496621893</v>
      </c>
      <c r="W59" s="30">
        <v>44983.539052810098</v>
      </c>
      <c r="X59" s="30">
        <v>49937.295203825983</v>
      </c>
      <c r="Y59" s="30">
        <v>50148.590797898098</v>
      </c>
      <c r="Z59" s="30">
        <v>52030.236939027905</v>
      </c>
      <c r="AA59" s="30">
        <v>50330.009103112498</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1412.3773000000001</v>
      </c>
      <c r="D64" s="24">
        <v>1149.3136678993999</v>
      </c>
      <c r="E64" s="24">
        <v>736.7793293686999</v>
      </c>
      <c r="F64" s="24">
        <v>463.4074962222</v>
      </c>
      <c r="G64" s="24">
        <v>1419.9866275667</v>
      </c>
      <c r="H64" s="24">
        <v>833.30354142149997</v>
      </c>
      <c r="I64" s="24">
        <v>1192.1698967693001</v>
      </c>
      <c r="J64" s="24">
        <v>1059.1595276114001</v>
      </c>
      <c r="K64" s="24">
        <v>979.04478033940006</v>
      </c>
      <c r="L64" s="24">
        <v>1327.5398979427</v>
      </c>
      <c r="M64" s="24">
        <v>1069.6494404568</v>
      </c>
      <c r="N64" s="24">
        <v>1162.8794876953</v>
      </c>
      <c r="O64" s="24">
        <v>1095.4325175558999</v>
      </c>
      <c r="P64" s="24">
        <v>1477.027122879</v>
      </c>
      <c r="Q64" s="24">
        <v>989.03358828590001</v>
      </c>
      <c r="R64" s="24">
        <v>947.00702637439997</v>
      </c>
      <c r="S64" s="24">
        <v>5.5086846E-3</v>
      </c>
      <c r="T64" s="24">
        <v>5.5449569999999997E-3</v>
      </c>
      <c r="U64" s="24">
        <v>5.6676159999999899E-3</v>
      </c>
      <c r="V64" s="24">
        <v>5.6175239999999996E-3</v>
      </c>
      <c r="W64" s="24">
        <v>6.9960565000000002E-3</v>
      </c>
      <c r="X64" s="24">
        <v>7.3839040000000002E-3</v>
      </c>
      <c r="Y64" s="24">
        <v>7.5951279999999996E-3</v>
      </c>
      <c r="Z64" s="24">
        <v>7.1576083999999899E-3</v>
      </c>
      <c r="AA64" s="24">
        <v>7.3366406999999896E-3</v>
      </c>
    </row>
    <row r="65" spans="1:27" s="27" customFormat="1" x14ac:dyDescent="0.25">
      <c r="A65" s="28" t="s">
        <v>134</v>
      </c>
      <c r="B65" s="28" t="s">
        <v>32</v>
      </c>
      <c r="C65" s="24">
        <v>734.77940899999999</v>
      </c>
      <c r="D65" s="24">
        <v>708.30669999999998</v>
      </c>
      <c r="E65" s="24">
        <v>737.86774000000003</v>
      </c>
      <c r="F65" s="24">
        <v>84.096053999999995</v>
      </c>
      <c r="G65" s="24">
        <v>136.56555</v>
      </c>
      <c r="H65" s="24">
        <v>86.034719999999993</v>
      </c>
      <c r="I65" s="24">
        <v>84.096019999999996</v>
      </c>
      <c r="J65" s="24">
        <v>84.096019999999996</v>
      </c>
      <c r="K65" s="24">
        <v>84.096019999999996</v>
      </c>
      <c r="L65" s="24">
        <v>84.096040000000002</v>
      </c>
      <c r="M65" s="24">
        <v>84.096019999999996</v>
      </c>
      <c r="N65" s="24">
        <v>120.42325599999999</v>
      </c>
      <c r="O65" s="24">
        <v>84.096053999999995</v>
      </c>
      <c r="P65" s="24">
        <v>230.85148999999899</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57.709818855769001</v>
      </c>
      <c r="D66" s="24">
        <v>32.678071220503995</v>
      </c>
      <c r="E66" s="24">
        <v>86.249486140624995</v>
      </c>
      <c r="F66" s="24">
        <v>20.729888578588003</v>
      </c>
      <c r="G66" s="24">
        <v>168.67473110100002</v>
      </c>
      <c r="H66" s="24">
        <v>110.47774361517999</v>
      </c>
      <c r="I66" s="24">
        <v>138.48036164312001</v>
      </c>
      <c r="J66" s="24">
        <v>136.82988857724004</v>
      </c>
      <c r="K66" s="24">
        <v>101.18165551946001</v>
      </c>
      <c r="L66" s="24">
        <v>191.00740250646999</v>
      </c>
      <c r="M66" s="24">
        <v>144.23213531393998</v>
      </c>
      <c r="N66" s="24">
        <v>213.66833897781001</v>
      </c>
      <c r="O66" s="24">
        <v>157.23217907367902</v>
      </c>
      <c r="P66" s="24">
        <v>314.36751363281002</v>
      </c>
      <c r="Q66" s="24">
        <v>267.50744901280001</v>
      </c>
      <c r="R66" s="24">
        <v>211.02000263939999</v>
      </c>
      <c r="S66" s="24">
        <v>628.92256604999898</v>
      </c>
      <c r="T66" s="24">
        <v>679.80005864590998</v>
      </c>
      <c r="U66" s="24">
        <v>852.68806585999994</v>
      </c>
      <c r="V66" s="24">
        <v>1022.0848793504699</v>
      </c>
      <c r="W66" s="24">
        <v>955.02538909999998</v>
      </c>
      <c r="X66" s="24">
        <v>1343.8966825269699</v>
      </c>
      <c r="Y66" s="24">
        <v>3223.29319248</v>
      </c>
      <c r="Z66" s="24">
        <v>1914.1884990000001</v>
      </c>
      <c r="AA66" s="24">
        <v>1950.6375081681201</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6196.0091599999969</v>
      </c>
      <c r="D68" s="24">
        <v>6802.9796964220895</v>
      </c>
      <c r="E68" s="24">
        <v>6000.5304206166566</v>
      </c>
      <c r="F68" s="24">
        <v>6338.5248942314984</v>
      </c>
      <c r="G68" s="24">
        <v>6110.0852612288927</v>
      </c>
      <c r="H68" s="24">
        <v>9193.5084536256018</v>
      </c>
      <c r="I68" s="24">
        <v>9008.9100308952966</v>
      </c>
      <c r="J68" s="24">
        <v>9210.2240276903995</v>
      </c>
      <c r="K68" s="24">
        <v>9674.4708337618977</v>
      </c>
      <c r="L68" s="24">
        <v>9488.902064208296</v>
      </c>
      <c r="M68" s="24">
        <v>10267.850558169301</v>
      </c>
      <c r="N68" s="24">
        <v>9798.4649323971971</v>
      </c>
      <c r="O68" s="24">
        <v>9475.2320158064977</v>
      </c>
      <c r="P68" s="24">
        <v>8986.7451790755968</v>
      </c>
      <c r="Q68" s="24">
        <v>10473.325440691091</v>
      </c>
      <c r="R68" s="24">
        <v>10048.0341003535</v>
      </c>
      <c r="S68" s="24">
        <v>9803.0260521087985</v>
      </c>
      <c r="T68" s="24">
        <v>11273.563987190502</v>
      </c>
      <c r="U68" s="24">
        <v>11453.037252548198</v>
      </c>
      <c r="V68" s="24">
        <v>11840.420156577291</v>
      </c>
      <c r="W68" s="24">
        <v>11280.966816673301</v>
      </c>
      <c r="X68" s="24">
        <v>11567.7649787311</v>
      </c>
      <c r="Y68" s="24">
        <v>10863.632957089299</v>
      </c>
      <c r="Z68" s="24">
        <v>12878.836964556001</v>
      </c>
      <c r="AA68" s="24">
        <v>13239.792691985</v>
      </c>
    </row>
    <row r="69" spans="1:27" s="27" customFormat="1" x14ac:dyDescent="0.25">
      <c r="A69" s="28" t="s">
        <v>134</v>
      </c>
      <c r="B69" s="28" t="s">
        <v>69</v>
      </c>
      <c r="C69" s="24">
        <v>1025.3718555215396</v>
      </c>
      <c r="D69" s="24">
        <v>1189.0184397829598</v>
      </c>
      <c r="E69" s="24">
        <v>1185.9892091044287</v>
      </c>
      <c r="F69" s="24">
        <v>1139.6214987404999</v>
      </c>
      <c r="G69" s="24">
        <v>1118.2613143718388</v>
      </c>
      <c r="H69" s="24">
        <v>1149.3929274133989</v>
      </c>
      <c r="I69" s="24">
        <v>1512.344913471899</v>
      </c>
      <c r="J69" s="24">
        <v>1556.3334802863988</v>
      </c>
      <c r="K69" s="24">
        <v>1632.5455041652001</v>
      </c>
      <c r="L69" s="24">
        <v>1707.3216717330999</v>
      </c>
      <c r="M69" s="24">
        <v>1723.9972486451989</v>
      </c>
      <c r="N69" s="24">
        <v>3347.6353759654994</v>
      </c>
      <c r="O69" s="24">
        <v>3265.6597188283986</v>
      </c>
      <c r="P69" s="24">
        <v>3188.9630740691987</v>
      </c>
      <c r="Q69" s="24">
        <v>3294.1669750707988</v>
      </c>
      <c r="R69" s="24">
        <v>3363.7553759469001</v>
      </c>
      <c r="S69" s="24">
        <v>3359.9181123135995</v>
      </c>
      <c r="T69" s="24">
        <v>3517.2567772595989</v>
      </c>
      <c r="U69" s="24">
        <v>3553.1441213355993</v>
      </c>
      <c r="V69" s="24">
        <v>3584.4402377900983</v>
      </c>
      <c r="W69" s="24">
        <v>3583.6483550658995</v>
      </c>
      <c r="X69" s="24">
        <v>3567.5172952130001</v>
      </c>
      <c r="Y69" s="24">
        <v>3953.4785537142989</v>
      </c>
      <c r="Z69" s="24">
        <v>3767.4351732892997</v>
      </c>
      <c r="AA69" s="24">
        <v>3886.9615246569001</v>
      </c>
    </row>
    <row r="70" spans="1:27" s="27" customFormat="1" x14ac:dyDescent="0.25">
      <c r="A70" s="28" t="s">
        <v>134</v>
      </c>
      <c r="B70" s="28" t="s">
        <v>36</v>
      </c>
      <c r="C70" s="24">
        <v>63.867702184599985</v>
      </c>
      <c r="D70" s="24">
        <v>63.553637198799997</v>
      </c>
      <c r="E70" s="24">
        <v>70.605108037999997</v>
      </c>
      <c r="F70" s="24">
        <v>66.636555485599985</v>
      </c>
      <c r="G70" s="24">
        <v>68.638308563599978</v>
      </c>
      <c r="H70" s="24">
        <v>571.9433724999999</v>
      </c>
      <c r="I70" s="24">
        <v>778.42092799999989</v>
      </c>
      <c r="J70" s="24">
        <v>796.10633499999994</v>
      </c>
      <c r="K70" s="24">
        <v>763.1989534999999</v>
      </c>
      <c r="L70" s="24">
        <v>760.41056349999906</v>
      </c>
      <c r="M70" s="24">
        <v>702.46565970000006</v>
      </c>
      <c r="N70" s="24">
        <v>764.87837489999902</v>
      </c>
      <c r="O70" s="24">
        <v>738.71419619999983</v>
      </c>
      <c r="P70" s="24">
        <v>677.82067130000007</v>
      </c>
      <c r="Q70" s="24">
        <v>754.63288390000002</v>
      </c>
      <c r="R70" s="24">
        <v>784.16689599999904</v>
      </c>
      <c r="S70" s="24">
        <v>754.00761460000001</v>
      </c>
      <c r="T70" s="24">
        <v>749.91874729999995</v>
      </c>
      <c r="U70" s="24">
        <v>753.15074199999992</v>
      </c>
      <c r="V70" s="24">
        <v>671.14933680000001</v>
      </c>
      <c r="W70" s="24">
        <v>745.50385999999992</v>
      </c>
      <c r="X70" s="24">
        <v>704.24310869999999</v>
      </c>
      <c r="Y70" s="24">
        <v>616.29567639999993</v>
      </c>
      <c r="Z70" s="24">
        <v>618.08460620000005</v>
      </c>
      <c r="AA70" s="24">
        <v>649.82763999999997</v>
      </c>
    </row>
    <row r="71" spans="1:27" s="27" customFormat="1" x14ac:dyDescent="0.25">
      <c r="A71" s="28" t="s">
        <v>134</v>
      </c>
      <c r="B71" s="28" t="s">
        <v>74</v>
      </c>
      <c r="C71" s="24">
        <v>0</v>
      </c>
      <c r="D71" s="24">
        <v>0</v>
      </c>
      <c r="E71" s="24">
        <v>0</v>
      </c>
      <c r="F71" s="24">
        <v>2.9101373999999998E-3</v>
      </c>
      <c r="G71" s="24">
        <v>3.6290225000000001E-3</v>
      </c>
      <c r="H71" s="24">
        <v>4.1028699999999998E-3</v>
      </c>
      <c r="I71" s="24">
        <v>4.9518085999999996E-3</v>
      </c>
      <c r="J71" s="24">
        <v>5.0119539999999999E-3</v>
      </c>
      <c r="K71" s="24">
        <v>5.17669799999999E-3</v>
      </c>
      <c r="L71" s="24">
        <v>6.0210380000000003E-3</v>
      </c>
      <c r="M71" s="24">
        <v>6.5417154999999998E-3</v>
      </c>
      <c r="N71" s="24">
        <v>8.7181199999999993E-3</v>
      </c>
      <c r="O71" s="24">
        <v>8.6853729999999997E-3</v>
      </c>
      <c r="P71" s="24">
        <v>8.7299719999999904E-3</v>
      </c>
      <c r="Q71" s="24">
        <v>1.3482734999999999E-2</v>
      </c>
      <c r="R71" s="24">
        <v>1.3788884499999999E-2</v>
      </c>
      <c r="S71" s="24">
        <v>1.7761806000000002E-2</v>
      </c>
      <c r="T71" s="24">
        <v>1.7712037999999999E-2</v>
      </c>
      <c r="U71" s="24">
        <v>1.8015157E-2</v>
      </c>
      <c r="V71" s="24">
        <v>1.8402161E-2</v>
      </c>
      <c r="W71" s="24">
        <v>2.6398447999999901E-2</v>
      </c>
      <c r="X71" s="24">
        <v>2.5845165999999999E-2</v>
      </c>
      <c r="Y71" s="24">
        <v>2.5027001E-2</v>
      </c>
      <c r="Z71" s="24">
        <v>3.2401423999999998E-2</v>
      </c>
      <c r="AA71" s="24">
        <v>3.2340920000000002E-2</v>
      </c>
    </row>
    <row r="72" spans="1:27" s="27" customFormat="1" x14ac:dyDescent="0.25">
      <c r="A72" s="28" t="s">
        <v>134</v>
      </c>
      <c r="B72" s="28" t="s">
        <v>56</v>
      </c>
      <c r="C72" s="24">
        <v>15.796628999999999</v>
      </c>
      <c r="D72" s="24">
        <v>29.184103</v>
      </c>
      <c r="E72" s="24">
        <v>54.060955</v>
      </c>
      <c r="F72" s="24">
        <v>73.379195999999993</v>
      </c>
      <c r="G72" s="24">
        <v>106.6018</v>
      </c>
      <c r="H72" s="24">
        <v>125.26408000000001</v>
      </c>
      <c r="I72" s="24">
        <v>156.50454999999999</v>
      </c>
      <c r="J72" s="24">
        <v>190.7321</v>
      </c>
      <c r="K72" s="24">
        <v>228.45643999999999</v>
      </c>
      <c r="L72" s="24">
        <v>256.34357</v>
      </c>
      <c r="M72" s="24">
        <v>281.63925</v>
      </c>
      <c r="N72" s="24">
        <v>330.08663999999999</v>
      </c>
      <c r="O72" s="24">
        <v>366.56637999999998</v>
      </c>
      <c r="P72" s="24">
        <v>375.64612</v>
      </c>
      <c r="Q72" s="24">
        <v>432.50903</v>
      </c>
      <c r="R72" s="24">
        <v>448.36869999999999</v>
      </c>
      <c r="S72" s="24">
        <v>455.312559999999</v>
      </c>
      <c r="T72" s="24">
        <v>471.57796999999999</v>
      </c>
      <c r="U72" s="24">
        <v>489.79395</v>
      </c>
      <c r="V72" s="24">
        <v>474.70819999999998</v>
      </c>
      <c r="W72" s="24">
        <v>527.21280000000002</v>
      </c>
      <c r="X72" s="24">
        <v>539.26509999999996</v>
      </c>
      <c r="Y72" s="24">
        <v>492.05273</v>
      </c>
      <c r="Z72" s="24">
        <v>508.47237999999999</v>
      </c>
      <c r="AA72" s="24">
        <v>533.95740000000001</v>
      </c>
    </row>
    <row r="73" spans="1:27" s="27" customFormat="1" x14ac:dyDescent="0.25">
      <c r="A73" s="33" t="s">
        <v>139</v>
      </c>
      <c r="B73" s="33"/>
      <c r="C73" s="30">
        <v>9426.2475433773052</v>
      </c>
      <c r="D73" s="30">
        <v>9882.2965753249537</v>
      </c>
      <c r="E73" s="30">
        <v>8747.4161852304114</v>
      </c>
      <c r="F73" s="30">
        <v>8046.3798317727869</v>
      </c>
      <c r="G73" s="30">
        <v>8953.5734842684324</v>
      </c>
      <c r="H73" s="30">
        <v>11372.717386075681</v>
      </c>
      <c r="I73" s="30">
        <v>11936.001222779616</v>
      </c>
      <c r="J73" s="30">
        <v>12046.642944165438</v>
      </c>
      <c r="K73" s="30">
        <v>12471.338793785959</v>
      </c>
      <c r="L73" s="30">
        <v>12798.867076390567</v>
      </c>
      <c r="M73" s="30">
        <v>13289.82540258524</v>
      </c>
      <c r="N73" s="30">
        <v>14643.071391035806</v>
      </c>
      <c r="O73" s="30">
        <v>14077.652485264476</v>
      </c>
      <c r="P73" s="30">
        <v>14197.954379656605</v>
      </c>
      <c r="Q73" s="30">
        <v>15024.033453060591</v>
      </c>
      <c r="R73" s="30">
        <v>14569.8165053142</v>
      </c>
      <c r="S73" s="30">
        <v>13791.872239156997</v>
      </c>
      <c r="T73" s="30">
        <v>15470.626368053012</v>
      </c>
      <c r="U73" s="30">
        <v>15858.875107359798</v>
      </c>
      <c r="V73" s="30">
        <v>16446.950891241861</v>
      </c>
      <c r="W73" s="30">
        <v>15819.647556895701</v>
      </c>
      <c r="X73" s="30">
        <v>16479.186340375072</v>
      </c>
      <c r="Y73" s="30">
        <v>18040.4122984116</v>
      </c>
      <c r="Z73" s="30">
        <v>18560.467794453703</v>
      </c>
      <c r="AA73" s="30">
        <v>19077.39906145072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0</v>
      </c>
      <c r="D78" s="24">
        <v>1.0435438999999999E-3</v>
      </c>
      <c r="E78" s="24">
        <v>1.5268424E-3</v>
      </c>
      <c r="F78" s="24">
        <v>1.5486757E-3</v>
      </c>
      <c r="G78" s="24">
        <v>1.3749879999999999E-3</v>
      </c>
      <c r="H78" s="24">
        <v>1.378701E-3</v>
      </c>
      <c r="I78" s="24">
        <v>1.3847498999999899E-3</v>
      </c>
      <c r="J78" s="24">
        <v>2.1128599999999998E-3</v>
      </c>
      <c r="K78" s="24">
        <v>2.2381416000000001E-3</v>
      </c>
      <c r="L78" s="24">
        <v>2.8190576E-3</v>
      </c>
      <c r="M78" s="24">
        <v>2.7347842999999902E-3</v>
      </c>
      <c r="N78" s="24">
        <v>3.4405764E-3</v>
      </c>
      <c r="O78" s="24">
        <v>3.4180596E-3</v>
      </c>
      <c r="P78" s="24">
        <v>3.376895E-3</v>
      </c>
      <c r="Q78" s="24">
        <v>3.2430956999999999E-3</v>
      </c>
      <c r="R78" s="24">
        <v>3.1899189999999998E-3</v>
      </c>
      <c r="S78" s="24">
        <v>4.7232559999999899E-3</v>
      </c>
      <c r="T78" s="24">
        <v>4.7680264999999996E-3</v>
      </c>
      <c r="U78" s="24">
        <v>5.0827153000000003E-3</v>
      </c>
      <c r="V78" s="24">
        <v>4.7969483000000002E-3</v>
      </c>
      <c r="W78" s="24">
        <v>6.2325293999999998E-3</v>
      </c>
      <c r="X78" s="24">
        <v>6.6513843000000003E-3</v>
      </c>
      <c r="Y78" s="24">
        <v>6.4781630000000003E-3</v>
      </c>
      <c r="Z78" s="24">
        <v>6.2933195999999997E-3</v>
      </c>
      <c r="AA78" s="24">
        <v>6.3520499999999997E-3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1.34973948E-3</v>
      </c>
      <c r="D80" s="24">
        <v>7.964867900000001E-4</v>
      </c>
      <c r="E80" s="24">
        <v>0.27041230469999994</v>
      </c>
      <c r="F80" s="24">
        <v>1.315585239999999E-3</v>
      </c>
      <c r="G80" s="24">
        <v>8.9517256E-4</v>
      </c>
      <c r="H80" s="24">
        <v>0.61302086747000006</v>
      </c>
      <c r="I80" s="24">
        <v>0.12981668988</v>
      </c>
      <c r="J80" s="24">
        <v>1.0137150082999999</v>
      </c>
      <c r="K80" s="24">
        <v>0.35300685503999996</v>
      </c>
      <c r="L80" s="24">
        <v>4.2725058692999998</v>
      </c>
      <c r="M80" s="24">
        <v>2.8426064871599999</v>
      </c>
      <c r="N80" s="24">
        <v>12.858989150839999</v>
      </c>
      <c r="O80" s="24">
        <v>10.886508549639991</v>
      </c>
      <c r="P80" s="24">
        <v>25.6005518021299</v>
      </c>
      <c r="Q80" s="24">
        <v>16.9574689831</v>
      </c>
      <c r="R80" s="24">
        <v>19.85049281629999</v>
      </c>
      <c r="S80" s="24">
        <v>19.024574097599999</v>
      </c>
      <c r="T80" s="24">
        <v>9.7781938064000009</v>
      </c>
      <c r="U80" s="24">
        <v>53.430442920399905</v>
      </c>
      <c r="V80" s="24">
        <v>40.763536352999999</v>
      </c>
      <c r="W80" s="24">
        <v>97.022602000000006</v>
      </c>
      <c r="X80" s="24">
        <v>149.485353</v>
      </c>
      <c r="Y80" s="24">
        <v>207.83454799999998</v>
      </c>
      <c r="Z80" s="24">
        <v>289.09210400000001</v>
      </c>
      <c r="AA80" s="24">
        <v>264.357753</v>
      </c>
    </row>
    <row r="81" spans="1:27" s="27" customFormat="1" x14ac:dyDescent="0.25">
      <c r="A81" s="28" t="s">
        <v>135</v>
      </c>
      <c r="B81" s="28" t="s">
        <v>66</v>
      </c>
      <c r="C81" s="24">
        <v>7155.6982062999969</v>
      </c>
      <c r="D81" s="24">
        <v>10809.641052999999</v>
      </c>
      <c r="E81" s="24">
        <v>8047.000871999986</v>
      </c>
      <c r="F81" s="24">
        <v>8196.3724239999992</v>
      </c>
      <c r="G81" s="24">
        <v>9839.643725699998</v>
      </c>
      <c r="H81" s="24">
        <v>8941.8115309999976</v>
      </c>
      <c r="I81" s="24">
        <v>9011.854883</v>
      </c>
      <c r="J81" s="24">
        <v>9947.4710599999962</v>
      </c>
      <c r="K81" s="24">
        <v>8866.0943899999984</v>
      </c>
      <c r="L81" s="24">
        <v>7115.8856999999989</v>
      </c>
      <c r="M81" s="24">
        <v>10834.603090000002</v>
      </c>
      <c r="N81" s="24">
        <v>7964.1016600000012</v>
      </c>
      <c r="O81" s="24">
        <v>8150.685129999998</v>
      </c>
      <c r="P81" s="24">
        <v>9784.7628600000007</v>
      </c>
      <c r="Q81" s="24">
        <v>8940.517649999998</v>
      </c>
      <c r="R81" s="24">
        <v>8908.7037199999977</v>
      </c>
      <c r="S81" s="24">
        <v>9891.8850299999995</v>
      </c>
      <c r="T81" s="24">
        <v>8816.5206399999988</v>
      </c>
      <c r="U81" s="24">
        <v>7126.3974199999893</v>
      </c>
      <c r="V81" s="24">
        <v>10689.282150000003</v>
      </c>
      <c r="W81" s="24">
        <v>7919.4880599999988</v>
      </c>
      <c r="X81" s="24">
        <v>8104.9979659999999</v>
      </c>
      <c r="Y81" s="24">
        <v>9779.9056199999977</v>
      </c>
      <c r="Z81" s="24">
        <v>8842.00288</v>
      </c>
      <c r="AA81" s="24">
        <v>8858.6738899999982</v>
      </c>
    </row>
    <row r="82" spans="1:27" s="27" customFormat="1" x14ac:dyDescent="0.25">
      <c r="A82" s="28" t="s">
        <v>135</v>
      </c>
      <c r="B82" s="28" t="s">
        <v>70</v>
      </c>
      <c r="C82" s="24">
        <v>1795.9153099999999</v>
      </c>
      <c r="D82" s="24">
        <v>2685.6617997131002</v>
      </c>
      <c r="E82" s="24">
        <v>3468.0058648649997</v>
      </c>
      <c r="F82" s="24">
        <v>3980.792608842999</v>
      </c>
      <c r="G82" s="24">
        <v>4526.0321371700011</v>
      </c>
      <c r="H82" s="24">
        <v>5049.0519712479991</v>
      </c>
      <c r="I82" s="24">
        <v>4845.8958722339994</v>
      </c>
      <c r="J82" s="24">
        <v>7267.657785116</v>
      </c>
      <c r="K82" s="24">
        <v>7848.5683974519998</v>
      </c>
      <c r="L82" s="24">
        <v>9056.6787094179999</v>
      </c>
      <c r="M82" s="24">
        <v>9702.1084350659985</v>
      </c>
      <c r="N82" s="24">
        <v>9410.5668148369987</v>
      </c>
      <c r="O82" s="24">
        <v>9280.236485509</v>
      </c>
      <c r="P82" s="24">
        <v>9825.6241878500005</v>
      </c>
      <c r="Q82" s="24">
        <v>10278.989772123001</v>
      </c>
      <c r="R82" s="24">
        <v>10586.054577831999</v>
      </c>
      <c r="S82" s="24">
        <v>9355.5511510529996</v>
      </c>
      <c r="T82" s="24">
        <v>9752.2981976099982</v>
      </c>
      <c r="U82" s="24">
        <v>9424.3524555479999</v>
      </c>
      <c r="V82" s="24">
        <v>9613.9335033780008</v>
      </c>
      <c r="W82" s="24">
        <v>9463.3865809519993</v>
      </c>
      <c r="X82" s="24">
        <v>9427.36192691</v>
      </c>
      <c r="Y82" s="24">
        <v>9836.6741880520003</v>
      </c>
      <c r="Z82" s="24">
        <v>9666.6752236299999</v>
      </c>
      <c r="AA82" s="24">
        <v>10569.455381087</v>
      </c>
    </row>
    <row r="83" spans="1:27" s="27" customFormat="1" x14ac:dyDescent="0.25">
      <c r="A83" s="28" t="s">
        <v>135</v>
      </c>
      <c r="B83" s="28" t="s">
        <v>69</v>
      </c>
      <c r="C83" s="24">
        <v>4.9134289999999995E-4</v>
      </c>
      <c r="D83" s="24">
        <v>3.7098492999999898E-4</v>
      </c>
      <c r="E83" s="24">
        <v>4.9942423E-4</v>
      </c>
      <c r="F83" s="24">
        <v>6.1030266999999999E-4</v>
      </c>
      <c r="G83" s="24">
        <v>6.0559290000000005E-4</v>
      </c>
      <c r="H83" s="24">
        <v>4.89015299999999E-3</v>
      </c>
      <c r="I83" s="24">
        <v>4.6742953999999899E-3</v>
      </c>
      <c r="J83" s="24">
        <v>5.7310653000000001E-3</v>
      </c>
      <c r="K83" s="24">
        <v>6.1050653000000003E-3</v>
      </c>
      <c r="L83" s="24">
        <v>5.9628819999999897E-3</v>
      </c>
      <c r="M83" s="24">
        <v>5.7949702999999997E-3</v>
      </c>
      <c r="N83" s="24">
        <v>9.097127E-3</v>
      </c>
      <c r="O83" s="24">
        <v>9.1767009999999902E-3</v>
      </c>
      <c r="P83" s="24">
        <v>8.2351609999999995E-3</v>
      </c>
      <c r="Q83" s="24">
        <v>8.5572430000000008E-3</v>
      </c>
      <c r="R83" s="24">
        <v>8.0079725000000001E-3</v>
      </c>
      <c r="S83" s="24">
        <v>2.6694572000000001</v>
      </c>
      <c r="T83" s="24">
        <v>2.8620540000000001</v>
      </c>
      <c r="U83" s="24">
        <v>299.64416999999997</v>
      </c>
      <c r="V83" s="24">
        <v>293.7706</v>
      </c>
      <c r="W83" s="24">
        <v>295.14337</v>
      </c>
      <c r="X83" s="24">
        <v>296.745239999999</v>
      </c>
      <c r="Y83" s="24">
        <v>270.56195000000002</v>
      </c>
      <c r="Z83" s="24">
        <v>290.85654</v>
      </c>
      <c r="AA83" s="24">
        <v>281.63046000000003</v>
      </c>
    </row>
    <row r="84" spans="1:27" s="27" customFormat="1" x14ac:dyDescent="0.25">
      <c r="A84" s="28" t="s">
        <v>135</v>
      </c>
      <c r="B84" s="28" t="s">
        <v>36</v>
      </c>
      <c r="C84" s="24">
        <v>1.7417153999999999E-3</v>
      </c>
      <c r="D84" s="24">
        <v>2.8774664000000001E-3</v>
      </c>
      <c r="E84" s="24">
        <v>2.4792951999999999E-3</v>
      </c>
      <c r="F84" s="24">
        <v>2.5515920000000001E-3</v>
      </c>
      <c r="G84" s="24">
        <v>3.713774E-3</v>
      </c>
      <c r="H84" s="24">
        <v>1.7188142999999999E-2</v>
      </c>
      <c r="I84" s="24">
        <v>1.8631017E-2</v>
      </c>
      <c r="J84" s="24">
        <v>2.4328203999999999E-2</v>
      </c>
      <c r="K84" s="24">
        <v>2.3035574999999999E-2</v>
      </c>
      <c r="L84" s="24">
        <v>2.7272803999999901E-2</v>
      </c>
      <c r="M84" s="24">
        <v>3.0583289E-2</v>
      </c>
      <c r="N84" s="24">
        <v>2.8392055999999999E-2</v>
      </c>
      <c r="O84" s="24">
        <v>2.8127287000000001E-2</v>
      </c>
      <c r="P84" s="24">
        <v>3.0348534E-2</v>
      </c>
      <c r="Q84" s="24">
        <v>3.2681531999999999E-2</v>
      </c>
      <c r="R84" s="24">
        <v>3.4146530000000001E-2</v>
      </c>
      <c r="S84" s="24">
        <v>3.9878509999999999E-2</v>
      </c>
      <c r="T84" s="24">
        <v>3.3126199999999897E-2</v>
      </c>
      <c r="U84" s="24">
        <v>3.3803544999999997E-2</v>
      </c>
      <c r="V84" s="24">
        <v>4.3882850000000001E-2</v>
      </c>
      <c r="W84" s="24">
        <v>3.7432707999999898E-2</v>
      </c>
      <c r="X84" s="24">
        <v>3.1806055E-2</v>
      </c>
      <c r="Y84" s="24">
        <v>4.0896740000000001E-2</v>
      </c>
      <c r="Z84" s="24">
        <v>4.2926904000000002E-2</v>
      </c>
      <c r="AA84" s="24">
        <v>4.2076830000000003E-2</v>
      </c>
    </row>
    <row r="85" spans="1:27" s="27" customFormat="1" x14ac:dyDescent="0.25">
      <c r="A85" s="28" t="s">
        <v>135</v>
      </c>
      <c r="B85" s="28" t="s">
        <v>74</v>
      </c>
      <c r="C85" s="24">
        <v>0</v>
      </c>
      <c r="D85" s="24">
        <v>0</v>
      </c>
      <c r="E85" s="24">
        <v>0</v>
      </c>
      <c r="F85" s="24">
        <v>3.7265387E-3</v>
      </c>
      <c r="G85" s="24">
        <v>6.1009569999999997E-3</v>
      </c>
      <c r="H85" s="24">
        <v>6.6606360000000002E-3</v>
      </c>
      <c r="I85" s="24">
        <v>7.2236195999999999E-3</v>
      </c>
      <c r="J85" s="24">
        <v>1.14312945E-2</v>
      </c>
      <c r="K85" s="24">
        <v>1.1405712E-2</v>
      </c>
      <c r="L85" s="24">
        <v>156.49538000000001</v>
      </c>
      <c r="M85" s="24">
        <v>187.04680999999999</v>
      </c>
      <c r="N85" s="24">
        <v>408.30002000000002</v>
      </c>
      <c r="O85" s="24">
        <v>402.44968</v>
      </c>
      <c r="P85" s="24">
        <v>375.85352</v>
      </c>
      <c r="Q85" s="24">
        <v>441.8603</v>
      </c>
      <c r="R85" s="24">
        <v>460.20531999999997</v>
      </c>
      <c r="S85" s="24">
        <v>1383.7644</v>
      </c>
      <c r="T85" s="24">
        <v>1522.4489999999901</v>
      </c>
      <c r="U85" s="24">
        <v>1579.8793000000001</v>
      </c>
      <c r="V85" s="24">
        <v>1110.5751</v>
      </c>
      <c r="W85" s="24">
        <v>1459.5896</v>
      </c>
      <c r="X85" s="24">
        <v>1436.184</v>
      </c>
      <c r="Y85" s="24">
        <v>1141.7753</v>
      </c>
      <c r="Z85" s="24">
        <v>1195.6243999999999</v>
      </c>
      <c r="AA85" s="24">
        <v>1340.4064000000001</v>
      </c>
    </row>
    <row r="86" spans="1:27" s="27" customFormat="1" x14ac:dyDescent="0.25">
      <c r="A86" s="28" t="s">
        <v>135</v>
      </c>
      <c r="B86" s="28" t="s">
        <v>56</v>
      </c>
      <c r="C86" s="24">
        <v>6.9701366000000001E-2</v>
      </c>
      <c r="D86" s="24">
        <v>0.31712782</v>
      </c>
      <c r="E86" s="24">
        <v>2.9297767000000001</v>
      </c>
      <c r="F86" s="24">
        <v>3.7476934999999898</v>
      </c>
      <c r="G86" s="24">
        <v>3.449541</v>
      </c>
      <c r="H86" s="24">
        <v>2.2995275999999998</v>
      </c>
      <c r="I86" s="24">
        <v>1.0496916000000001</v>
      </c>
      <c r="J86" s="24">
        <v>34.458019999999998</v>
      </c>
      <c r="K86" s="24">
        <v>37.286619999999999</v>
      </c>
      <c r="L86" s="24">
        <v>57.682471999999997</v>
      </c>
      <c r="M86" s="24">
        <v>67.66225</v>
      </c>
      <c r="N86" s="24">
        <v>78.020179999999996</v>
      </c>
      <c r="O86" s="24">
        <v>83.336179999999999</v>
      </c>
      <c r="P86" s="24">
        <v>87.248660000000001</v>
      </c>
      <c r="Q86" s="24">
        <v>107.91275</v>
      </c>
      <c r="R86" s="24">
        <v>115.33595</v>
      </c>
      <c r="S86" s="24">
        <v>115.584305</v>
      </c>
      <c r="T86" s="24">
        <v>118.74111000000001</v>
      </c>
      <c r="U86" s="24">
        <v>133.11165</v>
      </c>
      <c r="V86" s="24">
        <v>113.86833</v>
      </c>
      <c r="W86" s="24">
        <v>145.5266</v>
      </c>
      <c r="X86" s="24">
        <v>141.55032</v>
      </c>
      <c r="Y86" s="24">
        <v>133.97829999999999</v>
      </c>
      <c r="Z86" s="24">
        <v>142.9391</v>
      </c>
      <c r="AA86" s="24">
        <v>155.79272</v>
      </c>
    </row>
    <row r="87" spans="1:27" s="27" customFormat="1" x14ac:dyDescent="0.25">
      <c r="A87" s="33" t="s">
        <v>139</v>
      </c>
      <c r="B87" s="33"/>
      <c r="C87" s="30">
        <v>8951.6153573823776</v>
      </c>
      <c r="D87" s="30">
        <v>13495.30506372872</v>
      </c>
      <c r="E87" s="30">
        <v>11515.279175436315</v>
      </c>
      <c r="F87" s="30">
        <v>12177.168507406608</v>
      </c>
      <c r="G87" s="30">
        <v>14365.678738623459</v>
      </c>
      <c r="H87" s="30">
        <v>13991.482791969467</v>
      </c>
      <c r="I87" s="30">
        <v>13857.88663096918</v>
      </c>
      <c r="J87" s="30">
        <v>17216.150404049593</v>
      </c>
      <c r="K87" s="30">
        <v>16715.024137513934</v>
      </c>
      <c r="L87" s="30">
        <v>16176.8456972269</v>
      </c>
      <c r="M87" s="30">
        <v>20539.562661307762</v>
      </c>
      <c r="N87" s="30">
        <v>17387.540001691239</v>
      </c>
      <c r="O87" s="30">
        <v>17441.820718819239</v>
      </c>
      <c r="P87" s="30">
        <v>19635.999211708131</v>
      </c>
      <c r="Q87" s="30">
        <v>19236.476691444801</v>
      </c>
      <c r="R87" s="30">
        <v>19514.619988539798</v>
      </c>
      <c r="S87" s="30">
        <v>19269.134935606602</v>
      </c>
      <c r="T87" s="30">
        <v>18581.4638534429</v>
      </c>
      <c r="U87" s="30">
        <v>16903.829571183691</v>
      </c>
      <c r="V87" s="30">
        <v>20637.754586679304</v>
      </c>
      <c r="W87" s="30">
        <v>17775.0468454814</v>
      </c>
      <c r="X87" s="30">
        <v>17978.597137294299</v>
      </c>
      <c r="Y87" s="30">
        <v>20094.982784214997</v>
      </c>
      <c r="Z87" s="30">
        <v>19088.6330409496</v>
      </c>
      <c r="AA87" s="30">
        <v>19974.123836136998</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184.26930321279997</v>
      </c>
      <c r="D92" s="24">
        <v>253.98130371869888</v>
      </c>
      <c r="E92" s="24">
        <v>259.73786298289997</v>
      </c>
      <c r="F92" s="24">
        <v>285.78400137389986</v>
      </c>
      <c r="G92" s="24">
        <v>316.44103276840002</v>
      </c>
      <c r="H92" s="24">
        <v>5562.6398271529997</v>
      </c>
      <c r="I92" s="24">
        <v>6005.5067495529993</v>
      </c>
      <c r="J92" s="24">
        <v>7175.7362473719995</v>
      </c>
      <c r="K92" s="24">
        <v>7102.2513587759986</v>
      </c>
      <c r="L92" s="24">
        <v>7231.239766626999</v>
      </c>
      <c r="M92" s="24">
        <v>7173.8163024230007</v>
      </c>
      <c r="N92" s="24">
        <v>8700.0312771200006</v>
      </c>
      <c r="O92" s="24">
        <v>8242.0633686010005</v>
      </c>
      <c r="P92" s="24">
        <v>7842.2988496729995</v>
      </c>
      <c r="Q92" s="24">
        <v>8757.3171600029982</v>
      </c>
      <c r="R92" s="24">
        <v>8859.573419211998</v>
      </c>
      <c r="S92" s="24">
        <v>8167.708432765</v>
      </c>
      <c r="T92" s="24">
        <v>8467.7302677560001</v>
      </c>
      <c r="U92" s="24">
        <v>8689.6911173099998</v>
      </c>
      <c r="V92" s="24">
        <v>8303.1993987200003</v>
      </c>
      <c r="W92" s="24">
        <v>8823.620835275</v>
      </c>
      <c r="X92" s="24">
        <v>8680.5160146299986</v>
      </c>
      <c r="Y92" s="24">
        <v>8166.4167340180011</v>
      </c>
      <c r="Z92" s="24">
        <v>9054.7940336799984</v>
      </c>
      <c r="AA92" s="24">
        <v>9243.9735658360023</v>
      </c>
    </row>
    <row r="93" spans="1:27" collapsed="1" x14ac:dyDescent="0.25">
      <c r="A93" s="28" t="s">
        <v>40</v>
      </c>
      <c r="B93" s="28" t="s">
        <v>122</v>
      </c>
      <c r="C93" s="24">
        <v>86.178836399999909</v>
      </c>
      <c r="D93" s="24">
        <v>586.89167799999984</v>
      </c>
      <c r="E93" s="24">
        <v>837.94141799999898</v>
      </c>
      <c r="F93" s="24">
        <v>1076.9366046299001</v>
      </c>
      <c r="G93" s="24">
        <v>2772.3758302662986</v>
      </c>
      <c r="H93" s="24">
        <v>5353.1275796790987</v>
      </c>
      <c r="I93" s="24">
        <v>6263.4314578233971</v>
      </c>
      <c r="J93" s="24">
        <v>6516.7277886722995</v>
      </c>
      <c r="K93" s="24">
        <v>11198.702225196401</v>
      </c>
      <c r="L93" s="24">
        <v>13000.498253270001</v>
      </c>
      <c r="M93" s="24">
        <v>14265.356266717999</v>
      </c>
      <c r="N93" s="24">
        <v>15084.476599660002</v>
      </c>
      <c r="O93" s="24">
        <v>15062.564887568997</v>
      </c>
      <c r="P93" s="24">
        <v>14296.674073244998</v>
      </c>
      <c r="Q93" s="24">
        <v>18696.768671367001</v>
      </c>
      <c r="R93" s="24">
        <v>19092.846475620001</v>
      </c>
      <c r="S93" s="24">
        <v>20704.656808330001</v>
      </c>
      <c r="T93" s="24">
        <v>20871.621819179993</v>
      </c>
      <c r="U93" s="24">
        <v>21607.239005017</v>
      </c>
      <c r="V93" s="24">
        <v>20067.255409624999</v>
      </c>
      <c r="W93" s="24">
        <v>30903.981427412</v>
      </c>
      <c r="X93" s="24">
        <v>31623.243554157987</v>
      </c>
      <c r="Y93" s="24">
        <v>27039.547451512997</v>
      </c>
      <c r="Z93" s="24">
        <v>30512.062914139999</v>
      </c>
      <c r="AA93" s="24">
        <v>30971.123325955999</v>
      </c>
    </row>
    <row r="94" spans="1:27" x14ac:dyDescent="0.25">
      <c r="A94" s="28" t="s">
        <v>40</v>
      </c>
      <c r="B94" s="28" t="s">
        <v>76</v>
      </c>
      <c r="C94" s="24">
        <v>57.0832898379998</v>
      </c>
      <c r="D94" s="24">
        <v>131.19027584</v>
      </c>
      <c r="E94" s="24">
        <v>308.92426442999994</v>
      </c>
      <c r="F94" s="24">
        <v>612.58773813000005</v>
      </c>
      <c r="G94" s="24">
        <v>1139.3884899</v>
      </c>
      <c r="H94" s="24">
        <v>1483.3638364999999</v>
      </c>
      <c r="I94" s="24">
        <v>1938.5065157000001</v>
      </c>
      <c r="J94" s="24">
        <v>2445.739248599999</v>
      </c>
      <c r="K94" s="24">
        <v>2938.7068826999998</v>
      </c>
      <c r="L94" s="24">
        <v>3381.7710199999997</v>
      </c>
      <c r="M94" s="24">
        <v>3787.5932359999997</v>
      </c>
      <c r="N94" s="24">
        <v>4407.6798680000002</v>
      </c>
      <c r="O94" s="24">
        <v>4935.0692170000002</v>
      </c>
      <c r="P94" s="24">
        <v>5257.55062</v>
      </c>
      <c r="Q94" s="24">
        <v>6181.8415580000001</v>
      </c>
      <c r="R94" s="24">
        <v>6444.8483160000005</v>
      </c>
      <c r="S94" s="24">
        <v>6544.5556859999988</v>
      </c>
      <c r="T94" s="24">
        <v>6814.3913809999913</v>
      </c>
      <c r="U94" s="24">
        <v>7133.7140350000009</v>
      </c>
      <c r="V94" s="24">
        <v>7272.3212659999999</v>
      </c>
      <c r="W94" s="24">
        <v>7777.3349859999989</v>
      </c>
      <c r="X94" s="24">
        <v>8097.6773099999982</v>
      </c>
      <c r="Y94" s="24">
        <v>7967.7419659999987</v>
      </c>
      <c r="Z94" s="24">
        <v>8372.689215999997</v>
      </c>
      <c r="AA94" s="24">
        <v>8811.8330079999905</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1.2240531199999991E-2</v>
      </c>
      <c r="D97" s="24">
        <v>1.3588336699999988E-2</v>
      </c>
      <c r="E97" s="24">
        <v>1.8899030899999999E-2</v>
      </c>
      <c r="F97" s="24">
        <v>1.9385023899999979E-2</v>
      </c>
      <c r="G97" s="24">
        <v>0.43361783069999993</v>
      </c>
      <c r="H97" s="24">
        <v>0.58269529299999989</v>
      </c>
      <c r="I97" s="24">
        <v>0.67589548399999999</v>
      </c>
      <c r="J97" s="24">
        <v>0.66200541899999987</v>
      </c>
      <c r="K97" s="24">
        <v>0.63531963999999996</v>
      </c>
      <c r="L97" s="24">
        <v>0.66868143499999999</v>
      </c>
      <c r="M97" s="24">
        <v>0.66904115700000011</v>
      </c>
      <c r="N97" s="24">
        <v>1258.165085805</v>
      </c>
      <c r="O97" s="24">
        <v>1202.0739448750003</v>
      </c>
      <c r="P97" s="24">
        <v>1185.9404558189999</v>
      </c>
      <c r="Q97" s="24">
        <v>1272.7587863390002</v>
      </c>
      <c r="R97" s="24">
        <v>1272.0002209919999</v>
      </c>
      <c r="S97" s="24">
        <v>1237.975277865</v>
      </c>
      <c r="T97" s="24">
        <v>1241.4334080059998</v>
      </c>
      <c r="U97" s="24">
        <v>1292.9483599</v>
      </c>
      <c r="V97" s="24">
        <v>1244.508078696</v>
      </c>
      <c r="W97" s="24">
        <v>1269.008459595</v>
      </c>
      <c r="X97" s="24">
        <v>1300.0077886300001</v>
      </c>
      <c r="Y97" s="24">
        <v>1252.7029834079999</v>
      </c>
      <c r="Z97" s="24">
        <v>2089.4424454599998</v>
      </c>
      <c r="AA97" s="24">
        <v>2081.6417725880001</v>
      </c>
    </row>
    <row r="98" spans="1:27" x14ac:dyDescent="0.25">
      <c r="A98" s="28" t="s">
        <v>131</v>
      </c>
      <c r="B98" s="28" t="s">
        <v>122</v>
      </c>
      <c r="C98" s="24">
        <v>39.9102514</v>
      </c>
      <c r="D98" s="24">
        <v>387.52537799999982</v>
      </c>
      <c r="E98" s="24">
        <v>472.20783799999998</v>
      </c>
      <c r="F98" s="24">
        <v>698.82310321350008</v>
      </c>
      <c r="G98" s="24">
        <v>2295.7452974522998</v>
      </c>
      <c r="H98" s="24">
        <v>4796.7916735725994</v>
      </c>
      <c r="I98" s="24">
        <v>5646.9013967477977</v>
      </c>
      <c r="J98" s="24">
        <v>5976.5613366150001</v>
      </c>
      <c r="K98" s="24">
        <v>10699.648093</v>
      </c>
      <c r="L98" s="24">
        <v>12185.184593</v>
      </c>
      <c r="M98" s="24">
        <v>13370.085659999999</v>
      </c>
      <c r="N98" s="24">
        <v>13317.916385</v>
      </c>
      <c r="O98" s="24">
        <v>12735.274689999998</v>
      </c>
      <c r="P98" s="24">
        <v>12149.190156999999</v>
      </c>
      <c r="Q98" s="24">
        <v>15664.30977</v>
      </c>
      <c r="R98" s="24">
        <v>15741.980035</v>
      </c>
      <c r="S98" s="24">
        <v>15394.58541</v>
      </c>
      <c r="T98" s="24">
        <v>15167.233959999992</v>
      </c>
      <c r="U98" s="24">
        <v>15691.510446</v>
      </c>
      <c r="V98" s="24">
        <v>14934.91222</v>
      </c>
      <c r="W98" s="24">
        <v>14876.077396000001</v>
      </c>
      <c r="X98" s="24">
        <v>15570.632533999989</v>
      </c>
      <c r="Y98" s="24">
        <v>13081.520497999998</v>
      </c>
      <c r="Z98" s="24">
        <v>15501.463839999999</v>
      </c>
      <c r="AA98" s="24">
        <v>15755.684248</v>
      </c>
    </row>
    <row r="99" spans="1:27" x14ac:dyDescent="0.25">
      <c r="A99" s="28" t="s">
        <v>131</v>
      </c>
      <c r="B99" s="28" t="s">
        <v>76</v>
      </c>
      <c r="C99" s="24">
        <v>10.253101733999999</v>
      </c>
      <c r="D99" s="24">
        <v>36.565896370000004</v>
      </c>
      <c r="E99" s="24">
        <v>65.64347583</v>
      </c>
      <c r="F99" s="24">
        <v>167.40883213000001</v>
      </c>
      <c r="G99" s="24">
        <v>363.4217079</v>
      </c>
      <c r="H99" s="24">
        <v>461.82381499999991</v>
      </c>
      <c r="I99" s="24">
        <v>613.27642479999997</v>
      </c>
      <c r="J99" s="24">
        <v>771.44100560000004</v>
      </c>
      <c r="K99" s="24">
        <v>927.70915269999978</v>
      </c>
      <c r="L99" s="24">
        <v>1087.56188</v>
      </c>
      <c r="M99" s="24">
        <v>1226.317712</v>
      </c>
      <c r="N99" s="24">
        <v>1443.8228419999998</v>
      </c>
      <c r="O99" s="24">
        <v>1636.3466969999999</v>
      </c>
      <c r="P99" s="24">
        <v>1770.0662199999999</v>
      </c>
      <c r="Q99" s="24">
        <v>2038.6364379999998</v>
      </c>
      <c r="R99" s="24">
        <v>2118.3928860000001</v>
      </c>
      <c r="S99" s="24">
        <v>2189.6056759999988</v>
      </c>
      <c r="T99" s="24">
        <v>2276.8361809999901</v>
      </c>
      <c r="U99" s="24">
        <v>2384.4204149999996</v>
      </c>
      <c r="V99" s="24">
        <v>2492.8792960000001</v>
      </c>
      <c r="W99" s="24">
        <v>2634.725856</v>
      </c>
      <c r="X99" s="24">
        <v>2803.9458399999994</v>
      </c>
      <c r="Y99" s="24">
        <v>2798.2923359999991</v>
      </c>
      <c r="Z99" s="24">
        <v>2945.5151459999984</v>
      </c>
      <c r="AA99" s="24">
        <v>3058.497488</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0.9943450975</v>
      </c>
      <c r="D102" s="24">
        <v>11.913208127999999</v>
      </c>
      <c r="E102" s="24">
        <v>19.340257879999999</v>
      </c>
      <c r="F102" s="24">
        <v>23.181522765699999</v>
      </c>
      <c r="G102" s="24">
        <v>26.959309706999999</v>
      </c>
      <c r="H102" s="24">
        <v>2875.5335718000001</v>
      </c>
      <c r="I102" s="24">
        <v>2952.4982526000003</v>
      </c>
      <c r="J102" s="24">
        <v>4161.1870817999998</v>
      </c>
      <c r="K102" s="24">
        <v>4147.3701451999996</v>
      </c>
      <c r="L102" s="24">
        <v>4307.2060574999996</v>
      </c>
      <c r="M102" s="24">
        <v>4396.7021666000001</v>
      </c>
      <c r="N102" s="24">
        <v>4606.1121720000001</v>
      </c>
      <c r="O102" s="24">
        <v>4359.1886211999999</v>
      </c>
      <c r="P102" s="24">
        <v>4193.8896291999999</v>
      </c>
      <c r="Q102" s="24">
        <v>4516.5506231999998</v>
      </c>
      <c r="R102" s="24">
        <v>4503.6230835999995</v>
      </c>
      <c r="S102" s="24">
        <v>4033.4055202999998</v>
      </c>
      <c r="T102" s="24">
        <v>4319.9307945</v>
      </c>
      <c r="U102" s="24">
        <v>4387.9519288000001</v>
      </c>
      <c r="V102" s="24">
        <v>4400.1167864999998</v>
      </c>
      <c r="W102" s="24">
        <v>4612.1250513000005</v>
      </c>
      <c r="X102" s="24">
        <v>4667.5596556999999</v>
      </c>
      <c r="Y102" s="24">
        <v>4454.9047596</v>
      </c>
      <c r="Z102" s="24">
        <v>4449.1547654999995</v>
      </c>
      <c r="AA102" s="24">
        <v>4482.2556566000003</v>
      </c>
    </row>
    <row r="103" spans="1:27" x14ac:dyDescent="0.25">
      <c r="A103" s="28" t="s">
        <v>132</v>
      </c>
      <c r="B103" s="28" t="s">
        <v>122</v>
      </c>
      <c r="C103" s="24">
        <v>46.268584999999902</v>
      </c>
      <c r="D103" s="24">
        <v>199.3663</v>
      </c>
      <c r="E103" s="24">
        <v>365.73357999999899</v>
      </c>
      <c r="F103" s="24">
        <v>378.09586561600003</v>
      </c>
      <c r="G103" s="24">
        <v>476.607575421999</v>
      </c>
      <c r="H103" s="24">
        <v>556.31139327000005</v>
      </c>
      <c r="I103" s="24">
        <v>616.48923732599997</v>
      </c>
      <c r="J103" s="24">
        <v>540.12076730199999</v>
      </c>
      <c r="K103" s="24">
        <v>499.00817847100001</v>
      </c>
      <c r="L103" s="24">
        <v>619.64623366900003</v>
      </c>
      <c r="M103" s="24">
        <v>660.18273495999995</v>
      </c>
      <c r="N103" s="24">
        <v>728.74878602000001</v>
      </c>
      <c r="O103" s="24">
        <v>1318.5750199999979</v>
      </c>
      <c r="P103" s="24">
        <v>1186.4218999999998</v>
      </c>
      <c r="Q103" s="24">
        <v>1484.6096499999999</v>
      </c>
      <c r="R103" s="24">
        <v>1720.8290999999999</v>
      </c>
      <c r="S103" s="24">
        <v>1936.6696000000002</v>
      </c>
      <c r="T103" s="24">
        <v>2102.6012599999999</v>
      </c>
      <c r="U103" s="24">
        <v>2207.5727000000002</v>
      </c>
      <c r="V103" s="24">
        <v>2148.6804999999999</v>
      </c>
      <c r="W103" s="24">
        <v>8464.0226199999997</v>
      </c>
      <c r="X103" s="24">
        <v>8753.7783500000005</v>
      </c>
      <c r="Y103" s="24">
        <v>7662.3045000000002</v>
      </c>
      <c r="Z103" s="24">
        <v>8024.6107299999994</v>
      </c>
      <c r="AA103" s="24">
        <v>7795.3240000000005</v>
      </c>
    </row>
    <row r="104" spans="1:27" x14ac:dyDescent="0.25">
      <c r="A104" s="28" t="s">
        <v>132</v>
      </c>
      <c r="B104" s="28" t="s">
        <v>76</v>
      </c>
      <c r="C104" s="24">
        <v>11.9618869999999</v>
      </c>
      <c r="D104" s="24">
        <v>30.632733999999999</v>
      </c>
      <c r="E104" s="24">
        <v>77.309309999999996</v>
      </c>
      <c r="F104" s="24">
        <v>153.53783000000001</v>
      </c>
      <c r="G104" s="24">
        <v>271.96172999999999</v>
      </c>
      <c r="H104" s="24">
        <v>372.0881</v>
      </c>
      <c r="I104" s="24">
        <v>491.76796999999999</v>
      </c>
      <c r="J104" s="24">
        <v>620.38726999999994</v>
      </c>
      <c r="K104" s="24">
        <v>745.92769999999996</v>
      </c>
      <c r="L104" s="24">
        <v>863.95525999999995</v>
      </c>
      <c r="M104" s="24">
        <v>973.15250000000003</v>
      </c>
      <c r="N104" s="24">
        <v>1141.4804999999999</v>
      </c>
      <c r="O104" s="24">
        <v>1306.1425999999999</v>
      </c>
      <c r="P104" s="24">
        <v>1429.8909000000001</v>
      </c>
      <c r="Q104" s="24">
        <v>1587.3972000000001</v>
      </c>
      <c r="R104" s="24">
        <v>1641.7917</v>
      </c>
      <c r="S104" s="24">
        <v>1639.4315999999999</v>
      </c>
      <c r="T104" s="24">
        <v>1734.6110000000001</v>
      </c>
      <c r="U104" s="24">
        <v>1816.3706999999999</v>
      </c>
      <c r="V104" s="24">
        <v>1879.4469999999999</v>
      </c>
      <c r="W104" s="24">
        <v>1949.1572000000001</v>
      </c>
      <c r="X104" s="24">
        <v>2076.1604000000002</v>
      </c>
      <c r="Y104" s="24">
        <v>2104.4458</v>
      </c>
      <c r="Z104" s="24">
        <v>2127.4133000000002</v>
      </c>
      <c r="AA104" s="24">
        <v>2251.4888000000001</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104.64859021459998</v>
      </c>
      <c r="D107" s="24">
        <v>163.35262776469898</v>
      </c>
      <c r="E107" s="24">
        <v>153.44588052479997</v>
      </c>
      <c r="F107" s="24">
        <v>180.31238159969999</v>
      </c>
      <c r="G107" s="24">
        <v>204.30503247400003</v>
      </c>
      <c r="H107" s="24">
        <v>1980.3994600000001</v>
      </c>
      <c r="I107" s="24">
        <v>2088.3859739999998</v>
      </c>
      <c r="J107" s="24">
        <v>2033.9199760000001</v>
      </c>
      <c r="K107" s="24">
        <v>2009.0962555000001</v>
      </c>
      <c r="L107" s="24">
        <v>1987.453168</v>
      </c>
      <c r="M107" s="24">
        <v>1909.1656269999999</v>
      </c>
      <c r="N107" s="24">
        <v>1890.608843</v>
      </c>
      <c r="O107" s="24">
        <v>1769.4263970000002</v>
      </c>
      <c r="P107" s="24">
        <v>1625.77844</v>
      </c>
      <c r="Q107" s="24">
        <v>2036.3218609999999</v>
      </c>
      <c r="R107" s="24">
        <v>2115.8005699999999</v>
      </c>
      <c r="S107" s="24">
        <v>1965.4049020000002</v>
      </c>
      <c r="T107" s="24">
        <v>1977.663423</v>
      </c>
      <c r="U107" s="24">
        <v>2081.769448</v>
      </c>
      <c r="V107" s="24">
        <v>1827.104797</v>
      </c>
      <c r="W107" s="24">
        <v>2024.902096</v>
      </c>
      <c r="X107" s="24">
        <v>1843.0307829999999</v>
      </c>
      <c r="Y107" s="24">
        <v>1698.341811</v>
      </c>
      <c r="Z107" s="24">
        <v>1753.0767269999999</v>
      </c>
      <c r="AA107" s="24">
        <v>1877.7679909999999</v>
      </c>
    </row>
    <row r="108" spans="1:27" x14ac:dyDescent="0.25">
      <c r="A108" s="28" t="s">
        <v>133</v>
      </c>
      <c r="B108" s="28" t="s">
        <v>122</v>
      </c>
      <c r="C108" s="24">
        <v>0</v>
      </c>
      <c r="D108" s="24">
        <v>0</v>
      </c>
      <c r="E108" s="24">
        <v>0</v>
      </c>
      <c r="F108" s="24">
        <v>9.3299790000000004E-3</v>
      </c>
      <c r="G108" s="24">
        <v>1.07859139999999E-2</v>
      </c>
      <c r="H108" s="24">
        <v>1.10650844999999E-2</v>
      </c>
      <c r="I108" s="24">
        <v>2.5563414999999999E-2</v>
      </c>
      <c r="J108" s="24">
        <v>2.5171345000000001E-2</v>
      </c>
      <c r="K108" s="24">
        <v>2.5143164999999999E-2</v>
      </c>
      <c r="L108" s="24">
        <v>4.0777109999999998E-2</v>
      </c>
      <c r="M108" s="24">
        <v>4.2642800000000002E-2</v>
      </c>
      <c r="N108" s="24">
        <v>526.72090000000003</v>
      </c>
      <c r="O108" s="24">
        <v>507.57538</v>
      </c>
      <c r="P108" s="24">
        <v>489.83434999999997</v>
      </c>
      <c r="Q108" s="24">
        <v>996.90689999999995</v>
      </c>
      <c r="R108" s="24">
        <v>1051.9365</v>
      </c>
      <c r="S108" s="24">
        <v>1646.5011</v>
      </c>
      <c r="T108" s="24">
        <v>1695.2882999999999</v>
      </c>
      <c r="U108" s="24">
        <v>1736.6992</v>
      </c>
      <c r="V108" s="24">
        <v>1584.5725</v>
      </c>
      <c r="W108" s="24">
        <v>5741.009</v>
      </c>
      <c r="X108" s="24">
        <v>5506.3135000000002</v>
      </c>
      <c r="Y108" s="24">
        <v>4868.6562000000004</v>
      </c>
      <c r="Z108" s="24">
        <v>5497.5673999999999</v>
      </c>
      <c r="AA108" s="24">
        <v>5744.6904000000004</v>
      </c>
    </row>
    <row r="109" spans="1:27" x14ac:dyDescent="0.25">
      <c r="A109" s="28" t="s">
        <v>133</v>
      </c>
      <c r="B109" s="28" t="s">
        <v>76</v>
      </c>
      <c r="C109" s="24">
        <v>16.248429999999999</v>
      </c>
      <c r="D109" s="24">
        <v>29.377583999999999</v>
      </c>
      <c r="E109" s="24">
        <v>99.083749999999995</v>
      </c>
      <c r="F109" s="24">
        <v>201.15543</v>
      </c>
      <c r="G109" s="24">
        <v>374.87707999999998</v>
      </c>
      <c r="H109" s="24">
        <v>499.82114000000001</v>
      </c>
      <c r="I109" s="24">
        <v>648.67060000000004</v>
      </c>
      <c r="J109" s="24">
        <v>789.69399999999996</v>
      </c>
      <c r="K109" s="24">
        <v>953.31115999999997</v>
      </c>
      <c r="L109" s="24">
        <v>1061.8064999999999</v>
      </c>
      <c r="M109" s="24">
        <v>1178.3046999999999</v>
      </c>
      <c r="N109" s="24">
        <v>1343.5329999999999</v>
      </c>
      <c r="O109" s="24">
        <v>1464.7327</v>
      </c>
      <c r="P109" s="24">
        <v>1514.604</v>
      </c>
      <c r="Q109" s="24">
        <v>1921.7437</v>
      </c>
      <c r="R109" s="24">
        <v>2023.2556999999999</v>
      </c>
      <c r="S109" s="24">
        <v>2045.7062000000001</v>
      </c>
      <c r="T109" s="24">
        <v>2110.3433</v>
      </c>
      <c r="U109" s="24">
        <v>2202.0518000000002</v>
      </c>
      <c r="V109" s="24">
        <v>2209.5740000000001</v>
      </c>
      <c r="W109" s="24">
        <v>2404.0846999999999</v>
      </c>
      <c r="X109" s="24">
        <v>2418.7743999999998</v>
      </c>
      <c r="Y109" s="24">
        <v>2330.7334000000001</v>
      </c>
      <c r="Z109" s="24">
        <v>2535.6909999999998</v>
      </c>
      <c r="AA109" s="24">
        <v>2692.7329999999902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78.611976947999992</v>
      </c>
      <c r="D112" s="24">
        <v>78.698324228699903</v>
      </c>
      <c r="E112" s="24">
        <v>86.929765740199997</v>
      </c>
      <c r="F112" s="24">
        <v>82.267563132199896</v>
      </c>
      <c r="G112" s="24">
        <v>84.738485837999988</v>
      </c>
      <c r="H112" s="24">
        <v>706.102873399999</v>
      </c>
      <c r="I112" s="24">
        <v>963.923613399999</v>
      </c>
      <c r="J112" s="24">
        <v>979.93715769999994</v>
      </c>
      <c r="K112" s="24">
        <v>945.12115010000002</v>
      </c>
      <c r="L112" s="24">
        <v>935.87825129999999</v>
      </c>
      <c r="M112" s="24">
        <v>867.24164719999999</v>
      </c>
      <c r="N112" s="24">
        <v>945.11012649999998</v>
      </c>
      <c r="O112" s="24">
        <v>911.33973979999996</v>
      </c>
      <c r="P112" s="24">
        <v>836.65285269999993</v>
      </c>
      <c r="Q112" s="24">
        <v>931.64554840000005</v>
      </c>
      <c r="R112" s="24">
        <v>968.10733029999994</v>
      </c>
      <c r="S112" s="24">
        <v>930.8735572999999</v>
      </c>
      <c r="T112" s="24">
        <v>928.66171899999995</v>
      </c>
      <c r="U112" s="24">
        <v>926.97967500000004</v>
      </c>
      <c r="V112" s="24">
        <v>831.41550900000004</v>
      </c>
      <c r="W112" s="24">
        <v>917.53905269999996</v>
      </c>
      <c r="X112" s="24">
        <v>869.87851039999987</v>
      </c>
      <c r="Y112" s="24">
        <v>760.41668240000001</v>
      </c>
      <c r="Z112" s="24">
        <v>763.06712300000004</v>
      </c>
      <c r="AA112" s="24">
        <v>802.25619699999993</v>
      </c>
    </row>
    <row r="113" spans="1:27" x14ac:dyDescent="0.25">
      <c r="A113" s="28" t="s">
        <v>134</v>
      </c>
      <c r="B113" s="28" t="s">
        <v>122</v>
      </c>
      <c r="C113" s="24">
        <v>0</v>
      </c>
      <c r="D113" s="24">
        <v>0</v>
      </c>
      <c r="E113" s="24">
        <v>0</v>
      </c>
      <c r="F113" s="24">
        <v>3.6468666999999902E-3</v>
      </c>
      <c r="G113" s="24">
        <v>4.5348563999999996E-3</v>
      </c>
      <c r="H113" s="24">
        <v>5.1209709999999898E-3</v>
      </c>
      <c r="I113" s="24">
        <v>6.2128836E-3</v>
      </c>
      <c r="J113" s="24">
        <v>6.2420302999999996E-3</v>
      </c>
      <c r="K113" s="24">
        <v>6.4927543999999896E-3</v>
      </c>
      <c r="L113" s="24">
        <v>7.5094910000000001E-3</v>
      </c>
      <c r="M113" s="24">
        <v>8.1789580000000001E-3</v>
      </c>
      <c r="N113" s="24">
        <v>1.0908640000000001E-2</v>
      </c>
      <c r="O113" s="24">
        <v>1.0857568999999999E-2</v>
      </c>
      <c r="P113" s="24">
        <v>1.0896245000000001E-2</v>
      </c>
      <c r="Q113" s="24">
        <v>1.6851366999999999E-2</v>
      </c>
      <c r="R113" s="24">
        <v>1.7240620000000002E-2</v>
      </c>
      <c r="S113" s="24">
        <v>2.2198329999999999E-2</v>
      </c>
      <c r="T113" s="24">
        <v>2.2199179999999999E-2</v>
      </c>
      <c r="U113" s="24">
        <v>2.2459017000000001E-2</v>
      </c>
      <c r="V113" s="24">
        <v>2.3089624999999999E-2</v>
      </c>
      <c r="W113" s="24">
        <v>3.2911412000000001E-2</v>
      </c>
      <c r="X113" s="24">
        <v>3.2370157999999899E-2</v>
      </c>
      <c r="Y113" s="24">
        <v>3.1253512999999997E-2</v>
      </c>
      <c r="Z113" s="24">
        <v>4.0544139999999999E-2</v>
      </c>
      <c r="AA113" s="24">
        <v>4.0377956E-2</v>
      </c>
    </row>
    <row r="114" spans="1:27" x14ac:dyDescent="0.25">
      <c r="A114" s="28" t="s">
        <v>134</v>
      </c>
      <c r="B114" s="28" t="s">
        <v>76</v>
      </c>
      <c r="C114" s="24">
        <v>18.543233999999899</v>
      </c>
      <c r="D114" s="24">
        <v>34.253673999999997</v>
      </c>
      <c r="E114" s="24">
        <v>63.464461999999997</v>
      </c>
      <c r="F114" s="24">
        <v>86.115560000000002</v>
      </c>
      <c r="G114" s="24">
        <v>125.12691</v>
      </c>
      <c r="H114" s="24">
        <v>147.00309999999999</v>
      </c>
      <c r="I114" s="24">
        <v>183.65926999999999</v>
      </c>
      <c r="J114" s="24">
        <v>223.80913999999899</v>
      </c>
      <c r="K114" s="24">
        <v>268.05507999999998</v>
      </c>
      <c r="L114" s="24">
        <v>300.77312999999998</v>
      </c>
      <c r="M114" s="24">
        <v>330.43027000000001</v>
      </c>
      <c r="N114" s="24">
        <v>387.30279999999999</v>
      </c>
      <c r="O114" s="24">
        <v>430.08803999999998</v>
      </c>
      <c r="P114" s="24">
        <v>440.66205000000002</v>
      </c>
      <c r="Q114" s="24">
        <v>507.46042</v>
      </c>
      <c r="R114" s="24">
        <v>526.08460000000002</v>
      </c>
      <c r="S114" s="24">
        <v>534.21185000000003</v>
      </c>
      <c r="T114" s="24">
        <v>553.30190000000005</v>
      </c>
      <c r="U114" s="24">
        <v>574.68190000000004</v>
      </c>
      <c r="V114" s="24">
        <v>556.88760000000002</v>
      </c>
      <c r="W114" s="24">
        <v>618.606259999999</v>
      </c>
      <c r="X114" s="24">
        <v>632.73145</v>
      </c>
      <c r="Y114" s="24">
        <v>577.13199999999995</v>
      </c>
      <c r="Z114" s="24">
        <v>596.40607</v>
      </c>
      <c r="AA114" s="24">
        <v>626.34429999999998</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2.1504214999999902E-3</v>
      </c>
      <c r="D117" s="24">
        <v>3.5552606E-3</v>
      </c>
      <c r="E117" s="24">
        <v>3.0598069999999999E-3</v>
      </c>
      <c r="F117" s="24">
        <v>3.1488523999999999E-3</v>
      </c>
      <c r="G117" s="24">
        <v>4.58691869999999E-3</v>
      </c>
      <c r="H117" s="24">
        <v>2.1226660000000001E-2</v>
      </c>
      <c r="I117" s="24">
        <v>2.3014068999999901E-2</v>
      </c>
      <c r="J117" s="24">
        <v>3.0026452999999901E-2</v>
      </c>
      <c r="K117" s="24">
        <v>2.8488336E-2</v>
      </c>
      <c r="L117" s="24">
        <v>3.3608392000000001E-2</v>
      </c>
      <c r="M117" s="24">
        <v>3.7820465999999997E-2</v>
      </c>
      <c r="N117" s="24">
        <v>3.5049814999999998E-2</v>
      </c>
      <c r="O117" s="24">
        <v>3.4665726000000001E-2</v>
      </c>
      <c r="P117" s="24">
        <v>3.7471954000000002E-2</v>
      </c>
      <c r="Q117" s="24">
        <v>4.0341063999999899E-2</v>
      </c>
      <c r="R117" s="24">
        <v>4.221432E-2</v>
      </c>
      <c r="S117" s="24">
        <v>4.9175299999999998E-2</v>
      </c>
      <c r="T117" s="24">
        <v>4.0923250000000001E-2</v>
      </c>
      <c r="U117" s="24">
        <v>4.1705609999999997E-2</v>
      </c>
      <c r="V117" s="24">
        <v>5.4227523999999999E-2</v>
      </c>
      <c r="W117" s="24">
        <v>4.6175679999999997E-2</v>
      </c>
      <c r="X117" s="24">
        <v>3.9276899999999997E-2</v>
      </c>
      <c r="Y117" s="24">
        <v>5.0497609999999998E-2</v>
      </c>
      <c r="Z117" s="24">
        <v>5.2972720000000001E-2</v>
      </c>
      <c r="AA117" s="24">
        <v>5.1948648E-2</v>
      </c>
    </row>
    <row r="118" spans="1:27" x14ac:dyDescent="0.25">
      <c r="A118" s="28" t="s">
        <v>135</v>
      </c>
      <c r="B118" s="28" t="s">
        <v>122</v>
      </c>
      <c r="C118" s="24">
        <v>0</v>
      </c>
      <c r="D118" s="24">
        <v>0</v>
      </c>
      <c r="E118" s="24">
        <v>0</v>
      </c>
      <c r="F118" s="24">
        <v>4.6589546999999997E-3</v>
      </c>
      <c r="G118" s="24">
        <v>7.6366215999999999E-3</v>
      </c>
      <c r="H118" s="24">
        <v>8.3267810000000001E-3</v>
      </c>
      <c r="I118" s="24">
        <v>9.0474509999999998E-3</v>
      </c>
      <c r="J118" s="24">
        <v>1.427138E-2</v>
      </c>
      <c r="K118" s="24">
        <v>1.4317806000000001E-2</v>
      </c>
      <c r="L118" s="24">
        <v>195.61913999999999</v>
      </c>
      <c r="M118" s="24">
        <v>235.03704999999999</v>
      </c>
      <c r="N118" s="24">
        <v>511.07961999999998</v>
      </c>
      <c r="O118" s="24">
        <v>501.12894</v>
      </c>
      <c r="P118" s="24">
        <v>471.21677</v>
      </c>
      <c r="Q118" s="24">
        <v>550.92550000000006</v>
      </c>
      <c r="R118" s="24">
        <v>578.08360000000005</v>
      </c>
      <c r="S118" s="24">
        <v>1726.8785</v>
      </c>
      <c r="T118" s="24">
        <v>1906.4761000000001</v>
      </c>
      <c r="U118" s="24">
        <v>1971.4341999999999</v>
      </c>
      <c r="V118" s="24">
        <v>1399.0671</v>
      </c>
      <c r="W118" s="24">
        <v>1822.8395</v>
      </c>
      <c r="X118" s="24">
        <v>1792.4867999999999</v>
      </c>
      <c r="Y118" s="24">
        <v>1427.0350000000001</v>
      </c>
      <c r="Z118" s="24">
        <v>1488.3804</v>
      </c>
      <c r="AA118" s="24">
        <v>1675.3842999999999</v>
      </c>
    </row>
    <row r="119" spans="1:27" x14ac:dyDescent="0.25">
      <c r="A119" s="28" t="s">
        <v>135</v>
      </c>
      <c r="B119" s="28" t="s">
        <v>76</v>
      </c>
      <c r="C119" s="24">
        <v>7.6637103999999998E-2</v>
      </c>
      <c r="D119" s="24">
        <v>0.36038746999999999</v>
      </c>
      <c r="E119" s="24">
        <v>3.4232665999999998</v>
      </c>
      <c r="F119" s="24">
        <v>4.3700859999999997</v>
      </c>
      <c r="G119" s="24">
        <v>4.0010620000000001</v>
      </c>
      <c r="H119" s="24">
        <v>2.6276815</v>
      </c>
      <c r="I119" s="24">
        <v>1.1322508999999901</v>
      </c>
      <c r="J119" s="24">
        <v>40.407832999999997</v>
      </c>
      <c r="K119" s="24">
        <v>43.703789999999998</v>
      </c>
      <c r="L119" s="24">
        <v>67.674250000000001</v>
      </c>
      <c r="M119" s="24">
        <v>79.388053999999997</v>
      </c>
      <c r="N119" s="24">
        <v>91.540726000000006</v>
      </c>
      <c r="O119" s="24">
        <v>97.759180000000001</v>
      </c>
      <c r="P119" s="24">
        <v>102.32745</v>
      </c>
      <c r="Q119" s="24">
        <v>126.60380000000001</v>
      </c>
      <c r="R119" s="24">
        <v>135.32343</v>
      </c>
      <c r="S119" s="24">
        <v>135.60035999999999</v>
      </c>
      <c r="T119" s="24">
        <v>139.29900000000001</v>
      </c>
      <c r="U119" s="24">
        <v>156.18922000000001</v>
      </c>
      <c r="V119" s="24">
        <v>133.53336999999999</v>
      </c>
      <c r="W119" s="24">
        <v>170.76096999999999</v>
      </c>
      <c r="X119" s="24">
        <v>166.06521999999899</v>
      </c>
      <c r="Y119" s="24">
        <v>157.13843</v>
      </c>
      <c r="Z119" s="24">
        <v>167.66370000000001</v>
      </c>
      <c r="AA119" s="24">
        <v>182.76942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19609.820408432697</v>
      </c>
      <c r="D124" s="24">
        <v>22593.025367983355</v>
      </c>
      <c r="E124" s="24">
        <v>25795.439985814184</v>
      </c>
      <c r="F124" s="24">
        <v>28515.647019495213</v>
      </c>
      <c r="G124" s="24">
        <v>30896.268104985094</v>
      </c>
      <c r="H124" s="24">
        <v>36193.482108670476</v>
      </c>
      <c r="I124" s="24">
        <v>39710.144386865679</v>
      </c>
      <c r="J124" s="24">
        <v>38725.983509616453</v>
      </c>
      <c r="K124" s="24">
        <v>43631.988964153032</v>
      </c>
      <c r="L124" s="24">
        <v>48413.250857121391</v>
      </c>
      <c r="M124" s="24">
        <v>52307.936917599858</v>
      </c>
      <c r="N124" s="24">
        <v>56014.18017156799</v>
      </c>
      <c r="O124" s="24">
        <v>58003.918775237187</v>
      </c>
      <c r="P124" s="24">
        <v>58926.415888358868</v>
      </c>
      <c r="Q124" s="24">
        <v>65866.100103443867</v>
      </c>
      <c r="R124" s="24">
        <v>68092.081813271187</v>
      </c>
      <c r="S124" s="24">
        <v>63807.387049945151</v>
      </c>
      <c r="T124" s="24">
        <v>69181.154034530366</v>
      </c>
      <c r="U124" s="24">
        <v>74209.076134419171</v>
      </c>
      <c r="V124" s="24">
        <v>78074.277327032833</v>
      </c>
      <c r="W124" s="24">
        <v>80449.258295770225</v>
      </c>
      <c r="X124" s="24">
        <v>80681.861115352091</v>
      </c>
      <c r="Y124" s="24">
        <v>80496.34763275733</v>
      </c>
      <c r="Z124" s="24">
        <v>88733.665686655993</v>
      </c>
      <c r="AA124" s="24">
        <v>91059.095396467383</v>
      </c>
    </row>
    <row r="125" spans="1:27" collapsed="1" x14ac:dyDescent="0.25">
      <c r="A125" s="28" t="s">
        <v>40</v>
      </c>
      <c r="B125" s="28" t="s">
        <v>77</v>
      </c>
      <c r="C125" s="24">
        <v>244.39855218300195</v>
      </c>
      <c r="D125" s="24">
        <v>437.83511100160956</v>
      </c>
      <c r="E125" s="24">
        <v>751.51685023187736</v>
      </c>
      <c r="F125" s="24">
        <v>1066.2117721221434</v>
      </c>
      <c r="G125" s="24">
        <v>1353.535995967894</v>
      </c>
      <c r="H125" s="24">
        <v>1585.0053865919087</v>
      </c>
      <c r="I125" s="24">
        <v>1820.0294973418661</v>
      </c>
      <c r="J125" s="24">
        <v>2006.0316135415947</v>
      </c>
      <c r="K125" s="24">
        <v>2167.827870375686</v>
      </c>
      <c r="L125" s="24">
        <v>2387.2175252604402</v>
      </c>
      <c r="M125" s="24">
        <v>2618.8192551523357</v>
      </c>
      <c r="N125" s="24">
        <v>2873.0492508742686</v>
      </c>
      <c r="O125" s="24">
        <v>3158.6308122963815</v>
      </c>
      <c r="P125" s="24">
        <v>3383.0910177141354</v>
      </c>
      <c r="Q125" s="24">
        <v>3598.8653545999446</v>
      </c>
      <c r="R125" s="24">
        <v>3557.9991105661338</v>
      </c>
      <c r="S125" s="24">
        <v>3537.7465030085968</v>
      </c>
      <c r="T125" s="24">
        <v>3515.3024822125371</v>
      </c>
      <c r="U125" s="24">
        <v>3513.3349930000199</v>
      </c>
      <c r="V125" s="24">
        <v>3480.064449957843</v>
      </c>
      <c r="W125" s="24">
        <v>3466.5362884251758</v>
      </c>
      <c r="X125" s="24">
        <v>3449.386447727883</v>
      </c>
      <c r="Y125" s="24">
        <v>3443.129058732085</v>
      </c>
      <c r="Z125" s="24">
        <v>3400.9046564581881</v>
      </c>
      <c r="AA125" s="24">
        <v>3367.1337146603978</v>
      </c>
    </row>
    <row r="126" spans="1:27" collapsed="1" x14ac:dyDescent="0.25">
      <c r="A126" s="28" t="s">
        <v>40</v>
      </c>
      <c r="B126" s="28" t="s">
        <v>78</v>
      </c>
      <c r="C126" s="24">
        <v>287.73691275426609</v>
      </c>
      <c r="D126" s="24">
        <v>515.40787073588285</v>
      </c>
      <c r="E126" s="24">
        <v>884.83406588973048</v>
      </c>
      <c r="F126" s="24">
        <v>1254.7849748144738</v>
      </c>
      <c r="G126" s="24">
        <v>1593.4650659952131</v>
      </c>
      <c r="H126" s="24">
        <v>1866.0164059986998</v>
      </c>
      <c r="I126" s="24">
        <v>2141.760206632694</v>
      </c>
      <c r="J126" s="24">
        <v>2361.8162965853339</v>
      </c>
      <c r="K126" s="24">
        <v>2552.4657322368294</v>
      </c>
      <c r="L126" s="24">
        <v>2810.5931129098599</v>
      </c>
      <c r="M126" s="24">
        <v>3083.7037668790745</v>
      </c>
      <c r="N126" s="24">
        <v>3382.269755081526</v>
      </c>
      <c r="O126" s="24">
        <v>3716.9767982453018</v>
      </c>
      <c r="P126" s="24">
        <v>3982.877085965144</v>
      </c>
      <c r="Q126" s="24">
        <v>4236.6884073985748</v>
      </c>
      <c r="R126" s="24">
        <v>4189.6005468433723</v>
      </c>
      <c r="S126" s="24">
        <v>4164.9550386451247</v>
      </c>
      <c r="T126" s="24">
        <v>4139.2710786534481</v>
      </c>
      <c r="U126" s="24">
        <v>4136.7706898771457</v>
      </c>
      <c r="V126" s="24">
        <v>4095.7536186569719</v>
      </c>
      <c r="W126" s="24">
        <v>4080.5611695041625</v>
      </c>
      <c r="X126" s="24">
        <v>4061.1181196429652</v>
      </c>
      <c r="Y126" s="24">
        <v>4052.4213580448532</v>
      </c>
      <c r="Z126" s="24">
        <v>4004.517632231526</v>
      </c>
      <c r="AA126" s="24">
        <v>3963.4951713576256</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5840.3919931600703</v>
      </c>
      <c r="D129" s="24">
        <v>6848.5853377614831</v>
      </c>
      <c r="E129" s="24">
        <v>7568.6901875128779</v>
      </c>
      <c r="F129" s="24">
        <v>8523.6294083211815</v>
      </c>
      <c r="G129" s="24">
        <v>9260.6370571223906</v>
      </c>
      <c r="H129" s="24">
        <v>11220.51493984116</v>
      </c>
      <c r="I129" s="24">
        <v>12200.043317056658</v>
      </c>
      <c r="J129" s="24">
        <v>11840.567074153389</v>
      </c>
      <c r="K129" s="24">
        <v>13148.030054720222</v>
      </c>
      <c r="L129" s="24">
        <v>14967.898818694888</v>
      </c>
      <c r="M129" s="24">
        <v>16704.442746979134</v>
      </c>
      <c r="N129" s="24">
        <v>17428.942550749423</v>
      </c>
      <c r="O129" s="24">
        <v>18411.567600781393</v>
      </c>
      <c r="P129" s="24">
        <v>18706.435602662259</v>
      </c>
      <c r="Q129" s="24">
        <v>21549.808251050716</v>
      </c>
      <c r="R129" s="24">
        <v>22022.328375146863</v>
      </c>
      <c r="S129" s="24">
        <v>20511.787634549295</v>
      </c>
      <c r="T129" s="24">
        <v>21846.13533160662</v>
      </c>
      <c r="U129" s="24">
        <v>23896.487099041053</v>
      </c>
      <c r="V129" s="24">
        <v>25827.63133824441</v>
      </c>
      <c r="W129" s="24">
        <v>25866.632119671965</v>
      </c>
      <c r="X129" s="24">
        <v>26322.656058637454</v>
      </c>
      <c r="Y129" s="24">
        <v>26189.11381445561</v>
      </c>
      <c r="Z129" s="24">
        <v>29655.963595100937</v>
      </c>
      <c r="AA129" s="24">
        <v>30038.816661830511</v>
      </c>
    </row>
    <row r="130" spans="1:27" x14ac:dyDescent="0.25">
      <c r="A130" s="28" t="s">
        <v>131</v>
      </c>
      <c r="B130" s="28" t="s">
        <v>77</v>
      </c>
      <c r="C130" s="24">
        <v>85.410216801166499</v>
      </c>
      <c r="D130" s="24">
        <v>164.06932347488402</v>
      </c>
      <c r="E130" s="24">
        <v>247.29409481191601</v>
      </c>
      <c r="F130" s="24">
        <v>336.77311413288101</v>
      </c>
      <c r="G130" s="24">
        <v>426.51979870605453</v>
      </c>
      <c r="H130" s="24">
        <v>497.18382034683196</v>
      </c>
      <c r="I130" s="24">
        <v>571.82752171897505</v>
      </c>
      <c r="J130" s="24">
        <v>634.16396278381001</v>
      </c>
      <c r="K130" s="24">
        <v>687.24308460616999</v>
      </c>
      <c r="L130" s="24">
        <v>763.51792943573003</v>
      </c>
      <c r="M130" s="24">
        <v>841.06944710540506</v>
      </c>
      <c r="N130" s="24">
        <v>932.08545687674996</v>
      </c>
      <c r="O130" s="24">
        <v>1022.915764251705</v>
      </c>
      <c r="P130" s="24">
        <v>1095.5481060790999</v>
      </c>
      <c r="Q130" s="24">
        <v>1169.7831059408149</v>
      </c>
      <c r="R130" s="24">
        <v>1158.630858617305</v>
      </c>
      <c r="S130" s="24">
        <v>1154.235188848495</v>
      </c>
      <c r="T130" s="24">
        <v>1150.0294416389449</v>
      </c>
      <c r="U130" s="24">
        <v>1153.2682791213949</v>
      </c>
      <c r="V130" s="24">
        <v>1144.4845349683751</v>
      </c>
      <c r="W130" s="24">
        <v>1145.2489641780851</v>
      </c>
      <c r="X130" s="24">
        <v>1142.9919884948699</v>
      </c>
      <c r="Y130" s="24">
        <v>1140.5826252040849</v>
      </c>
      <c r="Z130" s="24">
        <v>1129.407562284465</v>
      </c>
      <c r="AA130" s="24">
        <v>1119.82276217651</v>
      </c>
    </row>
    <row r="131" spans="1:27" x14ac:dyDescent="0.25">
      <c r="A131" s="28" t="s">
        <v>131</v>
      </c>
      <c r="B131" s="28" t="s">
        <v>78</v>
      </c>
      <c r="C131" s="24">
        <v>100.58281710910751</v>
      </c>
      <c r="D131" s="24">
        <v>193.1589085588455</v>
      </c>
      <c r="E131" s="24">
        <v>291.10654456740201</v>
      </c>
      <c r="F131" s="24">
        <v>396.213918386459</v>
      </c>
      <c r="G131" s="24">
        <v>501.90241513395</v>
      </c>
      <c r="H131" s="24">
        <v>585.40249528884499</v>
      </c>
      <c r="I131" s="24">
        <v>672.77160983419003</v>
      </c>
      <c r="J131" s="24">
        <v>746.57528838014503</v>
      </c>
      <c r="K131" s="24">
        <v>809.24615791511496</v>
      </c>
      <c r="L131" s="24">
        <v>898.89602584434999</v>
      </c>
      <c r="M131" s="24">
        <v>990.65309636759503</v>
      </c>
      <c r="N131" s="24">
        <v>1097.5089204624849</v>
      </c>
      <c r="O131" s="24">
        <v>1203.957169733045</v>
      </c>
      <c r="P131" s="24">
        <v>1289.4710901718099</v>
      </c>
      <c r="Q131" s="24">
        <v>1377.5795031290049</v>
      </c>
      <c r="R131" s="24">
        <v>1364.1938231480101</v>
      </c>
      <c r="S131" s="24">
        <v>1359.3640117130249</v>
      </c>
      <c r="T131" s="24">
        <v>1353.4315302653301</v>
      </c>
      <c r="U131" s="24">
        <v>1358.2135330066651</v>
      </c>
      <c r="V131" s="24">
        <v>1347.5027647827701</v>
      </c>
      <c r="W131" s="24">
        <v>1347.997830696105</v>
      </c>
      <c r="X131" s="24">
        <v>1344.7628960542652</v>
      </c>
      <c r="Y131" s="24">
        <v>1341.927045290945</v>
      </c>
      <c r="Z131" s="24">
        <v>1330.3631493911698</v>
      </c>
      <c r="AA131" s="24">
        <v>1318.1665059661848</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5969.3902084891197</v>
      </c>
      <c r="D134" s="24">
        <v>6978.0983621853293</v>
      </c>
      <c r="E134" s="24">
        <v>7706.5945134791709</v>
      </c>
      <c r="F134" s="24">
        <v>8304.5519187279006</v>
      </c>
      <c r="G134" s="24">
        <v>9311.8179760340699</v>
      </c>
      <c r="H134" s="24">
        <v>10739.56155344832</v>
      </c>
      <c r="I134" s="24">
        <v>11742.373032706892</v>
      </c>
      <c r="J134" s="24">
        <v>10679.37559169023</v>
      </c>
      <c r="K134" s="24">
        <v>12453.050436443789</v>
      </c>
      <c r="L134" s="24">
        <v>13739.22051775133</v>
      </c>
      <c r="M134" s="24">
        <v>15349.065650939579</v>
      </c>
      <c r="N134" s="24">
        <v>16175.815343390799</v>
      </c>
      <c r="O134" s="24">
        <v>16542.175996491191</v>
      </c>
      <c r="P134" s="24">
        <v>17496.420165388201</v>
      </c>
      <c r="Q134" s="24">
        <v>19379.26663198007</v>
      </c>
      <c r="R134" s="24">
        <v>20059.13190183089</v>
      </c>
      <c r="S134" s="24">
        <v>17627.639741902891</v>
      </c>
      <c r="T134" s="24">
        <v>19804.64101872551</v>
      </c>
      <c r="U134" s="24">
        <v>21119.9602723875</v>
      </c>
      <c r="V134" s="24">
        <v>22953.599527396949</v>
      </c>
      <c r="W134" s="24">
        <v>23292.484485983703</v>
      </c>
      <c r="X134" s="24">
        <v>23042.700561143702</v>
      </c>
      <c r="Y134" s="24">
        <v>23920.27058115472</v>
      </c>
      <c r="Z134" s="24">
        <v>26062.117362780271</v>
      </c>
      <c r="AA134" s="24">
        <v>26829.54028746931</v>
      </c>
    </row>
    <row r="135" spans="1:27" x14ac:dyDescent="0.25">
      <c r="A135" s="28" t="s">
        <v>132</v>
      </c>
      <c r="B135" s="28" t="s">
        <v>77</v>
      </c>
      <c r="C135" s="24">
        <v>47.793100020885454</v>
      </c>
      <c r="D135" s="24">
        <v>115.9103081727025</v>
      </c>
      <c r="E135" s="24">
        <v>188.42778067016599</v>
      </c>
      <c r="F135" s="24">
        <v>267.36707398605301</v>
      </c>
      <c r="G135" s="24">
        <v>342.24955185556399</v>
      </c>
      <c r="H135" s="24">
        <v>396.50315398406946</v>
      </c>
      <c r="I135" s="24">
        <v>453.77135266113254</v>
      </c>
      <c r="J135" s="24">
        <v>506.84904228210002</v>
      </c>
      <c r="K135" s="24">
        <v>552.08166618347002</v>
      </c>
      <c r="L135" s="24">
        <v>610.43663561391509</v>
      </c>
      <c r="M135" s="24">
        <v>673.19479323577502</v>
      </c>
      <c r="N135" s="24">
        <v>745.04495789146006</v>
      </c>
      <c r="O135" s="24">
        <v>819.44777878952004</v>
      </c>
      <c r="P135" s="24">
        <v>877.23907796668993</v>
      </c>
      <c r="Q135" s="24">
        <v>934.64072244262502</v>
      </c>
      <c r="R135" s="24">
        <v>919.12829329490501</v>
      </c>
      <c r="S135" s="24">
        <v>912.27970465850501</v>
      </c>
      <c r="T135" s="24">
        <v>905.30950876998509</v>
      </c>
      <c r="U135" s="24">
        <v>903.59331521605998</v>
      </c>
      <c r="V135" s="24">
        <v>896.41867400360002</v>
      </c>
      <c r="W135" s="24">
        <v>891.54806703186</v>
      </c>
      <c r="X135" s="24">
        <v>886.766575282095</v>
      </c>
      <c r="Y135" s="24">
        <v>886.34667524766508</v>
      </c>
      <c r="Z135" s="24">
        <v>875.64146440505499</v>
      </c>
      <c r="AA135" s="24">
        <v>867.73913314819004</v>
      </c>
    </row>
    <row r="136" spans="1:27" x14ac:dyDescent="0.25">
      <c r="A136" s="28" t="s">
        <v>132</v>
      </c>
      <c r="B136" s="28" t="s">
        <v>78</v>
      </c>
      <c r="C136" s="24">
        <v>56.242850093662497</v>
      </c>
      <c r="D136" s="24">
        <v>136.370387511432</v>
      </c>
      <c r="E136" s="24">
        <v>221.91403595638249</v>
      </c>
      <c r="F136" s="24">
        <v>314.59989267921446</v>
      </c>
      <c r="G136" s="24">
        <v>403.05946062421799</v>
      </c>
      <c r="H136" s="24">
        <v>466.63424376010846</v>
      </c>
      <c r="I136" s="24">
        <v>534.06534857475503</v>
      </c>
      <c r="J136" s="24">
        <v>596.54048186397495</v>
      </c>
      <c r="K136" s="24">
        <v>649.752934215545</v>
      </c>
      <c r="L136" s="24">
        <v>718.37751611900001</v>
      </c>
      <c r="M136" s="24">
        <v>792.88135350608502</v>
      </c>
      <c r="N136" s="24">
        <v>877.55771448755002</v>
      </c>
      <c r="O136" s="24">
        <v>964.18944078826496</v>
      </c>
      <c r="P136" s="24">
        <v>1032.56017232513</v>
      </c>
      <c r="Q136" s="24">
        <v>1100.2361424560499</v>
      </c>
      <c r="R136" s="24">
        <v>1082.6174977493249</v>
      </c>
      <c r="S136" s="24">
        <v>1073.4900666804299</v>
      </c>
      <c r="T136" s="24">
        <v>1066.27268629074</v>
      </c>
      <c r="U136" s="24">
        <v>1063.9109301872252</v>
      </c>
      <c r="V136" s="24">
        <v>1054.644392829895</v>
      </c>
      <c r="W136" s="24">
        <v>1049.15128923416</v>
      </c>
      <c r="X136" s="24">
        <v>1044.3507645454399</v>
      </c>
      <c r="Y136" s="24">
        <v>1042.7963181438399</v>
      </c>
      <c r="Z136" s="24">
        <v>1030.99485810852</v>
      </c>
      <c r="AA136" s="24">
        <v>1021.2672477951049</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4714.6600286831308</v>
      </c>
      <c r="D139" s="24">
        <v>5401.111898515127</v>
      </c>
      <c r="E139" s="24">
        <v>6729.5041696521403</v>
      </c>
      <c r="F139" s="24">
        <v>7622.35929129531</v>
      </c>
      <c r="G139" s="24">
        <v>8154.7270711943102</v>
      </c>
      <c r="H139" s="24">
        <v>9640.4108714234189</v>
      </c>
      <c r="I139" s="24">
        <v>10744.217408973491</v>
      </c>
      <c r="J139" s="24">
        <v>11140.377875394001</v>
      </c>
      <c r="K139" s="24">
        <v>12492.40512871707</v>
      </c>
      <c r="L139" s="24">
        <v>13821.87748025677</v>
      </c>
      <c r="M139" s="24">
        <v>14113.150520499141</v>
      </c>
      <c r="N139" s="24">
        <v>15787.111335841841</v>
      </c>
      <c r="O139" s="24">
        <v>16301.066191329861</v>
      </c>
      <c r="P139" s="24">
        <v>16086.168040095279</v>
      </c>
      <c r="Q139" s="24">
        <v>17792.752289108441</v>
      </c>
      <c r="R139" s="24">
        <v>18477.372846607381</v>
      </c>
      <c r="S139" s="24">
        <v>18243.154772918359</v>
      </c>
      <c r="T139" s="24">
        <v>19618.149999365342</v>
      </c>
      <c r="U139" s="24">
        <v>20981.14615760832</v>
      </c>
      <c r="V139" s="24">
        <v>20868.686725700791</v>
      </c>
      <c r="W139" s="24">
        <v>22468.509694389169</v>
      </c>
      <c r="X139" s="24">
        <v>22545.67317473275</v>
      </c>
      <c r="Y139" s="24">
        <v>21856.43981808185</v>
      </c>
      <c r="Z139" s="24">
        <v>23900.002845363957</v>
      </c>
      <c r="AA139" s="24">
        <v>24625.893553684262</v>
      </c>
    </row>
    <row r="140" spans="1:27" x14ac:dyDescent="0.25">
      <c r="A140" s="28" t="s">
        <v>133</v>
      </c>
      <c r="B140" s="28" t="s">
        <v>77</v>
      </c>
      <c r="C140" s="24">
        <v>54.114773856163005</v>
      </c>
      <c r="D140" s="24">
        <v>70.931096943377995</v>
      </c>
      <c r="E140" s="24">
        <v>197.39531739783249</v>
      </c>
      <c r="F140" s="24">
        <v>310.970507808685</v>
      </c>
      <c r="G140" s="24">
        <v>412.38448505401601</v>
      </c>
      <c r="H140" s="24">
        <v>503.69507407379001</v>
      </c>
      <c r="I140" s="24">
        <v>589.17821201229003</v>
      </c>
      <c r="J140" s="24">
        <v>643.68784975862502</v>
      </c>
      <c r="K140" s="24">
        <v>690.57787186049995</v>
      </c>
      <c r="L140" s="24">
        <v>754.97223226737503</v>
      </c>
      <c r="M140" s="24">
        <v>823.87155947089002</v>
      </c>
      <c r="N140" s="24">
        <v>888.712026899335</v>
      </c>
      <c r="O140" s="24">
        <v>982.68795968627501</v>
      </c>
      <c r="P140" s="24">
        <v>1058.45718407249</v>
      </c>
      <c r="Q140" s="24">
        <v>1128.14845923805</v>
      </c>
      <c r="R140" s="24">
        <v>1120.552872969625</v>
      </c>
      <c r="S140" s="24">
        <v>1117.3367594003651</v>
      </c>
      <c r="T140" s="24">
        <v>1108.5959852523799</v>
      </c>
      <c r="U140" s="24">
        <v>1107.7797586278898</v>
      </c>
      <c r="V140" s="24">
        <v>1095.36265536165</v>
      </c>
      <c r="W140" s="24">
        <v>1088.313867519855</v>
      </c>
      <c r="X140" s="24">
        <v>1081.66408863163</v>
      </c>
      <c r="Y140" s="24">
        <v>1079.755548906325</v>
      </c>
      <c r="Z140" s="24">
        <v>1066.3239801836</v>
      </c>
      <c r="AA140" s="24">
        <v>1055.4156748886098</v>
      </c>
    </row>
    <row r="141" spans="1:27" x14ac:dyDescent="0.25">
      <c r="A141" s="28" t="s">
        <v>133</v>
      </c>
      <c r="B141" s="28" t="s">
        <v>78</v>
      </c>
      <c r="C141" s="24">
        <v>63.706353758334998</v>
      </c>
      <c r="D141" s="24">
        <v>83.535371884822496</v>
      </c>
      <c r="E141" s="24">
        <v>232.43778735446901</v>
      </c>
      <c r="F141" s="24">
        <v>366.05255883312202</v>
      </c>
      <c r="G141" s="24">
        <v>485.67293929624554</v>
      </c>
      <c r="H141" s="24">
        <v>593.18143881654498</v>
      </c>
      <c r="I141" s="24">
        <v>693.28820276737008</v>
      </c>
      <c r="J141" s="24">
        <v>758.04535062694504</v>
      </c>
      <c r="K141" s="24">
        <v>813.39779290139495</v>
      </c>
      <c r="L141" s="24">
        <v>889.13376986312505</v>
      </c>
      <c r="M141" s="24">
        <v>969.78893636083501</v>
      </c>
      <c r="N141" s="24">
        <v>1045.6273289865248</v>
      </c>
      <c r="O141" s="24">
        <v>1156.33551260948</v>
      </c>
      <c r="P141" s="24">
        <v>1246.666709692475</v>
      </c>
      <c r="Q141" s="24">
        <v>1327.5945813293449</v>
      </c>
      <c r="R141" s="24">
        <v>1319.532170989035</v>
      </c>
      <c r="S141" s="24">
        <v>1315.5875199217751</v>
      </c>
      <c r="T141" s="24">
        <v>1305.81984352779</v>
      </c>
      <c r="U141" s="24">
        <v>1303.9338912486999</v>
      </c>
      <c r="V141" s="24">
        <v>1288.8103582194999</v>
      </c>
      <c r="W141" s="24">
        <v>1281.5177757132051</v>
      </c>
      <c r="X141" s="24">
        <v>1274.04557287788</v>
      </c>
      <c r="Y141" s="24">
        <v>1271.634345086095</v>
      </c>
      <c r="Z141" s="24">
        <v>1255.112791618345</v>
      </c>
      <c r="AA141" s="24">
        <v>1242.4704397201501</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2818.5279799899808</v>
      </c>
      <c r="D144" s="24">
        <v>3066.2401536142593</v>
      </c>
      <c r="E144" s="24">
        <v>3432.4233504559288</v>
      </c>
      <c r="F144" s="24">
        <v>3643.8284178302579</v>
      </c>
      <c r="G144" s="24">
        <v>3713.135767305329</v>
      </c>
      <c r="H144" s="24">
        <v>4061.5736027173398</v>
      </c>
      <c r="I144" s="24">
        <v>4431.6913132446298</v>
      </c>
      <c r="J144" s="24">
        <v>4443.6233562296402</v>
      </c>
      <c r="K144" s="24">
        <v>4871.0817123822098</v>
      </c>
      <c r="L144" s="24">
        <v>5157.1547184982001</v>
      </c>
      <c r="M144" s="24">
        <v>5377.2638652783698</v>
      </c>
      <c r="N144" s="24">
        <v>5776.25359726431</v>
      </c>
      <c r="O144" s="24">
        <v>5841.5307030009299</v>
      </c>
      <c r="P144" s="24">
        <v>5728.6246211231191</v>
      </c>
      <c r="Q144" s="24">
        <v>6131.6550200377606</v>
      </c>
      <c r="R144" s="24">
        <v>6480.9676774729896</v>
      </c>
      <c r="S144" s="24">
        <v>6348.5891865822496</v>
      </c>
      <c r="T144" s="24">
        <v>6792.2711768255904</v>
      </c>
      <c r="U144" s="24">
        <v>7032.0583940591105</v>
      </c>
      <c r="V144" s="24">
        <v>7208.99990844289</v>
      </c>
      <c r="W144" s="24">
        <v>7534.4853990750498</v>
      </c>
      <c r="X144" s="24">
        <v>7444.1909712773895</v>
      </c>
      <c r="Y144" s="24">
        <v>7224.9321854178397</v>
      </c>
      <c r="Z144" s="24">
        <v>7683.4260370165402</v>
      </c>
      <c r="AA144" s="24">
        <v>8089.9369853931103</v>
      </c>
    </row>
    <row r="145" spans="1:27" x14ac:dyDescent="0.25">
      <c r="A145" s="28" t="s">
        <v>134</v>
      </c>
      <c r="B145" s="28" t="s">
        <v>77</v>
      </c>
      <c r="C145" s="24">
        <v>50.563386334657501</v>
      </c>
      <c r="D145" s="24">
        <v>74.959682116508006</v>
      </c>
      <c r="E145" s="24">
        <v>100.69989770889251</v>
      </c>
      <c r="F145" s="24">
        <v>127.16072678375201</v>
      </c>
      <c r="G145" s="24">
        <v>143.01426170730551</v>
      </c>
      <c r="H145" s="24">
        <v>153.85291724204998</v>
      </c>
      <c r="I145" s="24">
        <v>166.90480653762799</v>
      </c>
      <c r="J145" s="24">
        <v>179.2175089025495</v>
      </c>
      <c r="K145" s="24">
        <v>192.55529832839952</v>
      </c>
      <c r="L145" s="24">
        <v>208.12152088928198</v>
      </c>
      <c r="M145" s="24">
        <v>225.49156676363901</v>
      </c>
      <c r="N145" s="24">
        <v>246.14312437629701</v>
      </c>
      <c r="O145" s="24">
        <v>266.50277579760552</v>
      </c>
      <c r="P145" s="24">
        <v>279.5571356940265</v>
      </c>
      <c r="Q145" s="24">
        <v>289.23264378356896</v>
      </c>
      <c r="R145" s="24">
        <v>283.33297904968248</v>
      </c>
      <c r="S145" s="24">
        <v>277.61854072046253</v>
      </c>
      <c r="T145" s="24">
        <v>275.35057792091351</v>
      </c>
      <c r="U145" s="24">
        <v>272.71678533172604</v>
      </c>
      <c r="V145" s="24">
        <v>268.13546012830699</v>
      </c>
      <c r="W145" s="24">
        <v>266.04070296573599</v>
      </c>
      <c r="X145" s="24">
        <v>262.84218137359602</v>
      </c>
      <c r="Y145" s="24">
        <v>261.31484926700551</v>
      </c>
      <c r="Z145" s="24">
        <v>255.43852565383901</v>
      </c>
      <c r="AA145" s="24">
        <v>250.6820330593585</v>
      </c>
    </row>
    <row r="146" spans="1:27" x14ac:dyDescent="0.25">
      <c r="A146" s="28" t="s">
        <v>134</v>
      </c>
      <c r="B146" s="28" t="s">
        <v>78</v>
      </c>
      <c r="C146" s="24">
        <v>59.529391595005499</v>
      </c>
      <c r="D146" s="24">
        <v>88.261502460539006</v>
      </c>
      <c r="E146" s="24">
        <v>118.534748483866</v>
      </c>
      <c r="F146" s="24">
        <v>149.73100545787798</v>
      </c>
      <c r="G146" s="24">
        <v>168.26975243377652</v>
      </c>
      <c r="H146" s="24">
        <v>181.06107205522048</v>
      </c>
      <c r="I146" s="24">
        <v>196.5109359779355</v>
      </c>
      <c r="J146" s="24">
        <v>211.08447593450501</v>
      </c>
      <c r="K146" s="24">
        <v>226.64744787740699</v>
      </c>
      <c r="L146" s="24">
        <v>245.11380401849701</v>
      </c>
      <c r="M146" s="24">
        <v>265.36232198524453</v>
      </c>
      <c r="N146" s="24">
        <v>289.723926787972</v>
      </c>
      <c r="O146" s="24">
        <v>313.5421214821335</v>
      </c>
      <c r="P146" s="24">
        <v>329.08279489898655</v>
      </c>
      <c r="Q146" s="24">
        <v>340.61268729972801</v>
      </c>
      <c r="R146" s="24">
        <v>333.34467414474454</v>
      </c>
      <c r="S146" s="24">
        <v>326.73994593477249</v>
      </c>
      <c r="T146" s="24">
        <v>324.24931996345504</v>
      </c>
      <c r="U146" s="24">
        <v>321.21632088041298</v>
      </c>
      <c r="V146" s="24">
        <v>315.75615108013147</v>
      </c>
      <c r="W146" s="24">
        <v>313.12659377479548</v>
      </c>
      <c r="X146" s="24">
        <v>309.49973145079599</v>
      </c>
      <c r="Y146" s="24">
        <v>307.61201974868749</v>
      </c>
      <c r="Z146" s="24">
        <v>300.77841750159848</v>
      </c>
      <c r="AA146" s="24">
        <v>295.09784279632549</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266.85019811039433</v>
      </c>
      <c r="D149" s="24">
        <v>298.98961590715248</v>
      </c>
      <c r="E149" s="24">
        <v>358.22776471406394</v>
      </c>
      <c r="F149" s="24">
        <v>421.2779833205658</v>
      </c>
      <c r="G149" s="24">
        <v>455.95023332899768</v>
      </c>
      <c r="H149" s="24">
        <v>531.42114124023965</v>
      </c>
      <c r="I149" s="24">
        <v>591.81931488401199</v>
      </c>
      <c r="J149" s="24">
        <v>622.039612149194</v>
      </c>
      <c r="K149" s="24">
        <v>667.421631889737</v>
      </c>
      <c r="L149" s="24">
        <v>727.09932192020597</v>
      </c>
      <c r="M149" s="24">
        <v>764.01413390363598</v>
      </c>
      <c r="N149" s="24">
        <v>846.05734432161501</v>
      </c>
      <c r="O149" s="24">
        <v>907.578283633821</v>
      </c>
      <c r="P149" s="24">
        <v>908.76745909001397</v>
      </c>
      <c r="Q149" s="24">
        <v>1012.617911266881</v>
      </c>
      <c r="R149" s="24">
        <v>1052.2810122130679</v>
      </c>
      <c r="S149" s="24">
        <v>1076.2157139923559</v>
      </c>
      <c r="T149" s="24">
        <v>1119.956508007308</v>
      </c>
      <c r="U149" s="24">
        <v>1179.4242113231699</v>
      </c>
      <c r="V149" s="24">
        <v>1215.359827247803</v>
      </c>
      <c r="W149" s="24">
        <v>1287.146596650329</v>
      </c>
      <c r="X149" s="24">
        <v>1326.6403495607769</v>
      </c>
      <c r="Y149" s="24">
        <v>1305.5912336473079</v>
      </c>
      <c r="Z149" s="24">
        <v>1432.1558463942879</v>
      </c>
      <c r="AA149" s="24">
        <v>1474.9079080901911</v>
      </c>
    </row>
    <row r="150" spans="1:27" x14ac:dyDescent="0.25">
      <c r="A150" s="28" t="s">
        <v>135</v>
      </c>
      <c r="B150" s="28" t="s">
        <v>77</v>
      </c>
      <c r="C150" s="24">
        <v>6.5170751701295</v>
      </c>
      <c r="D150" s="24">
        <v>11.964700294137</v>
      </c>
      <c r="E150" s="24">
        <v>17.699759643070401</v>
      </c>
      <c r="F150" s="24">
        <v>23.940349410772303</v>
      </c>
      <c r="G150" s="24">
        <v>29.36789864495395</v>
      </c>
      <c r="H150" s="24">
        <v>33.770420945167501</v>
      </c>
      <c r="I150" s="24">
        <v>38.3476044118404</v>
      </c>
      <c r="J150" s="24">
        <v>42.113249814510304</v>
      </c>
      <c r="K150" s="24">
        <v>45.369949397146705</v>
      </c>
      <c r="L150" s="24">
        <v>50.169207054137999</v>
      </c>
      <c r="M150" s="24">
        <v>55.191888576626503</v>
      </c>
      <c r="N150" s="24">
        <v>61.063684830427</v>
      </c>
      <c r="O150" s="24">
        <v>67.07653377127599</v>
      </c>
      <c r="P150" s="24">
        <v>72.289513901829508</v>
      </c>
      <c r="Q150" s="24">
        <v>77.060423194885004</v>
      </c>
      <c r="R150" s="24">
        <v>76.3541066346165</v>
      </c>
      <c r="S150" s="24">
        <v>76.27630938076949</v>
      </c>
      <c r="T150" s="24">
        <v>76.016968630313499</v>
      </c>
      <c r="U150" s="24">
        <v>75.976854702949495</v>
      </c>
      <c r="V150" s="24">
        <v>75.663125495910492</v>
      </c>
      <c r="W150" s="24">
        <v>75.384686729639512</v>
      </c>
      <c r="X150" s="24">
        <v>75.121613945692502</v>
      </c>
      <c r="Y150" s="24">
        <v>75.129360107004501</v>
      </c>
      <c r="Z150" s="24">
        <v>74.093123931229002</v>
      </c>
      <c r="AA150" s="24">
        <v>73.474111387729494</v>
      </c>
    </row>
    <row r="151" spans="1:27" x14ac:dyDescent="0.25">
      <c r="A151" s="28" t="s">
        <v>135</v>
      </c>
      <c r="B151" s="28" t="s">
        <v>78</v>
      </c>
      <c r="C151" s="24">
        <v>7.6755001981555999</v>
      </c>
      <c r="D151" s="24">
        <v>14.081700320243801</v>
      </c>
      <c r="E151" s="24">
        <v>20.840949527610999</v>
      </c>
      <c r="F151" s="24">
        <v>28.187599457800349</v>
      </c>
      <c r="G151" s="24">
        <v>34.560498507022849</v>
      </c>
      <c r="H151" s="24">
        <v>39.737156077980949</v>
      </c>
      <c r="I151" s="24">
        <v>45.124109478443849</v>
      </c>
      <c r="J151" s="24">
        <v>49.570699779763807</v>
      </c>
      <c r="K151" s="24">
        <v>53.421399327367503</v>
      </c>
      <c r="L151" s="24">
        <v>59.071997064887995</v>
      </c>
      <c r="M151" s="24">
        <v>65.018058659315003</v>
      </c>
      <c r="N151" s="24">
        <v>71.851864356994497</v>
      </c>
      <c r="O151" s="24">
        <v>78.95255363237851</v>
      </c>
      <c r="P151" s="24">
        <v>85.096318876742998</v>
      </c>
      <c r="Q151" s="24">
        <v>90.665493184447001</v>
      </c>
      <c r="R151" s="24">
        <v>89.912380812257496</v>
      </c>
      <c r="S151" s="24">
        <v>89.773494395121489</v>
      </c>
      <c r="T151" s="24">
        <v>89.497698606133</v>
      </c>
      <c r="U151" s="24">
        <v>89.496014554142505</v>
      </c>
      <c r="V151" s="24">
        <v>89.039951744675506</v>
      </c>
      <c r="W151" s="24">
        <v>88.767680085896998</v>
      </c>
      <c r="X151" s="24">
        <v>88.459154714584002</v>
      </c>
      <c r="Y151" s="24">
        <v>88.451629775285497</v>
      </c>
      <c r="Z151" s="24">
        <v>87.268415611892507</v>
      </c>
      <c r="AA151" s="24">
        <v>86.493135079860494</v>
      </c>
    </row>
  </sheetData>
  <sheetProtection algorithmName="SHA-512" hashValue="vb0RlQPodaHFmJEu5uAA2UQmz9/C58/N8jAEnOlW6q3kIKNX48TbAzYlaIf//zwDrapMPCoEO/TqjoAVgp+wRg==" saltValue="3iY2TtI4GivLkvQpB/adwg=="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9A73-BC32-4E91-9718-DCE1FE32433A}">
  <sheetPr codeName="Sheet96">
    <tabColor rgb="FFFFC000"/>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157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c r="A2" s="27" t="s">
        <v>141</v>
      </c>
    </row>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18386</v>
      </c>
      <c r="D6" s="24">
        <v>17886</v>
      </c>
      <c r="E6" s="24">
        <v>16386</v>
      </c>
      <c r="F6" s="24">
        <v>15829.899481226999</v>
      </c>
      <c r="G6" s="24">
        <v>14594.818634452098</v>
      </c>
      <c r="H6" s="24">
        <v>10884.854522870097</v>
      </c>
      <c r="I6" s="24">
        <v>9720.1711552029992</v>
      </c>
      <c r="J6" s="24">
        <v>9512.998359245199</v>
      </c>
      <c r="K6" s="24">
        <v>8513.4159382575999</v>
      </c>
      <c r="L6" s="24">
        <v>8488.4801468438964</v>
      </c>
      <c r="M6" s="24">
        <v>8257.2326203817975</v>
      </c>
      <c r="N6" s="24">
        <v>6941.0270253341987</v>
      </c>
      <c r="O6" s="24">
        <v>6941.0252940501987</v>
      </c>
      <c r="P6" s="24">
        <v>6275.1783209415989</v>
      </c>
      <c r="Q6" s="24">
        <v>3756.1061161236976</v>
      </c>
      <c r="R6" s="24">
        <v>3756.0991189820979</v>
      </c>
      <c r="S6" s="24">
        <v>3756.0136720449982</v>
      </c>
      <c r="T6" s="24">
        <v>3756.0136711689975</v>
      </c>
      <c r="U6" s="24">
        <v>3756.0136706679978</v>
      </c>
      <c r="V6" s="24">
        <v>3681.2738948289993</v>
      </c>
      <c r="W6" s="24">
        <v>2570.8231699442995</v>
      </c>
      <c r="X6" s="24">
        <v>506.82612928210006</v>
      </c>
      <c r="Y6" s="24">
        <v>506.80827102130007</v>
      </c>
      <c r="Z6" s="24">
        <v>506.80121669930003</v>
      </c>
      <c r="AA6" s="24">
        <v>506.79883372450007</v>
      </c>
    </row>
    <row r="7" spans="1:27" x14ac:dyDescent="0.25">
      <c r="A7" s="28" t="s">
        <v>40</v>
      </c>
      <c r="B7" s="28" t="s">
        <v>72</v>
      </c>
      <c r="C7" s="24">
        <v>4775</v>
      </c>
      <c r="D7" s="24">
        <v>4775</v>
      </c>
      <c r="E7" s="24">
        <v>4775</v>
      </c>
      <c r="F7" s="24">
        <v>3311.9469813812002</v>
      </c>
      <c r="G7" s="24">
        <v>2056.6063588065003</v>
      </c>
      <c r="H7" s="24">
        <v>1072.0175419258987</v>
      </c>
      <c r="I7" s="24">
        <v>333.66751020379996</v>
      </c>
      <c r="J7" s="24">
        <v>2.791248289999999E-2</v>
      </c>
      <c r="K7" s="24">
        <v>2.7912372600000002E-2</v>
      </c>
      <c r="L7" s="24">
        <v>2.7912274399999999E-2</v>
      </c>
      <c r="M7" s="24">
        <v>2.7912098399999988E-2</v>
      </c>
      <c r="N7" s="24">
        <v>2.7911860499999996E-2</v>
      </c>
      <c r="O7" s="24">
        <v>2.7911520099999997E-2</v>
      </c>
      <c r="P7" s="24">
        <v>2.79109965E-2</v>
      </c>
      <c r="Q7" s="24">
        <v>2.7885454599999998E-2</v>
      </c>
      <c r="R7" s="24">
        <v>2.7880710699999992E-2</v>
      </c>
      <c r="S7" s="24">
        <v>2.7878845899999977E-2</v>
      </c>
      <c r="T7" s="24">
        <v>2.7552420699999997E-2</v>
      </c>
      <c r="U7" s="24">
        <v>2.7552272999999988E-2</v>
      </c>
      <c r="V7" s="24">
        <v>2.7552073100000001E-2</v>
      </c>
      <c r="W7" s="24">
        <v>2.755191119999998E-2</v>
      </c>
      <c r="X7" s="24">
        <v>2.755162509999998E-2</v>
      </c>
      <c r="Y7" s="24">
        <v>2.7551304799999999E-2</v>
      </c>
      <c r="Z7" s="24">
        <v>2.7550858899999992E-2</v>
      </c>
      <c r="AA7" s="24">
        <v>9.7189892E-3</v>
      </c>
    </row>
    <row r="8" spans="1:27" x14ac:dyDescent="0.25">
      <c r="A8" s="28" t="s">
        <v>40</v>
      </c>
      <c r="B8" s="28" t="s">
        <v>20</v>
      </c>
      <c r="C8" s="24">
        <v>3138.8989868164049</v>
      </c>
      <c r="D8" s="24">
        <v>3138.9005355183249</v>
      </c>
      <c r="E8" s="24">
        <v>2958.9008748512651</v>
      </c>
      <c r="F8" s="24">
        <v>2958.9011195021549</v>
      </c>
      <c r="G8" s="24">
        <v>2958.9011562301248</v>
      </c>
      <c r="H8" s="24">
        <v>2958.9011575214149</v>
      </c>
      <c r="I8" s="24">
        <v>2958.9012327231549</v>
      </c>
      <c r="J8" s="24">
        <v>2958.9014043337847</v>
      </c>
      <c r="K8" s="24">
        <v>2958.9014411200351</v>
      </c>
      <c r="L8" s="24">
        <v>2958.9016057304748</v>
      </c>
      <c r="M8" s="24">
        <v>2958.901696517335</v>
      </c>
      <c r="N8" s="24">
        <v>2958.9020190096553</v>
      </c>
      <c r="O8" s="24">
        <v>2958.9021439107551</v>
      </c>
      <c r="P8" s="24">
        <v>2958.902196747275</v>
      </c>
      <c r="Q8" s="24">
        <v>2958.902493726695</v>
      </c>
      <c r="R8" s="24">
        <v>2573.9025278891449</v>
      </c>
      <c r="S8" s="24">
        <v>2044.9047241974649</v>
      </c>
      <c r="T8" s="24">
        <v>2044.9047286730547</v>
      </c>
      <c r="U8" s="24">
        <v>1901.5047500156211</v>
      </c>
      <c r="V8" s="24">
        <v>1901.5047542200809</v>
      </c>
      <c r="W8" s="24">
        <v>1901.507339465521</v>
      </c>
      <c r="X8" s="24">
        <v>1901.5079310907208</v>
      </c>
      <c r="Y8" s="24">
        <v>1461.508058831321</v>
      </c>
      <c r="Z8" s="24">
        <v>1276.5090705526</v>
      </c>
      <c r="AA8" s="24">
        <v>632.00907311050003</v>
      </c>
    </row>
    <row r="9" spans="1:27" x14ac:dyDescent="0.25">
      <c r="A9" s="28" t="s">
        <v>40</v>
      </c>
      <c r="B9" s="28" t="s">
        <v>32</v>
      </c>
      <c r="C9" s="24">
        <v>1420</v>
      </c>
      <c r="D9" s="24">
        <v>1300</v>
      </c>
      <c r="E9" s="24">
        <v>1300</v>
      </c>
      <c r="F9" s="24">
        <v>1300</v>
      </c>
      <c r="G9" s="24">
        <v>1300</v>
      </c>
      <c r="H9" s="24">
        <v>1300</v>
      </c>
      <c r="I9" s="24">
        <v>1300</v>
      </c>
      <c r="J9" s="24">
        <v>1300</v>
      </c>
      <c r="K9" s="24">
        <v>1300</v>
      </c>
      <c r="L9" s="24">
        <v>1300</v>
      </c>
      <c r="M9" s="24">
        <v>1300</v>
      </c>
      <c r="N9" s="24">
        <v>1300</v>
      </c>
      <c r="O9" s="24">
        <v>1300</v>
      </c>
      <c r="P9" s="24">
        <v>1300</v>
      </c>
      <c r="Q9" s="24">
        <v>500</v>
      </c>
      <c r="R9" s="24">
        <v>500</v>
      </c>
      <c r="S9" s="24">
        <v>500</v>
      </c>
      <c r="T9" s="24">
        <v>500</v>
      </c>
      <c r="U9" s="24">
        <v>0</v>
      </c>
      <c r="V9" s="24">
        <v>0</v>
      </c>
      <c r="W9" s="24">
        <v>0</v>
      </c>
      <c r="X9" s="24">
        <v>0</v>
      </c>
      <c r="Y9" s="24">
        <v>0</v>
      </c>
      <c r="Z9" s="24">
        <v>0</v>
      </c>
      <c r="AA9" s="24">
        <v>0</v>
      </c>
    </row>
    <row r="10" spans="1:27" x14ac:dyDescent="0.25">
      <c r="A10" s="28" t="s">
        <v>40</v>
      </c>
      <c r="B10" s="28" t="s">
        <v>67</v>
      </c>
      <c r="C10" s="24">
        <v>6712.64276566235</v>
      </c>
      <c r="D10" s="24">
        <v>6712.6431051481404</v>
      </c>
      <c r="E10" s="24">
        <v>6712.6435361021704</v>
      </c>
      <c r="F10" s="24">
        <v>6712.6438413411097</v>
      </c>
      <c r="G10" s="24">
        <v>6712.6439529896697</v>
      </c>
      <c r="H10" s="24">
        <v>6712.6440038415303</v>
      </c>
      <c r="I10" s="24">
        <v>6712.6440992567696</v>
      </c>
      <c r="J10" s="24">
        <v>6712.6442577138896</v>
      </c>
      <c r="K10" s="24">
        <v>6712.6443518077112</v>
      </c>
      <c r="L10" s="24">
        <v>6306.6444887979997</v>
      </c>
      <c r="M10" s="24">
        <v>6306.6449541699312</v>
      </c>
      <c r="N10" s="24">
        <v>6072.3054998870703</v>
      </c>
      <c r="O10" s="24">
        <v>5622.3063931618608</v>
      </c>
      <c r="P10" s="24">
        <v>5505.3064682776703</v>
      </c>
      <c r="Q10" s="24">
        <v>5375.3144011332906</v>
      </c>
      <c r="R10" s="24">
        <v>5454.6757656373593</v>
      </c>
      <c r="S10" s="24">
        <v>8376.33260660206</v>
      </c>
      <c r="T10" s="24">
        <v>8376.3326216139612</v>
      </c>
      <c r="U10" s="24">
        <v>7936.3326469089607</v>
      </c>
      <c r="V10" s="24">
        <v>7816.3327283743602</v>
      </c>
      <c r="W10" s="24">
        <v>8169.4550784336598</v>
      </c>
      <c r="X10" s="24">
        <v>8075.4551280397609</v>
      </c>
      <c r="Y10" s="24">
        <v>11343.873319588662</v>
      </c>
      <c r="Z10" s="24">
        <v>11956.73671295746</v>
      </c>
      <c r="AA10" s="24">
        <v>11956.736723791561</v>
      </c>
    </row>
    <row r="11" spans="1:27" x14ac:dyDescent="0.25">
      <c r="A11" s="28" t="s">
        <v>40</v>
      </c>
      <c r="B11" s="28" t="s">
        <v>66</v>
      </c>
      <c r="C11" s="24">
        <v>7132.9000053405762</v>
      </c>
      <c r="D11" s="24">
        <v>7132.9000053405762</v>
      </c>
      <c r="E11" s="24">
        <v>7132.9000053405762</v>
      </c>
      <c r="F11" s="24">
        <v>7132.9000053405762</v>
      </c>
      <c r="G11" s="24">
        <v>7132.9000053405762</v>
      </c>
      <c r="H11" s="24">
        <v>7132.9000053405762</v>
      </c>
      <c r="I11" s="24">
        <v>7132.9000053405762</v>
      </c>
      <c r="J11" s="24">
        <v>7132.9000053405762</v>
      </c>
      <c r="K11" s="24">
        <v>7132.9000053405762</v>
      </c>
      <c r="L11" s="24">
        <v>7132.9000053405762</v>
      </c>
      <c r="M11" s="24">
        <v>7132.9000053405762</v>
      </c>
      <c r="N11" s="24">
        <v>7132.9000053405762</v>
      </c>
      <c r="O11" s="24">
        <v>7132.9000053405762</v>
      </c>
      <c r="P11" s="24">
        <v>7132.9000053405762</v>
      </c>
      <c r="Q11" s="24">
        <v>7132.9000053405762</v>
      </c>
      <c r="R11" s="24">
        <v>7132.9000053405762</v>
      </c>
      <c r="S11" s="24">
        <v>7046.5000038146973</v>
      </c>
      <c r="T11" s="24">
        <v>7046.5000038146973</v>
      </c>
      <c r="U11" s="24">
        <v>7046.5000038146973</v>
      </c>
      <c r="V11" s="24">
        <v>7046.5000038146973</v>
      </c>
      <c r="W11" s="24">
        <v>7046.5000038146973</v>
      </c>
      <c r="X11" s="24">
        <v>6980.5000038146973</v>
      </c>
      <c r="Y11" s="24">
        <v>6980.5000038146973</v>
      </c>
      <c r="Z11" s="24">
        <v>6980.5000038146973</v>
      </c>
      <c r="AA11" s="24">
        <v>6980.5000038146973</v>
      </c>
    </row>
    <row r="12" spans="1:27" x14ac:dyDescent="0.25">
      <c r="A12" s="28" t="s">
        <v>40</v>
      </c>
      <c r="B12" s="28" t="s">
        <v>70</v>
      </c>
      <c r="C12" s="24">
        <v>9323.5480117797761</v>
      </c>
      <c r="D12" s="24">
        <v>11859.276723774921</v>
      </c>
      <c r="E12" s="24">
        <v>12914.72588288577</v>
      </c>
      <c r="F12" s="24">
        <v>13388.122811190424</v>
      </c>
      <c r="G12" s="24">
        <v>16105.391516783344</v>
      </c>
      <c r="H12" s="24">
        <v>21457.995880199989</v>
      </c>
      <c r="I12" s="24">
        <v>22039.193864999368</v>
      </c>
      <c r="J12" s="24">
        <v>25074.68059900924</v>
      </c>
      <c r="K12" s="24">
        <v>27277.483777741574</v>
      </c>
      <c r="L12" s="24">
        <v>27979.009050944365</v>
      </c>
      <c r="M12" s="24">
        <v>28052.787850556309</v>
      </c>
      <c r="N12" s="24">
        <v>32954.513866879846</v>
      </c>
      <c r="O12" s="24">
        <v>34951.719528345202</v>
      </c>
      <c r="P12" s="24">
        <v>34951.722329725453</v>
      </c>
      <c r="Q12" s="24">
        <v>35897.371975724745</v>
      </c>
      <c r="R12" s="24">
        <v>36750.462120675656</v>
      </c>
      <c r="S12" s="24">
        <v>41200.457683794091</v>
      </c>
      <c r="T12" s="24">
        <v>41111.311305080562</v>
      </c>
      <c r="U12" s="24">
        <v>41556.564425291508</v>
      </c>
      <c r="V12" s="24">
        <v>40966.074625873247</v>
      </c>
      <c r="W12" s="24">
        <v>43543.964468997641</v>
      </c>
      <c r="X12" s="24">
        <v>47111.167042449517</v>
      </c>
      <c r="Y12" s="24">
        <v>47252.068394538917</v>
      </c>
      <c r="Z12" s="24">
        <v>46606.505867188607</v>
      </c>
      <c r="AA12" s="24">
        <v>46220.034892237178</v>
      </c>
    </row>
    <row r="13" spans="1:27" x14ac:dyDescent="0.25">
      <c r="A13" s="28" t="s">
        <v>40</v>
      </c>
      <c r="B13" s="28" t="s">
        <v>69</v>
      </c>
      <c r="C13" s="24">
        <v>6039.3646480881489</v>
      </c>
      <c r="D13" s="24">
        <v>7698.5651205435752</v>
      </c>
      <c r="E13" s="24">
        <v>7698.5658790544467</v>
      </c>
      <c r="F13" s="24">
        <v>8296.042322516485</v>
      </c>
      <c r="G13" s="24">
        <v>8296.0444285329359</v>
      </c>
      <c r="H13" s="24">
        <v>11557.695190322453</v>
      </c>
      <c r="I13" s="24">
        <v>12825.772175001553</v>
      </c>
      <c r="J13" s="24">
        <v>15476.600320884594</v>
      </c>
      <c r="K13" s="24">
        <v>16249.932700452395</v>
      </c>
      <c r="L13" s="24">
        <v>16470.694317140384</v>
      </c>
      <c r="M13" s="24">
        <v>17018.078629038831</v>
      </c>
      <c r="N13" s="24">
        <v>19403.988560760747</v>
      </c>
      <c r="O13" s="24">
        <v>19729.42720421265</v>
      </c>
      <c r="P13" s="24">
        <v>19729.427561290995</v>
      </c>
      <c r="Q13" s="24">
        <v>22001.084393388493</v>
      </c>
      <c r="R13" s="24">
        <v>22657.204702334431</v>
      </c>
      <c r="S13" s="24">
        <v>26795.995604282729</v>
      </c>
      <c r="T13" s="24">
        <v>26961.584935980442</v>
      </c>
      <c r="U13" s="24">
        <v>27676.137657250387</v>
      </c>
      <c r="V13" s="24">
        <v>28581.846233518194</v>
      </c>
      <c r="W13" s="24">
        <v>34274.103990463234</v>
      </c>
      <c r="X13" s="24">
        <v>38354.466409416913</v>
      </c>
      <c r="Y13" s="24">
        <v>38280.583826908012</v>
      </c>
      <c r="Z13" s="24">
        <v>37935.443963387967</v>
      </c>
      <c r="AA13" s="24">
        <v>37857.695327357193</v>
      </c>
    </row>
    <row r="14" spans="1:27" x14ac:dyDescent="0.25">
      <c r="A14" s="28" t="s">
        <v>40</v>
      </c>
      <c r="B14" s="28" t="s">
        <v>36</v>
      </c>
      <c r="C14" s="24">
        <v>242.33595698363601</v>
      </c>
      <c r="D14" s="24">
        <v>562.33691543934594</v>
      </c>
      <c r="E14" s="24">
        <v>562.33958598307606</v>
      </c>
      <c r="F14" s="24">
        <v>562.34032149062602</v>
      </c>
      <c r="G14" s="24">
        <v>562.63145229486599</v>
      </c>
      <c r="H14" s="24">
        <v>4575.3664967185059</v>
      </c>
      <c r="I14" s="24">
        <v>4888.7008465026965</v>
      </c>
      <c r="J14" s="24">
        <v>6108.0808425867062</v>
      </c>
      <c r="K14" s="24">
        <v>6108.0815630977058</v>
      </c>
      <c r="L14" s="24">
        <v>6078.0818377287069</v>
      </c>
      <c r="M14" s="24">
        <v>6078.0824359537055</v>
      </c>
      <c r="N14" s="24">
        <v>6994.9934492997063</v>
      </c>
      <c r="O14" s="24">
        <v>6939.6634519770005</v>
      </c>
      <c r="P14" s="24">
        <v>6914.6634528849991</v>
      </c>
      <c r="Q14" s="24">
        <v>6914.6634536809988</v>
      </c>
      <c r="R14" s="24">
        <v>6914.6634540919995</v>
      </c>
      <c r="S14" s="24">
        <v>6914.6634546270006</v>
      </c>
      <c r="T14" s="24">
        <v>6914.6634553120002</v>
      </c>
      <c r="U14" s="24">
        <v>6914.663457100999</v>
      </c>
      <c r="V14" s="24">
        <v>6914.6634699839997</v>
      </c>
      <c r="W14" s="24">
        <v>6914.6592498660002</v>
      </c>
      <c r="X14" s="24">
        <v>6636.5662972379996</v>
      </c>
      <c r="Y14" s="24">
        <v>6636.5638529919997</v>
      </c>
      <c r="Z14" s="24">
        <v>7208.606554602</v>
      </c>
      <c r="AA14" s="24">
        <v>7198.3157442379998</v>
      </c>
    </row>
    <row r="15" spans="1:27" x14ac:dyDescent="0.25">
      <c r="A15" s="28" t="s">
        <v>40</v>
      </c>
      <c r="B15" s="28" t="s">
        <v>74</v>
      </c>
      <c r="C15" s="24">
        <v>810</v>
      </c>
      <c r="D15" s="24">
        <v>810</v>
      </c>
      <c r="E15" s="24">
        <v>810</v>
      </c>
      <c r="F15" s="24">
        <v>810.01644585127008</v>
      </c>
      <c r="G15" s="24">
        <v>2850.0183809078999</v>
      </c>
      <c r="H15" s="24">
        <v>2850.0195576250999</v>
      </c>
      <c r="I15" s="24">
        <v>2850.0251532944999</v>
      </c>
      <c r="J15" s="24">
        <v>2850.0294207749994</v>
      </c>
      <c r="K15" s="24">
        <v>4850.0175933850005</v>
      </c>
      <c r="L15" s="24">
        <v>4921.8035773935007</v>
      </c>
      <c r="M15" s="24">
        <v>4931.9410462289998</v>
      </c>
      <c r="N15" s="24">
        <v>5242.7645988333006</v>
      </c>
      <c r="O15" s="24">
        <v>5491.3439738090001</v>
      </c>
      <c r="P15" s="24">
        <v>5491.3440289203008</v>
      </c>
      <c r="Q15" s="24">
        <v>5895.8356269659989</v>
      </c>
      <c r="R15" s="24">
        <v>5983.7578258019985</v>
      </c>
      <c r="S15" s="24">
        <v>6911.6492941489978</v>
      </c>
      <c r="T15" s="24">
        <v>6911.649516785199</v>
      </c>
      <c r="U15" s="24">
        <v>6911.649680076699</v>
      </c>
      <c r="V15" s="24">
        <v>6911.6498717949989</v>
      </c>
      <c r="W15" s="24">
        <v>10315.701383552001</v>
      </c>
      <c r="X15" s="24">
        <v>10315.702005157998</v>
      </c>
      <c r="Y15" s="24">
        <v>10315.702364682</v>
      </c>
      <c r="Z15" s="24">
        <v>11172.859377672001</v>
      </c>
      <c r="AA15" s="24">
        <v>11172.859428785501</v>
      </c>
    </row>
    <row r="16" spans="1:27" x14ac:dyDescent="0.25">
      <c r="A16" s="28" t="s">
        <v>40</v>
      </c>
      <c r="B16" s="28" t="s">
        <v>56</v>
      </c>
      <c r="C16" s="24">
        <v>95.499998271465131</v>
      </c>
      <c r="D16" s="24">
        <v>222.19000217318526</v>
      </c>
      <c r="E16" s="24">
        <v>472.79000055789777</v>
      </c>
      <c r="F16" s="24">
        <v>827.28999137878191</v>
      </c>
      <c r="G16" s="24">
        <v>1275.5000243186944</v>
      </c>
      <c r="H16" s="24">
        <v>1796.1100125312796</v>
      </c>
      <c r="I16" s="24">
        <v>2438.4199566841116</v>
      </c>
      <c r="J16" s="24">
        <v>3184.3100223541196</v>
      </c>
      <c r="K16" s="24">
        <v>4042.5099754333423</v>
      </c>
      <c r="L16" s="24">
        <v>4718.5999460220237</v>
      </c>
      <c r="M16" s="24">
        <v>5463.9099922180103</v>
      </c>
      <c r="N16" s="24">
        <v>6261.2100000381342</v>
      </c>
      <c r="O16" s="24">
        <v>7107.7000226974305</v>
      </c>
      <c r="P16" s="24">
        <v>7905.6099910735966</v>
      </c>
      <c r="Q16" s="24">
        <v>8730.1998729705683</v>
      </c>
      <c r="R16" s="24">
        <v>9162.6000537872242</v>
      </c>
      <c r="S16" s="24">
        <v>9618.4100837707465</v>
      </c>
      <c r="T16" s="24">
        <v>10079.199985504136</v>
      </c>
      <c r="U16" s="24">
        <v>10567.109962463361</v>
      </c>
      <c r="V16" s="24">
        <v>11065.409835815428</v>
      </c>
      <c r="W16" s="24">
        <v>11575.299982070921</v>
      </c>
      <c r="X16" s="24">
        <v>12098.799911499016</v>
      </c>
      <c r="Y16" s="24">
        <v>12640.399955749499</v>
      </c>
      <c r="Z16" s="24">
        <v>13204.000005722028</v>
      </c>
      <c r="AA16" s="24">
        <v>13783.809675216662</v>
      </c>
    </row>
    <row r="17" spans="1:27" x14ac:dyDescent="0.25">
      <c r="A17" s="33" t="s">
        <v>139</v>
      </c>
      <c r="B17" s="33"/>
      <c r="C17" s="30">
        <v>56928.35441768726</v>
      </c>
      <c r="D17" s="30">
        <v>60503.285490325536</v>
      </c>
      <c r="E17" s="30">
        <v>59878.736178234227</v>
      </c>
      <c r="F17" s="30">
        <v>58930.456562498948</v>
      </c>
      <c r="G17" s="30">
        <v>59157.306053135246</v>
      </c>
      <c r="H17" s="30">
        <v>63077.008302021961</v>
      </c>
      <c r="I17" s="30">
        <v>63023.250042728228</v>
      </c>
      <c r="J17" s="30">
        <v>68168.752859010187</v>
      </c>
      <c r="K17" s="30">
        <v>70145.306127092495</v>
      </c>
      <c r="L17" s="30">
        <v>70636.657527072093</v>
      </c>
      <c r="M17" s="30">
        <v>71026.573668103185</v>
      </c>
      <c r="N17" s="30">
        <v>76763.664889072592</v>
      </c>
      <c r="O17" s="30">
        <v>78636.308480541338</v>
      </c>
      <c r="P17" s="30">
        <v>77853.464793320076</v>
      </c>
      <c r="Q17" s="30">
        <v>77621.70727089209</v>
      </c>
      <c r="R17" s="30">
        <v>78825.272121569971</v>
      </c>
      <c r="S17" s="30">
        <v>89720.232173581942</v>
      </c>
      <c r="T17" s="30">
        <v>89796.674818752421</v>
      </c>
      <c r="U17" s="30">
        <v>89873.080706222172</v>
      </c>
      <c r="V17" s="30">
        <v>89993.559792702683</v>
      </c>
      <c r="W17" s="30">
        <v>97506.381603030255</v>
      </c>
      <c r="X17" s="30">
        <v>102929.95019571882</v>
      </c>
      <c r="Y17" s="30">
        <v>105825.36942600772</v>
      </c>
      <c r="Z17" s="30">
        <v>105262.52438545953</v>
      </c>
      <c r="AA17" s="30">
        <v>104153.78457302484</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10260</v>
      </c>
      <c r="D20" s="24">
        <v>9760</v>
      </c>
      <c r="E20" s="24">
        <v>8260</v>
      </c>
      <c r="F20" s="24">
        <v>8260</v>
      </c>
      <c r="G20" s="24">
        <v>8144.9216999999999</v>
      </c>
      <c r="H20" s="24">
        <v>6733.0479712099996</v>
      </c>
      <c r="I20" s="24">
        <v>6018.3112175900005</v>
      </c>
      <c r="J20" s="24">
        <v>5811.1464444919993</v>
      </c>
      <c r="K20" s="24">
        <v>4921.1337750359999</v>
      </c>
      <c r="L20" s="24">
        <v>4896.1982151230004</v>
      </c>
      <c r="M20" s="24">
        <v>4664.9592103089999</v>
      </c>
      <c r="N20" s="24">
        <v>3944.9195100000002</v>
      </c>
      <c r="O20" s="24">
        <v>3944.9186800000002</v>
      </c>
      <c r="P20" s="24">
        <v>3279.0717100360002</v>
      </c>
      <c r="Q20" s="24">
        <v>1319.9978100000001</v>
      </c>
      <c r="R20" s="24">
        <v>1319.9978100000001</v>
      </c>
      <c r="S20" s="24">
        <v>1319.9978100000001</v>
      </c>
      <c r="T20" s="24">
        <v>1319.9978100000001</v>
      </c>
      <c r="U20" s="24">
        <v>1319.9978100000001</v>
      </c>
      <c r="V20" s="24">
        <v>1319.9977699999999</v>
      </c>
      <c r="W20" s="24">
        <v>1319.9977699999999</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624.99899291992097</v>
      </c>
      <c r="D22" s="24">
        <v>624.99932024424095</v>
      </c>
      <c r="E22" s="24">
        <v>624.99950461439096</v>
      </c>
      <c r="F22" s="24">
        <v>624.99950528392094</v>
      </c>
      <c r="G22" s="24">
        <v>624.99950532242099</v>
      </c>
      <c r="H22" s="24">
        <v>624.999505340621</v>
      </c>
      <c r="I22" s="24">
        <v>624.99950536457095</v>
      </c>
      <c r="J22" s="24">
        <v>624.99950540122097</v>
      </c>
      <c r="K22" s="24">
        <v>624.99950548867093</v>
      </c>
      <c r="L22" s="24">
        <v>624.99950558862099</v>
      </c>
      <c r="M22" s="24">
        <v>624.999505871221</v>
      </c>
      <c r="N22" s="24">
        <v>624.99952468072092</v>
      </c>
      <c r="O22" s="24">
        <v>624.99953503156098</v>
      </c>
      <c r="P22" s="24">
        <v>624.99955011802092</v>
      </c>
      <c r="Q22" s="24">
        <v>624.99977822427093</v>
      </c>
      <c r="R22" s="24">
        <v>624.99980466962097</v>
      </c>
      <c r="S22" s="24">
        <v>625.00027193522101</v>
      </c>
      <c r="T22" s="24">
        <v>625.00027503182093</v>
      </c>
      <c r="U22" s="24">
        <v>625.00027548402102</v>
      </c>
      <c r="V22" s="24">
        <v>625.00027701872102</v>
      </c>
      <c r="W22" s="24">
        <v>625.00088704292102</v>
      </c>
      <c r="X22" s="24">
        <v>625.00146436922091</v>
      </c>
      <c r="Y22" s="24">
        <v>185.00153560002099</v>
      </c>
      <c r="Z22" s="24">
        <v>2.5431783999999998E-3</v>
      </c>
      <c r="AA22" s="24">
        <v>2.5435785999999901E-3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1438.0012779864201</v>
      </c>
      <c r="D24" s="24">
        <v>1438.0012903777301</v>
      </c>
      <c r="E24" s="24">
        <v>1438.00163225916</v>
      </c>
      <c r="F24" s="24">
        <v>1438.0016402015501</v>
      </c>
      <c r="G24" s="24">
        <v>1438.0016881521201</v>
      </c>
      <c r="H24" s="24">
        <v>1438.00169720755</v>
      </c>
      <c r="I24" s="24">
        <v>1438.0017258027999</v>
      </c>
      <c r="J24" s="24">
        <v>1438.0017434407998</v>
      </c>
      <c r="K24" s="24">
        <v>1438.0017739499999</v>
      </c>
      <c r="L24" s="24">
        <v>1438.0018077288501</v>
      </c>
      <c r="M24" s="24">
        <v>1438.0018450580999</v>
      </c>
      <c r="N24" s="24">
        <v>1438.0019964206599</v>
      </c>
      <c r="O24" s="24">
        <v>1438.0020059753001</v>
      </c>
      <c r="P24" s="24">
        <v>1438.0020188723001</v>
      </c>
      <c r="Q24" s="24">
        <v>1388.0087644218002</v>
      </c>
      <c r="R24" s="24">
        <v>1467.3697879047002</v>
      </c>
      <c r="S24" s="24">
        <v>4099.456400387</v>
      </c>
      <c r="T24" s="24">
        <v>4099.4564052583</v>
      </c>
      <c r="U24" s="24">
        <v>4099.4564120943996</v>
      </c>
      <c r="V24" s="24">
        <v>4099.4564209202999</v>
      </c>
      <c r="W24" s="24">
        <v>4224.5472836709996</v>
      </c>
      <c r="X24" s="24">
        <v>4224.5472941082007</v>
      </c>
      <c r="Y24" s="24">
        <v>5712.2168690600001</v>
      </c>
      <c r="Z24" s="24">
        <v>5048.2244895559998</v>
      </c>
      <c r="AA24" s="24">
        <v>5048.2244942140005</v>
      </c>
    </row>
    <row r="25" spans="1:27" s="27" customFormat="1" x14ac:dyDescent="0.25">
      <c r="A25" s="28" t="s">
        <v>131</v>
      </c>
      <c r="B25" s="28" t="s">
        <v>66</v>
      </c>
      <c r="C25" s="24">
        <v>2525</v>
      </c>
      <c r="D25" s="24">
        <v>2525</v>
      </c>
      <c r="E25" s="24">
        <v>2525</v>
      </c>
      <c r="F25" s="24">
        <v>2525</v>
      </c>
      <c r="G25" s="24">
        <v>2525</v>
      </c>
      <c r="H25" s="24">
        <v>2525</v>
      </c>
      <c r="I25" s="24">
        <v>2525</v>
      </c>
      <c r="J25" s="24">
        <v>2525</v>
      </c>
      <c r="K25" s="24">
        <v>2525</v>
      </c>
      <c r="L25" s="24">
        <v>2525</v>
      </c>
      <c r="M25" s="24">
        <v>2525</v>
      </c>
      <c r="N25" s="24">
        <v>2525</v>
      </c>
      <c r="O25" s="24">
        <v>2525</v>
      </c>
      <c r="P25" s="24">
        <v>2525</v>
      </c>
      <c r="Q25" s="24">
        <v>2525</v>
      </c>
      <c r="R25" s="24">
        <v>2525</v>
      </c>
      <c r="S25" s="24">
        <v>2525</v>
      </c>
      <c r="T25" s="24">
        <v>2525</v>
      </c>
      <c r="U25" s="24">
        <v>2525</v>
      </c>
      <c r="V25" s="24">
        <v>2525</v>
      </c>
      <c r="W25" s="24">
        <v>2525</v>
      </c>
      <c r="X25" s="24">
        <v>2525</v>
      </c>
      <c r="Y25" s="24">
        <v>2525</v>
      </c>
      <c r="Z25" s="24">
        <v>2525</v>
      </c>
      <c r="AA25" s="24">
        <v>2525</v>
      </c>
    </row>
    <row r="26" spans="1:27" s="27" customFormat="1" x14ac:dyDescent="0.25">
      <c r="A26" s="28" t="s">
        <v>131</v>
      </c>
      <c r="B26" s="28" t="s">
        <v>70</v>
      </c>
      <c r="C26" s="24">
        <v>1986.4500007629379</v>
      </c>
      <c r="D26" s="24">
        <v>2613.2659451257941</v>
      </c>
      <c r="E26" s="24">
        <v>3451.3005769440447</v>
      </c>
      <c r="F26" s="24">
        <v>3755.7529265857847</v>
      </c>
      <c r="G26" s="24">
        <v>4513.4801027831945</v>
      </c>
      <c r="H26" s="24">
        <v>5103.4160421233337</v>
      </c>
      <c r="I26" s="24">
        <v>5103.4161596258436</v>
      </c>
      <c r="J26" s="24">
        <v>6113.5066394052938</v>
      </c>
      <c r="K26" s="24">
        <v>7841.9510085413931</v>
      </c>
      <c r="L26" s="24">
        <v>8166.3034698869351</v>
      </c>
      <c r="M26" s="24">
        <v>8166.3039930051555</v>
      </c>
      <c r="N26" s="24">
        <v>10213.262578236894</v>
      </c>
      <c r="O26" s="24">
        <v>10213.262737308494</v>
      </c>
      <c r="P26" s="24">
        <v>10213.262801432295</v>
      </c>
      <c r="Q26" s="24">
        <v>10213.266876173695</v>
      </c>
      <c r="R26" s="24">
        <v>10166.767059368394</v>
      </c>
      <c r="S26" s="24">
        <v>9996.7676195762961</v>
      </c>
      <c r="T26" s="24">
        <v>9794.291822506455</v>
      </c>
      <c r="U26" s="24">
        <v>9927.4763818352567</v>
      </c>
      <c r="V26" s="24">
        <v>9566.9819991729564</v>
      </c>
      <c r="W26" s="24">
        <v>11985.521498638996</v>
      </c>
      <c r="X26" s="24">
        <v>12338.746024223696</v>
      </c>
      <c r="Y26" s="24">
        <v>12043.766113699163</v>
      </c>
      <c r="Z26" s="24">
        <v>12043.766443749164</v>
      </c>
      <c r="AA26" s="24">
        <v>12225.010021032162</v>
      </c>
    </row>
    <row r="27" spans="1:27" s="27" customFormat="1" x14ac:dyDescent="0.25">
      <c r="A27" s="28" t="s">
        <v>131</v>
      </c>
      <c r="B27" s="28" t="s">
        <v>69</v>
      </c>
      <c r="C27" s="24">
        <v>2598.9646838273147</v>
      </c>
      <c r="D27" s="24">
        <v>3368.9647344236487</v>
      </c>
      <c r="E27" s="24">
        <v>3368.964918363039</v>
      </c>
      <c r="F27" s="24">
        <v>3966.439672845449</v>
      </c>
      <c r="G27" s="24">
        <v>3966.4402042898087</v>
      </c>
      <c r="H27" s="24">
        <v>5947.1667210109281</v>
      </c>
      <c r="I27" s="24">
        <v>6617.4486655546789</v>
      </c>
      <c r="J27" s="24">
        <v>8444.4926121604785</v>
      </c>
      <c r="K27" s="24">
        <v>9217.8247329436199</v>
      </c>
      <c r="L27" s="24">
        <v>9217.8249030561092</v>
      </c>
      <c r="M27" s="24">
        <v>9217.8249115170784</v>
      </c>
      <c r="N27" s="24">
        <v>10217.829602604979</v>
      </c>
      <c r="O27" s="24">
        <v>10514.533654865078</v>
      </c>
      <c r="P27" s="24">
        <v>10514.533957146477</v>
      </c>
      <c r="Q27" s="24">
        <v>10955.045806110578</v>
      </c>
      <c r="R27" s="24">
        <v>10955.049664745877</v>
      </c>
      <c r="S27" s="24">
        <v>14612.196639760379</v>
      </c>
      <c r="T27" s="24">
        <v>14777.785262966923</v>
      </c>
      <c r="U27" s="24">
        <v>15343.807149915623</v>
      </c>
      <c r="V27" s="24">
        <v>15534.336071998421</v>
      </c>
      <c r="W27" s="24">
        <v>15815.572181044323</v>
      </c>
      <c r="X27" s="24">
        <v>18068.029690128245</v>
      </c>
      <c r="Y27" s="24">
        <v>17995.031538477142</v>
      </c>
      <c r="Z27" s="24">
        <v>17995.031540818742</v>
      </c>
      <c r="AA27" s="24">
        <v>17995.032258910243</v>
      </c>
    </row>
    <row r="28" spans="1:27" s="27" customFormat="1" x14ac:dyDescent="0.25">
      <c r="A28" s="28" t="s">
        <v>131</v>
      </c>
      <c r="B28" s="28" t="s">
        <v>36</v>
      </c>
      <c r="C28" s="24">
        <v>3.3514845899999999E-3</v>
      </c>
      <c r="D28" s="24">
        <v>3.599211839999999E-3</v>
      </c>
      <c r="E28" s="24">
        <v>5.9883983999999887E-3</v>
      </c>
      <c r="F28" s="24">
        <v>6.1217003599999889E-3</v>
      </c>
      <c r="G28" s="24">
        <v>0.29668570755999996</v>
      </c>
      <c r="H28" s="24">
        <v>0.37707304400000002</v>
      </c>
      <c r="I28" s="24">
        <v>0.42287561899999998</v>
      </c>
      <c r="J28" s="24">
        <v>0.42354517899999999</v>
      </c>
      <c r="K28" s="24">
        <v>0.42384324000000007</v>
      </c>
      <c r="L28" s="24">
        <v>0.42408361099999986</v>
      </c>
      <c r="M28" s="24">
        <v>0.42455854599999987</v>
      </c>
      <c r="N28" s="24">
        <v>917.33556922300011</v>
      </c>
      <c r="O28" s="24">
        <v>917.33557145499992</v>
      </c>
      <c r="P28" s="24">
        <v>917.33557221900003</v>
      </c>
      <c r="Q28" s="24">
        <v>917.33557293499996</v>
      </c>
      <c r="R28" s="24">
        <v>917.33557328699999</v>
      </c>
      <c r="S28" s="24">
        <v>917.33557373999997</v>
      </c>
      <c r="T28" s="24">
        <v>917.33557431300005</v>
      </c>
      <c r="U28" s="24">
        <v>917.33557584300002</v>
      </c>
      <c r="V28" s="24">
        <v>917.33558653600005</v>
      </c>
      <c r="W28" s="24">
        <v>917.33343713399995</v>
      </c>
      <c r="X28" s="24">
        <v>939.24109792399986</v>
      </c>
      <c r="Y28" s="24">
        <v>939.23903188300005</v>
      </c>
      <c r="Z28" s="24">
        <v>1511.281919797</v>
      </c>
      <c r="AA28" s="24">
        <v>1510.991544878</v>
      </c>
    </row>
    <row r="29" spans="1:27" s="27" customFormat="1" x14ac:dyDescent="0.25">
      <c r="A29" s="28" t="s">
        <v>131</v>
      </c>
      <c r="B29" s="28" t="s">
        <v>74</v>
      </c>
      <c r="C29" s="24">
        <v>240</v>
      </c>
      <c r="D29" s="24">
        <v>240</v>
      </c>
      <c r="E29" s="24">
        <v>240</v>
      </c>
      <c r="F29" s="24">
        <v>240.00904335280001</v>
      </c>
      <c r="G29" s="24">
        <v>2280.0102299891</v>
      </c>
      <c r="H29" s="24">
        <v>2280.0110275237998</v>
      </c>
      <c r="I29" s="24">
        <v>2280.011763941</v>
      </c>
      <c r="J29" s="24">
        <v>2280.0122430078995</v>
      </c>
      <c r="K29" s="24">
        <v>4280.0000600000003</v>
      </c>
      <c r="L29" s="24">
        <v>4280.0000600000003</v>
      </c>
      <c r="M29" s="24">
        <v>4280.0000799999998</v>
      </c>
      <c r="N29" s="24">
        <v>4280.00018</v>
      </c>
      <c r="O29" s="24">
        <v>4280.0002000000004</v>
      </c>
      <c r="P29" s="24">
        <v>4280.0002000000004</v>
      </c>
      <c r="Q29" s="24">
        <v>4539.9994499999993</v>
      </c>
      <c r="R29" s="24">
        <v>4540.000219999999</v>
      </c>
      <c r="S29" s="24">
        <v>4540.0002799999984</v>
      </c>
      <c r="T29" s="24">
        <v>4540.0003099999994</v>
      </c>
      <c r="U29" s="24">
        <v>4540.0003699999997</v>
      </c>
      <c r="V29" s="24">
        <v>4540.0004399999998</v>
      </c>
      <c r="W29" s="24">
        <v>4540.0008699999998</v>
      </c>
      <c r="X29" s="24">
        <v>4540.0009699999991</v>
      </c>
      <c r="Y29" s="24">
        <v>4540.0010299999994</v>
      </c>
      <c r="Z29" s="24">
        <v>5236.2523600000004</v>
      </c>
      <c r="AA29" s="24">
        <v>5236.2523600000004</v>
      </c>
    </row>
    <row r="30" spans="1:27" s="27" customFormat="1" x14ac:dyDescent="0.25">
      <c r="A30" s="28" t="s">
        <v>131</v>
      </c>
      <c r="B30" s="28" t="s">
        <v>56</v>
      </c>
      <c r="C30" s="24">
        <v>33.799999415874424</v>
      </c>
      <c r="D30" s="24">
        <v>82.689999788999529</v>
      </c>
      <c r="E30" s="24">
        <v>156.79000055789874</v>
      </c>
      <c r="F30" s="24">
        <v>263.8899936676014</v>
      </c>
      <c r="G30" s="24">
        <v>405.00001287460287</v>
      </c>
      <c r="H30" s="24">
        <v>567.11000871658314</v>
      </c>
      <c r="I30" s="24">
        <v>769.61998414993229</v>
      </c>
      <c r="J30" s="24">
        <v>1010.109972000122</v>
      </c>
      <c r="K30" s="24">
        <v>1287.8100013732906</v>
      </c>
      <c r="L30" s="24">
        <v>1512.9999856948837</v>
      </c>
      <c r="M30" s="24">
        <v>1758.0099449157699</v>
      </c>
      <c r="N30" s="24">
        <v>2022.8099908828647</v>
      </c>
      <c r="O30" s="24">
        <v>2303.9000501632586</v>
      </c>
      <c r="P30" s="24">
        <v>2570.4100093841503</v>
      </c>
      <c r="Q30" s="24">
        <v>2845.7999401092461</v>
      </c>
      <c r="R30" s="24">
        <v>2993.3999652862485</v>
      </c>
      <c r="S30" s="24">
        <v>3149.6099128723085</v>
      </c>
      <c r="T30" s="24">
        <v>3306.1000404357824</v>
      </c>
      <c r="U30" s="24">
        <v>3472.7099533080982</v>
      </c>
      <c r="V30" s="24">
        <v>3642.5099487304669</v>
      </c>
      <c r="W30" s="24">
        <v>3815.700006484984</v>
      </c>
      <c r="X30" s="24">
        <v>3993.1999969482358</v>
      </c>
      <c r="Y30" s="24">
        <v>4175.7000045776294</v>
      </c>
      <c r="Z30" s="24">
        <v>4364.799901962273</v>
      </c>
      <c r="AA30" s="24">
        <v>4557.4098644256574</v>
      </c>
    </row>
    <row r="31" spans="1:27" s="27" customFormat="1" x14ac:dyDescent="0.25">
      <c r="A31" s="33" t="s">
        <v>139</v>
      </c>
      <c r="B31" s="33"/>
      <c r="C31" s="30">
        <v>19433.414955496595</v>
      </c>
      <c r="D31" s="30">
        <v>20330.23129017141</v>
      </c>
      <c r="E31" s="30">
        <v>19668.266632180632</v>
      </c>
      <c r="F31" s="30">
        <v>20570.193744916705</v>
      </c>
      <c r="G31" s="30">
        <v>21212.843200547541</v>
      </c>
      <c r="H31" s="30">
        <v>22371.631936892431</v>
      </c>
      <c r="I31" s="30">
        <v>22327.177273937894</v>
      </c>
      <c r="J31" s="30">
        <v>24957.146944899796</v>
      </c>
      <c r="K31" s="30">
        <v>26568.910795959684</v>
      </c>
      <c r="L31" s="30">
        <v>26868.327901383516</v>
      </c>
      <c r="M31" s="30">
        <v>26637.089465760553</v>
      </c>
      <c r="N31" s="30">
        <v>28964.013211943253</v>
      </c>
      <c r="O31" s="30">
        <v>29260.716613180433</v>
      </c>
      <c r="P31" s="30">
        <v>28594.870037605091</v>
      </c>
      <c r="Q31" s="30">
        <v>27026.319034930344</v>
      </c>
      <c r="R31" s="30">
        <v>27059.184126688589</v>
      </c>
      <c r="S31" s="30">
        <v>33178.418741658897</v>
      </c>
      <c r="T31" s="30">
        <v>33141.531575763496</v>
      </c>
      <c r="U31" s="30">
        <v>33840.738029329303</v>
      </c>
      <c r="V31" s="30">
        <v>33670.772539110396</v>
      </c>
      <c r="W31" s="30">
        <v>36495.63962039724</v>
      </c>
      <c r="X31" s="30">
        <v>37781.324472829365</v>
      </c>
      <c r="Y31" s="30">
        <v>38461.016056836321</v>
      </c>
      <c r="Z31" s="30">
        <v>37612.025017302309</v>
      </c>
      <c r="AA31" s="30">
        <v>37793.269317735001</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8126</v>
      </c>
      <c r="D34" s="24">
        <v>8126</v>
      </c>
      <c r="E34" s="24">
        <v>8126</v>
      </c>
      <c r="F34" s="24">
        <v>7569.8994812269993</v>
      </c>
      <c r="G34" s="24">
        <v>6449.8969344520992</v>
      </c>
      <c r="H34" s="24">
        <v>4151.8065516600982</v>
      </c>
      <c r="I34" s="24">
        <v>3701.8599376129987</v>
      </c>
      <c r="J34" s="24">
        <v>3701.8519147531993</v>
      </c>
      <c r="K34" s="24">
        <v>3592.2821632215991</v>
      </c>
      <c r="L34" s="24">
        <v>3592.2819317208969</v>
      </c>
      <c r="M34" s="24">
        <v>3592.2734100727967</v>
      </c>
      <c r="N34" s="24">
        <v>2996.1075153341985</v>
      </c>
      <c r="O34" s="24">
        <v>2996.1066140501985</v>
      </c>
      <c r="P34" s="24">
        <v>2996.1066109055982</v>
      </c>
      <c r="Q34" s="24">
        <v>2436.1083061236977</v>
      </c>
      <c r="R34" s="24">
        <v>2436.1013089820976</v>
      </c>
      <c r="S34" s="24">
        <v>2436.0158620449979</v>
      </c>
      <c r="T34" s="24">
        <v>2436.0158611689976</v>
      </c>
      <c r="U34" s="24">
        <v>2436.0158606679979</v>
      </c>
      <c r="V34" s="24">
        <v>2361.2761248289994</v>
      </c>
      <c r="W34" s="24">
        <v>1250.8253999442998</v>
      </c>
      <c r="X34" s="24">
        <v>506.82612928210006</v>
      </c>
      <c r="Y34" s="24">
        <v>506.80827102130007</v>
      </c>
      <c r="Z34" s="24">
        <v>506.80121669930003</v>
      </c>
      <c r="AA34" s="24">
        <v>506.79883372450007</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1596.8999938964839</v>
      </c>
      <c r="D36" s="24">
        <v>1596.9002932777839</v>
      </c>
      <c r="E36" s="24">
        <v>1596.9003038573139</v>
      </c>
      <c r="F36" s="24">
        <v>1596.9003931431839</v>
      </c>
      <c r="G36" s="24">
        <v>1596.9003935330538</v>
      </c>
      <c r="H36" s="24">
        <v>1596.9003937184139</v>
      </c>
      <c r="I36" s="24">
        <v>1596.900394035064</v>
      </c>
      <c r="J36" s="24">
        <v>1596.900436127504</v>
      </c>
      <c r="K36" s="24">
        <v>1596.9004367789839</v>
      </c>
      <c r="L36" s="24">
        <v>1596.9004374018839</v>
      </c>
      <c r="M36" s="24">
        <v>1596.900526805684</v>
      </c>
      <c r="N36" s="24">
        <v>1596.900528760684</v>
      </c>
      <c r="O36" s="24">
        <v>1596.900639219444</v>
      </c>
      <c r="P36" s="24">
        <v>1596.900639521084</v>
      </c>
      <c r="Q36" s="24">
        <v>1596.9006402899838</v>
      </c>
      <c r="R36" s="24">
        <v>1211.9006462073839</v>
      </c>
      <c r="S36" s="24">
        <v>1211.9009715452839</v>
      </c>
      <c r="T36" s="24">
        <v>1211.9009716476839</v>
      </c>
      <c r="U36" s="24">
        <v>1068.5009784398001</v>
      </c>
      <c r="V36" s="24">
        <v>1068.5009792230001</v>
      </c>
      <c r="W36" s="24">
        <v>1068.5011094865999</v>
      </c>
      <c r="X36" s="24">
        <v>1068.5011123859999</v>
      </c>
      <c r="Y36" s="24">
        <v>1068.5011125476999</v>
      </c>
      <c r="Z36" s="24">
        <v>1068.5011128116</v>
      </c>
      <c r="AA36" s="24">
        <v>424.00111403300002</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1909.0003615101</v>
      </c>
      <c r="D38" s="24">
        <v>1909.0003774412</v>
      </c>
      <c r="E38" s="24">
        <v>1909.00039942327</v>
      </c>
      <c r="F38" s="24">
        <v>1909.0006507544299</v>
      </c>
      <c r="G38" s="24">
        <v>1909.0006533518999</v>
      </c>
      <c r="H38" s="24">
        <v>1909.00065561867</v>
      </c>
      <c r="I38" s="24">
        <v>1909.0006583879599</v>
      </c>
      <c r="J38" s="24">
        <v>1909.0007298372</v>
      </c>
      <c r="K38" s="24">
        <v>1909.00073317386</v>
      </c>
      <c r="L38" s="24">
        <v>1909.00073717337</v>
      </c>
      <c r="M38" s="24">
        <v>1909.0010957031</v>
      </c>
      <c r="N38" s="24">
        <v>1909.0011001820001</v>
      </c>
      <c r="O38" s="24">
        <v>1629.0018389940999</v>
      </c>
      <c r="P38" s="24">
        <v>1512.0018448200999</v>
      </c>
      <c r="Q38" s="24">
        <v>1512.0018499168</v>
      </c>
      <c r="R38" s="24">
        <v>1512.0020811736999</v>
      </c>
      <c r="S38" s="24">
        <v>1512.0040784969999</v>
      </c>
      <c r="T38" s="24">
        <v>1512.0040809325999</v>
      </c>
      <c r="U38" s="24">
        <v>1512.004084656</v>
      </c>
      <c r="V38" s="24">
        <v>1512.0040877219999</v>
      </c>
      <c r="W38" s="24">
        <v>1512.0040919976</v>
      </c>
      <c r="X38" s="24">
        <v>1512.0040962035</v>
      </c>
      <c r="Y38" s="24">
        <v>1512.0041001485999</v>
      </c>
      <c r="Z38" s="24">
        <v>1369.0041041643999</v>
      </c>
      <c r="AA38" s="24">
        <v>1369.0041103404999</v>
      </c>
    </row>
    <row r="39" spans="1:27" s="27" customFormat="1" x14ac:dyDescent="0.25">
      <c r="A39" s="28" t="s">
        <v>132</v>
      </c>
      <c r="B39" s="28" t="s">
        <v>66</v>
      </c>
      <c r="C39" s="24">
        <v>152.40000152587891</v>
      </c>
      <c r="D39" s="24">
        <v>152.40000152587891</v>
      </c>
      <c r="E39" s="24">
        <v>152.40000152587891</v>
      </c>
      <c r="F39" s="24">
        <v>152.40000152587891</v>
      </c>
      <c r="G39" s="24">
        <v>152.40000152587891</v>
      </c>
      <c r="H39" s="24">
        <v>152.40000152587891</v>
      </c>
      <c r="I39" s="24">
        <v>152.40000152587891</v>
      </c>
      <c r="J39" s="24">
        <v>152.40000152587891</v>
      </c>
      <c r="K39" s="24">
        <v>152.40000152587891</v>
      </c>
      <c r="L39" s="24">
        <v>152.40000152587891</v>
      </c>
      <c r="M39" s="24">
        <v>152.40000152587891</v>
      </c>
      <c r="N39" s="24">
        <v>152.40000152587891</v>
      </c>
      <c r="O39" s="24">
        <v>152.40000152587891</v>
      </c>
      <c r="P39" s="24">
        <v>152.40000152587891</v>
      </c>
      <c r="Q39" s="24">
        <v>152.40000152587891</v>
      </c>
      <c r="R39" s="24">
        <v>152.40000152587891</v>
      </c>
      <c r="S39" s="24">
        <v>66</v>
      </c>
      <c r="T39" s="24">
        <v>66</v>
      </c>
      <c r="U39" s="24">
        <v>66</v>
      </c>
      <c r="V39" s="24">
        <v>66</v>
      </c>
      <c r="W39" s="24">
        <v>66</v>
      </c>
      <c r="X39" s="24">
        <v>0</v>
      </c>
      <c r="Y39" s="24">
        <v>0</v>
      </c>
      <c r="Z39" s="24">
        <v>0</v>
      </c>
      <c r="AA39" s="24">
        <v>0</v>
      </c>
    </row>
    <row r="40" spans="1:27" s="27" customFormat="1" x14ac:dyDescent="0.25">
      <c r="A40" s="28" t="s">
        <v>132</v>
      </c>
      <c r="B40" s="28" t="s">
        <v>70</v>
      </c>
      <c r="C40" s="24">
        <v>676.60802078246934</v>
      </c>
      <c r="D40" s="24">
        <v>1876.6181350661595</v>
      </c>
      <c r="E40" s="24">
        <v>1876.6192000936994</v>
      </c>
      <c r="F40" s="24">
        <v>1921.8236550392094</v>
      </c>
      <c r="G40" s="24">
        <v>3590.2596152500096</v>
      </c>
      <c r="H40" s="24">
        <v>6275.700740120069</v>
      </c>
      <c r="I40" s="24">
        <v>6298.7539776365193</v>
      </c>
      <c r="J40" s="24">
        <v>7198.7669333398699</v>
      </c>
      <c r="K40" s="24">
        <v>7309.0786813473705</v>
      </c>
      <c r="L40" s="24">
        <v>7309.0790365039711</v>
      </c>
      <c r="M40" s="24">
        <v>7382.8570441547972</v>
      </c>
      <c r="N40" s="24">
        <v>8764.5096681876694</v>
      </c>
      <c r="O40" s="24">
        <v>9858.6625186374695</v>
      </c>
      <c r="P40" s="24">
        <v>9858.6642745790668</v>
      </c>
      <c r="Q40" s="24">
        <v>10816.616429278669</v>
      </c>
      <c r="R40" s="24">
        <v>11901.005391848068</v>
      </c>
      <c r="S40" s="24">
        <v>14107.314400935567</v>
      </c>
      <c r="T40" s="24">
        <v>14107.314453868568</v>
      </c>
      <c r="U40" s="24">
        <v>14107.314577364672</v>
      </c>
      <c r="V40" s="24">
        <v>14107.314667862169</v>
      </c>
      <c r="W40" s="24">
        <v>14141.170706086268</v>
      </c>
      <c r="X40" s="24">
        <v>15086.449211201667</v>
      </c>
      <c r="Y40" s="24">
        <v>15754.994564071276</v>
      </c>
      <c r="Z40" s="24">
        <v>15302.105533564738</v>
      </c>
      <c r="AA40" s="24">
        <v>16031.619490504438</v>
      </c>
    </row>
    <row r="41" spans="1:27" s="27" customFormat="1" x14ac:dyDescent="0.25">
      <c r="A41" s="28" t="s">
        <v>132</v>
      </c>
      <c r="B41" s="28" t="s">
        <v>69</v>
      </c>
      <c r="C41" s="24">
        <v>1965.8597441866548</v>
      </c>
      <c r="D41" s="24">
        <v>2775.8597833249255</v>
      </c>
      <c r="E41" s="24">
        <v>2775.8599477408857</v>
      </c>
      <c r="F41" s="24">
        <v>2775.8605951684353</v>
      </c>
      <c r="G41" s="24">
        <v>2775.8610744137254</v>
      </c>
      <c r="H41" s="24">
        <v>3676.7548129066536</v>
      </c>
      <c r="I41" s="24">
        <v>3676.7549386532546</v>
      </c>
      <c r="J41" s="24">
        <v>4438.5808681394956</v>
      </c>
      <c r="K41" s="24">
        <v>4438.5810103830554</v>
      </c>
      <c r="L41" s="24">
        <v>4637.3737650308549</v>
      </c>
      <c r="M41" s="24">
        <v>5184.7580111372354</v>
      </c>
      <c r="N41" s="24">
        <v>5942.817062453244</v>
      </c>
      <c r="O41" s="24">
        <v>5942.8174990903553</v>
      </c>
      <c r="P41" s="24">
        <v>5942.8175103394951</v>
      </c>
      <c r="Q41" s="24">
        <v>6551.0768484549963</v>
      </c>
      <c r="R41" s="24">
        <v>6430.0769568709356</v>
      </c>
      <c r="S41" s="24">
        <v>6380.0790700525258</v>
      </c>
      <c r="T41" s="24">
        <v>6380.0796900011965</v>
      </c>
      <c r="U41" s="24">
        <v>6380.0823383861452</v>
      </c>
      <c r="V41" s="24">
        <v>7095.261708215754</v>
      </c>
      <c r="W41" s="24">
        <v>10527.613057552195</v>
      </c>
      <c r="X41" s="24">
        <v>12299.43289134595</v>
      </c>
      <c r="Y41" s="24">
        <v>12146.43293926255</v>
      </c>
      <c r="Z41" s="24">
        <v>12048.293004890904</v>
      </c>
      <c r="AA41" s="24">
        <v>11984.133361608992</v>
      </c>
    </row>
    <row r="42" spans="1:27" s="27" customFormat="1" x14ac:dyDescent="0.25">
      <c r="A42" s="28" t="s">
        <v>132</v>
      </c>
      <c r="B42" s="28" t="s">
        <v>36</v>
      </c>
      <c r="C42" s="24">
        <v>2.0006301891399998</v>
      </c>
      <c r="D42" s="24">
        <v>22.00068887946</v>
      </c>
      <c r="E42" s="24">
        <v>22.000818405699999</v>
      </c>
      <c r="F42" s="24">
        <v>22.001173487399999</v>
      </c>
      <c r="G42" s="24">
        <v>22.0013566989</v>
      </c>
      <c r="H42" s="24">
        <v>2138.3874999999998</v>
      </c>
      <c r="I42" s="24">
        <v>2138.3877000000002</v>
      </c>
      <c r="J42" s="24">
        <v>3357.7559999999999</v>
      </c>
      <c r="K42" s="24">
        <v>3357.7563</v>
      </c>
      <c r="L42" s="24">
        <v>3357.7563</v>
      </c>
      <c r="M42" s="24">
        <v>3357.7563</v>
      </c>
      <c r="N42" s="24">
        <v>3357.7563</v>
      </c>
      <c r="O42" s="24">
        <v>3357.7563</v>
      </c>
      <c r="P42" s="24">
        <v>3357.7563</v>
      </c>
      <c r="Q42" s="24">
        <v>3357.7563</v>
      </c>
      <c r="R42" s="24">
        <v>3357.7563</v>
      </c>
      <c r="S42" s="24">
        <v>3357.7563</v>
      </c>
      <c r="T42" s="24">
        <v>3357.7563</v>
      </c>
      <c r="U42" s="24">
        <v>3357.7563</v>
      </c>
      <c r="V42" s="24">
        <v>3357.7563</v>
      </c>
      <c r="W42" s="24">
        <v>3357.7559000000001</v>
      </c>
      <c r="X42" s="24">
        <v>3357.7559000000001</v>
      </c>
      <c r="Y42" s="24">
        <v>3357.7556</v>
      </c>
      <c r="Z42" s="24">
        <v>3357.7554</v>
      </c>
      <c r="AA42" s="24">
        <v>3357.7550999999999</v>
      </c>
    </row>
    <row r="43" spans="1:27" s="27" customFormat="1" x14ac:dyDescent="0.25">
      <c r="A43" s="28" t="s">
        <v>132</v>
      </c>
      <c r="B43" s="28" t="s">
        <v>74</v>
      </c>
      <c r="C43" s="24">
        <v>570</v>
      </c>
      <c r="D43" s="24">
        <v>570</v>
      </c>
      <c r="E43" s="24">
        <v>570</v>
      </c>
      <c r="F43" s="24">
        <v>570.00188304940002</v>
      </c>
      <c r="G43" s="24">
        <v>570.00220723730001</v>
      </c>
      <c r="H43" s="24">
        <v>570.00223231730001</v>
      </c>
      <c r="I43" s="24">
        <v>570.00224964409995</v>
      </c>
      <c r="J43" s="24">
        <v>570.00335106069997</v>
      </c>
      <c r="K43" s="24">
        <v>570.0033748646</v>
      </c>
      <c r="L43" s="24">
        <v>570.00342148200002</v>
      </c>
      <c r="M43" s="24">
        <v>570.02344927199999</v>
      </c>
      <c r="N43" s="24">
        <v>570.02360861199998</v>
      </c>
      <c r="O43" s="24">
        <v>818.6028</v>
      </c>
      <c r="P43" s="24">
        <v>818.60280999999998</v>
      </c>
      <c r="Q43" s="24">
        <v>818.60292000000004</v>
      </c>
      <c r="R43" s="24">
        <v>906.52420000000006</v>
      </c>
      <c r="S43" s="24">
        <v>1081.5382399999999</v>
      </c>
      <c r="T43" s="24">
        <v>1081.5382399999999</v>
      </c>
      <c r="U43" s="24">
        <v>1081.53827</v>
      </c>
      <c r="V43" s="24">
        <v>1081.53827</v>
      </c>
      <c r="W43" s="24">
        <v>3113.6190999999999</v>
      </c>
      <c r="X43" s="24">
        <v>3113.6190999999999</v>
      </c>
      <c r="Y43" s="24">
        <v>3113.6190999999999</v>
      </c>
      <c r="Z43" s="24">
        <v>3113.6190999999999</v>
      </c>
      <c r="AA43" s="24">
        <v>3113.6190999999999</v>
      </c>
    </row>
    <row r="44" spans="1:27" s="27" customFormat="1" x14ac:dyDescent="0.25">
      <c r="A44" s="28" t="s">
        <v>132</v>
      </c>
      <c r="B44" s="28" t="s">
        <v>56</v>
      </c>
      <c r="C44" s="24">
        <v>18.799999237060501</v>
      </c>
      <c r="D44" s="24">
        <v>56.900001525878899</v>
      </c>
      <c r="E44" s="24">
        <v>116.300003051757</v>
      </c>
      <c r="F44" s="24">
        <v>203.69999694824199</v>
      </c>
      <c r="G44" s="24">
        <v>316.70001220703102</v>
      </c>
      <c r="H44" s="24">
        <v>441.5</v>
      </c>
      <c r="I44" s="24">
        <v>598.09997558593705</v>
      </c>
      <c r="J44" s="24">
        <v>788.29998779296795</v>
      </c>
      <c r="K44" s="24">
        <v>1007.20001220703</v>
      </c>
      <c r="L44" s="24">
        <v>1181.69995117187</v>
      </c>
      <c r="M44" s="24">
        <v>1375.5</v>
      </c>
      <c r="N44" s="24">
        <v>1581</v>
      </c>
      <c r="O44" s="24">
        <v>1799.59997558593</v>
      </c>
      <c r="P44" s="24">
        <v>2003.19995117187</v>
      </c>
      <c r="Q44" s="24">
        <v>2216</v>
      </c>
      <c r="R44" s="24">
        <v>2320.60009765625</v>
      </c>
      <c r="S44" s="24">
        <v>2431.60009765625</v>
      </c>
      <c r="T44" s="24">
        <v>2543.89990234375</v>
      </c>
      <c r="U44" s="24">
        <v>2662.80004882812</v>
      </c>
      <c r="V44" s="24">
        <v>2785.39990234375</v>
      </c>
      <c r="W44" s="24">
        <v>2910.10009765625</v>
      </c>
      <c r="X44" s="24">
        <v>3039.39990234375</v>
      </c>
      <c r="Y44" s="24">
        <v>3174.30004882812</v>
      </c>
      <c r="Z44" s="24">
        <v>3316.80004882812</v>
      </c>
      <c r="AA44" s="24">
        <v>3463.19995117187</v>
      </c>
    </row>
    <row r="45" spans="1:27" s="27" customFormat="1" x14ac:dyDescent="0.25">
      <c r="A45" s="33" t="s">
        <v>139</v>
      </c>
      <c r="B45" s="33"/>
      <c r="C45" s="30">
        <v>14426.768121901587</v>
      </c>
      <c r="D45" s="30">
        <v>16436.778590635946</v>
      </c>
      <c r="E45" s="30">
        <v>16436.779852641048</v>
      </c>
      <c r="F45" s="30">
        <v>15925.884776858135</v>
      </c>
      <c r="G45" s="30">
        <v>16474.318672526668</v>
      </c>
      <c r="H45" s="30">
        <v>17762.563155549782</v>
      </c>
      <c r="I45" s="30">
        <v>17335.669907851676</v>
      </c>
      <c r="J45" s="30">
        <v>18997.500883723147</v>
      </c>
      <c r="K45" s="30">
        <v>18998.243026430748</v>
      </c>
      <c r="L45" s="30">
        <v>19197.035909356855</v>
      </c>
      <c r="M45" s="30">
        <v>19818.19008939949</v>
      </c>
      <c r="N45" s="30">
        <v>21361.735876443676</v>
      </c>
      <c r="O45" s="30">
        <v>22175.889111517448</v>
      </c>
      <c r="P45" s="30">
        <v>22058.890881691223</v>
      </c>
      <c r="Q45" s="30">
        <v>23065.104075590025</v>
      </c>
      <c r="R45" s="30">
        <v>23643.486386608063</v>
      </c>
      <c r="S45" s="30">
        <v>25713.314383075376</v>
      </c>
      <c r="T45" s="30">
        <v>25713.315057619046</v>
      </c>
      <c r="U45" s="30">
        <v>25569.917839514615</v>
      </c>
      <c r="V45" s="30">
        <v>26210.357567851919</v>
      </c>
      <c r="W45" s="30">
        <v>28566.114365066962</v>
      </c>
      <c r="X45" s="30">
        <v>30473.213440419218</v>
      </c>
      <c r="Y45" s="30">
        <v>30988.740987051424</v>
      </c>
      <c r="Z45" s="30">
        <v>30294.704972130941</v>
      </c>
      <c r="AA45" s="30">
        <v>30315.556910211431</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4775</v>
      </c>
      <c r="D49" s="24">
        <v>4775</v>
      </c>
      <c r="E49" s="24">
        <v>4775</v>
      </c>
      <c r="F49" s="24">
        <v>3311.9469813812002</v>
      </c>
      <c r="G49" s="24">
        <v>2056.6063588065003</v>
      </c>
      <c r="H49" s="24">
        <v>1072.0175419258987</v>
      </c>
      <c r="I49" s="24">
        <v>333.66751020379996</v>
      </c>
      <c r="J49" s="24">
        <v>2.791248289999999E-2</v>
      </c>
      <c r="K49" s="24">
        <v>2.7912372600000002E-2</v>
      </c>
      <c r="L49" s="24">
        <v>2.7912274399999999E-2</v>
      </c>
      <c r="M49" s="24">
        <v>2.7912098399999988E-2</v>
      </c>
      <c r="N49" s="24">
        <v>2.7911860499999996E-2</v>
      </c>
      <c r="O49" s="24">
        <v>2.7911520099999997E-2</v>
      </c>
      <c r="P49" s="24">
        <v>2.79109965E-2</v>
      </c>
      <c r="Q49" s="24">
        <v>2.7885454599999998E-2</v>
      </c>
      <c r="R49" s="24">
        <v>2.7880710699999992E-2</v>
      </c>
      <c r="S49" s="24">
        <v>2.7878845899999977E-2</v>
      </c>
      <c r="T49" s="24">
        <v>2.7552420699999997E-2</v>
      </c>
      <c r="U49" s="24">
        <v>2.7552272999999988E-2</v>
      </c>
      <c r="V49" s="24">
        <v>2.7552073100000001E-2</v>
      </c>
      <c r="W49" s="24">
        <v>2.755191119999998E-2</v>
      </c>
      <c r="X49" s="24">
        <v>2.755162509999998E-2</v>
      </c>
      <c r="Y49" s="24">
        <v>2.7551304799999999E-2</v>
      </c>
      <c r="Z49" s="24">
        <v>2.7550858899999992E-2</v>
      </c>
      <c r="AA49" s="24">
        <v>9.7189892E-3</v>
      </c>
    </row>
    <row r="50" spans="1:27" s="27" customFormat="1" x14ac:dyDescent="0.25">
      <c r="A50" s="28" t="s">
        <v>133</v>
      </c>
      <c r="B50" s="28" t="s">
        <v>20</v>
      </c>
      <c r="C50" s="24">
        <v>0</v>
      </c>
      <c r="D50" s="24">
        <v>4.2979086999999998E-4</v>
      </c>
      <c r="E50" s="24">
        <v>4.3177627999999902E-4</v>
      </c>
      <c r="F50" s="24">
        <v>5.5570659999999998E-4</v>
      </c>
      <c r="G50" s="24">
        <v>5.5588779999999997E-4</v>
      </c>
      <c r="H50" s="24">
        <v>5.5607967000000005E-4</v>
      </c>
      <c r="I50" s="24">
        <v>6.2540250000000001E-4</v>
      </c>
      <c r="J50" s="24">
        <v>6.2579829999999999E-4</v>
      </c>
      <c r="K50" s="24">
        <v>6.2791490000000001E-4</v>
      </c>
      <c r="L50" s="24">
        <v>6.7744789999999995E-4</v>
      </c>
      <c r="M50" s="24">
        <v>6.7765672999999904E-4</v>
      </c>
      <c r="N50" s="24">
        <v>7.8680459999999999E-4</v>
      </c>
      <c r="O50" s="24">
        <v>7.8813154999999896E-4</v>
      </c>
      <c r="P50" s="24">
        <v>7.8896509999999904E-4</v>
      </c>
      <c r="Q50" s="24">
        <v>7.8910624000000005E-4</v>
      </c>
      <c r="R50" s="24">
        <v>7.8939059999999896E-4</v>
      </c>
      <c r="S50" s="24">
        <v>1.4490856999999999E-3</v>
      </c>
      <c r="T50" s="24">
        <v>1.4497576999999899E-3</v>
      </c>
      <c r="U50" s="24">
        <v>1.4561994E-3</v>
      </c>
      <c r="V50" s="24">
        <v>1.4570264999999899E-3</v>
      </c>
      <c r="W50" s="24">
        <v>2.6940945999999999E-3</v>
      </c>
      <c r="X50" s="24">
        <v>2.7008846E-3</v>
      </c>
      <c r="Y50" s="24">
        <v>2.7078126999999998E-3</v>
      </c>
      <c r="Z50" s="24">
        <v>2.7087589999999998E-3</v>
      </c>
      <c r="AA50" s="24">
        <v>2.7090794999999998E-3</v>
      </c>
    </row>
    <row r="51" spans="1:27" s="27" customFormat="1" x14ac:dyDescent="0.25">
      <c r="A51" s="28" t="s">
        <v>133</v>
      </c>
      <c r="B51" s="28" t="s">
        <v>32</v>
      </c>
      <c r="C51" s="24">
        <v>500</v>
      </c>
      <c r="D51" s="24">
        <v>500</v>
      </c>
      <c r="E51" s="24">
        <v>500</v>
      </c>
      <c r="F51" s="24">
        <v>500</v>
      </c>
      <c r="G51" s="24">
        <v>500</v>
      </c>
      <c r="H51" s="24">
        <v>500</v>
      </c>
      <c r="I51" s="24">
        <v>500</v>
      </c>
      <c r="J51" s="24">
        <v>500</v>
      </c>
      <c r="K51" s="24">
        <v>500</v>
      </c>
      <c r="L51" s="24">
        <v>500</v>
      </c>
      <c r="M51" s="24">
        <v>500</v>
      </c>
      <c r="N51" s="24">
        <v>500</v>
      </c>
      <c r="O51" s="24">
        <v>500</v>
      </c>
      <c r="P51" s="24">
        <v>500</v>
      </c>
      <c r="Q51" s="24">
        <v>500</v>
      </c>
      <c r="R51" s="24">
        <v>500</v>
      </c>
      <c r="S51" s="24">
        <v>500</v>
      </c>
      <c r="T51" s="24">
        <v>500</v>
      </c>
      <c r="U51" s="24">
        <v>0</v>
      </c>
      <c r="V51" s="24">
        <v>0</v>
      </c>
      <c r="W51" s="24">
        <v>0</v>
      </c>
      <c r="X51" s="24">
        <v>0</v>
      </c>
      <c r="Y51" s="24">
        <v>0</v>
      </c>
      <c r="Z51" s="24">
        <v>0</v>
      </c>
      <c r="AA51" s="24">
        <v>0</v>
      </c>
    </row>
    <row r="52" spans="1:27" s="27" customFormat="1" x14ac:dyDescent="0.25">
      <c r="A52" s="28" t="s">
        <v>133</v>
      </c>
      <c r="B52" s="28" t="s">
        <v>67</v>
      </c>
      <c r="C52" s="24">
        <v>1900.00036890918</v>
      </c>
      <c r="D52" s="24">
        <v>1900.00066739606</v>
      </c>
      <c r="E52" s="24">
        <v>1900.0006684678999</v>
      </c>
      <c r="F52" s="24">
        <v>1900.0006707033001</v>
      </c>
      <c r="G52" s="24">
        <v>1900.00067260844</v>
      </c>
      <c r="H52" s="24">
        <v>1900.0006742810999</v>
      </c>
      <c r="I52" s="24">
        <v>1900.0006766819999</v>
      </c>
      <c r="J52" s="24">
        <v>1900.0006796272</v>
      </c>
      <c r="K52" s="24">
        <v>1900.0006829270001</v>
      </c>
      <c r="L52" s="24">
        <v>1900.00068690226</v>
      </c>
      <c r="M52" s="24">
        <v>1900.0006924238</v>
      </c>
      <c r="N52" s="24">
        <v>1900.0007731716</v>
      </c>
      <c r="O52" s="24">
        <v>1730.000904172</v>
      </c>
      <c r="P52" s="24">
        <v>1730.0009136908</v>
      </c>
      <c r="Q52" s="24">
        <v>1730.0009774268001</v>
      </c>
      <c r="R52" s="24">
        <v>1730.0010652630999</v>
      </c>
      <c r="S52" s="24">
        <v>1730.004881655</v>
      </c>
      <c r="T52" s="24">
        <v>1730.0048855724999</v>
      </c>
      <c r="U52" s="24">
        <v>1290.0048929965001</v>
      </c>
      <c r="V52" s="24">
        <v>1290.0049041770001</v>
      </c>
      <c r="W52" s="24">
        <v>1290.0109135279999</v>
      </c>
      <c r="X52" s="24">
        <v>1196.010918491</v>
      </c>
      <c r="Y52" s="24">
        <v>1196.010981143</v>
      </c>
      <c r="Z52" s="24">
        <v>2450.7003</v>
      </c>
      <c r="AA52" s="24">
        <v>2450.7003</v>
      </c>
    </row>
    <row r="53" spans="1:27" s="27" customFormat="1" x14ac:dyDescent="0.25">
      <c r="A53" s="28" t="s">
        <v>133</v>
      </c>
      <c r="B53" s="28" t="s">
        <v>66</v>
      </c>
      <c r="C53" s="24">
        <v>2279</v>
      </c>
      <c r="D53" s="24">
        <v>2279</v>
      </c>
      <c r="E53" s="24">
        <v>2279</v>
      </c>
      <c r="F53" s="24">
        <v>2279</v>
      </c>
      <c r="G53" s="24">
        <v>2279</v>
      </c>
      <c r="H53" s="24">
        <v>2279</v>
      </c>
      <c r="I53" s="24">
        <v>2279</v>
      </c>
      <c r="J53" s="24">
        <v>2279</v>
      </c>
      <c r="K53" s="24">
        <v>2279</v>
      </c>
      <c r="L53" s="24">
        <v>2279</v>
      </c>
      <c r="M53" s="24">
        <v>2279</v>
      </c>
      <c r="N53" s="24">
        <v>2279</v>
      </c>
      <c r="O53" s="24">
        <v>2279</v>
      </c>
      <c r="P53" s="24">
        <v>2279</v>
      </c>
      <c r="Q53" s="24">
        <v>2279</v>
      </c>
      <c r="R53" s="24">
        <v>2279</v>
      </c>
      <c r="S53" s="24">
        <v>2279</v>
      </c>
      <c r="T53" s="24">
        <v>2279</v>
      </c>
      <c r="U53" s="24">
        <v>2279</v>
      </c>
      <c r="V53" s="24">
        <v>2279</v>
      </c>
      <c r="W53" s="24">
        <v>2279</v>
      </c>
      <c r="X53" s="24">
        <v>2279</v>
      </c>
      <c r="Y53" s="24">
        <v>2279</v>
      </c>
      <c r="Z53" s="24">
        <v>2279</v>
      </c>
      <c r="AA53" s="24">
        <v>2279</v>
      </c>
    </row>
    <row r="54" spans="1:27" s="27" customFormat="1" x14ac:dyDescent="0.25">
      <c r="A54" s="28" t="s">
        <v>133</v>
      </c>
      <c r="B54" s="28" t="s">
        <v>70</v>
      </c>
      <c r="C54" s="24">
        <v>3928.5299720764133</v>
      </c>
      <c r="D54" s="24">
        <v>4288.5351809721433</v>
      </c>
      <c r="E54" s="24">
        <v>4288.5358645844935</v>
      </c>
      <c r="F54" s="24">
        <v>4288.5557961312743</v>
      </c>
      <c r="G54" s="24">
        <v>4503.543084166824</v>
      </c>
      <c r="H54" s="24">
        <v>5623.8006904437325</v>
      </c>
      <c r="I54" s="24">
        <v>6043.0558516387518</v>
      </c>
      <c r="J54" s="24">
        <v>6320.0574051526219</v>
      </c>
      <c r="K54" s="24">
        <v>6320.1013468336123</v>
      </c>
      <c r="L54" s="24">
        <v>6321.0227353029613</v>
      </c>
      <c r="M54" s="24">
        <v>6321.022765838462</v>
      </c>
      <c r="N54" s="24">
        <v>7202.7258795938842</v>
      </c>
      <c r="O54" s="24">
        <v>8297.3791067932852</v>
      </c>
      <c r="P54" s="24">
        <v>8297.3793688189344</v>
      </c>
      <c r="Q54" s="24">
        <v>8297.3796093146047</v>
      </c>
      <c r="R54" s="24">
        <v>8297.3800534490747</v>
      </c>
      <c r="S54" s="24">
        <v>10501.731842652413</v>
      </c>
      <c r="T54" s="24">
        <v>10081.732862954821</v>
      </c>
      <c r="U54" s="24">
        <v>10081.734478013512</v>
      </c>
      <c r="V54" s="24">
        <v>9823.4404080747463</v>
      </c>
      <c r="W54" s="24">
        <v>9823.4424852493958</v>
      </c>
      <c r="X54" s="24">
        <v>11952.242735133777</v>
      </c>
      <c r="Y54" s="24">
        <v>11628.44276587075</v>
      </c>
      <c r="Z54" s="24">
        <v>11316.44283631219</v>
      </c>
      <c r="AA54" s="24">
        <v>10289.931855679395</v>
      </c>
    </row>
    <row r="55" spans="1:27" s="27" customFormat="1" x14ac:dyDescent="0.25">
      <c r="A55" s="28" t="s">
        <v>133</v>
      </c>
      <c r="B55" s="28" t="s">
        <v>69</v>
      </c>
      <c r="C55" s="24">
        <v>1096.5377496796191</v>
      </c>
      <c r="D55" s="24">
        <v>1096.5380834786292</v>
      </c>
      <c r="E55" s="24">
        <v>1096.5380845276793</v>
      </c>
      <c r="F55" s="24">
        <v>1096.538493411779</v>
      </c>
      <c r="G55" s="24">
        <v>1096.538646357079</v>
      </c>
      <c r="H55" s="24">
        <v>1476.5446116363792</v>
      </c>
      <c r="I55" s="24">
        <v>1945.0310723091791</v>
      </c>
      <c r="J55" s="24">
        <v>1945.0324829324779</v>
      </c>
      <c r="K55" s="24">
        <v>1945.0325692457782</v>
      </c>
      <c r="L55" s="24">
        <v>1945.032641137778</v>
      </c>
      <c r="M55" s="24">
        <v>1945.032642131378</v>
      </c>
      <c r="N55" s="24">
        <v>1945.0333832947792</v>
      </c>
      <c r="O55" s="24">
        <v>1945.0333840771791</v>
      </c>
      <c r="P55" s="24">
        <v>1945.0333843984793</v>
      </c>
      <c r="Q55" s="24">
        <v>3167.9190160323787</v>
      </c>
      <c r="R55" s="24">
        <v>3945.0353079367792</v>
      </c>
      <c r="S55" s="24">
        <v>4345.0288687487791</v>
      </c>
      <c r="T55" s="24">
        <v>4345.0288987487784</v>
      </c>
      <c r="U55" s="24">
        <v>4345.0294387487793</v>
      </c>
      <c r="V55" s="24">
        <v>4345.0294387487793</v>
      </c>
      <c r="W55" s="24">
        <v>6323.6971987487796</v>
      </c>
      <c r="X55" s="24">
        <v>6323.6979987487694</v>
      </c>
      <c r="Y55" s="24">
        <v>6323.7105987487794</v>
      </c>
      <c r="Z55" s="24">
        <v>6211.7105987487794</v>
      </c>
      <c r="AA55" s="24">
        <v>6198.1207981079096</v>
      </c>
    </row>
    <row r="56" spans="1:27" s="27" customFormat="1" x14ac:dyDescent="0.25">
      <c r="A56" s="28" t="s">
        <v>133</v>
      </c>
      <c r="B56" s="28" t="s">
        <v>36</v>
      </c>
      <c r="C56" s="24">
        <v>75.330684370406004</v>
      </c>
      <c r="D56" s="24">
        <v>375.33105211860601</v>
      </c>
      <c r="E56" s="24">
        <v>375.33105884330598</v>
      </c>
      <c r="F56" s="24">
        <v>375.331250158106</v>
      </c>
      <c r="G56" s="24">
        <v>375.33125971260597</v>
      </c>
      <c r="H56" s="24">
        <v>1797.503299923706</v>
      </c>
      <c r="I56" s="24">
        <v>1908.2489999236961</v>
      </c>
      <c r="J56" s="24">
        <v>1908.2490999237061</v>
      </c>
      <c r="K56" s="24">
        <v>1908.2490999237061</v>
      </c>
      <c r="L56" s="24">
        <v>1908.2490999237061</v>
      </c>
      <c r="M56" s="24">
        <v>1908.2490999237061</v>
      </c>
      <c r="N56" s="24">
        <v>1908.2490999237061</v>
      </c>
      <c r="O56" s="24">
        <v>1852.9191000000001</v>
      </c>
      <c r="P56" s="24">
        <v>1852.9191000000001</v>
      </c>
      <c r="Q56" s="24">
        <v>1852.9191000000001</v>
      </c>
      <c r="R56" s="24">
        <v>1852.9191000000001</v>
      </c>
      <c r="S56" s="24">
        <v>1852.9191000000001</v>
      </c>
      <c r="T56" s="24">
        <v>1852.9191000000001</v>
      </c>
      <c r="U56" s="24">
        <v>1852.9191000000001</v>
      </c>
      <c r="V56" s="24">
        <v>1852.9191000000001</v>
      </c>
      <c r="W56" s="24">
        <v>1852.9185</v>
      </c>
      <c r="X56" s="24">
        <v>1552.9181000000001</v>
      </c>
      <c r="Y56" s="24">
        <v>1552.9181000000001</v>
      </c>
      <c r="Z56" s="24">
        <v>1552.9179999999999</v>
      </c>
      <c r="AA56" s="24">
        <v>1552.9181000000001</v>
      </c>
    </row>
    <row r="57" spans="1:27" s="27" customFormat="1" x14ac:dyDescent="0.25">
      <c r="A57" s="28" t="s">
        <v>133</v>
      </c>
      <c r="B57" s="28" t="s">
        <v>74</v>
      </c>
      <c r="C57" s="24">
        <v>0</v>
      </c>
      <c r="D57" s="24">
        <v>0</v>
      </c>
      <c r="E57" s="24">
        <v>0</v>
      </c>
      <c r="F57" s="24">
        <v>3.0579131999999998E-3</v>
      </c>
      <c r="G57" s="24">
        <v>3.0643020000000001E-3</v>
      </c>
      <c r="H57" s="24">
        <v>3.1200503000000002E-3</v>
      </c>
      <c r="I57" s="24">
        <v>7.54975099999999E-3</v>
      </c>
      <c r="J57" s="24">
        <v>7.5656919999999997E-3</v>
      </c>
      <c r="K57" s="24">
        <v>7.6077376E-3</v>
      </c>
      <c r="L57" s="24">
        <v>1.2354268999999999E-2</v>
      </c>
      <c r="M57" s="24">
        <v>1.2372957E-2</v>
      </c>
      <c r="N57" s="24">
        <v>193.97359</v>
      </c>
      <c r="O57" s="24">
        <v>193.97370000000001</v>
      </c>
      <c r="P57" s="24">
        <v>193.97371999999999</v>
      </c>
      <c r="Q57" s="24">
        <v>338.46447999999998</v>
      </c>
      <c r="R57" s="24">
        <v>338.46454</v>
      </c>
      <c r="S57" s="24">
        <v>566.88042999999902</v>
      </c>
      <c r="T57" s="24">
        <v>566.88049999999998</v>
      </c>
      <c r="U57" s="24">
        <v>566.88054999999997</v>
      </c>
      <c r="V57" s="24">
        <v>566.88059999999996</v>
      </c>
      <c r="W57" s="24">
        <v>1938.8479</v>
      </c>
      <c r="X57" s="24">
        <v>1938.8483000000001</v>
      </c>
      <c r="Y57" s="24">
        <v>1938.8485000000001</v>
      </c>
      <c r="Z57" s="24">
        <v>2099.7521999999999</v>
      </c>
      <c r="AA57" s="24">
        <v>2099.7521999999999</v>
      </c>
    </row>
    <row r="58" spans="1:27" s="27" customFormat="1" x14ac:dyDescent="0.25">
      <c r="A58" s="28" t="s">
        <v>133</v>
      </c>
      <c r="B58" s="28" t="s">
        <v>56</v>
      </c>
      <c r="C58" s="24">
        <v>21.299999237060501</v>
      </c>
      <c r="D58" s="24">
        <v>39.299999237060497</v>
      </c>
      <c r="E58" s="24">
        <v>124.699996948242</v>
      </c>
      <c r="F58" s="24">
        <v>240.5</v>
      </c>
      <c r="G58" s="24">
        <v>387.5</v>
      </c>
      <c r="H58" s="24">
        <v>568.5</v>
      </c>
      <c r="I58" s="24">
        <v>787</v>
      </c>
      <c r="J58" s="24">
        <v>1024.80004882812</v>
      </c>
      <c r="K58" s="24">
        <v>1297.19995117187</v>
      </c>
      <c r="L58" s="24">
        <v>1508.40002441406</v>
      </c>
      <c r="M58" s="24">
        <v>1741.80004882812</v>
      </c>
      <c r="N58" s="24">
        <v>1990.90002441406</v>
      </c>
      <c r="O58" s="24">
        <v>2255</v>
      </c>
      <c r="P58" s="24">
        <v>2511.5</v>
      </c>
      <c r="Q58" s="24">
        <v>2773.69995117187</v>
      </c>
      <c r="R58" s="24">
        <v>2913</v>
      </c>
      <c r="S58" s="24">
        <v>3058.60009765625</v>
      </c>
      <c r="T58" s="24">
        <v>3207.30004882812</v>
      </c>
      <c r="U58" s="24">
        <v>3364.19995117187</v>
      </c>
      <c r="V58" s="24">
        <v>3523.5</v>
      </c>
      <c r="W58" s="24">
        <v>3687.89990234375</v>
      </c>
      <c r="X58" s="24">
        <v>3855.5</v>
      </c>
      <c r="Y58" s="24">
        <v>4029.39990234375</v>
      </c>
      <c r="Z58" s="24">
        <v>4209.10009765625</v>
      </c>
      <c r="AA58" s="24">
        <v>4396.39990234375</v>
      </c>
    </row>
    <row r="59" spans="1:27" s="27" customFormat="1" x14ac:dyDescent="0.25">
      <c r="A59" s="33" t="s">
        <v>139</v>
      </c>
      <c r="B59" s="33"/>
      <c r="C59" s="30">
        <v>14479.068090665211</v>
      </c>
      <c r="D59" s="30">
        <v>14839.074361637704</v>
      </c>
      <c r="E59" s="30">
        <v>14839.075049356352</v>
      </c>
      <c r="F59" s="30">
        <v>13376.042497334154</v>
      </c>
      <c r="G59" s="30">
        <v>12335.689317826644</v>
      </c>
      <c r="H59" s="30">
        <v>12851.364074366778</v>
      </c>
      <c r="I59" s="30">
        <v>13000.755736236231</v>
      </c>
      <c r="J59" s="30">
        <v>12944.119105993501</v>
      </c>
      <c r="K59" s="30">
        <v>12944.163139293891</v>
      </c>
      <c r="L59" s="30">
        <v>12945.084653065298</v>
      </c>
      <c r="M59" s="30">
        <v>12945.084690148769</v>
      </c>
      <c r="N59" s="30">
        <v>13826.788734725364</v>
      </c>
      <c r="O59" s="30">
        <v>14751.442094694114</v>
      </c>
      <c r="P59" s="30">
        <v>14751.442366869813</v>
      </c>
      <c r="Q59" s="30">
        <v>15974.328277334622</v>
      </c>
      <c r="R59" s="30">
        <v>16751.445096750253</v>
      </c>
      <c r="S59" s="30">
        <v>19355.794920987792</v>
      </c>
      <c r="T59" s="30">
        <v>18935.7956494545</v>
      </c>
      <c r="U59" s="30">
        <v>17995.797818231193</v>
      </c>
      <c r="V59" s="30">
        <v>17737.503760100124</v>
      </c>
      <c r="W59" s="30">
        <v>19716.180843531976</v>
      </c>
      <c r="X59" s="30">
        <v>21750.981904883247</v>
      </c>
      <c r="Y59" s="30">
        <v>21427.194604880031</v>
      </c>
      <c r="Z59" s="30">
        <v>22257.883994678868</v>
      </c>
      <c r="AA59" s="30">
        <v>21217.765381856007</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709</v>
      </c>
      <c r="D64" s="24">
        <v>709.00028857857001</v>
      </c>
      <c r="E64" s="24">
        <v>529.00035751287999</v>
      </c>
      <c r="F64" s="24">
        <v>529.00038764218004</v>
      </c>
      <c r="G64" s="24">
        <v>529.00042372345001</v>
      </c>
      <c r="H64" s="24">
        <v>529.00042395428</v>
      </c>
      <c r="I64" s="24">
        <v>529.00042927317998</v>
      </c>
      <c r="J64" s="24">
        <v>529.00043624275997</v>
      </c>
      <c r="K64" s="24">
        <v>529.00044700549995</v>
      </c>
      <c r="L64" s="24">
        <v>529.00046509270999</v>
      </c>
      <c r="M64" s="24">
        <v>529.00046553180005</v>
      </c>
      <c r="N64" s="24">
        <v>529.0005489957</v>
      </c>
      <c r="O64" s="24">
        <v>529.00055123849995</v>
      </c>
      <c r="P64" s="24">
        <v>529.00058741827002</v>
      </c>
      <c r="Q64" s="24">
        <v>529.00065520680005</v>
      </c>
      <c r="R64" s="24">
        <v>529.00065637429998</v>
      </c>
      <c r="S64" s="24">
        <v>1.0836539000000001E-3</v>
      </c>
      <c r="T64" s="24">
        <v>1.0838550000000001E-3</v>
      </c>
      <c r="U64" s="24">
        <v>1.0865418E-3</v>
      </c>
      <c r="V64" s="24">
        <v>1.087396E-3</v>
      </c>
      <c r="W64" s="24">
        <v>1.3846037999999999E-3</v>
      </c>
      <c r="X64" s="24">
        <v>1.3881194000000001E-3</v>
      </c>
      <c r="Y64" s="24">
        <v>1.4346261999999999E-3</v>
      </c>
      <c r="Z64" s="24">
        <v>1.4350382999999999E-3</v>
      </c>
      <c r="AA64" s="24">
        <v>1.4352725E-3</v>
      </c>
    </row>
    <row r="65" spans="1:27" s="27" customFormat="1" x14ac:dyDescent="0.25">
      <c r="A65" s="28" t="s">
        <v>134</v>
      </c>
      <c r="B65" s="28" t="s">
        <v>32</v>
      </c>
      <c r="C65" s="24">
        <v>920</v>
      </c>
      <c r="D65" s="24">
        <v>800</v>
      </c>
      <c r="E65" s="24">
        <v>800</v>
      </c>
      <c r="F65" s="24">
        <v>800</v>
      </c>
      <c r="G65" s="24">
        <v>800</v>
      </c>
      <c r="H65" s="24">
        <v>800</v>
      </c>
      <c r="I65" s="24">
        <v>800</v>
      </c>
      <c r="J65" s="24">
        <v>800</v>
      </c>
      <c r="K65" s="24">
        <v>800</v>
      </c>
      <c r="L65" s="24">
        <v>800</v>
      </c>
      <c r="M65" s="24">
        <v>800</v>
      </c>
      <c r="N65" s="24">
        <v>800</v>
      </c>
      <c r="O65" s="24">
        <v>800</v>
      </c>
      <c r="P65" s="24">
        <v>800</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1287.6403819078503</v>
      </c>
      <c r="D66" s="24">
        <v>1287.6403914129503</v>
      </c>
      <c r="E66" s="24">
        <v>1287.6404260256702</v>
      </c>
      <c r="F66" s="24">
        <v>1287.6404463636002</v>
      </c>
      <c r="G66" s="24">
        <v>1287.6404943807502</v>
      </c>
      <c r="H66" s="24">
        <v>1287.6405092891102</v>
      </c>
      <c r="I66" s="24">
        <v>1287.6405435262102</v>
      </c>
      <c r="J66" s="24">
        <v>1287.6405590607903</v>
      </c>
      <c r="K66" s="24">
        <v>1287.6405850195504</v>
      </c>
      <c r="L66" s="24">
        <v>881.6406253267204</v>
      </c>
      <c r="M66" s="24">
        <v>881.64065417298036</v>
      </c>
      <c r="N66" s="24">
        <v>647.3008288798103</v>
      </c>
      <c r="O66" s="24">
        <v>647.30083499846035</v>
      </c>
      <c r="P66" s="24">
        <v>647.30084404052036</v>
      </c>
      <c r="Q66" s="24">
        <v>567.30185150856028</v>
      </c>
      <c r="R66" s="24">
        <v>567.30186206466033</v>
      </c>
      <c r="S66" s="24">
        <v>856.86159923706032</v>
      </c>
      <c r="T66" s="24">
        <v>856.86159923706032</v>
      </c>
      <c r="U66" s="24">
        <v>856.86159923706032</v>
      </c>
      <c r="V66" s="24">
        <v>856.86164923706031</v>
      </c>
      <c r="W66" s="24">
        <v>912.64954923706034</v>
      </c>
      <c r="X66" s="24">
        <v>912.64957923706038</v>
      </c>
      <c r="Y66" s="24">
        <v>2693.3980992370607</v>
      </c>
      <c r="Z66" s="24">
        <v>2613.3043992370604</v>
      </c>
      <c r="AA66" s="24">
        <v>2613.3043992370604</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2158.7600135803182</v>
      </c>
      <c r="D68" s="24">
        <v>2368.7685386877884</v>
      </c>
      <c r="E68" s="24">
        <v>2368.7716444045982</v>
      </c>
      <c r="F68" s="24">
        <v>2368.7816169433186</v>
      </c>
      <c r="G68" s="24">
        <v>2369.3528862018784</v>
      </c>
      <c r="H68" s="24">
        <v>3187.4361872277182</v>
      </c>
      <c r="I68" s="24">
        <v>3187.4366514391186</v>
      </c>
      <c r="J68" s="24">
        <v>3423.7581449758177</v>
      </c>
      <c r="K68" s="24">
        <v>3582.7392063860598</v>
      </c>
      <c r="L68" s="24">
        <v>3536.74111765516</v>
      </c>
      <c r="M68" s="24">
        <v>3536.7411683822602</v>
      </c>
      <c r="N68" s="24">
        <v>3979.3298932817593</v>
      </c>
      <c r="O68" s="24">
        <v>3787.7292873189181</v>
      </c>
      <c r="P68" s="24">
        <v>3787.7299655489182</v>
      </c>
      <c r="Q68" s="24">
        <v>3775.4231360884392</v>
      </c>
      <c r="R68" s="24">
        <v>3590.6236201712823</v>
      </c>
      <c r="S68" s="24">
        <v>3799.9576522706807</v>
      </c>
      <c r="T68" s="24">
        <v>4194.3969538786805</v>
      </c>
      <c r="U68" s="24">
        <v>4441.8386332914415</v>
      </c>
      <c r="V68" s="24">
        <v>4470.1371882510421</v>
      </c>
      <c r="W68" s="24">
        <v>4595.6293208073421</v>
      </c>
      <c r="X68" s="24">
        <v>4735.5280576774421</v>
      </c>
      <c r="Y68" s="24">
        <v>4826.6639048510897</v>
      </c>
      <c r="Z68" s="24">
        <v>5099.5899461149884</v>
      </c>
      <c r="AA68" s="24">
        <v>4828.872281632056</v>
      </c>
    </row>
    <row r="69" spans="1:27" s="27" customFormat="1" x14ac:dyDescent="0.25">
      <c r="A69" s="28" t="s">
        <v>134</v>
      </c>
      <c r="B69" s="28" t="s">
        <v>69</v>
      </c>
      <c r="C69" s="24">
        <v>378.00215691784001</v>
      </c>
      <c r="D69" s="24">
        <v>457.20217111544207</v>
      </c>
      <c r="E69" s="24">
        <v>457.20257519032202</v>
      </c>
      <c r="F69" s="24">
        <v>457.20314812627208</v>
      </c>
      <c r="G69" s="24">
        <v>457.20390196465206</v>
      </c>
      <c r="H69" s="24">
        <v>457.22538684029206</v>
      </c>
      <c r="I69" s="24">
        <v>586.53376224944111</v>
      </c>
      <c r="J69" s="24">
        <v>648.49060351614207</v>
      </c>
      <c r="K69" s="24">
        <v>648.49063247254207</v>
      </c>
      <c r="L69" s="24">
        <v>670.45925099264218</v>
      </c>
      <c r="M69" s="24">
        <v>670.45926234414208</v>
      </c>
      <c r="N69" s="24">
        <v>1298.3027950597423</v>
      </c>
      <c r="O69" s="24">
        <v>1327.036948192042</v>
      </c>
      <c r="P69" s="24">
        <v>1327.0369911283422</v>
      </c>
      <c r="Q69" s="24">
        <v>1327.0370042555421</v>
      </c>
      <c r="R69" s="24">
        <v>1327.0370538038419</v>
      </c>
      <c r="S69" s="24">
        <v>1457.2184993210419</v>
      </c>
      <c r="T69" s="24">
        <v>1457.2185557635421</v>
      </c>
      <c r="U69" s="24">
        <v>1457.2187501998419</v>
      </c>
      <c r="V69" s="24">
        <v>1457.2190345552422</v>
      </c>
      <c r="W69" s="24">
        <v>1457.2215531179418</v>
      </c>
      <c r="X69" s="24">
        <v>1513.3058291939419</v>
      </c>
      <c r="Y69" s="24">
        <v>1665.4087504195422</v>
      </c>
      <c r="Z69" s="24">
        <v>1530.4088189295419</v>
      </c>
      <c r="AA69" s="24">
        <v>1530.408908730042</v>
      </c>
    </row>
    <row r="70" spans="1:27" s="27" customFormat="1" x14ac:dyDescent="0.25">
      <c r="A70" s="28" t="s">
        <v>134</v>
      </c>
      <c r="B70" s="28" t="s">
        <v>36</v>
      </c>
      <c r="C70" s="24">
        <v>165.0006897305</v>
      </c>
      <c r="D70" s="24">
        <v>165.00081808589999</v>
      </c>
      <c r="E70" s="24">
        <v>165.00092936587001</v>
      </c>
      <c r="F70" s="24">
        <v>165.00093772540001</v>
      </c>
      <c r="G70" s="24">
        <v>165.00115019789999</v>
      </c>
      <c r="H70" s="24">
        <v>639.09343999999999</v>
      </c>
      <c r="I70" s="24">
        <v>841.63580000000002</v>
      </c>
      <c r="J70" s="24">
        <v>841.63585999999998</v>
      </c>
      <c r="K70" s="24">
        <v>841.63589999999999</v>
      </c>
      <c r="L70" s="24">
        <v>811.63589999999999</v>
      </c>
      <c r="M70" s="24">
        <v>811.63599999999997</v>
      </c>
      <c r="N70" s="24">
        <v>811.63599999999997</v>
      </c>
      <c r="O70" s="24">
        <v>811.63599999999997</v>
      </c>
      <c r="P70" s="24">
        <v>786.63599999999997</v>
      </c>
      <c r="Q70" s="24">
        <v>786.63599999999997</v>
      </c>
      <c r="R70" s="24">
        <v>786.63599999999997</v>
      </c>
      <c r="S70" s="24">
        <v>786.63599999999997</v>
      </c>
      <c r="T70" s="24">
        <v>786.63599999999997</v>
      </c>
      <c r="U70" s="24">
        <v>786.63599999999997</v>
      </c>
      <c r="V70" s="24">
        <v>786.63599999999997</v>
      </c>
      <c r="W70" s="24">
        <v>786.63549999999998</v>
      </c>
      <c r="X70" s="24">
        <v>786.6354</v>
      </c>
      <c r="Y70" s="24">
        <v>786.63530000000003</v>
      </c>
      <c r="Z70" s="24">
        <v>786.6354</v>
      </c>
      <c r="AA70" s="24">
        <v>776.63525000000004</v>
      </c>
    </row>
    <row r="71" spans="1:27" s="27" customFormat="1" x14ac:dyDescent="0.25">
      <c r="A71" s="28" t="s">
        <v>134</v>
      </c>
      <c r="B71" s="28" t="s">
        <v>74</v>
      </c>
      <c r="C71" s="24">
        <v>0</v>
      </c>
      <c r="D71" s="24">
        <v>0</v>
      </c>
      <c r="E71" s="24">
        <v>0</v>
      </c>
      <c r="F71" s="24">
        <v>9.5033616999999995E-4</v>
      </c>
      <c r="G71" s="24">
        <v>1.1783981E-3</v>
      </c>
      <c r="H71" s="24">
        <v>1.3141766E-3</v>
      </c>
      <c r="I71" s="24">
        <v>1.5958869E-3</v>
      </c>
      <c r="J71" s="24">
        <v>1.6238514000000001E-3</v>
      </c>
      <c r="K71" s="24">
        <v>1.6917693E-3</v>
      </c>
      <c r="L71" s="24">
        <v>1.9716425000000002E-3</v>
      </c>
      <c r="M71" s="24">
        <v>2.0739999999999999E-3</v>
      </c>
      <c r="N71" s="24">
        <v>2.8302213000000001E-3</v>
      </c>
      <c r="O71" s="24">
        <v>2.8538090000000001E-3</v>
      </c>
      <c r="P71" s="24">
        <v>2.8689203000000002E-3</v>
      </c>
      <c r="Q71" s="24">
        <v>4.3269659999999998E-3</v>
      </c>
      <c r="R71" s="24">
        <v>4.3858020000000003E-3</v>
      </c>
      <c r="S71" s="24">
        <v>5.7441489999999996E-3</v>
      </c>
      <c r="T71" s="24">
        <v>5.7667852E-3</v>
      </c>
      <c r="U71" s="24">
        <v>5.7900766999999997E-3</v>
      </c>
      <c r="V71" s="24">
        <v>5.8317949999999999E-3</v>
      </c>
      <c r="W71" s="24">
        <v>8.5135519999999902E-3</v>
      </c>
      <c r="X71" s="24">
        <v>8.5951580000000003E-3</v>
      </c>
      <c r="Y71" s="24">
        <v>8.6346819999999994E-3</v>
      </c>
      <c r="Z71" s="24">
        <v>1.05576719999999E-2</v>
      </c>
      <c r="AA71" s="24">
        <v>1.05687855E-2</v>
      </c>
    </row>
    <row r="72" spans="1:27" s="27" customFormat="1" x14ac:dyDescent="0.25">
      <c r="A72" s="28" t="s">
        <v>134</v>
      </c>
      <c r="B72" s="28" t="s">
        <v>56</v>
      </c>
      <c r="C72" s="24">
        <v>19.100000381469702</v>
      </c>
      <c r="D72" s="24">
        <v>37.400001525878899</v>
      </c>
      <c r="E72" s="24">
        <v>64</v>
      </c>
      <c r="F72" s="24">
        <v>100.900001525878</v>
      </c>
      <c r="G72" s="24">
        <v>139</v>
      </c>
      <c r="H72" s="24">
        <v>181.30000305175699</v>
      </c>
      <c r="I72" s="24">
        <v>233.19999694824199</v>
      </c>
      <c r="J72" s="24">
        <v>295.70001220703102</v>
      </c>
      <c r="K72" s="24">
        <v>367.70001220703102</v>
      </c>
      <c r="L72" s="24">
        <v>418.79998779296801</v>
      </c>
      <c r="M72" s="24">
        <v>476.5</v>
      </c>
      <c r="N72" s="24">
        <v>537.79998779296795</v>
      </c>
      <c r="O72" s="24">
        <v>602.5</v>
      </c>
      <c r="P72" s="24">
        <v>656.40002441406205</v>
      </c>
      <c r="Q72" s="24">
        <v>712.59997558593705</v>
      </c>
      <c r="R72" s="24">
        <v>743.79998779296795</v>
      </c>
      <c r="S72" s="24">
        <v>776.59997558593705</v>
      </c>
      <c r="T72" s="24">
        <v>809.5</v>
      </c>
      <c r="U72" s="24">
        <v>844.20001220703102</v>
      </c>
      <c r="V72" s="24">
        <v>879.79998779296795</v>
      </c>
      <c r="W72" s="24">
        <v>916.09997558593705</v>
      </c>
      <c r="X72" s="24">
        <v>953.70001220703102</v>
      </c>
      <c r="Y72" s="24">
        <v>992.29998779296795</v>
      </c>
      <c r="Z72" s="24">
        <v>1032.69995117187</v>
      </c>
      <c r="AA72" s="24">
        <v>1074.19995117187</v>
      </c>
    </row>
    <row r="73" spans="1:27" s="27" customFormat="1" x14ac:dyDescent="0.25">
      <c r="A73" s="33" t="s">
        <v>139</v>
      </c>
      <c r="B73" s="33"/>
      <c r="C73" s="30">
        <v>5453.402552406008</v>
      </c>
      <c r="D73" s="30">
        <v>5622.6113897947507</v>
      </c>
      <c r="E73" s="30">
        <v>5442.6150031334701</v>
      </c>
      <c r="F73" s="30">
        <v>5442.6255990753716</v>
      </c>
      <c r="G73" s="30">
        <v>5443.1977062707301</v>
      </c>
      <c r="H73" s="30">
        <v>6261.3025073114013</v>
      </c>
      <c r="I73" s="30">
        <v>6390.6113864879499</v>
      </c>
      <c r="J73" s="30">
        <v>6688.8897437955093</v>
      </c>
      <c r="K73" s="30">
        <v>6847.870870883653</v>
      </c>
      <c r="L73" s="30">
        <v>6417.8414590672328</v>
      </c>
      <c r="M73" s="30">
        <v>6417.8415504311834</v>
      </c>
      <c r="N73" s="30">
        <v>7253.9340662170125</v>
      </c>
      <c r="O73" s="30">
        <v>7091.0676217479213</v>
      </c>
      <c r="P73" s="30">
        <v>7091.068388136051</v>
      </c>
      <c r="Q73" s="30">
        <v>6198.7626470593423</v>
      </c>
      <c r="R73" s="30">
        <v>6013.9631924140849</v>
      </c>
      <c r="S73" s="30">
        <v>6114.0388344826833</v>
      </c>
      <c r="T73" s="30">
        <v>6508.4781927342829</v>
      </c>
      <c r="U73" s="30">
        <v>6755.9200692701434</v>
      </c>
      <c r="V73" s="30">
        <v>6784.218959439344</v>
      </c>
      <c r="W73" s="30">
        <v>6965.5018077661443</v>
      </c>
      <c r="X73" s="30">
        <v>7161.4848542278451</v>
      </c>
      <c r="Y73" s="30">
        <v>9185.4721891338922</v>
      </c>
      <c r="Z73" s="30">
        <v>9243.3045993198903</v>
      </c>
      <c r="AA73" s="30">
        <v>8972.5870248716583</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208</v>
      </c>
      <c r="D78" s="24">
        <v>208.00020362686001</v>
      </c>
      <c r="E78" s="24">
        <v>208.0002770904</v>
      </c>
      <c r="F78" s="24">
        <v>208.00027772627001</v>
      </c>
      <c r="G78" s="24">
        <v>208.00027776339999</v>
      </c>
      <c r="H78" s="24">
        <v>208.00027842842999</v>
      </c>
      <c r="I78" s="24">
        <v>208.00027864783999</v>
      </c>
      <c r="J78" s="24">
        <v>208.00040076400001</v>
      </c>
      <c r="K78" s="24">
        <v>208.00042393198001</v>
      </c>
      <c r="L78" s="24">
        <v>208.00052019936001</v>
      </c>
      <c r="M78" s="24">
        <v>208.00052065189999</v>
      </c>
      <c r="N78" s="24">
        <v>208.00062976794999</v>
      </c>
      <c r="O78" s="24">
        <v>208.00063028970001</v>
      </c>
      <c r="P78" s="24">
        <v>208.0006307248</v>
      </c>
      <c r="Q78" s="24">
        <v>208.00063089939999</v>
      </c>
      <c r="R78" s="24">
        <v>208.00063124723999</v>
      </c>
      <c r="S78" s="24">
        <v>208.00094797736</v>
      </c>
      <c r="T78" s="24">
        <v>208.00094838084999</v>
      </c>
      <c r="U78" s="24">
        <v>208.00095335060001</v>
      </c>
      <c r="V78" s="24">
        <v>208.00095355586001</v>
      </c>
      <c r="W78" s="24">
        <v>208.0012642376</v>
      </c>
      <c r="X78" s="24">
        <v>208.00126533150001</v>
      </c>
      <c r="Y78" s="24">
        <v>208.00126824469999</v>
      </c>
      <c r="Z78" s="24">
        <v>208.00127076530001</v>
      </c>
      <c r="AA78" s="24">
        <v>208.0012711469</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178.00037534879999</v>
      </c>
      <c r="D80" s="24">
        <v>178.0003785202</v>
      </c>
      <c r="E80" s="24">
        <v>178.00040992616999</v>
      </c>
      <c r="F80" s="24">
        <v>178.00043331822999</v>
      </c>
      <c r="G80" s="24">
        <v>178.00044449646001</v>
      </c>
      <c r="H80" s="24">
        <v>178.00046744510001</v>
      </c>
      <c r="I80" s="24">
        <v>178.00049485779999</v>
      </c>
      <c r="J80" s="24">
        <v>178.00054574789999</v>
      </c>
      <c r="K80" s="24">
        <v>178.00057673730001</v>
      </c>
      <c r="L80" s="24">
        <v>178.00063166679999</v>
      </c>
      <c r="M80" s="24">
        <v>178.00066681195</v>
      </c>
      <c r="N80" s="24">
        <v>178.000801233</v>
      </c>
      <c r="O80" s="24">
        <v>178.000809022</v>
      </c>
      <c r="P80" s="24">
        <v>178.00084685395001</v>
      </c>
      <c r="Q80" s="24">
        <v>178.00095785932999</v>
      </c>
      <c r="R80" s="24">
        <v>178.0009692312</v>
      </c>
      <c r="S80" s="24">
        <v>178.005646826</v>
      </c>
      <c r="T80" s="24">
        <v>178.00565061349999</v>
      </c>
      <c r="U80" s="24">
        <v>178.00565792500001</v>
      </c>
      <c r="V80" s="24">
        <v>58.005666318000003</v>
      </c>
      <c r="W80" s="24">
        <v>230.24323999999999</v>
      </c>
      <c r="X80" s="24">
        <v>230.24323999999999</v>
      </c>
      <c r="Y80" s="24">
        <v>230.24327</v>
      </c>
      <c r="Z80" s="24">
        <v>475.50342000000001</v>
      </c>
      <c r="AA80" s="24">
        <v>475.50342000000001</v>
      </c>
    </row>
    <row r="81" spans="1:27" s="27" customFormat="1" x14ac:dyDescent="0.25">
      <c r="A81" s="28" t="s">
        <v>135</v>
      </c>
      <c r="B81" s="28" t="s">
        <v>66</v>
      </c>
      <c r="C81" s="24">
        <v>2176.5000038146973</v>
      </c>
      <c r="D81" s="24">
        <v>2176.5000038146973</v>
      </c>
      <c r="E81" s="24">
        <v>2176.5000038146973</v>
      </c>
      <c r="F81" s="24">
        <v>2176.5000038146973</v>
      </c>
      <c r="G81" s="24">
        <v>2176.5000038146973</v>
      </c>
      <c r="H81" s="24">
        <v>2176.5000038146973</v>
      </c>
      <c r="I81" s="24">
        <v>2176.5000038146973</v>
      </c>
      <c r="J81" s="24">
        <v>2176.5000038146973</v>
      </c>
      <c r="K81" s="24">
        <v>2176.5000038146973</v>
      </c>
      <c r="L81" s="24">
        <v>2176.5000038146973</v>
      </c>
      <c r="M81" s="24">
        <v>2176.5000038146973</v>
      </c>
      <c r="N81" s="24">
        <v>2176.5000038146973</v>
      </c>
      <c r="O81" s="24">
        <v>2176.5000038146973</v>
      </c>
      <c r="P81" s="24">
        <v>2176.5000038146973</v>
      </c>
      <c r="Q81" s="24">
        <v>2176.5000038146973</v>
      </c>
      <c r="R81" s="24">
        <v>2176.5000038146973</v>
      </c>
      <c r="S81" s="24">
        <v>2176.5000038146973</v>
      </c>
      <c r="T81" s="24">
        <v>2176.5000038146973</v>
      </c>
      <c r="U81" s="24">
        <v>2176.5000038146973</v>
      </c>
      <c r="V81" s="24">
        <v>2176.5000038146973</v>
      </c>
      <c r="W81" s="24">
        <v>2176.5000038146973</v>
      </c>
      <c r="X81" s="24">
        <v>2176.5000038146973</v>
      </c>
      <c r="Y81" s="24">
        <v>2176.5000038146973</v>
      </c>
      <c r="Z81" s="24">
        <v>2176.5000038146973</v>
      </c>
      <c r="AA81" s="24">
        <v>2176.5000038146973</v>
      </c>
    </row>
    <row r="82" spans="1:27" s="27" customFormat="1" x14ac:dyDescent="0.25">
      <c r="A82" s="28" t="s">
        <v>135</v>
      </c>
      <c r="B82" s="28" t="s">
        <v>70</v>
      </c>
      <c r="C82" s="24">
        <v>573.20000457763604</v>
      </c>
      <c r="D82" s="24">
        <v>712.08892392303494</v>
      </c>
      <c r="E82" s="24">
        <v>929.49859685893614</v>
      </c>
      <c r="F82" s="24">
        <v>1053.2088164908359</v>
      </c>
      <c r="G82" s="24">
        <v>1128.7558283814362</v>
      </c>
      <c r="H82" s="24">
        <v>1267.6422202851361</v>
      </c>
      <c r="I82" s="24">
        <v>1406.5312246591359</v>
      </c>
      <c r="J82" s="24">
        <v>2018.5914761356362</v>
      </c>
      <c r="K82" s="24">
        <v>2223.6135346331348</v>
      </c>
      <c r="L82" s="24">
        <v>2645.8626915953359</v>
      </c>
      <c r="M82" s="24">
        <v>2645.862879175636</v>
      </c>
      <c r="N82" s="24">
        <v>2794.6858475796362</v>
      </c>
      <c r="O82" s="24">
        <v>2794.6858782870358</v>
      </c>
      <c r="P82" s="24">
        <v>2794.685919346236</v>
      </c>
      <c r="Q82" s="24">
        <v>2794.6859248693363</v>
      </c>
      <c r="R82" s="24">
        <v>2794.6859958388359</v>
      </c>
      <c r="S82" s="24">
        <v>2794.6861683591355</v>
      </c>
      <c r="T82" s="24">
        <v>2933.5752118720361</v>
      </c>
      <c r="U82" s="24">
        <v>2998.2003547866352</v>
      </c>
      <c r="V82" s="24">
        <v>2998.2003625123352</v>
      </c>
      <c r="W82" s="24">
        <v>2998.200458215636</v>
      </c>
      <c r="X82" s="24">
        <v>2998.2010142129357</v>
      </c>
      <c r="Y82" s="24">
        <v>2998.2010460466358</v>
      </c>
      <c r="Z82" s="24">
        <v>2844.6011074475214</v>
      </c>
      <c r="AA82" s="24">
        <v>2844.601243389121</v>
      </c>
    </row>
    <row r="83" spans="1:27" s="27" customFormat="1" x14ac:dyDescent="0.25">
      <c r="A83" s="28" t="s">
        <v>135</v>
      </c>
      <c r="B83" s="28" t="s">
        <v>69</v>
      </c>
      <c r="C83" s="24">
        <v>3.1347671999999997E-4</v>
      </c>
      <c r="D83" s="24">
        <v>3.4820092999999998E-4</v>
      </c>
      <c r="E83" s="24">
        <v>3.5323252000000002E-4</v>
      </c>
      <c r="F83" s="24">
        <v>4.1296455000000001E-4</v>
      </c>
      <c r="G83" s="24">
        <v>6.0150766999999996E-4</v>
      </c>
      <c r="H83" s="24">
        <v>3.6579282E-3</v>
      </c>
      <c r="I83" s="24">
        <v>3.7362350000000001E-3</v>
      </c>
      <c r="J83" s="24">
        <v>3.7541359999999999E-3</v>
      </c>
      <c r="K83" s="24">
        <v>3.7554073999999998E-3</v>
      </c>
      <c r="L83" s="24">
        <v>3.7569229999999901E-3</v>
      </c>
      <c r="M83" s="24">
        <v>3.801909E-3</v>
      </c>
      <c r="N83" s="24">
        <v>5.7173479999999997E-3</v>
      </c>
      <c r="O83" s="24">
        <v>5.7179880000000002E-3</v>
      </c>
      <c r="P83" s="24">
        <v>5.7182781999999899E-3</v>
      </c>
      <c r="Q83" s="24">
        <v>5.7185350000000003E-3</v>
      </c>
      <c r="R83" s="24">
        <v>5.7189769999999897E-3</v>
      </c>
      <c r="S83" s="24">
        <v>1.4725264</v>
      </c>
      <c r="T83" s="24">
        <v>1.4725284999999999</v>
      </c>
      <c r="U83" s="24">
        <v>149.99997999999999</v>
      </c>
      <c r="V83" s="24">
        <v>149.99997999999999</v>
      </c>
      <c r="W83" s="24">
        <v>150</v>
      </c>
      <c r="X83" s="24">
        <v>150</v>
      </c>
      <c r="Y83" s="24">
        <v>150</v>
      </c>
      <c r="Z83" s="24">
        <v>150</v>
      </c>
      <c r="AA83" s="24">
        <v>150</v>
      </c>
    </row>
    <row r="84" spans="1:27" s="27" customFormat="1" x14ac:dyDescent="0.25">
      <c r="A84" s="28" t="s">
        <v>135</v>
      </c>
      <c r="B84" s="28" t="s">
        <v>36</v>
      </c>
      <c r="C84" s="24">
        <v>6.0120900000000001E-4</v>
      </c>
      <c r="D84" s="24">
        <v>7.5714353999999995E-4</v>
      </c>
      <c r="E84" s="24">
        <v>7.9096979999999895E-4</v>
      </c>
      <c r="F84" s="24">
        <v>8.3841936000000005E-4</v>
      </c>
      <c r="G84" s="24">
        <v>9.9997789999999899E-4</v>
      </c>
      <c r="H84" s="24">
        <v>5.1837508000000003E-3</v>
      </c>
      <c r="I84" s="24">
        <v>5.4709600000000004E-3</v>
      </c>
      <c r="J84" s="24">
        <v>1.6337483999999999E-2</v>
      </c>
      <c r="K84" s="24">
        <v>1.6419934000000001E-2</v>
      </c>
      <c r="L84" s="24">
        <v>1.6454193999999998E-2</v>
      </c>
      <c r="M84" s="24">
        <v>1.6477484000000001E-2</v>
      </c>
      <c r="N84" s="24">
        <v>1.6480153000000001E-2</v>
      </c>
      <c r="O84" s="24">
        <v>1.6480522000000001E-2</v>
      </c>
      <c r="P84" s="24">
        <v>1.6480666000000001E-2</v>
      </c>
      <c r="Q84" s="24">
        <v>1.6480746000000001E-2</v>
      </c>
      <c r="R84" s="24">
        <v>1.6480805000000001E-2</v>
      </c>
      <c r="S84" s="24">
        <v>1.6480887E-2</v>
      </c>
      <c r="T84" s="24">
        <v>1.6480999E-2</v>
      </c>
      <c r="U84" s="24">
        <v>1.6481257999999999E-2</v>
      </c>
      <c r="V84" s="24">
        <v>1.6483448000000001E-2</v>
      </c>
      <c r="W84" s="24">
        <v>1.5912731999999999E-2</v>
      </c>
      <c r="X84" s="24">
        <v>1.5799313999999998E-2</v>
      </c>
      <c r="Y84" s="24">
        <v>1.5821109E-2</v>
      </c>
      <c r="Z84" s="24">
        <v>1.5834805E-2</v>
      </c>
      <c r="AA84" s="24">
        <v>1.574936E-2</v>
      </c>
    </row>
    <row r="85" spans="1:27" s="27" customFormat="1" x14ac:dyDescent="0.25">
      <c r="A85" s="28" t="s">
        <v>135</v>
      </c>
      <c r="B85" s="28" t="s">
        <v>74</v>
      </c>
      <c r="C85" s="24">
        <v>0</v>
      </c>
      <c r="D85" s="24">
        <v>0</v>
      </c>
      <c r="E85" s="24">
        <v>0</v>
      </c>
      <c r="F85" s="24">
        <v>1.5111997E-3</v>
      </c>
      <c r="G85" s="24">
        <v>1.7009814E-3</v>
      </c>
      <c r="H85" s="24">
        <v>1.8635570999999899E-3</v>
      </c>
      <c r="I85" s="24">
        <v>1.9940714999999898E-3</v>
      </c>
      <c r="J85" s="24">
        <v>4.6371629999999997E-3</v>
      </c>
      <c r="K85" s="24">
        <v>4.8590134999999899E-3</v>
      </c>
      <c r="L85" s="24">
        <v>71.785769999999999</v>
      </c>
      <c r="M85" s="24">
        <v>81.90307</v>
      </c>
      <c r="N85" s="24">
        <v>198.76438999999999</v>
      </c>
      <c r="O85" s="24">
        <v>198.76442</v>
      </c>
      <c r="P85" s="24">
        <v>198.76443</v>
      </c>
      <c r="Q85" s="24">
        <v>198.76445000000001</v>
      </c>
      <c r="R85" s="24">
        <v>198.76447999999999</v>
      </c>
      <c r="S85" s="24">
        <v>723.22460000000001</v>
      </c>
      <c r="T85" s="24">
        <v>723.22469999999998</v>
      </c>
      <c r="U85" s="24">
        <v>723.22469999999998</v>
      </c>
      <c r="V85" s="24">
        <v>723.22473000000002</v>
      </c>
      <c r="W85" s="24">
        <v>723.22500000000002</v>
      </c>
      <c r="X85" s="24">
        <v>723.22504000000004</v>
      </c>
      <c r="Y85" s="24">
        <v>723.2251</v>
      </c>
      <c r="Z85" s="24">
        <v>723.22515999999996</v>
      </c>
      <c r="AA85" s="24">
        <v>723.22519999999997</v>
      </c>
    </row>
    <row r="86" spans="1:27" s="27" customFormat="1" x14ac:dyDescent="0.25">
      <c r="A86" s="28" t="s">
        <v>135</v>
      </c>
      <c r="B86" s="28" t="s">
        <v>56</v>
      </c>
      <c r="C86" s="24">
        <v>2.5</v>
      </c>
      <c r="D86" s="24">
        <v>5.9000000953674299</v>
      </c>
      <c r="E86" s="24">
        <v>11</v>
      </c>
      <c r="F86" s="24">
        <v>18.299999237060501</v>
      </c>
      <c r="G86" s="24">
        <v>27.299999237060501</v>
      </c>
      <c r="H86" s="24">
        <v>37.700000762939403</v>
      </c>
      <c r="I86" s="24">
        <v>50.5</v>
      </c>
      <c r="J86" s="24">
        <v>65.400001525878906</v>
      </c>
      <c r="K86" s="24">
        <v>82.599998474121094</v>
      </c>
      <c r="L86" s="24">
        <v>96.699996948242102</v>
      </c>
      <c r="M86" s="24">
        <v>112.09999847412099</v>
      </c>
      <c r="N86" s="24">
        <v>128.69999694824199</v>
      </c>
      <c r="O86" s="24">
        <v>146.69999694824199</v>
      </c>
      <c r="P86" s="24">
        <v>164.100006103515</v>
      </c>
      <c r="Q86" s="24">
        <v>182.100006103515</v>
      </c>
      <c r="R86" s="24">
        <v>191.80000305175699</v>
      </c>
      <c r="S86" s="24">
        <v>202</v>
      </c>
      <c r="T86" s="24">
        <v>212.39999389648401</v>
      </c>
      <c r="U86" s="24">
        <v>223.19999694824199</v>
      </c>
      <c r="V86" s="24">
        <v>234.19999694824199</v>
      </c>
      <c r="W86" s="24">
        <v>245.5</v>
      </c>
      <c r="X86" s="24">
        <v>257</v>
      </c>
      <c r="Y86" s="24">
        <v>268.70001220703102</v>
      </c>
      <c r="Z86" s="24">
        <v>280.600006103515</v>
      </c>
      <c r="AA86" s="24">
        <v>292.600006103515</v>
      </c>
    </row>
    <row r="87" spans="1:27" s="27" customFormat="1" x14ac:dyDescent="0.25">
      <c r="A87" s="33" t="s">
        <v>139</v>
      </c>
      <c r="B87" s="33"/>
      <c r="C87" s="30">
        <v>3135.7006972178528</v>
      </c>
      <c r="D87" s="30">
        <v>3274.5898580857224</v>
      </c>
      <c r="E87" s="30">
        <v>3491.9996409227233</v>
      </c>
      <c r="F87" s="30">
        <v>3615.709944314583</v>
      </c>
      <c r="G87" s="30">
        <v>3691.257155963664</v>
      </c>
      <c r="H87" s="30">
        <v>3830.1466279015635</v>
      </c>
      <c r="I87" s="30">
        <v>3969.0357382144734</v>
      </c>
      <c r="J87" s="30">
        <v>4581.0961805982333</v>
      </c>
      <c r="K87" s="30">
        <v>4786.1182945245118</v>
      </c>
      <c r="L87" s="30">
        <v>5208.367604199193</v>
      </c>
      <c r="M87" s="30">
        <v>5208.3678723631829</v>
      </c>
      <c r="N87" s="30">
        <v>5357.1929997432835</v>
      </c>
      <c r="O87" s="30">
        <v>5357.1930394014325</v>
      </c>
      <c r="P87" s="30">
        <v>5357.1931190178839</v>
      </c>
      <c r="Q87" s="30">
        <v>5357.1932359777638</v>
      </c>
      <c r="R87" s="30">
        <v>5357.1933191089729</v>
      </c>
      <c r="S87" s="30">
        <v>5358.665293377192</v>
      </c>
      <c r="T87" s="30">
        <v>5497.5543431810838</v>
      </c>
      <c r="U87" s="30">
        <v>5710.7069498769315</v>
      </c>
      <c r="V87" s="30">
        <v>5590.7069662008917</v>
      </c>
      <c r="W87" s="30">
        <v>5762.9449662679326</v>
      </c>
      <c r="X87" s="30">
        <v>5762.9455233591325</v>
      </c>
      <c r="Y87" s="30">
        <v>5762.945588106033</v>
      </c>
      <c r="Z87" s="30">
        <v>5854.6058020275186</v>
      </c>
      <c r="AA87" s="30">
        <v>5854.6059383507181</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242.33595698363601</v>
      </c>
      <c r="D92" s="24">
        <v>562.33691543934594</v>
      </c>
      <c r="E92" s="24">
        <v>562.33958598307606</v>
      </c>
      <c r="F92" s="24">
        <v>562.34032149062602</v>
      </c>
      <c r="G92" s="24">
        <v>562.63145229486599</v>
      </c>
      <c r="H92" s="24">
        <v>4575.3664967185059</v>
      </c>
      <c r="I92" s="24">
        <v>4888.7008465026965</v>
      </c>
      <c r="J92" s="24">
        <v>6108.0808425867062</v>
      </c>
      <c r="K92" s="24">
        <v>6108.0815630977058</v>
      </c>
      <c r="L92" s="24">
        <v>6078.0818377287069</v>
      </c>
      <c r="M92" s="24">
        <v>6078.0824359537055</v>
      </c>
      <c r="N92" s="24">
        <v>6994.9934492997063</v>
      </c>
      <c r="O92" s="24">
        <v>6939.6634519770005</v>
      </c>
      <c r="P92" s="24">
        <v>6914.6634528849991</v>
      </c>
      <c r="Q92" s="24">
        <v>6914.6634536809988</v>
      </c>
      <c r="R92" s="24">
        <v>6914.6634540919995</v>
      </c>
      <c r="S92" s="24">
        <v>6914.6634546270006</v>
      </c>
      <c r="T92" s="24">
        <v>6914.6634553120002</v>
      </c>
      <c r="U92" s="24">
        <v>6914.663457100999</v>
      </c>
      <c r="V92" s="24">
        <v>6914.6634699839997</v>
      </c>
      <c r="W92" s="24">
        <v>6914.6592498660002</v>
      </c>
      <c r="X92" s="24">
        <v>6636.5662972379996</v>
      </c>
      <c r="Y92" s="24">
        <v>6636.5638529919997</v>
      </c>
      <c r="Z92" s="24">
        <v>7208.606554602</v>
      </c>
      <c r="AA92" s="24">
        <v>7198.3157442379998</v>
      </c>
    </row>
    <row r="93" spans="1:27" collapsed="1" x14ac:dyDescent="0.25">
      <c r="A93" s="28" t="s">
        <v>40</v>
      </c>
      <c r="B93" s="28" t="s">
        <v>122</v>
      </c>
      <c r="C93" s="24">
        <v>1330</v>
      </c>
      <c r="D93" s="24">
        <v>1330</v>
      </c>
      <c r="E93" s="24">
        <v>1330</v>
      </c>
      <c r="F93" s="24">
        <v>1330.01644585127</v>
      </c>
      <c r="G93" s="24">
        <v>3370.0183809078999</v>
      </c>
      <c r="H93" s="24">
        <v>3370.0195576250999</v>
      </c>
      <c r="I93" s="24">
        <v>3370.0251532945003</v>
      </c>
      <c r="J93" s="24">
        <v>3370.0294207749998</v>
      </c>
      <c r="K93" s="24">
        <v>5370.0175933850005</v>
      </c>
      <c r="L93" s="24">
        <v>5441.8035773935007</v>
      </c>
      <c r="M93" s="24">
        <v>5451.9410462289998</v>
      </c>
      <c r="N93" s="24">
        <v>5762.7645988333006</v>
      </c>
      <c r="O93" s="24">
        <v>6011.3439738090001</v>
      </c>
      <c r="P93" s="24">
        <v>6011.3440289203008</v>
      </c>
      <c r="Q93" s="24">
        <v>6415.8356269659989</v>
      </c>
      <c r="R93" s="24">
        <v>6503.7578258019985</v>
      </c>
      <c r="S93" s="24">
        <v>7431.6492941489978</v>
      </c>
      <c r="T93" s="24">
        <v>7431.649516785199</v>
      </c>
      <c r="U93" s="24">
        <v>7431.649680076699</v>
      </c>
      <c r="V93" s="24">
        <v>7431.6498717949989</v>
      </c>
      <c r="W93" s="24">
        <v>10835.701383552001</v>
      </c>
      <c r="X93" s="24">
        <v>10835.702005158</v>
      </c>
      <c r="Y93" s="24">
        <v>10835.702364682</v>
      </c>
      <c r="Z93" s="24">
        <v>11692.859377672001</v>
      </c>
      <c r="AA93" s="24">
        <v>11692.859428785501</v>
      </c>
    </row>
    <row r="94" spans="1:27" x14ac:dyDescent="0.25">
      <c r="A94" s="28" t="s">
        <v>40</v>
      </c>
      <c r="B94" s="28" t="s">
        <v>76</v>
      </c>
      <c r="C94" s="24">
        <v>95.499998271465131</v>
      </c>
      <c r="D94" s="24">
        <v>222.19000217318526</v>
      </c>
      <c r="E94" s="24">
        <v>472.79000055789777</v>
      </c>
      <c r="F94" s="24">
        <v>827.28999137878191</v>
      </c>
      <c r="G94" s="24">
        <v>1275.5000243186944</v>
      </c>
      <c r="H94" s="24">
        <v>1796.1100125312796</v>
      </c>
      <c r="I94" s="24">
        <v>2438.4199566841116</v>
      </c>
      <c r="J94" s="24">
        <v>3184.3100223541196</v>
      </c>
      <c r="K94" s="24">
        <v>4042.5099754333423</v>
      </c>
      <c r="L94" s="24">
        <v>4718.5999460220237</v>
      </c>
      <c r="M94" s="24">
        <v>5463.9099922180103</v>
      </c>
      <c r="N94" s="24">
        <v>6261.2100000381342</v>
      </c>
      <c r="O94" s="24">
        <v>7107.7000226974305</v>
      </c>
      <c r="P94" s="24">
        <v>7905.6099910735966</v>
      </c>
      <c r="Q94" s="24">
        <v>8730.1998729705683</v>
      </c>
      <c r="R94" s="24">
        <v>9162.6000537872242</v>
      </c>
      <c r="S94" s="24">
        <v>9618.4100837707465</v>
      </c>
      <c r="T94" s="24">
        <v>10079.199985504136</v>
      </c>
      <c r="U94" s="24">
        <v>10567.109962463361</v>
      </c>
      <c r="V94" s="24">
        <v>11065.409835815428</v>
      </c>
      <c r="W94" s="24">
        <v>11575.299982070921</v>
      </c>
      <c r="X94" s="24">
        <v>12098.799911499016</v>
      </c>
      <c r="Y94" s="24">
        <v>12640.399955749499</v>
      </c>
      <c r="Z94" s="24">
        <v>13204.000005722028</v>
      </c>
      <c r="AA94" s="24">
        <v>13783.809675216662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3.3514845899999999E-3</v>
      </c>
      <c r="D97" s="24">
        <v>3.599211839999999E-3</v>
      </c>
      <c r="E97" s="24">
        <v>5.9883983999999887E-3</v>
      </c>
      <c r="F97" s="24">
        <v>6.1217003599999889E-3</v>
      </c>
      <c r="G97" s="24">
        <v>0.29668570755999996</v>
      </c>
      <c r="H97" s="24">
        <v>0.37707304400000002</v>
      </c>
      <c r="I97" s="24">
        <v>0.42287561899999998</v>
      </c>
      <c r="J97" s="24">
        <v>0.42354517899999999</v>
      </c>
      <c r="K97" s="24">
        <v>0.42384324000000007</v>
      </c>
      <c r="L97" s="24">
        <v>0.42408361099999986</v>
      </c>
      <c r="M97" s="24">
        <v>0.42455854599999987</v>
      </c>
      <c r="N97" s="24">
        <v>917.33556922300011</v>
      </c>
      <c r="O97" s="24">
        <v>917.33557145499992</v>
      </c>
      <c r="P97" s="24">
        <v>917.33557221900003</v>
      </c>
      <c r="Q97" s="24">
        <v>917.33557293499996</v>
      </c>
      <c r="R97" s="24">
        <v>917.33557328699999</v>
      </c>
      <c r="S97" s="24">
        <v>917.33557373999997</v>
      </c>
      <c r="T97" s="24">
        <v>917.33557431300005</v>
      </c>
      <c r="U97" s="24">
        <v>917.33557584300002</v>
      </c>
      <c r="V97" s="24">
        <v>917.33558653600005</v>
      </c>
      <c r="W97" s="24">
        <v>917.33343713399995</v>
      </c>
      <c r="X97" s="24">
        <v>939.24109792399986</v>
      </c>
      <c r="Y97" s="24">
        <v>939.23903188300005</v>
      </c>
      <c r="Z97" s="24">
        <v>1511.281919797</v>
      </c>
      <c r="AA97" s="24">
        <v>1510.991544878</v>
      </c>
    </row>
    <row r="98" spans="1:27" x14ac:dyDescent="0.25">
      <c r="A98" s="28" t="s">
        <v>131</v>
      </c>
      <c r="B98" s="28" t="s">
        <v>122</v>
      </c>
      <c r="C98" s="24">
        <v>840</v>
      </c>
      <c r="D98" s="24">
        <v>840</v>
      </c>
      <c r="E98" s="24">
        <v>840</v>
      </c>
      <c r="F98" s="24">
        <v>840.00904335279995</v>
      </c>
      <c r="G98" s="24">
        <v>2880.0102299891</v>
      </c>
      <c r="H98" s="24">
        <v>2880.0110275237998</v>
      </c>
      <c r="I98" s="24">
        <v>2880.011763941</v>
      </c>
      <c r="J98" s="24">
        <v>2880.0122430079</v>
      </c>
      <c r="K98" s="24">
        <v>4880.0000600000003</v>
      </c>
      <c r="L98" s="24">
        <v>4880.0000600000003</v>
      </c>
      <c r="M98" s="24">
        <v>4880.0000799999998</v>
      </c>
      <c r="N98" s="24">
        <v>4880.00018</v>
      </c>
      <c r="O98" s="24">
        <v>4880.0002000000004</v>
      </c>
      <c r="P98" s="24">
        <v>4880.0002000000004</v>
      </c>
      <c r="Q98" s="24">
        <v>5139.9994499999993</v>
      </c>
      <c r="R98" s="24">
        <v>5140.000219999999</v>
      </c>
      <c r="S98" s="24">
        <v>5140.0002799999984</v>
      </c>
      <c r="T98" s="24">
        <v>5140.0003099999994</v>
      </c>
      <c r="U98" s="24">
        <v>5140.0003699999997</v>
      </c>
      <c r="V98" s="24">
        <v>5140.0004399999998</v>
      </c>
      <c r="W98" s="24">
        <v>5140.0008699999998</v>
      </c>
      <c r="X98" s="24">
        <v>5140.0009700000001</v>
      </c>
      <c r="Y98" s="24">
        <v>5140.0010299999994</v>
      </c>
      <c r="Z98" s="24">
        <v>5836.2523600000004</v>
      </c>
      <c r="AA98" s="24">
        <v>5836.2523600000004</v>
      </c>
    </row>
    <row r="99" spans="1:27" x14ac:dyDescent="0.25">
      <c r="A99" s="28" t="s">
        <v>131</v>
      </c>
      <c r="B99" s="28" t="s">
        <v>76</v>
      </c>
      <c r="C99" s="24">
        <v>33.799999415874424</v>
      </c>
      <c r="D99" s="24">
        <v>82.689999788999529</v>
      </c>
      <c r="E99" s="24">
        <v>156.79000055789874</v>
      </c>
      <c r="F99" s="24">
        <v>263.8899936676014</v>
      </c>
      <c r="G99" s="24">
        <v>405.00001287460287</v>
      </c>
      <c r="H99" s="24">
        <v>567.11000871658314</v>
      </c>
      <c r="I99" s="24">
        <v>769.61998414993229</v>
      </c>
      <c r="J99" s="24">
        <v>1010.109972000122</v>
      </c>
      <c r="K99" s="24">
        <v>1287.8100013732906</v>
      </c>
      <c r="L99" s="24">
        <v>1512.9999856948837</v>
      </c>
      <c r="M99" s="24">
        <v>1758.0099449157699</v>
      </c>
      <c r="N99" s="24">
        <v>2022.8099908828647</v>
      </c>
      <c r="O99" s="24">
        <v>2303.9000501632586</v>
      </c>
      <c r="P99" s="24">
        <v>2570.4100093841503</v>
      </c>
      <c r="Q99" s="24">
        <v>2845.7999401092461</v>
      </c>
      <c r="R99" s="24">
        <v>2993.3999652862485</v>
      </c>
      <c r="S99" s="24">
        <v>3149.6099128723085</v>
      </c>
      <c r="T99" s="24">
        <v>3306.1000404357824</v>
      </c>
      <c r="U99" s="24">
        <v>3472.7099533080982</v>
      </c>
      <c r="V99" s="24">
        <v>3642.5099487304669</v>
      </c>
      <c r="W99" s="24">
        <v>3815.700006484984</v>
      </c>
      <c r="X99" s="24">
        <v>3993.1999969482358</v>
      </c>
      <c r="Y99" s="24">
        <v>4175.7000045776294</v>
      </c>
      <c r="Z99" s="24">
        <v>4364.799901962273</v>
      </c>
      <c r="AA99" s="24">
        <v>4557.4098644256574</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2.0006301891399998</v>
      </c>
      <c r="D102" s="24">
        <v>22.00068887946</v>
      </c>
      <c r="E102" s="24">
        <v>22.000818405699999</v>
      </c>
      <c r="F102" s="24">
        <v>22.001173487399999</v>
      </c>
      <c r="G102" s="24">
        <v>22.0013566989</v>
      </c>
      <c r="H102" s="24">
        <v>2138.3874999999998</v>
      </c>
      <c r="I102" s="24">
        <v>2138.3877000000002</v>
      </c>
      <c r="J102" s="24">
        <v>3357.7559999999999</v>
      </c>
      <c r="K102" s="24">
        <v>3357.7563</v>
      </c>
      <c r="L102" s="24">
        <v>3357.7563</v>
      </c>
      <c r="M102" s="24">
        <v>3357.7563</v>
      </c>
      <c r="N102" s="24">
        <v>3357.7563</v>
      </c>
      <c r="O102" s="24">
        <v>3357.7563</v>
      </c>
      <c r="P102" s="24">
        <v>3357.7563</v>
      </c>
      <c r="Q102" s="24">
        <v>3357.7563</v>
      </c>
      <c r="R102" s="24">
        <v>3357.7563</v>
      </c>
      <c r="S102" s="24">
        <v>3357.7563</v>
      </c>
      <c r="T102" s="24">
        <v>3357.7563</v>
      </c>
      <c r="U102" s="24">
        <v>3357.7563</v>
      </c>
      <c r="V102" s="24">
        <v>3357.7563</v>
      </c>
      <c r="W102" s="24">
        <v>3357.7559000000001</v>
      </c>
      <c r="X102" s="24">
        <v>3357.7559000000001</v>
      </c>
      <c r="Y102" s="24">
        <v>3357.7556</v>
      </c>
      <c r="Z102" s="24">
        <v>3357.7554</v>
      </c>
      <c r="AA102" s="24">
        <v>3357.7550999999999</v>
      </c>
    </row>
    <row r="103" spans="1:27" x14ac:dyDescent="0.25">
      <c r="A103" s="28" t="s">
        <v>132</v>
      </c>
      <c r="B103" s="28" t="s">
        <v>122</v>
      </c>
      <c r="C103" s="24">
        <v>490</v>
      </c>
      <c r="D103" s="24">
        <v>490</v>
      </c>
      <c r="E103" s="24">
        <v>490</v>
      </c>
      <c r="F103" s="24">
        <v>490.00188304940002</v>
      </c>
      <c r="G103" s="24">
        <v>490.00220723730001</v>
      </c>
      <c r="H103" s="24">
        <v>490.00223231730001</v>
      </c>
      <c r="I103" s="24">
        <v>490.0022496441</v>
      </c>
      <c r="J103" s="24">
        <v>490.00335106070003</v>
      </c>
      <c r="K103" s="24">
        <v>490.0033748646</v>
      </c>
      <c r="L103" s="24">
        <v>490.00342148200002</v>
      </c>
      <c r="M103" s="24">
        <v>490.02344927199999</v>
      </c>
      <c r="N103" s="24">
        <v>490.02360861199998</v>
      </c>
      <c r="O103" s="24">
        <v>738.6028</v>
      </c>
      <c r="P103" s="24">
        <v>738.60280999999998</v>
      </c>
      <c r="Q103" s="24">
        <v>738.60292000000004</v>
      </c>
      <c r="R103" s="24">
        <v>826.52420000000006</v>
      </c>
      <c r="S103" s="24">
        <v>1001.53824</v>
      </c>
      <c r="T103" s="24">
        <v>1001.53824</v>
      </c>
      <c r="U103" s="24">
        <v>1001.53827</v>
      </c>
      <c r="V103" s="24">
        <v>1001.53827</v>
      </c>
      <c r="W103" s="24">
        <v>3033.6190999999999</v>
      </c>
      <c r="X103" s="24">
        <v>3033.6190999999999</v>
      </c>
      <c r="Y103" s="24">
        <v>3033.6190999999999</v>
      </c>
      <c r="Z103" s="24">
        <v>3033.6190999999999</v>
      </c>
      <c r="AA103" s="24">
        <v>3033.6190999999999</v>
      </c>
    </row>
    <row r="104" spans="1:27" x14ac:dyDescent="0.25">
      <c r="A104" s="28" t="s">
        <v>132</v>
      </c>
      <c r="B104" s="28" t="s">
        <v>76</v>
      </c>
      <c r="C104" s="24">
        <v>18.799999237060501</v>
      </c>
      <c r="D104" s="24">
        <v>56.900001525878899</v>
      </c>
      <c r="E104" s="24">
        <v>116.300003051757</v>
      </c>
      <c r="F104" s="24">
        <v>203.69999694824199</v>
      </c>
      <c r="G104" s="24">
        <v>316.70001220703102</v>
      </c>
      <c r="H104" s="24">
        <v>441.5</v>
      </c>
      <c r="I104" s="24">
        <v>598.09997558593705</v>
      </c>
      <c r="J104" s="24">
        <v>788.29998779296795</v>
      </c>
      <c r="K104" s="24">
        <v>1007.20001220703</v>
      </c>
      <c r="L104" s="24">
        <v>1181.69995117187</v>
      </c>
      <c r="M104" s="24">
        <v>1375.5</v>
      </c>
      <c r="N104" s="24">
        <v>1581</v>
      </c>
      <c r="O104" s="24">
        <v>1799.59997558593</v>
      </c>
      <c r="P104" s="24">
        <v>2003.19995117187</v>
      </c>
      <c r="Q104" s="24">
        <v>2216</v>
      </c>
      <c r="R104" s="24">
        <v>2320.60009765625</v>
      </c>
      <c r="S104" s="24">
        <v>2431.60009765625</v>
      </c>
      <c r="T104" s="24">
        <v>2543.89990234375</v>
      </c>
      <c r="U104" s="24">
        <v>2662.80004882812</v>
      </c>
      <c r="V104" s="24">
        <v>2785.39990234375</v>
      </c>
      <c r="W104" s="24">
        <v>2910.10009765625</v>
      </c>
      <c r="X104" s="24">
        <v>3039.39990234375</v>
      </c>
      <c r="Y104" s="24">
        <v>3174.30004882812</v>
      </c>
      <c r="Z104" s="24">
        <v>3316.80004882812</v>
      </c>
      <c r="AA104" s="24">
        <v>3463.19995117187</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75.330684370406004</v>
      </c>
      <c r="D107" s="24">
        <v>375.33105211860601</v>
      </c>
      <c r="E107" s="24">
        <v>375.33105884330598</v>
      </c>
      <c r="F107" s="24">
        <v>375.331250158106</v>
      </c>
      <c r="G107" s="24">
        <v>375.33125971260597</v>
      </c>
      <c r="H107" s="24">
        <v>1797.503299923706</v>
      </c>
      <c r="I107" s="24">
        <v>1908.2489999236961</v>
      </c>
      <c r="J107" s="24">
        <v>1908.2490999237061</v>
      </c>
      <c r="K107" s="24">
        <v>1908.2490999237061</v>
      </c>
      <c r="L107" s="24">
        <v>1908.2490999237061</v>
      </c>
      <c r="M107" s="24">
        <v>1908.2490999237061</v>
      </c>
      <c r="N107" s="24">
        <v>1908.2490999237061</v>
      </c>
      <c r="O107" s="24">
        <v>1852.9191000000001</v>
      </c>
      <c r="P107" s="24">
        <v>1852.9191000000001</v>
      </c>
      <c r="Q107" s="24">
        <v>1852.9191000000001</v>
      </c>
      <c r="R107" s="24">
        <v>1852.9191000000001</v>
      </c>
      <c r="S107" s="24">
        <v>1852.9191000000001</v>
      </c>
      <c r="T107" s="24">
        <v>1852.9191000000001</v>
      </c>
      <c r="U107" s="24">
        <v>1852.9191000000001</v>
      </c>
      <c r="V107" s="24">
        <v>1852.9191000000001</v>
      </c>
      <c r="W107" s="24">
        <v>1852.9185</v>
      </c>
      <c r="X107" s="24">
        <v>1552.9181000000001</v>
      </c>
      <c r="Y107" s="24">
        <v>1552.9181000000001</v>
      </c>
      <c r="Z107" s="24">
        <v>1552.9179999999999</v>
      </c>
      <c r="AA107" s="24">
        <v>1552.9181000000001</v>
      </c>
    </row>
    <row r="108" spans="1:27" x14ac:dyDescent="0.25">
      <c r="A108" s="28" t="s">
        <v>133</v>
      </c>
      <c r="B108" s="28" t="s">
        <v>122</v>
      </c>
      <c r="C108" s="24">
        <v>0</v>
      </c>
      <c r="D108" s="24">
        <v>0</v>
      </c>
      <c r="E108" s="24">
        <v>0</v>
      </c>
      <c r="F108" s="24">
        <v>3.0579131999999998E-3</v>
      </c>
      <c r="G108" s="24">
        <v>3.0643020000000001E-3</v>
      </c>
      <c r="H108" s="24">
        <v>3.1200503000000002E-3</v>
      </c>
      <c r="I108" s="24">
        <v>7.54975099999999E-3</v>
      </c>
      <c r="J108" s="24">
        <v>7.5656919999999997E-3</v>
      </c>
      <c r="K108" s="24">
        <v>7.6077376E-3</v>
      </c>
      <c r="L108" s="24">
        <v>1.2354268999999999E-2</v>
      </c>
      <c r="M108" s="24">
        <v>1.2372957E-2</v>
      </c>
      <c r="N108" s="24">
        <v>193.97359</v>
      </c>
      <c r="O108" s="24">
        <v>193.97370000000001</v>
      </c>
      <c r="P108" s="24">
        <v>193.97371999999999</v>
      </c>
      <c r="Q108" s="24">
        <v>338.46447999999998</v>
      </c>
      <c r="R108" s="24">
        <v>338.46454</v>
      </c>
      <c r="S108" s="24">
        <v>566.88042999999902</v>
      </c>
      <c r="T108" s="24">
        <v>566.88049999999998</v>
      </c>
      <c r="U108" s="24">
        <v>566.88054999999997</v>
      </c>
      <c r="V108" s="24">
        <v>566.88059999999996</v>
      </c>
      <c r="W108" s="24">
        <v>1938.8479</v>
      </c>
      <c r="X108" s="24">
        <v>1938.8483000000001</v>
      </c>
      <c r="Y108" s="24">
        <v>1938.8485000000001</v>
      </c>
      <c r="Z108" s="24">
        <v>2099.7521999999999</v>
      </c>
      <c r="AA108" s="24">
        <v>2099.7521999999999</v>
      </c>
    </row>
    <row r="109" spans="1:27" x14ac:dyDescent="0.25">
      <c r="A109" s="28" t="s">
        <v>133</v>
      </c>
      <c r="B109" s="28" t="s">
        <v>76</v>
      </c>
      <c r="C109" s="24">
        <v>21.299999237060501</v>
      </c>
      <c r="D109" s="24">
        <v>39.299999237060497</v>
      </c>
      <c r="E109" s="24">
        <v>124.699996948242</v>
      </c>
      <c r="F109" s="24">
        <v>240.5</v>
      </c>
      <c r="G109" s="24">
        <v>387.5</v>
      </c>
      <c r="H109" s="24">
        <v>568.5</v>
      </c>
      <c r="I109" s="24">
        <v>787</v>
      </c>
      <c r="J109" s="24">
        <v>1024.80004882812</v>
      </c>
      <c r="K109" s="24">
        <v>1297.19995117187</v>
      </c>
      <c r="L109" s="24">
        <v>1508.40002441406</v>
      </c>
      <c r="M109" s="24">
        <v>1741.80004882812</v>
      </c>
      <c r="N109" s="24">
        <v>1990.90002441406</v>
      </c>
      <c r="O109" s="24">
        <v>2255</v>
      </c>
      <c r="P109" s="24">
        <v>2511.5</v>
      </c>
      <c r="Q109" s="24">
        <v>2773.69995117187</v>
      </c>
      <c r="R109" s="24">
        <v>2913</v>
      </c>
      <c r="S109" s="24">
        <v>3058.60009765625</v>
      </c>
      <c r="T109" s="24">
        <v>3207.30004882812</v>
      </c>
      <c r="U109" s="24">
        <v>3364.19995117187</v>
      </c>
      <c r="V109" s="24">
        <v>3523.5</v>
      </c>
      <c r="W109" s="24">
        <v>3687.89990234375</v>
      </c>
      <c r="X109" s="24">
        <v>3855.5</v>
      </c>
      <c r="Y109" s="24">
        <v>4029.39990234375</v>
      </c>
      <c r="Z109" s="24">
        <v>4209.10009765625</v>
      </c>
      <c r="AA109" s="24">
        <v>4396.39990234375</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165.0006897305</v>
      </c>
      <c r="D112" s="24">
        <v>165.00081808589999</v>
      </c>
      <c r="E112" s="24">
        <v>165.00092936587001</v>
      </c>
      <c r="F112" s="24">
        <v>165.00093772540001</v>
      </c>
      <c r="G112" s="24">
        <v>165.00115019789999</v>
      </c>
      <c r="H112" s="24">
        <v>639.09343999999999</v>
      </c>
      <c r="I112" s="24">
        <v>841.63580000000002</v>
      </c>
      <c r="J112" s="24">
        <v>841.63585999999998</v>
      </c>
      <c r="K112" s="24">
        <v>841.63589999999999</v>
      </c>
      <c r="L112" s="24">
        <v>811.63589999999999</v>
      </c>
      <c r="M112" s="24">
        <v>811.63599999999997</v>
      </c>
      <c r="N112" s="24">
        <v>811.63599999999997</v>
      </c>
      <c r="O112" s="24">
        <v>811.63599999999997</v>
      </c>
      <c r="P112" s="24">
        <v>786.63599999999997</v>
      </c>
      <c r="Q112" s="24">
        <v>786.63599999999997</v>
      </c>
      <c r="R112" s="24">
        <v>786.63599999999997</v>
      </c>
      <c r="S112" s="24">
        <v>786.63599999999997</v>
      </c>
      <c r="T112" s="24">
        <v>786.63599999999997</v>
      </c>
      <c r="U112" s="24">
        <v>786.63599999999997</v>
      </c>
      <c r="V112" s="24">
        <v>786.63599999999997</v>
      </c>
      <c r="W112" s="24">
        <v>786.63549999999998</v>
      </c>
      <c r="X112" s="24">
        <v>786.6354</v>
      </c>
      <c r="Y112" s="24">
        <v>786.63530000000003</v>
      </c>
      <c r="Z112" s="24">
        <v>786.6354</v>
      </c>
      <c r="AA112" s="24">
        <v>776.63525000000004</v>
      </c>
    </row>
    <row r="113" spans="1:27" x14ac:dyDescent="0.25">
      <c r="A113" s="28" t="s">
        <v>134</v>
      </c>
      <c r="B113" s="28" t="s">
        <v>122</v>
      </c>
      <c r="C113" s="24">
        <v>0</v>
      </c>
      <c r="D113" s="24">
        <v>0</v>
      </c>
      <c r="E113" s="24">
        <v>0</v>
      </c>
      <c r="F113" s="24">
        <v>9.5033616999999995E-4</v>
      </c>
      <c r="G113" s="24">
        <v>1.1783981E-3</v>
      </c>
      <c r="H113" s="24">
        <v>1.3141766E-3</v>
      </c>
      <c r="I113" s="24">
        <v>1.5958869E-3</v>
      </c>
      <c r="J113" s="24">
        <v>1.6238514000000001E-3</v>
      </c>
      <c r="K113" s="24">
        <v>1.6917693E-3</v>
      </c>
      <c r="L113" s="24">
        <v>1.9716425000000002E-3</v>
      </c>
      <c r="M113" s="24">
        <v>2.0739999999999999E-3</v>
      </c>
      <c r="N113" s="24">
        <v>2.8302213000000001E-3</v>
      </c>
      <c r="O113" s="24">
        <v>2.8538090000000001E-3</v>
      </c>
      <c r="P113" s="24">
        <v>2.8689203000000002E-3</v>
      </c>
      <c r="Q113" s="24">
        <v>4.3269659999999998E-3</v>
      </c>
      <c r="R113" s="24">
        <v>4.3858020000000003E-3</v>
      </c>
      <c r="S113" s="24">
        <v>5.7441489999999996E-3</v>
      </c>
      <c r="T113" s="24">
        <v>5.7667852E-3</v>
      </c>
      <c r="U113" s="24">
        <v>5.7900766999999997E-3</v>
      </c>
      <c r="V113" s="24">
        <v>5.8317949999999999E-3</v>
      </c>
      <c r="W113" s="24">
        <v>8.5135519999999902E-3</v>
      </c>
      <c r="X113" s="24">
        <v>8.5951580000000003E-3</v>
      </c>
      <c r="Y113" s="24">
        <v>8.6346819999999994E-3</v>
      </c>
      <c r="Z113" s="24">
        <v>1.05576719999999E-2</v>
      </c>
      <c r="AA113" s="24">
        <v>1.05687855E-2</v>
      </c>
    </row>
    <row r="114" spans="1:27" x14ac:dyDescent="0.25">
      <c r="A114" s="28" t="s">
        <v>134</v>
      </c>
      <c r="B114" s="28" t="s">
        <v>76</v>
      </c>
      <c r="C114" s="24">
        <v>19.100000381469702</v>
      </c>
      <c r="D114" s="24">
        <v>37.400001525878899</v>
      </c>
      <c r="E114" s="24">
        <v>64</v>
      </c>
      <c r="F114" s="24">
        <v>100.900001525878</v>
      </c>
      <c r="G114" s="24">
        <v>139</v>
      </c>
      <c r="H114" s="24">
        <v>181.30000305175699</v>
      </c>
      <c r="I114" s="24">
        <v>233.19999694824199</v>
      </c>
      <c r="J114" s="24">
        <v>295.70001220703102</v>
      </c>
      <c r="K114" s="24">
        <v>367.70001220703102</v>
      </c>
      <c r="L114" s="24">
        <v>418.79998779296801</v>
      </c>
      <c r="M114" s="24">
        <v>476.5</v>
      </c>
      <c r="N114" s="24">
        <v>537.79998779296795</v>
      </c>
      <c r="O114" s="24">
        <v>602.5</v>
      </c>
      <c r="P114" s="24">
        <v>656.40002441406205</v>
      </c>
      <c r="Q114" s="24">
        <v>712.59997558593705</v>
      </c>
      <c r="R114" s="24">
        <v>743.79998779296795</v>
      </c>
      <c r="S114" s="24">
        <v>776.59997558593705</v>
      </c>
      <c r="T114" s="24">
        <v>809.5</v>
      </c>
      <c r="U114" s="24">
        <v>844.20001220703102</v>
      </c>
      <c r="V114" s="24">
        <v>879.79998779296795</v>
      </c>
      <c r="W114" s="24">
        <v>916.09997558593705</v>
      </c>
      <c r="X114" s="24">
        <v>953.70001220703102</v>
      </c>
      <c r="Y114" s="24">
        <v>992.29998779296795</v>
      </c>
      <c r="Z114" s="24">
        <v>1032.69995117187</v>
      </c>
      <c r="AA114" s="24">
        <v>1074.19995117187</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6.0120900000000001E-4</v>
      </c>
      <c r="D117" s="24">
        <v>7.5714353999999995E-4</v>
      </c>
      <c r="E117" s="24">
        <v>7.9096979999999895E-4</v>
      </c>
      <c r="F117" s="24">
        <v>8.3841936000000005E-4</v>
      </c>
      <c r="G117" s="24">
        <v>9.9997789999999899E-4</v>
      </c>
      <c r="H117" s="24">
        <v>5.1837508000000003E-3</v>
      </c>
      <c r="I117" s="24">
        <v>5.4709600000000004E-3</v>
      </c>
      <c r="J117" s="24">
        <v>1.6337483999999999E-2</v>
      </c>
      <c r="K117" s="24">
        <v>1.6419934000000001E-2</v>
      </c>
      <c r="L117" s="24">
        <v>1.6454193999999998E-2</v>
      </c>
      <c r="M117" s="24">
        <v>1.6477484000000001E-2</v>
      </c>
      <c r="N117" s="24">
        <v>1.6480153000000001E-2</v>
      </c>
      <c r="O117" s="24">
        <v>1.6480522000000001E-2</v>
      </c>
      <c r="P117" s="24">
        <v>1.6480666000000001E-2</v>
      </c>
      <c r="Q117" s="24">
        <v>1.6480746000000001E-2</v>
      </c>
      <c r="R117" s="24">
        <v>1.6480805000000001E-2</v>
      </c>
      <c r="S117" s="24">
        <v>1.6480887E-2</v>
      </c>
      <c r="T117" s="24">
        <v>1.6480999E-2</v>
      </c>
      <c r="U117" s="24">
        <v>1.6481257999999999E-2</v>
      </c>
      <c r="V117" s="24">
        <v>1.6483448000000001E-2</v>
      </c>
      <c r="W117" s="24">
        <v>1.5912731999999999E-2</v>
      </c>
      <c r="X117" s="24">
        <v>1.5799313999999998E-2</v>
      </c>
      <c r="Y117" s="24">
        <v>1.5821109E-2</v>
      </c>
      <c r="Z117" s="24">
        <v>1.5834805E-2</v>
      </c>
      <c r="AA117" s="24">
        <v>1.574936E-2</v>
      </c>
    </row>
    <row r="118" spans="1:27" x14ac:dyDescent="0.25">
      <c r="A118" s="28" t="s">
        <v>135</v>
      </c>
      <c r="B118" s="28" t="s">
        <v>122</v>
      </c>
      <c r="C118" s="24">
        <v>0</v>
      </c>
      <c r="D118" s="24">
        <v>0</v>
      </c>
      <c r="E118" s="24">
        <v>0</v>
      </c>
      <c r="F118" s="24">
        <v>1.5111997E-3</v>
      </c>
      <c r="G118" s="24">
        <v>1.7009814E-3</v>
      </c>
      <c r="H118" s="24">
        <v>1.8635570999999899E-3</v>
      </c>
      <c r="I118" s="24">
        <v>1.9940714999999898E-3</v>
      </c>
      <c r="J118" s="24">
        <v>4.6371629999999997E-3</v>
      </c>
      <c r="K118" s="24">
        <v>4.8590134999999899E-3</v>
      </c>
      <c r="L118" s="24">
        <v>71.785769999999999</v>
      </c>
      <c r="M118" s="24">
        <v>81.90307</v>
      </c>
      <c r="N118" s="24">
        <v>198.76438999999999</v>
      </c>
      <c r="O118" s="24">
        <v>198.76442</v>
      </c>
      <c r="P118" s="24">
        <v>198.76443</v>
      </c>
      <c r="Q118" s="24">
        <v>198.76445000000001</v>
      </c>
      <c r="R118" s="24">
        <v>198.76447999999999</v>
      </c>
      <c r="S118" s="24">
        <v>723.22460000000001</v>
      </c>
      <c r="T118" s="24">
        <v>723.22469999999998</v>
      </c>
      <c r="U118" s="24">
        <v>723.22469999999998</v>
      </c>
      <c r="V118" s="24">
        <v>723.22473000000002</v>
      </c>
      <c r="W118" s="24">
        <v>723.22500000000002</v>
      </c>
      <c r="X118" s="24">
        <v>723.22504000000004</v>
      </c>
      <c r="Y118" s="24">
        <v>723.2251</v>
      </c>
      <c r="Z118" s="24">
        <v>723.22515999999996</v>
      </c>
      <c r="AA118" s="24">
        <v>723.22519999999997</v>
      </c>
    </row>
    <row r="119" spans="1:27" x14ac:dyDescent="0.25">
      <c r="A119" s="28" t="s">
        <v>135</v>
      </c>
      <c r="B119" s="28" t="s">
        <v>76</v>
      </c>
      <c r="C119" s="24">
        <v>2.5</v>
      </c>
      <c r="D119" s="24">
        <v>5.9000000953674299</v>
      </c>
      <c r="E119" s="24">
        <v>11</v>
      </c>
      <c r="F119" s="24">
        <v>18.299999237060501</v>
      </c>
      <c r="G119" s="24">
        <v>27.299999237060501</v>
      </c>
      <c r="H119" s="24">
        <v>37.700000762939403</v>
      </c>
      <c r="I119" s="24">
        <v>50.5</v>
      </c>
      <c r="J119" s="24">
        <v>65.400001525878906</v>
      </c>
      <c r="K119" s="24">
        <v>82.599998474121094</v>
      </c>
      <c r="L119" s="24">
        <v>96.699996948242102</v>
      </c>
      <c r="M119" s="24">
        <v>112.09999847412099</v>
      </c>
      <c r="N119" s="24">
        <v>128.69999694824199</v>
      </c>
      <c r="O119" s="24">
        <v>146.69999694824199</v>
      </c>
      <c r="P119" s="24">
        <v>164.100006103515</v>
      </c>
      <c r="Q119" s="24">
        <v>182.100006103515</v>
      </c>
      <c r="R119" s="24">
        <v>191.80000305175699</v>
      </c>
      <c r="S119" s="24">
        <v>202</v>
      </c>
      <c r="T119" s="24">
        <v>212.39999389648401</v>
      </c>
      <c r="U119" s="24">
        <v>223.19999694824199</v>
      </c>
      <c r="V119" s="24">
        <v>234.19999694824199</v>
      </c>
      <c r="W119" s="24">
        <v>245.5</v>
      </c>
      <c r="X119" s="24">
        <v>257</v>
      </c>
      <c r="Y119" s="24">
        <v>268.70001220703102</v>
      </c>
      <c r="Z119" s="24">
        <v>280.600006103515</v>
      </c>
      <c r="AA119" s="24">
        <v>292.600006103515</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14317.73561</v>
      </c>
      <c r="D124" s="24">
        <v>16038.031439999997</v>
      </c>
      <c r="E124" s="24">
        <v>18141.662469999999</v>
      </c>
      <c r="F124" s="24">
        <v>20467.162909999999</v>
      </c>
      <c r="G124" s="24">
        <v>22742.462510000001</v>
      </c>
      <c r="H124" s="24">
        <v>24794.135970000003</v>
      </c>
      <c r="I124" s="24">
        <v>27203.264740000002</v>
      </c>
      <c r="J124" s="24">
        <v>29404.5851</v>
      </c>
      <c r="K124" s="24">
        <v>31633.684010000001</v>
      </c>
      <c r="L124" s="24">
        <v>33722.422289999995</v>
      </c>
      <c r="M124" s="24">
        <v>35881.73631</v>
      </c>
      <c r="N124" s="24">
        <v>38229.617139999995</v>
      </c>
      <c r="O124" s="24">
        <v>40526.8076</v>
      </c>
      <c r="P124" s="24">
        <v>42201.454099999995</v>
      </c>
      <c r="Q124" s="24">
        <v>43959.248400000004</v>
      </c>
      <c r="R124" s="24">
        <v>45343.558499999999</v>
      </c>
      <c r="S124" s="24">
        <v>47243.381799999996</v>
      </c>
      <c r="T124" s="24">
        <v>48591.001700000001</v>
      </c>
      <c r="U124" s="24">
        <v>50017.108099999998</v>
      </c>
      <c r="V124" s="24">
        <v>51711.974399999999</v>
      </c>
      <c r="W124" s="24">
        <v>53139.0239</v>
      </c>
      <c r="X124" s="24">
        <v>54708.855799999998</v>
      </c>
      <c r="Y124" s="24">
        <v>56320.097300000001</v>
      </c>
      <c r="Z124" s="24">
        <v>57968.833800000008</v>
      </c>
      <c r="AA124" s="24">
        <v>59644.967100000002</v>
      </c>
    </row>
    <row r="125" spans="1:27" collapsed="1" x14ac:dyDescent="0.25">
      <c r="A125" s="28" t="s">
        <v>40</v>
      </c>
      <c r="B125" s="28" t="s">
        <v>77</v>
      </c>
      <c r="C125" s="24">
        <v>579.5</v>
      </c>
      <c r="D125" s="24">
        <v>1031.2</v>
      </c>
      <c r="E125" s="24">
        <v>1768.4</v>
      </c>
      <c r="F125" s="24">
        <v>2546.2999999999997</v>
      </c>
      <c r="G125" s="24">
        <v>3286.9</v>
      </c>
      <c r="H125" s="24">
        <v>3921.6</v>
      </c>
      <c r="I125" s="24">
        <v>4557.8000000000011</v>
      </c>
      <c r="J125" s="24">
        <v>5129.8</v>
      </c>
      <c r="K125" s="24">
        <v>5641.2</v>
      </c>
      <c r="L125" s="24">
        <v>6325.9</v>
      </c>
      <c r="M125" s="24">
        <v>7040.2999999999993</v>
      </c>
      <c r="N125" s="24">
        <v>7755.7999999999993</v>
      </c>
      <c r="O125" s="24">
        <v>8465.7000000000007</v>
      </c>
      <c r="P125" s="24">
        <v>9049.4000000000015</v>
      </c>
      <c r="Q125" s="24">
        <v>9600.4</v>
      </c>
      <c r="R125" s="24">
        <v>9649.8000000000011</v>
      </c>
      <c r="S125" s="24">
        <v>9702.8000000000011</v>
      </c>
      <c r="T125" s="24">
        <v>9740.4</v>
      </c>
      <c r="U125" s="24">
        <v>9784.1</v>
      </c>
      <c r="V125" s="24">
        <v>9817.1</v>
      </c>
      <c r="W125" s="24">
        <v>9839.6</v>
      </c>
      <c r="X125" s="24">
        <v>9854</v>
      </c>
      <c r="Y125" s="24">
        <v>9863.4000000000015</v>
      </c>
      <c r="Z125" s="24">
        <v>9870</v>
      </c>
      <c r="AA125" s="24">
        <v>9868.2999999999993</v>
      </c>
    </row>
    <row r="126" spans="1:27" collapsed="1" x14ac:dyDescent="0.25">
      <c r="A126" s="28" t="s">
        <v>40</v>
      </c>
      <c r="B126" s="28" t="s">
        <v>78</v>
      </c>
      <c r="C126" s="24">
        <v>579.5</v>
      </c>
      <c r="D126" s="24">
        <v>1031.2</v>
      </c>
      <c r="E126" s="24">
        <v>1768.4</v>
      </c>
      <c r="F126" s="24">
        <v>2546.2999999999997</v>
      </c>
      <c r="G126" s="24">
        <v>3286.9</v>
      </c>
      <c r="H126" s="24">
        <v>3921.6</v>
      </c>
      <c r="I126" s="24">
        <v>4557.8000000000011</v>
      </c>
      <c r="J126" s="24">
        <v>5129.8</v>
      </c>
      <c r="K126" s="24">
        <v>5641.2</v>
      </c>
      <c r="L126" s="24">
        <v>6325.9</v>
      </c>
      <c r="M126" s="24">
        <v>7040.2999999999993</v>
      </c>
      <c r="N126" s="24">
        <v>7755.7999999999993</v>
      </c>
      <c r="O126" s="24">
        <v>8465.7000000000007</v>
      </c>
      <c r="P126" s="24">
        <v>9049.4000000000015</v>
      </c>
      <c r="Q126" s="24">
        <v>9600.4</v>
      </c>
      <c r="R126" s="24">
        <v>9649.8000000000011</v>
      </c>
      <c r="S126" s="24">
        <v>9702.8000000000011</v>
      </c>
      <c r="T126" s="24">
        <v>9740.4</v>
      </c>
      <c r="U126" s="24">
        <v>9784.1</v>
      </c>
      <c r="V126" s="24">
        <v>9817.1</v>
      </c>
      <c r="W126" s="24">
        <v>9839.6</v>
      </c>
      <c r="X126" s="24">
        <v>9854</v>
      </c>
      <c r="Y126" s="24">
        <v>9863.4000000000015</v>
      </c>
      <c r="Z126" s="24">
        <v>9870</v>
      </c>
      <c r="AA126" s="24">
        <v>9868.2999999999993</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4241.3828999999996</v>
      </c>
      <c r="D129" s="24">
        <v>4711.3317999999999</v>
      </c>
      <c r="E129" s="24">
        <v>5343.9404999999997</v>
      </c>
      <c r="F129" s="24">
        <v>6062.9209000000001</v>
      </c>
      <c r="G129" s="24">
        <v>6807.4859999999999</v>
      </c>
      <c r="H129" s="24">
        <v>7463.9369999999999</v>
      </c>
      <c r="I129" s="24">
        <v>8257.1660000000011</v>
      </c>
      <c r="J129" s="24">
        <v>9003.6689999999999</v>
      </c>
      <c r="K129" s="24">
        <v>9768.9279999999999</v>
      </c>
      <c r="L129" s="24">
        <v>10504.797999999999</v>
      </c>
      <c r="M129" s="24">
        <v>11253.555</v>
      </c>
      <c r="N129" s="24">
        <v>12077.626</v>
      </c>
      <c r="O129" s="24">
        <v>12885.686</v>
      </c>
      <c r="P129" s="24">
        <v>13472.848</v>
      </c>
      <c r="Q129" s="24">
        <v>14095.522999999999</v>
      </c>
      <c r="R129" s="24">
        <v>14591.816000000001</v>
      </c>
      <c r="S129" s="24">
        <v>15270.205</v>
      </c>
      <c r="T129" s="24">
        <v>15752.271999999999</v>
      </c>
      <c r="U129" s="24">
        <v>16264.251</v>
      </c>
      <c r="V129" s="24">
        <v>16864</v>
      </c>
      <c r="W129" s="24">
        <v>17367.351999999999</v>
      </c>
      <c r="X129" s="24">
        <v>17918.075000000001</v>
      </c>
      <c r="Y129" s="24">
        <v>18480.286</v>
      </c>
      <c r="Z129" s="24">
        <v>19049.069</v>
      </c>
      <c r="AA129" s="24">
        <v>19615.707000000002</v>
      </c>
    </row>
    <row r="130" spans="1:27" x14ac:dyDescent="0.25">
      <c r="A130" s="28" t="s">
        <v>131</v>
      </c>
      <c r="B130" s="28" t="s">
        <v>77</v>
      </c>
      <c r="C130" s="24">
        <v>203.5</v>
      </c>
      <c r="D130" s="24">
        <v>385.90000000000003</v>
      </c>
      <c r="E130" s="24">
        <v>585</v>
      </c>
      <c r="F130" s="24">
        <v>808.6</v>
      </c>
      <c r="G130" s="24">
        <v>1038.8</v>
      </c>
      <c r="H130" s="24">
        <v>1231.3000000000002</v>
      </c>
      <c r="I130" s="24">
        <v>1430.2000000000003</v>
      </c>
      <c r="J130" s="24">
        <v>1617.7000000000003</v>
      </c>
      <c r="K130" s="24">
        <v>1786.0000000000002</v>
      </c>
      <c r="L130" s="24">
        <v>2016.8000000000002</v>
      </c>
      <c r="M130" s="24">
        <v>2252.5</v>
      </c>
      <c r="N130" s="24">
        <v>2492.1999999999998</v>
      </c>
      <c r="O130" s="24">
        <v>2729.7000000000003</v>
      </c>
      <c r="P130" s="24">
        <v>2928.2000000000003</v>
      </c>
      <c r="Q130" s="24">
        <v>3115.2</v>
      </c>
      <c r="R130" s="24">
        <v>3140.2000000000003</v>
      </c>
      <c r="S130" s="24">
        <v>3166.7000000000003</v>
      </c>
      <c r="T130" s="24">
        <v>3186.2999999999997</v>
      </c>
      <c r="U130" s="24">
        <v>3208.5</v>
      </c>
      <c r="V130" s="24">
        <v>3226.3</v>
      </c>
      <c r="W130" s="24">
        <v>3239.8</v>
      </c>
      <c r="X130" s="24">
        <v>3250</v>
      </c>
      <c r="Y130" s="24">
        <v>3257.1000000000004</v>
      </c>
      <c r="Z130" s="24">
        <v>3262.3999999999996</v>
      </c>
      <c r="AA130" s="24">
        <v>3263.8</v>
      </c>
    </row>
    <row r="131" spans="1:27" x14ac:dyDescent="0.25">
      <c r="A131" s="28" t="s">
        <v>131</v>
      </c>
      <c r="B131" s="28" t="s">
        <v>78</v>
      </c>
      <c r="C131" s="24">
        <v>203.5</v>
      </c>
      <c r="D131" s="24">
        <v>385.90000000000003</v>
      </c>
      <c r="E131" s="24">
        <v>585</v>
      </c>
      <c r="F131" s="24">
        <v>808.6</v>
      </c>
      <c r="G131" s="24">
        <v>1038.8</v>
      </c>
      <c r="H131" s="24">
        <v>1231.3000000000002</v>
      </c>
      <c r="I131" s="24">
        <v>1430.2000000000003</v>
      </c>
      <c r="J131" s="24">
        <v>1617.7000000000003</v>
      </c>
      <c r="K131" s="24">
        <v>1786.0000000000002</v>
      </c>
      <c r="L131" s="24">
        <v>2016.8000000000002</v>
      </c>
      <c r="M131" s="24">
        <v>2252.5</v>
      </c>
      <c r="N131" s="24">
        <v>2492.1999999999998</v>
      </c>
      <c r="O131" s="24">
        <v>2729.7000000000003</v>
      </c>
      <c r="P131" s="24">
        <v>2928.2000000000003</v>
      </c>
      <c r="Q131" s="24">
        <v>3115.2</v>
      </c>
      <c r="R131" s="24">
        <v>3140.2000000000003</v>
      </c>
      <c r="S131" s="24">
        <v>3166.7000000000003</v>
      </c>
      <c r="T131" s="24">
        <v>3186.2999999999997</v>
      </c>
      <c r="U131" s="24">
        <v>3208.5</v>
      </c>
      <c r="V131" s="24">
        <v>3226.3</v>
      </c>
      <c r="W131" s="24">
        <v>3239.8</v>
      </c>
      <c r="X131" s="24">
        <v>3250</v>
      </c>
      <c r="Y131" s="24">
        <v>3257.1000000000004</v>
      </c>
      <c r="Z131" s="24">
        <v>3262.3999999999996</v>
      </c>
      <c r="AA131" s="24">
        <v>3263.8</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4265.7440999999999</v>
      </c>
      <c r="D134" s="24">
        <v>4680.9515000000001</v>
      </c>
      <c r="E134" s="24">
        <v>5183.1304</v>
      </c>
      <c r="F134" s="24">
        <v>5787.5575000000008</v>
      </c>
      <c r="G134" s="24">
        <v>6389.4727000000003</v>
      </c>
      <c r="H134" s="24">
        <v>6895.2299000000003</v>
      </c>
      <c r="I134" s="24">
        <v>7516.7695000000003</v>
      </c>
      <c r="J134" s="24">
        <v>8113.2690000000002</v>
      </c>
      <c r="K134" s="24">
        <v>8718.3389999999999</v>
      </c>
      <c r="L134" s="24">
        <v>9285.1579999999994</v>
      </c>
      <c r="M134" s="24">
        <v>9878.2019999999993</v>
      </c>
      <c r="N134" s="24">
        <v>10523.745999999999</v>
      </c>
      <c r="O134" s="24">
        <v>11158.632</v>
      </c>
      <c r="P134" s="24">
        <v>11620.781999999999</v>
      </c>
      <c r="Q134" s="24">
        <v>12106.796</v>
      </c>
      <c r="R134" s="24">
        <v>12479.321</v>
      </c>
      <c r="S134" s="24">
        <v>13012.870999999999</v>
      </c>
      <c r="T134" s="24">
        <v>13376.088</v>
      </c>
      <c r="U134" s="24">
        <v>13757.387999999999</v>
      </c>
      <c r="V134" s="24">
        <v>14223.626</v>
      </c>
      <c r="W134" s="24">
        <v>14602.673999999999</v>
      </c>
      <c r="X134" s="24">
        <v>15026.619000000001</v>
      </c>
      <c r="Y134" s="24">
        <v>15462.798999999999</v>
      </c>
      <c r="Z134" s="24">
        <v>15914.648000000001</v>
      </c>
      <c r="AA134" s="24">
        <v>16374.32</v>
      </c>
    </row>
    <row r="135" spans="1:27" x14ac:dyDescent="0.25">
      <c r="A135" s="28" t="s">
        <v>132</v>
      </c>
      <c r="B135" s="28" t="s">
        <v>77</v>
      </c>
      <c r="C135" s="24">
        <v>113.00000000000001</v>
      </c>
      <c r="D135" s="24">
        <v>269.20000000000005</v>
      </c>
      <c r="E135" s="24">
        <v>441.49999999999994</v>
      </c>
      <c r="F135" s="24">
        <v>636.29999999999995</v>
      </c>
      <c r="G135" s="24">
        <v>828.89999999999986</v>
      </c>
      <c r="H135" s="24">
        <v>979.8</v>
      </c>
      <c r="I135" s="24">
        <v>1137.4000000000001</v>
      </c>
      <c r="J135" s="24">
        <v>1294.8</v>
      </c>
      <c r="K135" s="24">
        <v>1435.3999999999999</v>
      </c>
      <c r="L135" s="24">
        <v>1617.8999999999999</v>
      </c>
      <c r="M135" s="24">
        <v>1809.9</v>
      </c>
      <c r="N135" s="24">
        <v>1999.5</v>
      </c>
      <c r="O135" s="24">
        <v>2187.6</v>
      </c>
      <c r="P135" s="24">
        <v>2339.4000000000005</v>
      </c>
      <c r="Q135" s="24">
        <v>2485.6999999999998</v>
      </c>
      <c r="R135" s="24">
        <v>2493.2999999999997</v>
      </c>
      <c r="S135" s="24">
        <v>2502.5000000000005</v>
      </c>
      <c r="T135" s="24">
        <v>2508.4999999999995</v>
      </c>
      <c r="U135" s="24">
        <v>2516.1999999999998</v>
      </c>
      <c r="V135" s="24">
        <v>2522.2999999999997</v>
      </c>
      <c r="W135" s="24">
        <v>2525.2999999999997</v>
      </c>
      <c r="X135" s="24">
        <v>2527.4999999999995</v>
      </c>
      <c r="Y135" s="24">
        <v>2529.3000000000002</v>
      </c>
      <c r="Z135" s="24">
        <v>2532.0999999999995</v>
      </c>
      <c r="AA135" s="24">
        <v>2532.5</v>
      </c>
    </row>
    <row r="136" spans="1:27" x14ac:dyDescent="0.25">
      <c r="A136" s="28" t="s">
        <v>132</v>
      </c>
      <c r="B136" s="28" t="s">
        <v>78</v>
      </c>
      <c r="C136" s="24">
        <v>113.00000000000001</v>
      </c>
      <c r="D136" s="24">
        <v>269.20000000000005</v>
      </c>
      <c r="E136" s="24">
        <v>441.49999999999994</v>
      </c>
      <c r="F136" s="24">
        <v>636.29999999999995</v>
      </c>
      <c r="G136" s="24">
        <v>828.89999999999986</v>
      </c>
      <c r="H136" s="24">
        <v>979.8</v>
      </c>
      <c r="I136" s="24">
        <v>1137.4000000000001</v>
      </c>
      <c r="J136" s="24">
        <v>1294.8</v>
      </c>
      <c r="K136" s="24">
        <v>1435.3999999999999</v>
      </c>
      <c r="L136" s="24">
        <v>1617.8999999999999</v>
      </c>
      <c r="M136" s="24">
        <v>1809.9</v>
      </c>
      <c r="N136" s="24">
        <v>1999.5</v>
      </c>
      <c r="O136" s="24">
        <v>2187.6</v>
      </c>
      <c r="P136" s="24">
        <v>2339.4000000000005</v>
      </c>
      <c r="Q136" s="24">
        <v>2485.6999999999998</v>
      </c>
      <c r="R136" s="24">
        <v>2493.2999999999997</v>
      </c>
      <c r="S136" s="24">
        <v>2502.5000000000005</v>
      </c>
      <c r="T136" s="24">
        <v>2508.4999999999995</v>
      </c>
      <c r="U136" s="24">
        <v>2516.1999999999998</v>
      </c>
      <c r="V136" s="24">
        <v>2522.2999999999997</v>
      </c>
      <c r="W136" s="24">
        <v>2525.2999999999997</v>
      </c>
      <c r="X136" s="24">
        <v>2527.4999999999995</v>
      </c>
      <c r="Y136" s="24">
        <v>2529.3000000000002</v>
      </c>
      <c r="Z136" s="24">
        <v>2532.0999999999995</v>
      </c>
      <c r="AA136" s="24">
        <v>2532.5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3672.0126</v>
      </c>
      <c r="D139" s="24">
        <v>4323.9168</v>
      </c>
      <c r="E139" s="24">
        <v>5053.7690999999995</v>
      </c>
      <c r="F139" s="24">
        <v>5790.9587000000001</v>
      </c>
      <c r="G139" s="24">
        <v>6520.7272000000003</v>
      </c>
      <c r="H139" s="24">
        <v>7238.1149999999998</v>
      </c>
      <c r="I139" s="24">
        <v>8018.1380000000008</v>
      </c>
      <c r="J139" s="24">
        <v>8676.4750000000004</v>
      </c>
      <c r="K139" s="24">
        <v>9331.2350000000006</v>
      </c>
      <c r="L139" s="24">
        <v>9932.0550000000003</v>
      </c>
      <c r="M139" s="24">
        <v>10554.234999999999</v>
      </c>
      <c r="N139" s="24">
        <v>11213.853999999999</v>
      </c>
      <c r="O139" s="24">
        <v>11851.77</v>
      </c>
      <c r="P139" s="24">
        <v>12333.99</v>
      </c>
      <c r="Q139" s="24">
        <v>12826.342000000001</v>
      </c>
      <c r="R139" s="24">
        <v>13223.295</v>
      </c>
      <c r="S139" s="24">
        <v>13731.873</v>
      </c>
      <c r="T139" s="24">
        <v>14116.363000000001</v>
      </c>
      <c r="U139" s="24">
        <v>14523.554</v>
      </c>
      <c r="V139" s="24">
        <v>14994.725</v>
      </c>
      <c r="W139" s="24">
        <v>15411.982</v>
      </c>
      <c r="X139" s="24">
        <v>15862.206</v>
      </c>
      <c r="Y139" s="24">
        <v>16328.118</v>
      </c>
      <c r="Z139" s="24">
        <v>16804.286</v>
      </c>
      <c r="AA139" s="24">
        <v>17301.059000000001</v>
      </c>
    </row>
    <row r="140" spans="1:27" x14ac:dyDescent="0.25">
      <c r="A140" s="28" t="s">
        <v>133</v>
      </c>
      <c r="B140" s="28" t="s">
        <v>77</v>
      </c>
      <c r="C140" s="24">
        <v>127.89999999999999</v>
      </c>
      <c r="D140" s="24">
        <v>169.89999999999998</v>
      </c>
      <c r="E140" s="24">
        <v>458.59999999999997</v>
      </c>
      <c r="F140" s="24">
        <v>733.5</v>
      </c>
      <c r="G140" s="24">
        <v>991.5</v>
      </c>
      <c r="H140" s="24">
        <v>1234.7</v>
      </c>
      <c r="I140" s="24">
        <v>1463.3000000000002</v>
      </c>
      <c r="J140" s="24">
        <v>1639.3</v>
      </c>
      <c r="K140" s="24">
        <v>1795.4999999999998</v>
      </c>
      <c r="L140" s="24">
        <v>2004.5</v>
      </c>
      <c r="M140" s="24">
        <v>2224</v>
      </c>
      <c r="N140" s="24">
        <v>2443.1</v>
      </c>
      <c r="O140" s="24">
        <v>2661.2</v>
      </c>
      <c r="P140" s="24">
        <v>2848.7</v>
      </c>
      <c r="Q140" s="24">
        <v>3022.4000000000005</v>
      </c>
      <c r="R140" s="24">
        <v>3038.1000000000004</v>
      </c>
      <c r="S140" s="24">
        <v>3053.6</v>
      </c>
      <c r="T140" s="24">
        <v>3065.3999999999996</v>
      </c>
      <c r="U140" s="24">
        <v>3078.7</v>
      </c>
      <c r="V140" s="24">
        <v>3087.8999999999996</v>
      </c>
      <c r="W140" s="24">
        <v>3094.9999999999995</v>
      </c>
      <c r="X140" s="24">
        <v>3098.7</v>
      </c>
      <c r="Y140" s="24">
        <v>3101.4</v>
      </c>
      <c r="Z140" s="24">
        <v>3102.2999999999993</v>
      </c>
      <c r="AA140" s="24">
        <v>3102.2000000000007</v>
      </c>
    </row>
    <row r="141" spans="1:27" x14ac:dyDescent="0.25">
      <c r="A141" s="28" t="s">
        <v>133</v>
      </c>
      <c r="B141" s="28" t="s">
        <v>78</v>
      </c>
      <c r="C141" s="24">
        <v>127.89999999999999</v>
      </c>
      <c r="D141" s="24">
        <v>169.89999999999998</v>
      </c>
      <c r="E141" s="24">
        <v>458.59999999999997</v>
      </c>
      <c r="F141" s="24">
        <v>733.5</v>
      </c>
      <c r="G141" s="24">
        <v>991.5</v>
      </c>
      <c r="H141" s="24">
        <v>1234.7</v>
      </c>
      <c r="I141" s="24">
        <v>1463.3000000000002</v>
      </c>
      <c r="J141" s="24">
        <v>1639.3</v>
      </c>
      <c r="K141" s="24">
        <v>1795.4999999999998</v>
      </c>
      <c r="L141" s="24">
        <v>2004.5</v>
      </c>
      <c r="M141" s="24">
        <v>2224</v>
      </c>
      <c r="N141" s="24">
        <v>2443.1</v>
      </c>
      <c r="O141" s="24">
        <v>2661.2</v>
      </c>
      <c r="P141" s="24">
        <v>2848.7</v>
      </c>
      <c r="Q141" s="24">
        <v>3022.4000000000005</v>
      </c>
      <c r="R141" s="24">
        <v>3038.1000000000004</v>
      </c>
      <c r="S141" s="24">
        <v>3053.6</v>
      </c>
      <c r="T141" s="24">
        <v>3065.3999999999996</v>
      </c>
      <c r="U141" s="24">
        <v>3078.7</v>
      </c>
      <c r="V141" s="24">
        <v>3087.8999999999996</v>
      </c>
      <c r="W141" s="24">
        <v>3094.9999999999995</v>
      </c>
      <c r="X141" s="24">
        <v>3098.7</v>
      </c>
      <c r="Y141" s="24">
        <v>3101.4</v>
      </c>
      <c r="Z141" s="24">
        <v>3102.2999999999993</v>
      </c>
      <c r="AA141" s="24">
        <v>3102.2000000000007</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1913.5206000000001</v>
      </c>
      <c r="D144" s="24">
        <v>2069.2840000000001</v>
      </c>
      <c r="E144" s="24">
        <v>2265.9701</v>
      </c>
      <c r="F144" s="24">
        <v>2481.5299999999997</v>
      </c>
      <c r="G144" s="24">
        <v>2637.3887</v>
      </c>
      <c r="H144" s="24">
        <v>2773.9860000000003</v>
      </c>
      <c r="I144" s="24">
        <v>2939.5508</v>
      </c>
      <c r="J144" s="24">
        <v>3101.8463999999999</v>
      </c>
      <c r="K144" s="24">
        <v>3268.0304000000001</v>
      </c>
      <c r="L144" s="24">
        <v>3414.8693999999996</v>
      </c>
      <c r="M144" s="24">
        <v>3571.6485000000002</v>
      </c>
      <c r="N144" s="24">
        <v>3741.8127999999997</v>
      </c>
      <c r="O144" s="24">
        <v>3908.6521000000002</v>
      </c>
      <c r="P144" s="24">
        <v>4020.1995000000002</v>
      </c>
      <c r="Q144" s="24">
        <v>4138.7556999999997</v>
      </c>
      <c r="R144" s="24">
        <v>4231.3833999999997</v>
      </c>
      <c r="S144" s="24">
        <v>4360.8050999999996</v>
      </c>
      <c r="T144" s="24">
        <v>4451.8955999999998</v>
      </c>
      <c r="U144" s="24">
        <v>4549.1459999999997</v>
      </c>
      <c r="V144" s="24">
        <v>4665.1985000000004</v>
      </c>
      <c r="W144" s="24">
        <v>4763.3251</v>
      </c>
      <c r="X144" s="24">
        <v>4872.7831999999999</v>
      </c>
      <c r="Y144" s="24">
        <v>4984.3778000000002</v>
      </c>
      <c r="Z144" s="24">
        <v>5100.9014999999999</v>
      </c>
      <c r="AA144" s="24">
        <v>5220.0136000000002</v>
      </c>
    </row>
    <row r="145" spans="1:27" x14ac:dyDescent="0.25">
      <c r="A145" s="28" t="s">
        <v>134</v>
      </c>
      <c r="B145" s="28" t="s">
        <v>77</v>
      </c>
      <c r="C145" s="24">
        <v>119.5</v>
      </c>
      <c r="D145" s="24">
        <v>178</v>
      </c>
      <c r="E145" s="24">
        <v>241.39999999999998</v>
      </c>
      <c r="F145" s="24">
        <v>310.29999999999995</v>
      </c>
      <c r="G145" s="24">
        <v>355.9</v>
      </c>
      <c r="H145" s="24">
        <v>391.7</v>
      </c>
      <c r="I145" s="24">
        <v>430.3</v>
      </c>
      <c r="J145" s="24">
        <v>470.00000000000006</v>
      </c>
      <c r="K145" s="24">
        <v>506.09999999999997</v>
      </c>
      <c r="L145" s="24">
        <v>553.70000000000005</v>
      </c>
      <c r="M145" s="24">
        <v>605.90000000000009</v>
      </c>
      <c r="N145" s="24">
        <v>657.7</v>
      </c>
      <c r="O145" s="24">
        <v>708.5</v>
      </c>
      <c r="P145" s="24">
        <v>741.00000000000011</v>
      </c>
      <c r="Q145" s="24">
        <v>772.4</v>
      </c>
      <c r="R145" s="24">
        <v>771.60000000000014</v>
      </c>
      <c r="S145" s="24">
        <v>771.4</v>
      </c>
      <c r="T145" s="24">
        <v>770.09999999999991</v>
      </c>
      <c r="U145" s="24">
        <v>769.09999999999991</v>
      </c>
      <c r="V145" s="24">
        <v>767.7</v>
      </c>
      <c r="W145" s="24">
        <v>765.6</v>
      </c>
      <c r="X145" s="24">
        <v>763.3</v>
      </c>
      <c r="Y145" s="24">
        <v>760.5</v>
      </c>
      <c r="Z145" s="24">
        <v>758</v>
      </c>
      <c r="AA145" s="24">
        <v>754.8</v>
      </c>
    </row>
    <row r="146" spans="1:27" x14ac:dyDescent="0.25">
      <c r="A146" s="28" t="s">
        <v>134</v>
      </c>
      <c r="B146" s="28" t="s">
        <v>78</v>
      </c>
      <c r="C146" s="24">
        <v>119.5</v>
      </c>
      <c r="D146" s="24">
        <v>178</v>
      </c>
      <c r="E146" s="24">
        <v>241.39999999999998</v>
      </c>
      <c r="F146" s="24">
        <v>310.29999999999995</v>
      </c>
      <c r="G146" s="24">
        <v>355.9</v>
      </c>
      <c r="H146" s="24">
        <v>391.7</v>
      </c>
      <c r="I146" s="24">
        <v>430.3</v>
      </c>
      <c r="J146" s="24">
        <v>470.00000000000006</v>
      </c>
      <c r="K146" s="24">
        <v>506.09999999999997</v>
      </c>
      <c r="L146" s="24">
        <v>553.70000000000005</v>
      </c>
      <c r="M146" s="24">
        <v>605.90000000000009</v>
      </c>
      <c r="N146" s="24">
        <v>657.7</v>
      </c>
      <c r="O146" s="24">
        <v>708.5</v>
      </c>
      <c r="P146" s="24">
        <v>741.00000000000011</v>
      </c>
      <c r="Q146" s="24">
        <v>772.4</v>
      </c>
      <c r="R146" s="24">
        <v>771.60000000000014</v>
      </c>
      <c r="S146" s="24">
        <v>771.4</v>
      </c>
      <c r="T146" s="24">
        <v>770.09999999999991</v>
      </c>
      <c r="U146" s="24">
        <v>769.09999999999991</v>
      </c>
      <c r="V146" s="24">
        <v>767.7</v>
      </c>
      <c r="W146" s="24">
        <v>765.6</v>
      </c>
      <c r="X146" s="24">
        <v>763.3</v>
      </c>
      <c r="Y146" s="24">
        <v>760.5</v>
      </c>
      <c r="Z146" s="24">
        <v>758</v>
      </c>
      <c r="AA146" s="24">
        <v>754.8</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225.07541000000001</v>
      </c>
      <c r="D149" s="24">
        <v>252.54733999999999</v>
      </c>
      <c r="E149" s="24">
        <v>294.85237000000001</v>
      </c>
      <c r="F149" s="24">
        <v>344.19580999999999</v>
      </c>
      <c r="G149" s="24">
        <v>387.38791000000003</v>
      </c>
      <c r="H149" s="24">
        <v>422.86807000000005</v>
      </c>
      <c r="I149" s="24">
        <v>471.64044000000001</v>
      </c>
      <c r="J149" s="24">
        <v>509.32570000000004</v>
      </c>
      <c r="K149" s="24">
        <v>547.15161000000001</v>
      </c>
      <c r="L149" s="24">
        <v>585.54188999999997</v>
      </c>
      <c r="M149" s="24">
        <v>624.09581000000003</v>
      </c>
      <c r="N149" s="24">
        <v>672.57834000000003</v>
      </c>
      <c r="O149" s="24">
        <v>722.0675</v>
      </c>
      <c r="P149" s="24">
        <v>753.63460000000009</v>
      </c>
      <c r="Q149" s="24">
        <v>791.83169999999996</v>
      </c>
      <c r="R149" s="24">
        <v>817.74309999999991</v>
      </c>
      <c r="S149" s="24">
        <v>867.6277</v>
      </c>
      <c r="T149" s="24">
        <v>894.38310000000001</v>
      </c>
      <c r="U149" s="24">
        <v>922.76909999999998</v>
      </c>
      <c r="V149" s="24">
        <v>964.42489999999998</v>
      </c>
      <c r="W149" s="24">
        <v>993.69079999999997</v>
      </c>
      <c r="X149" s="24">
        <v>1029.1726000000001</v>
      </c>
      <c r="Y149" s="24">
        <v>1064.5165</v>
      </c>
      <c r="Z149" s="24">
        <v>1099.9293</v>
      </c>
      <c r="AA149" s="24">
        <v>1133.8674999999998</v>
      </c>
    </row>
    <row r="150" spans="1:27" x14ac:dyDescent="0.25">
      <c r="A150" s="28" t="s">
        <v>135</v>
      </c>
      <c r="B150" s="28" t="s">
        <v>77</v>
      </c>
      <c r="C150" s="24">
        <v>15.600000000000001</v>
      </c>
      <c r="D150" s="24">
        <v>28.200000000000003</v>
      </c>
      <c r="E150" s="24">
        <v>41.9</v>
      </c>
      <c r="F150" s="24">
        <v>57.600000000000009</v>
      </c>
      <c r="G150" s="24">
        <v>71.8</v>
      </c>
      <c r="H150" s="24">
        <v>84.1</v>
      </c>
      <c r="I150" s="24">
        <v>96.6</v>
      </c>
      <c r="J150" s="24">
        <v>108</v>
      </c>
      <c r="K150" s="24">
        <v>118.20000000000002</v>
      </c>
      <c r="L150" s="24">
        <v>133</v>
      </c>
      <c r="M150" s="24">
        <v>148.00000000000003</v>
      </c>
      <c r="N150" s="24">
        <v>163.30000000000001</v>
      </c>
      <c r="O150" s="24">
        <v>178.7</v>
      </c>
      <c r="P150" s="24">
        <v>192.1</v>
      </c>
      <c r="Q150" s="24">
        <v>204.70000000000002</v>
      </c>
      <c r="R150" s="24">
        <v>206.59999999999997</v>
      </c>
      <c r="S150" s="24">
        <v>208.60000000000002</v>
      </c>
      <c r="T150" s="24">
        <v>210.1</v>
      </c>
      <c r="U150" s="24">
        <v>211.60000000000002</v>
      </c>
      <c r="V150" s="24">
        <v>212.90000000000003</v>
      </c>
      <c r="W150" s="24">
        <v>213.89999999999998</v>
      </c>
      <c r="X150" s="24">
        <v>214.5</v>
      </c>
      <c r="Y150" s="24">
        <v>215.10000000000002</v>
      </c>
      <c r="Z150" s="24">
        <v>215.2</v>
      </c>
      <c r="AA150" s="24">
        <v>215</v>
      </c>
    </row>
    <row r="151" spans="1:27" x14ac:dyDescent="0.25">
      <c r="A151" s="28" t="s">
        <v>135</v>
      </c>
      <c r="B151" s="28" t="s">
        <v>78</v>
      </c>
      <c r="C151" s="24">
        <v>15.600000000000001</v>
      </c>
      <c r="D151" s="24">
        <v>28.200000000000003</v>
      </c>
      <c r="E151" s="24">
        <v>41.9</v>
      </c>
      <c r="F151" s="24">
        <v>57.600000000000009</v>
      </c>
      <c r="G151" s="24">
        <v>71.8</v>
      </c>
      <c r="H151" s="24">
        <v>84.1</v>
      </c>
      <c r="I151" s="24">
        <v>96.6</v>
      </c>
      <c r="J151" s="24">
        <v>108</v>
      </c>
      <c r="K151" s="24">
        <v>118.20000000000002</v>
      </c>
      <c r="L151" s="24">
        <v>133</v>
      </c>
      <c r="M151" s="24">
        <v>148.00000000000003</v>
      </c>
      <c r="N151" s="24">
        <v>163.30000000000001</v>
      </c>
      <c r="O151" s="24">
        <v>178.7</v>
      </c>
      <c r="P151" s="24">
        <v>192.1</v>
      </c>
      <c r="Q151" s="24">
        <v>204.70000000000002</v>
      </c>
      <c r="R151" s="24">
        <v>206.59999999999997</v>
      </c>
      <c r="S151" s="24">
        <v>208.60000000000002</v>
      </c>
      <c r="T151" s="24">
        <v>210.1</v>
      </c>
      <c r="U151" s="24">
        <v>211.60000000000002</v>
      </c>
      <c r="V151" s="24">
        <v>212.90000000000003</v>
      </c>
      <c r="W151" s="24">
        <v>213.89999999999998</v>
      </c>
      <c r="X151" s="24">
        <v>214.5</v>
      </c>
      <c r="Y151" s="24">
        <v>215.10000000000002</v>
      </c>
      <c r="Z151" s="24">
        <v>215.2</v>
      </c>
      <c r="AA151" s="24">
        <v>215</v>
      </c>
    </row>
  </sheetData>
  <sheetProtection algorithmName="SHA-512" hashValue="f0EQqnlL2amJQOG2Iz2NqZksW04MXOOiYg3XKjEgs5065UJgHqgcNISpZTMzX9z1P5fwySMdlsRmz4YmeKn4dQ==" saltValue="dLW9hNryaBpUEfL3y3Bk0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61BF8-9AB4-49BF-9F1A-5690FD453416}">
  <sheetPr codeName="Sheet4">
    <tabColor rgb="FFFFE600"/>
  </sheetPr>
  <dimension ref="A1:B24"/>
  <sheetViews>
    <sheetView showGridLines="0" zoomScaleNormal="100" workbookViewId="0"/>
  </sheetViews>
  <sheetFormatPr defaultColWidth="9.140625" defaultRowHeight="15" x14ac:dyDescent="0.25"/>
  <cols>
    <col min="1" max="1" width="9.140625" customWidth="1"/>
    <col min="2" max="2" width="100.7109375" customWidth="1"/>
    <col min="3" max="3" width="9.140625" customWidth="1"/>
  </cols>
  <sheetData>
    <row r="1" spans="1:2" x14ac:dyDescent="0.25">
      <c r="A1" s="2" t="s">
        <v>1</v>
      </c>
    </row>
    <row r="3" spans="1:2" ht="90" x14ac:dyDescent="0.25">
      <c r="A3" s="3"/>
      <c r="B3" s="4" t="s">
        <v>2</v>
      </c>
    </row>
    <row r="4" spans="1:2" ht="90" x14ac:dyDescent="0.25">
      <c r="A4" s="3"/>
      <c r="B4" s="4" t="s">
        <v>3</v>
      </c>
    </row>
    <row r="5" spans="1:2" ht="60" x14ac:dyDescent="0.25">
      <c r="A5" s="3"/>
      <c r="B5" s="4" t="s">
        <v>4</v>
      </c>
    </row>
    <row r="6" spans="1:2" ht="75" x14ac:dyDescent="0.25">
      <c r="A6" s="3"/>
      <c r="B6" s="4" t="s">
        <v>5</v>
      </c>
    </row>
    <row r="7" spans="1:2" ht="60" x14ac:dyDescent="0.25">
      <c r="A7" s="3"/>
      <c r="B7" s="4" t="s">
        <v>6</v>
      </c>
    </row>
    <row r="8" spans="1:2" ht="60" x14ac:dyDescent="0.25">
      <c r="A8" s="3"/>
      <c r="B8" s="4" t="s">
        <v>7</v>
      </c>
    </row>
    <row r="9" spans="1:2" ht="60" x14ac:dyDescent="0.25">
      <c r="A9" s="3"/>
      <c r="B9" s="4" t="s">
        <v>8</v>
      </c>
    </row>
    <row r="10" spans="1:2" ht="75" x14ac:dyDescent="0.25">
      <c r="A10" s="3"/>
      <c r="B10" s="4" t="s">
        <v>9</v>
      </c>
    </row>
    <row r="11" spans="1:2" ht="120" x14ac:dyDescent="0.25">
      <c r="A11" s="3"/>
      <c r="B11" s="4" t="s">
        <v>10</v>
      </c>
    </row>
    <row r="12" spans="1:2" ht="60" x14ac:dyDescent="0.25">
      <c r="A12" s="3"/>
      <c r="B12" s="4" t="s">
        <v>11</v>
      </c>
    </row>
    <row r="13" spans="1:2" ht="119.25" customHeight="1" x14ac:dyDescent="0.25">
      <c r="A13" s="3"/>
      <c r="B13" s="4" t="s">
        <v>12</v>
      </c>
    </row>
    <row r="14" spans="1:2" ht="90" x14ac:dyDescent="0.25">
      <c r="A14" s="3"/>
      <c r="B14" s="4" t="s">
        <v>13</v>
      </c>
    </row>
    <row r="15" spans="1:2" x14ac:dyDescent="0.25">
      <c r="A15" s="3"/>
      <c r="B15" s="4" t="s">
        <v>14</v>
      </c>
    </row>
    <row r="16" spans="1:2" x14ac:dyDescent="0.25">
      <c r="A16" s="3"/>
      <c r="B16" s="4"/>
    </row>
    <row r="17" spans="1:2" x14ac:dyDescent="0.25">
      <c r="A17" s="3"/>
      <c r="B17" s="4"/>
    </row>
    <row r="18" spans="1:2" x14ac:dyDescent="0.25">
      <c r="A18" s="3"/>
      <c r="B18" s="4"/>
    </row>
    <row r="19" spans="1:2" x14ac:dyDescent="0.25">
      <c r="A19" s="3"/>
      <c r="B19" s="4"/>
    </row>
    <row r="20" spans="1:2" x14ac:dyDescent="0.25">
      <c r="A20" s="3"/>
      <c r="B20" s="4"/>
    </row>
    <row r="21" spans="1:2" x14ac:dyDescent="0.25">
      <c r="A21" s="3"/>
      <c r="B21" s="5"/>
    </row>
    <row r="22" spans="1:2" x14ac:dyDescent="0.25">
      <c r="A22" s="3"/>
      <c r="B22" s="5"/>
    </row>
    <row r="23" spans="1:2" x14ac:dyDescent="0.25">
      <c r="A23" s="3"/>
      <c r="B23" s="5"/>
    </row>
    <row r="24" spans="1:2" x14ac:dyDescent="0.25">
      <c r="A24" s="3"/>
      <c r="B24" s="5"/>
    </row>
  </sheetData>
  <sheetProtection algorithmName="SHA-512" hashValue="zywO6P8XUicKJjZoaJBLa4ZBrfF5Qy8k+A8tBSGLxdo2SlrqKL78nLoZG6x6uPPsTf7P1Gd4iGkjKN8KwiiTAw==" saltValue="3b3U6tbSLv0w28Zzh0Vig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B2901-8F89-46DD-A186-2B23C31E17E3}">
  <sheetPr codeName="Sheet19">
    <tabColor theme="7" tint="0.39997558519241921"/>
  </sheetPr>
  <dimension ref="A1:AA12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158</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54</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402100.62320000003</v>
      </c>
      <c r="D6" s="24">
        <v>320727.79610000004</v>
      </c>
      <c r="E6" s="24">
        <v>305463.85129999998</v>
      </c>
      <c r="F6" s="24">
        <v>297041.44845798</v>
      </c>
      <c r="G6" s="24">
        <v>256223.23133782099</v>
      </c>
      <c r="H6" s="24">
        <v>170629.33195722298</v>
      </c>
      <c r="I6" s="24">
        <v>154700.468930367</v>
      </c>
      <c r="J6" s="24">
        <v>138504.70018717</v>
      </c>
      <c r="K6" s="24">
        <v>117421.416448415</v>
      </c>
      <c r="L6" s="24">
        <v>109150.77107824699</v>
      </c>
      <c r="M6" s="24">
        <v>94196.146445578997</v>
      </c>
      <c r="N6" s="24">
        <v>74798.658306657002</v>
      </c>
      <c r="O6" s="24">
        <v>75978.54085512599</v>
      </c>
      <c r="P6" s="24">
        <v>61364.793584978004</v>
      </c>
      <c r="Q6" s="24">
        <v>34192.514050751</v>
      </c>
      <c r="R6" s="24">
        <v>30000.711299115999</v>
      </c>
      <c r="S6" s="24">
        <v>31140.979108385996</v>
      </c>
      <c r="T6" s="24">
        <v>29809.843736864997</v>
      </c>
      <c r="U6" s="24">
        <v>27646.511279065002</v>
      </c>
      <c r="V6" s="24">
        <v>24832.084040222999</v>
      </c>
      <c r="W6" s="24">
        <v>16792.690620957997</v>
      </c>
      <c r="X6" s="24">
        <v>3050.2357077750003</v>
      </c>
      <c r="Y6" s="24">
        <v>2619.0015103544997</v>
      </c>
      <c r="Z6" s="24">
        <v>2269.4030024395001</v>
      </c>
      <c r="AA6" s="24">
        <v>2198.4346555859997</v>
      </c>
    </row>
    <row r="7" spans="1:27" x14ac:dyDescent="0.25">
      <c r="A7" s="28" t="s">
        <v>40</v>
      </c>
      <c r="B7" s="28" t="s">
        <v>72</v>
      </c>
      <c r="C7" s="24">
        <v>119295.095</v>
      </c>
      <c r="D7" s="24">
        <v>92395.062000000005</v>
      </c>
      <c r="E7" s="24">
        <v>93629.413499999995</v>
      </c>
      <c r="F7" s="24">
        <v>67549.517267548988</v>
      </c>
      <c r="G7" s="24">
        <v>39185.477528844</v>
      </c>
      <c r="H7" s="24">
        <v>17037.278707473997</v>
      </c>
      <c r="I7" s="24">
        <v>5103.1941143779986</v>
      </c>
      <c r="J7" s="24">
        <v>0.40236242999999999</v>
      </c>
      <c r="K7" s="24">
        <v>0.37590908399999989</v>
      </c>
      <c r="L7" s="24">
        <v>0.37914893799999988</v>
      </c>
      <c r="M7" s="24">
        <v>0.30677910699999994</v>
      </c>
      <c r="N7" s="24">
        <v>0.32979778799999893</v>
      </c>
      <c r="O7" s="24">
        <v>0.30797292999999992</v>
      </c>
      <c r="P7" s="24">
        <v>0.26881344699999904</v>
      </c>
      <c r="Q7" s="24">
        <v>0.21411700000000003</v>
      </c>
      <c r="R7" s="24">
        <v>0.21081137399999889</v>
      </c>
      <c r="S7" s="24">
        <v>0.19342812599999901</v>
      </c>
      <c r="T7" s="24">
        <v>0.19210092499999878</v>
      </c>
      <c r="U7" s="24">
        <v>0.18746639099999998</v>
      </c>
      <c r="V7" s="24">
        <v>0.17030910999999999</v>
      </c>
      <c r="W7" s="24">
        <v>0.15868201349999991</v>
      </c>
      <c r="X7" s="24">
        <v>0.16630548599999981</v>
      </c>
      <c r="Y7" s="24">
        <v>0.149896949</v>
      </c>
      <c r="Z7" s="24">
        <v>0.1349821645</v>
      </c>
      <c r="AA7" s="24">
        <v>4.8621531999999988E-2</v>
      </c>
    </row>
    <row r="8" spans="1:27" x14ac:dyDescent="0.25">
      <c r="A8" s="28" t="s">
        <v>40</v>
      </c>
      <c r="B8" s="28" t="s">
        <v>20</v>
      </c>
      <c r="C8" s="24">
        <v>19323.850343737497</v>
      </c>
      <c r="D8" s="24">
        <v>15665.102320528098</v>
      </c>
      <c r="E8" s="24">
        <v>12332.937295974001</v>
      </c>
      <c r="F8" s="24">
        <v>11038.007458573</v>
      </c>
      <c r="G8" s="24">
        <v>17058.026687169</v>
      </c>
      <c r="H8" s="24">
        <v>15652.348310986301</v>
      </c>
      <c r="I8" s="24">
        <v>18028.557312586698</v>
      </c>
      <c r="J8" s="24">
        <v>17321.533510638001</v>
      </c>
      <c r="K8" s="24">
        <v>15683.291337328999</v>
      </c>
      <c r="L8" s="24">
        <v>16369.388760212998</v>
      </c>
      <c r="M8" s="24">
        <v>16912.735445406004</v>
      </c>
      <c r="N8" s="24">
        <v>16097.022515487</v>
      </c>
      <c r="O8" s="24">
        <v>15595.6080554375</v>
      </c>
      <c r="P8" s="24">
        <v>17407.730270959502</v>
      </c>
      <c r="Q8" s="24">
        <v>16712.726477623</v>
      </c>
      <c r="R8" s="24">
        <v>12134.302053165</v>
      </c>
      <c r="S8" s="24">
        <v>10402.011518977501</v>
      </c>
      <c r="T8" s="24">
        <v>10976.569968964002</v>
      </c>
      <c r="U8" s="24">
        <v>9966.5645604850015</v>
      </c>
      <c r="V8" s="24">
        <v>10549.476046346999</v>
      </c>
      <c r="W8" s="24">
        <v>9315.6339552880017</v>
      </c>
      <c r="X8" s="24">
        <v>12791.540159114998</v>
      </c>
      <c r="Y8" s="24">
        <v>7322.9831355089991</v>
      </c>
      <c r="Z8" s="24">
        <v>5820.4939530560005</v>
      </c>
      <c r="AA8" s="24">
        <v>2766.8586000209998</v>
      </c>
    </row>
    <row r="9" spans="1:27" x14ac:dyDescent="0.25">
      <c r="A9" s="28" t="s">
        <v>40</v>
      </c>
      <c r="B9" s="28" t="s">
        <v>32</v>
      </c>
      <c r="C9" s="24">
        <v>1662.3595169999999</v>
      </c>
      <c r="D9" s="24">
        <v>1495.554087</v>
      </c>
      <c r="E9" s="24">
        <v>1480.0226399999999</v>
      </c>
      <c r="F9" s="24">
        <v>196.29654300000001</v>
      </c>
      <c r="G9" s="24">
        <v>637.02240000000006</v>
      </c>
      <c r="H9" s="24">
        <v>506.95264000000003</v>
      </c>
      <c r="I9" s="24">
        <v>698.04441999999995</v>
      </c>
      <c r="J9" s="24">
        <v>577.59258499999999</v>
      </c>
      <c r="K9" s="24">
        <v>483.72304000000003</v>
      </c>
      <c r="L9" s="24">
        <v>1078.1609000000001</v>
      </c>
      <c r="M9" s="24">
        <v>524.56747999999993</v>
      </c>
      <c r="N9" s="24">
        <v>880.21893999999998</v>
      </c>
      <c r="O9" s="24">
        <v>491.77836000000002</v>
      </c>
      <c r="P9" s="24">
        <v>1007.5856</v>
      </c>
      <c r="Q9" s="24">
        <v>317.84715999999997</v>
      </c>
      <c r="R9" s="24">
        <v>256.62798000000004</v>
      </c>
      <c r="S9" s="24">
        <v>391.41771999999997</v>
      </c>
      <c r="T9" s="24">
        <v>434.75144</v>
      </c>
      <c r="U9" s="24">
        <v>0</v>
      </c>
      <c r="V9" s="24">
        <v>0</v>
      </c>
      <c r="W9" s="24">
        <v>0</v>
      </c>
      <c r="X9" s="24">
        <v>0</v>
      </c>
      <c r="Y9" s="24">
        <v>0</v>
      </c>
      <c r="Z9" s="24">
        <v>0</v>
      </c>
      <c r="AA9" s="24">
        <v>0</v>
      </c>
    </row>
    <row r="10" spans="1:27" x14ac:dyDescent="0.25">
      <c r="A10" s="28" t="s">
        <v>40</v>
      </c>
      <c r="B10" s="28" t="s">
        <v>67</v>
      </c>
      <c r="C10" s="24">
        <v>782.56837787412007</v>
      </c>
      <c r="D10" s="24">
        <v>565.44278537019977</v>
      </c>
      <c r="E10" s="24">
        <v>1006.5134140497099</v>
      </c>
      <c r="F10" s="24">
        <v>428.90776042073992</v>
      </c>
      <c r="G10" s="24">
        <v>2330.0813046794001</v>
      </c>
      <c r="H10" s="24">
        <v>2240.9533324998597</v>
      </c>
      <c r="I10" s="24">
        <v>3268.2768039246298</v>
      </c>
      <c r="J10" s="24">
        <v>3519.5308407688603</v>
      </c>
      <c r="K10" s="24">
        <v>1706.4822462328602</v>
      </c>
      <c r="L10" s="24">
        <v>3935.5453182148603</v>
      </c>
      <c r="M10" s="24">
        <v>2895.6744504076296</v>
      </c>
      <c r="N10" s="24">
        <v>5874.6623604647002</v>
      </c>
      <c r="O10" s="24">
        <v>3023.5595496237001</v>
      </c>
      <c r="P10" s="24">
        <v>6217.8655462672996</v>
      </c>
      <c r="Q10" s="24">
        <v>7415.4198345768991</v>
      </c>
      <c r="R10" s="24">
        <v>6518.281482986501</v>
      </c>
      <c r="S10" s="24">
        <v>11300.463172743101</v>
      </c>
      <c r="T10" s="24">
        <v>10497.826137775099</v>
      </c>
      <c r="U10" s="24">
        <v>17188.162874232199</v>
      </c>
      <c r="V10" s="24">
        <v>22747.901694387099</v>
      </c>
      <c r="W10" s="24">
        <v>17481.871738867299</v>
      </c>
      <c r="X10" s="24">
        <v>31321.822879992407</v>
      </c>
      <c r="Y10" s="24">
        <v>36122.671612542996</v>
      </c>
      <c r="Z10" s="24">
        <v>25319.941594377</v>
      </c>
      <c r="AA10" s="24">
        <v>25717.947479697574</v>
      </c>
    </row>
    <row r="11" spans="1:27" x14ac:dyDescent="0.25">
      <c r="A11" s="28" t="s">
        <v>40</v>
      </c>
      <c r="B11" s="28" t="s">
        <v>66</v>
      </c>
      <c r="C11" s="24">
        <v>89400.799419999996</v>
      </c>
      <c r="D11" s="24">
        <v>109518.23288</v>
      </c>
      <c r="E11" s="24">
        <v>83205.256640000007</v>
      </c>
      <c r="F11" s="24">
        <v>87749.522930000006</v>
      </c>
      <c r="G11" s="24">
        <v>93836.792186000006</v>
      </c>
      <c r="H11" s="24">
        <v>83817.961009999999</v>
      </c>
      <c r="I11" s="24">
        <v>80559.152475999988</v>
      </c>
      <c r="J11" s="24">
        <v>88111.860790000006</v>
      </c>
      <c r="K11" s="24">
        <v>71269.159969999993</v>
      </c>
      <c r="L11" s="24">
        <v>57432.135909999997</v>
      </c>
      <c r="M11" s="24">
        <v>68829.090680000008</v>
      </c>
      <c r="N11" s="24">
        <v>52579.381150000001</v>
      </c>
      <c r="O11" s="24">
        <v>53721.859299999996</v>
      </c>
      <c r="P11" s="24">
        <v>56588.655749999998</v>
      </c>
      <c r="Q11" s="24">
        <v>50389.38106</v>
      </c>
      <c r="R11" s="24">
        <v>47531.471739999994</v>
      </c>
      <c r="S11" s="24">
        <v>50724.637780000005</v>
      </c>
      <c r="T11" s="24">
        <v>41707.031040000002</v>
      </c>
      <c r="U11" s="24">
        <v>33209.626360000002</v>
      </c>
      <c r="V11" s="24">
        <v>39405.098030000008</v>
      </c>
      <c r="W11" s="24">
        <v>29921.970000000005</v>
      </c>
      <c r="X11" s="24">
        <v>30746.142979999997</v>
      </c>
      <c r="Y11" s="24">
        <v>32016.318853999997</v>
      </c>
      <c r="Z11" s="24">
        <v>27920.59448</v>
      </c>
      <c r="AA11" s="24">
        <v>26532.544519999996</v>
      </c>
    </row>
    <row r="12" spans="1:27" x14ac:dyDescent="0.25">
      <c r="A12" s="28" t="s">
        <v>40</v>
      </c>
      <c r="B12" s="28" t="s">
        <v>70</v>
      </c>
      <c r="C12" s="24">
        <v>72506.56994999999</v>
      </c>
      <c r="D12" s="24">
        <v>98538.924653106587</v>
      </c>
      <c r="E12" s="24">
        <v>92683.686629277145</v>
      </c>
      <c r="F12" s="24">
        <v>89563.309363617329</v>
      </c>
      <c r="G12" s="24">
        <v>113620.97952919618</v>
      </c>
      <c r="H12" s="24">
        <v>148051.78368963356</v>
      </c>
      <c r="I12" s="24">
        <v>143048.46377825266</v>
      </c>
      <c r="J12" s="24">
        <v>145699.08537579139</v>
      </c>
      <c r="K12" s="24">
        <v>146239.82133081721</v>
      </c>
      <c r="L12" s="24">
        <v>142864.94570091434</v>
      </c>
      <c r="M12" s="24">
        <v>136326.49760743298</v>
      </c>
      <c r="N12" s="24">
        <v>139633.68288706837</v>
      </c>
      <c r="O12" s="24">
        <v>134913.17163692461</v>
      </c>
      <c r="P12" s="24">
        <v>138279.91737460406</v>
      </c>
      <c r="Q12" s="24">
        <v>137907.60251035119</v>
      </c>
      <c r="R12" s="24">
        <v>137888.65039275697</v>
      </c>
      <c r="S12" s="24">
        <v>134963.95893285607</v>
      </c>
      <c r="T12" s="24">
        <v>126847.47795770566</v>
      </c>
      <c r="U12" s="24">
        <v>118538.52295074944</v>
      </c>
      <c r="V12" s="24">
        <v>106230.1974112982</v>
      </c>
      <c r="W12" s="24">
        <v>103647.2540607004</v>
      </c>
      <c r="X12" s="24">
        <v>99528.847469735178</v>
      </c>
      <c r="Y12" s="24">
        <v>100155.7229029561</v>
      </c>
      <c r="Z12" s="24">
        <v>94945.635252806765</v>
      </c>
      <c r="AA12" s="24">
        <v>94293.395917639558</v>
      </c>
    </row>
    <row r="13" spans="1:27" x14ac:dyDescent="0.25">
      <c r="A13" s="28" t="s">
        <v>40</v>
      </c>
      <c r="B13" s="28" t="s">
        <v>69</v>
      </c>
      <c r="C13" s="24">
        <v>14.370382796652637</v>
      </c>
      <c r="D13" s="24">
        <v>17.724960991874298</v>
      </c>
      <c r="E13" s="24">
        <v>16.769046407732855</v>
      </c>
      <c r="F13" s="24">
        <v>16.961408845260387</v>
      </c>
      <c r="G13" s="24">
        <v>15.512432560041464</v>
      </c>
      <c r="H13" s="24">
        <v>21.973420995793386</v>
      </c>
      <c r="I13" s="24">
        <v>23.084501255383092</v>
      </c>
      <c r="J13" s="24">
        <v>23.233456584440692</v>
      </c>
      <c r="K13" s="24">
        <v>24.447796078534896</v>
      </c>
      <c r="L13" s="24">
        <v>24.489267209163852</v>
      </c>
      <c r="M13" s="24">
        <v>24.527725791249356</v>
      </c>
      <c r="N13" s="24">
        <v>26.213180831497873</v>
      </c>
      <c r="O13" s="24">
        <v>24.394044441001643</v>
      </c>
      <c r="P13" s="24">
        <v>22.292096571204493</v>
      </c>
      <c r="Q13" s="24">
        <v>25.084744310675493</v>
      </c>
      <c r="R13" s="24">
        <v>24.437334788188789</v>
      </c>
      <c r="S13" s="24">
        <v>24.231173437154798</v>
      </c>
      <c r="T13" s="24">
        <v>24.215553058819733</v>
      </c>
      <c r="U13" s="24">
        <v>24.502750521081747</v>
      </c>
      <c r="V13" s="24">
        <v>24.328959259900994</v>
      </c>
      <c r="W13" s="24">
        <v>27.344860082542787</v>
      </c>
      <c r="X13" s="24">
        <v>27.918374859398192</v>
      </c>
      <c r="Y13" s="24">
        <v>25.770734274223067</v>
      </c>
      <c r="Z13" s="24">
        <v>25.621595956143352</v>
      </c>
      <c r="AA13" s="24">
        <v>24.322985461658231</v>
      </c>
    </row>
    <row r="14" spans="1:27" x14ac:dyDescent="0.25">
      <c r="A14" s="28" t="s">
        <v>40</v>
      </c>
      <c r="B14" s="28" t="s">
        <v>36</v>
      </c>
      <c r="C14" s="24">
        <v>0.1451802236760999</v>
      </c>
      <c r="D14" s="24">
        <v>0.1887924230789999</v>
      </c>
      <c r="E14" s="24">
        <v>0.18315053434229997</v>
      </c>
      <c r="F14" s="24">
        <v>0.18950278593029998</v>
      </c>
      <c r="G14" s="24">
        <v>0.19831793342789977</v>
      </c>
      <c r="H14" s="24">
        <v>7.1450642832069988</v>
      </c>
      <c r="I14" s="24">
        <v>7.2970447231499991</v>
      </c>
      <c r="J14" s="24">
        <v>8.2761061559420011</v>
      </c>
      <c r="K14" s="24">
        <v>7.7338354281579997</v>
      </c>
      <c r="L14" s="24">
        <v>7.4468865472200001</v>
      </c>
      <c r="M14" s="24">
        <v>6.9717030995699991</v>
      </c>
      <c r="N14" s="24">
        <v>8.0184623670809909</v>
      </c>
      <c r="O14" s="24">
        <v>7.1817701855769895</v>
      </c>
      <c r="P14" s="24">
        <v>6.456705659063001</v>
      </c>
      <c r="Q14" s="24">
        <v>6.8076804547509999</v>
      </c>
      <c r="R14" s="24">
        <v>6.4984780807</v>
      </c>
      <c r="S14" s="24">
        <v>5.6478246344590008</v>
      </c>
      <c r="T14" s="24">
        <v>5.5426312343579989</v>
      </c>
      <c r="U14" s="24">
        <v>5.368154306410001</v>
      </c>
      <c r="V14" s="24">
        <v>4.8384352084389999</v>
      </c>
      <c r="W14" s="24">
        <v>4.8916301696109992</v>
      </c>
      <c r="X14" s="24">
        <v>4.5522889965559994</v>
      </c>
      <c r="Y14" s="24">
        <v>4.0475092763299996</v>
      </c>
      <c r="Z14" s="24">
        <v>4.238792264762</v>
      </c>
      <c r="AA14" s="24">
        <v>4.0873349625019992</v>
      </c>
    </row>
    <row r="15" spans="1:27" x14ac:dyDescent="0.25">
      <c r="A15" s="28" t="s">
        <v>40</v>
      </c>
      <c r="B15" s="28" t="s">
        <v>74</v>
      </c>
      <c r="C15" s="24">
        <v>293.23279000000002</v>
      </c>
      <c r="D15" s="24">
        <v>1266.9608699999999</v>
      </c>
      <c r="E15" s="24">
        <v>2036.746226</v>
      </c>
      <c r="F15" s="24">
        <v>2245.6819915774386</v>
      </c>
      <c r="G15" s="24">
        <v>7593.8810866434651</v>
      </c>
      <c r="H15" s="24">
        <v>16338.04762319009</v>
      </c>
      <c r="I15" s="24">
        <v>18145.775973080905</v>
      </c>
      <c r="J15" s="24">
        <v>17957.336618712205</v>
      </c>
      <c r="K15" s="24">
        <v>13236.713164638777</v>
      </c>
      <c r="L15" s="24">
        <v>16906.107830925299</v>
      </c>
      <c r="M15" s="24">
        <v>18016.182939055998</v>
      </c>
      <c r="N15" s="24">
        <v>17617.846964368866</v>
      </c>
      <c r="O15" s="24">
        <v>15287.906379626946</v>
      </c>
      <c r="P15" s="24">
        <v>14626.398072739072</v>
      </c>
      <c r="Q15" s="24">
        <v>18527.640150146133</v>
      </c>
      <c r="R15" s="24">
        <v>16541.707315816449</v>
      </c>
      <c r="S15" s="24">
        <v>16320.816957657462</v>
      </c>
      <c r="T15" s="24">
        <v>14188.926497399185</v>
      </c>
      <c r="U15" s="24">
        <v>14253.555827424003</v>
      </c>
      <c r="V15" s="24">
        <v>11435.8285346046</v>
      </c>
      <c r="W15" s="24">
        <v>11257.286184632329</v>
      </c>
      <c r="X15" s="24">
        <v>11889.266980532209</v>
      </c>
      <c r="Y15" s="24">
        <v>8167.873206463687</v>
      </c>
      <c r="Z15" s="24">
        <v>8007.5893442980514</v>
      </c>
      <c r="AA15" s="24">
        <v>7914.046969215181</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705086.23619140824</v>
      </c>
      <c r="D17" s="30">
        <v>638923.83978699695</v>
      </c>
      <c r="E17" s="30">
        <v>589818.45046570862</v>
      </c>
      <c r="F17" s="30">
        <v>553583.97118998528</v>
      </c>
      <c r="G17" s="30">
        <v>522907.12340626965</v>
      </c>
      <c r="H17" s="30">
        <v>437958.58306881256</v>
      </c>
      <c r="I17" s="30">
        <v>405429.24233676435</v>
      </c>
      <c r="J17" s="30">
        <v>393757.93910838274</v>
      </c>
      <c r="K17" s="30">
        <v>352828.71807795658</v>
      </c>
      <c r="L17" s="30">
        <v>330855.81608373631</v>
      </c>
      <c r="M17" s="30">
        <v>319709.54661372391</v>
      </c>
      <c r="N17" s="30">
        <v>289890.16913829662</v>
      </c>
      <c r="O17" s="30">
        <v>283749.21977448277</v>
      </c>
      <c r="P17" s="30">
        <v>280889.10903682705</v>
      </c>
      <c r="Q17" s="30">
        <v>246960.78995461276</v>
      </c>
      <c r="R17" s="30">
        <v>234354.69309418663</v>
      </c>
      <c r="S17" s="30">
        <v>238947.89283452582</v>
      </c>
      <c r="T17" s="30">
        <v>220297.90793529357</v>
      </c>
      <c r="U17" s="30">
        <v>206574.07824144373</v>
      </c>
      <c r="V17" s="30">
        <v>203789.25649062521</v>
      </c>
      <c r="W17" s="30">
        <v>177186.92391790976</v>
      </c>
      <c r="X17" s="30">
        <v>177466.673876963</v>
      </c>
      <c r="Y17" s="30">
        <v>178262.61864658582</v>
      </c>
      <c r="Z17" s="30">
        <v>156301.82486079991</v>
      </c>
      <c r="AA17" s="30">
        <v>151533.55277993777</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214220.53450000001</v>
      </c>
      <c r="D20" s="24">
        <v>171080.10800000001</v>
      </c>
      <c r="E20" s="24">
        <v>159284.18</v>
      </c>
      <c r="F20" s="24">
        <v>158956.19099999999</v>
      </c>
      <c r="G20" s="24">
        <v>147658.435</v>
      </c>
      <c r="H20" s="24">
        <v>109870.84048412999</v>
      </c>
      <c r="I20" s="24">
        <v>101585.82280348</v>
      </c>
      <c r="J20" s="24">
        <v>87705.878955780019</v>
      </c>
      <c r="K20" s="24">
        <v>70716.786673900002</v>
      </c>
      <c r="L20" s="24">
        <v>67880.735889129995</v>
      </c>
      <c r="M20" s="24">
        <v>57123.748497299988</v>
      </c>
      <c r="N20" s="24">
        <v>46094.9925</v>
      </c>
      <c r="O20" s="24">
        <v>47325.4395</v>
      </c>
      <c r="P20" s="24">
        <v>36066.34316733</v>
      </c>
      <c r="Q20" s="24">
        <v>13544.9735</v>
      </c>
      <c r="R20" s="24">
        <v>12288.949000000001</v>
      </c>
      <c r="S20" s="24">
        <v>13218.5875</v>
      </c>
      <c r="T20" s="24">
        <v>12778.8465</v>
      </c>
      <c r="U20" s="24">
        <v>11823.211499999999</v>
      </c>
      <c r="V20" s="24">
        <v>9878.6509999999998</v>
      </c>
      <c r="W20" s="24">
        <v>9718.0044999999991</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160.74622073750001</v>
      </c>
      <c r="D22" s="24">
        <v>226.10909947050001</v>
      </c>
      <c r="E22" s="24">
        <v>215.25784044</v>
      </c>
      <c r="F22" s="24">
        <v>389.87155109699995</v>
      </c>
      <c r="G22" s="24">
        <v>999.54492899000002</v>
      </c>
      <c r="H22" s="24">
        <v>1404.2001553200002</v>
      </c>
      <c r="I22" s="24">
        <v>1863.6085848970001</v>
      </c>
      <c r="J22" s="24">
        <v>2321.9959672639998</v>
      </c>
      <c r="K22" s="24">
        <v>2493.9678471389998</v>
      </c>
      <c r="L22" s="24">
        <v>2012.8863924799998</v>
      </c>
      <c r="M22" s="24">
        <v>2119.7297492320004</v>
      </c>
      <c r="N22" s="24">
        <v>2367.1195216980004</v>
      </c>
      <c r="O22" s="24">
        <v>2297.1292345950001</v>
      </c>
      <c r="P22" s="24">
        <v>3156.4311578910001</v>
      </c>
      <c r="Q22" s="24">
        <v>3692.314789775</v>
      </c>
      <c r="R22" s="24">
        <v>2865.9961270090002</v>
      </c>
      <c r="S22" s="24">
        <v>3588.2752646989998</v>
      </c>
      <c r="T22" s="24">
        <v>3837.2416846759997</v>
      </c>
      <c r="U22" s="24">
        <v>3887.0693700830002</v>
      </c>
      <c r="V22" s="24">
        <v>4013.65998274</v>
      </c>
      <c r="W22" s="24">
        <v>3434.9937331730002</v>
      </c>
      <c r="X22" s="24">
        <v>4860.7610377939991</v>
      </c>
      <c r="Y22" s="24">
        <v>798.59231335599998</v>
      </c>
      <c r="Z22" s="24">
        <v>2.7906075999999998E-2</v>
      </c>
      <c r="AA22" s="24">
        <v>2.7143548999999999E-2</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21.75988873615</v>
      </c>
      <c r="D24" s="24">
        <v>1.928224449999999E-2</v>
      </c>
      <c r="E24" s="24">
        <v>49.189117500450003</v>
      </c>
      <c r="F24" s="24">
        <v>17.132282638299998</v>
      </c>
      <c r="G24" s="24">
        <v>53.93581990740001</v>
      </c>
      <c r="H24" s="24">
        <v>51.987398694839996</v>
      </c>
      <c r="I24" s="24">
        <v>36.761464239699997</v>
      </c>
      <c r="J24" s="24">
        <v>75.635714423300016</v>
      </c>
      <c r="K24" s="24">
        <v>2.067820393999998E-2</v>
      </c>
      <c r="L24" s="24">
        <v>117.1725829066</v>
      </c>
      <c r="M24" s="24">
        <v>2.6257794299999887E-2</v>
      </c>
      <c r="N24" s="24">
        <v>1727.5345735199999</v>
      </c>
      <c r="O24" s="24">
        <v>201.6129330249</v>
      </c>
      <c r="P24" s="24">
        <v>1355.1144824308999</v>
      </c>
      <c r="Q24" s="24">
        <v>3220.3422760933995</v>
      </c>
      <c r="R24" s="24">
        <v>2825.0286282755001</v>
      </c>
      <c r="S24" s="24">
        <v>4858.9608045450004</v>
      </c>
      <c r="T24" s="24">
        <v>5130.8511499790002</v>
      </c>
      <c r="U24" s="24">
        <v>7959.0329869964999</v>
      </c>
      <c r="V24" s="24">
        <v>10743.370635482301</v>
      </c>
      <c r="W24" s="24">
        <v>8195.8584360626992</v>
      </c>
      <c r="X24" s="24">
        <v>16424.787574466998</v>
      </c>
      <c r="Y24" s="24">
        <v>17785.803722021999</v>
      </c>
      <c r="Z24" s="24">
        <v>10017.788436665</v>
      </c>
      <c r="AA24" s="24">
        <v>10380.795392129001</v>
      </c>
    </row>
    <row r="25" spans="1:27" x14ac:dyDescent="0.25">
      <c r="A25" s="28" t="s">
        <v>131</v>
      </c>
      <c r="B25" s="28" t="s">
        <v>66</v>
      </c>
      <c r="C25" s="24">
        <v>13752.133539999999</v>
      </c>
      <c r="D25" s="24">
        <v>14145.352000000001</v>
      </c>
      <c r="E25" s="24">
        <v>11829.442800000001</v>
      </c>
      <c r="F25" s="24">
        <v>15768.088379999999</v>
      </c>
      <c r="G25" s="24">
        <v>16206.861600000002</v>
      </c>
      <c r="H25" s="24">
        <v>16170.701300000001</v>
      </c>
      <c r="I25" s="24">
        <v>16227.75244</v>
      </c>
      <c r="J25" s="24">
        <v>19053.432820000002</v>
      </c>
      <c r="K25" s="24">
        <v>13889.957710000001</v>
      </c>
      <c r="L25" s="24">
        <v>12521.13782</v>
      </c>
      <c r="M25" s="24">
        <v>11883.58109</v>
      </c>
      <c r="N25" s="24">
        <v>10407.237499999999</v>
      </c>
      <c r="O25" s="24">
        <v>11101.83272</v>
      </c>
      <c r="P25" s="24">
        <v>10851.16633</v>
      </c>
      <c r="Q25" s="24">
        <v>10361.218939999999</v>
      </c>
      <c r="R25" s="24">
        <v>9900.665140000001</v>
      </c>
      <c r="S25" s="24">
        <v>11234.910599999999</v>
      </c>
      <c r="T25" s="24">
        <v>9012.2336899999991</v>
      </c>
      <c r="U25" s="24">
        <v>7771.8369000000002</v>
      </c>
      <c r="V25" s="24">
        <v>7083.1349299999993</v>
      </c>
      <c r="W25" s="24">
        <v>6106.5214599999999</v>
      </c>
      <c r="X25" s="24">
        <v>7024.4221500000003</v>
      </c>
      <c r="Y25" s="24">
        <v>6174.7353500000008</v>
      </c>
      <c r="Z25" s="24">
        <v>5582.0241599999999</v>
      </c>
      <c r="AA25" s="24">
        <v>5399.1135899999999</v>
      </c>
    </row>
    <row r="26" spans="1:27" x14ac:dyDescent="0.25">
      <c r="A26" s="28" t="s">
        <v>131</v>
      </c>
      <c r="B26" s="28" t="s">
        <v>70</v>
      </c>
      <c r="C26" s="24">
        <v>15937.271059999999</v>
      </c>
      <c r="D26" s="24">
        <v>22445.246553574838</v>
      </c>
      <c r="E26" s="24">
        <v>26764.40502882034</v>
      </c>
      <c r="F26" s="24">
        <v>26225.587502292699</v>
      </c>
      <c r="G26" s="24">
        <v>33768.314289990289</v>
      </c>
      <c r="H26" s="24">
        <v>37177.630116895591</v>
      </c>
      <c r="I26" s="24">
        <v>34194.978955209896</v>
      </c>
      <c r="J26" s="24">
        <v>35239.703158978402</v>
      </c>
      <c r="K26" s="24">
        <v>39202.422059591299</v>
      </c>
      <c r="L26" s="24">
        <v>40786.372548378597</v>
      </c>
      <c r="M26" s="24">
        <v>38674.100848472801</v>
      </c>
      <c r="N26" s="24">
        <v>45043.959792515503</v>
      </c>
      <c r="O26" s="24">
        <v>40942.199924243803</v>
      </c>
      <c r="P26" s="24">
        <v>41386.427703365101</v>
      </c>
      <c r="Q26" s="24">
        <v>39815.779941564797</v>
      </c>
      <c r="R26" s="24">
        <v>37911.30941134561</v>
      </c>
      <c r="S26" s="24">
        <v>31990.287651599603</v>
      </c>
      <c r="T26" s="24">
        <v>27260.531233837602</v>
      </c>
      <c r="U26" s="24">
        <v>26798.4869793742</v>
      </c>
      <c r="V26" s="24">
        <v>23663.9545043371</v>
      </c>
      <c r="W26" s="24">
        <v>29051.5071855352</v>
      </c>
      <c r="X26" s="24">
        <v>26635.227499779998</v>
      </c>
      <c r="Y26" s="24">
        <v>25407.9206023605</v>
      </c>
      <c r="Z26" s="24">
        <v>24441.316044171999</v>
      </c>
      <c r="AA26" s="24">
        <v>24653.627954997501</v>
      </c>
    </row>
    <row r="27" spans="1:27" x14ac:dyDescent="0.25">
      <c r="A27" s="28" t="s">
        <v>131</v>
      </c>
      <c r="B27" s="28" t="s">
        <v>69</v>
      </c>
      <c r="C27" s="24">
        <v>5.6726842090874783</v>
      </c>
      <c r="D27" s="24">
        <v>7.2487918346492242</v>
      </c>
      <c r="E27" s="24">
        <v>6.7859199980444194</v>
      </c>
      <c r="F27" s="24">
        <v>7.9346858223146084</v>
      </c>
      <c r="G27" s="24">
        <v>7.2133743391326464</v>
      </c>
      <c r="H27" s="24">
        <v>11.21530365174806</v>
      </c>
      <c r="I27" s="24">
        <v>11.837049382786997</v>
      </c>
      <c r="J27" s="24">
        <v>12.693259533800095</v>
      </c>
      <c r="K27" s="24">
        <v>13.695145065552499</v>
      </c>
      <c r="L27" s="24">
        <v>13.675641418860396</v>
      </c>
      <c r="M27" s="24">
        <v>13.1928750207526</v>
      </c>
      <c r="N27" s="24">
        <v>13.644880516318397</v>
      </c>
      <c r="O27" s="24">
        <v>12.911859996350701</v>
      </c>
      <c r="P27" s="24">
        <v>11.727037405064795</v>
      </c>
      <c r="Q27" s="24">
        <v>12.5052749667611</v>
      </c>
      <c r="R27" s="24">
        <v>11.787525753620297</v>
      </c>
      <c r="S27" s="24">
        <v>13.331949312105399</v>
      </c>
      <c r="T27" s="24">
        <v>13.2543974102988</v>
      </c>
      <c r="U27" s="24">
        <v>13.751075658005099</v>
      </c>
      <c r="V27" s="24">
        <v>13.3350624296665</v>
      </c>
      <c r="W27" s="24">
        <v>12.6010479967186</v>
      </c>
      <c r="X27" s="24">
        <v>13.202325280947695</v>
      </c>
      <c r="Y27" s="24">
        <v>12.124693869268897</v>
      </c>
      <c r="Z27" s="24">
        <v>12.319981926653201</v>
      </c>
      <c r="AA27" s="24">
        <v>11.6596175483427</v>
      </c>
    </row>
    <row r="28" spans="1:27" x14ac:dyDescent="0.25">
      <c r="A28" s="28" t="s">
        <v>131</v>
      </c>
      <c r="B28" s="28" t="s">
        <v>36</v>
      </c>
      <c r="C28" s="24">
        <v>2.1529218500000001E-5</v>
      </c>
      <c r="D28" s="24">
        <v>2.2574232399999992E-5</v>
      </c>
      <c r="E28" s="24">
        <v>2.9648276599999972E-5</v>
      </c>
      <c r="F28" s="24">
        <v>2.8717753299999981E-5</v>
      </c>
      <c r="G28" s="24">
        <v>6.0627157999999998E-4</v>
      </c>
      <c r="H28" s="24">
        <v>7.6990656500000002E-4</v>
      </c>
      <c r="I28" s="24">
        <v>8.4257582000000001E-4</v>
      </c>
      <c r="J28" s="24">
        <v>7.7965617700000004E-4</v>
      </c>
      <c r="K28" s="24">
        <v>7.0664622399999998E-4</v>
      </c>
      <c r="L28" s="24">
        <v>7.0242404500000003E-4</v>
      </c>
      <c r="M28" s="24">
        <v>6.6320737999999975E-4</v>
      </c>
      <c r="N28" s="24">
        <v>1.1782426408760001</v>
      </c>
      <c r="O28" s="24">
        <v>1.063372780765</v>
      </c>
      <c r="P28" s="24">
        <v>0.98906215227999994</v>
      </c>
      <c r="Q28" s="24">
        <v>1.0032600405609999</v>
      </c>
      <c r="R28" s="24">
        <v>0.94665606759999998</v>
      </c>
      <c r="S28" s="24">
        <v>0.86832522702900006</v>
      </c>
      <c r="T28" s="24">
        <v>0.82423117711899996</v>
      </c>
      <c r="U28" s="24">
        <v>0.81090197794599994</v>
      </c>
      <c r="V28" s="24">
        <v>0.73538659047700006</v>
      </c>
      <c r="W28" s="24">
        <v>0.70922107427500003</v>
      </c>
      <c r="X28" s="24">
        <v>0.68666970385899906</v>
      </c>
      <c r="Y28" s="24">
        <v>0.62361860231699995</v>
      </c>
      <c r="Z28" s="24">
        <v>0.98277185121199995</v>
      </c>
      <c r="AA28" s="24">
        <v>0.92454468866599993</v>
      </c>
    </row>
    <row r="29" spans="1:27" x14ac:dyDescent="0.25">
      <c r="A29" s="28" t="s">
        <v>131</v>
      </c>
      <c r="B29" s="28" t="s">
        <v>74</v>
      </c>
      <c r="C29" s="24">
        <v>58.113600000000005</v>
      </c>
      <c r="D29" s="24">
        <v>331.98111999999998</v>
      </c>
      <c r="E29" s="24">
        <v>421.27402599999999</v>
      </c>
      <c r="F29" s="24">
        <v>667.19575679406398</v>
      </c>
      <c r="G29" s="24">
        <v>5735.2824444056869</v>
      </c>
      <c r="H29" s="24">
        <v>14268.107680376701</v>
      </c>
      <c r="I29" s="24">
        <v>15988.991912168887</v>
      </c>
      <c r="J29" s="24">
        <v>16180.615351440156</v>
      </c>
      <c r="K29" s="24">
        <v>11680.673601099999</v>
      </c>
      <c r="L29" s="24">
        <v>15085.419678140001</v>
      </c>
      <c r="M29" s="24">
        <v>16187.295962839997</v>
      </c>
      <c r="N29" s="24">
        <v>15697.990557799998</v>
      </c>
      <c r="O29" s="24">
        <v>13832.481763420001</v>
      </c>
      <c r="P29" s="24">
        <v>13491.482388800001</v>
      </c>
      <c r="Q29" s="24">
        <v>17008.802516529995</v>
      </c>
      <c r="R29" s="24">
        <v>15155.643921969999</v>
      </c>
      <c r="S29" s="24">
        <v>15254.75904784</v>
      </c>
      <c r="T29" s="24">
        <v>13127.04878476</v>
      </c>
      <c r="U29" s="24">
        <v>13179.929828510001</v>
      </c>
      <c r="V29" s="24">
        <v>10459.646431769999</v>
      </c>
      <c r="W29" s="24">
        <v>10475.343579159999</v>
      </c>
      <c r="X29" s="24">
        <v>10858.060391060002</v>
      </c>
      <c r="Y29" s="24">
        <v>7606.6846142200002</v>
      </c>
      <c r="Z29" s="24">
        <v>7409.12735393</v>
      </c>
      <c r="AA29" s="24">
        <v>7350.8505892100002</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244098.11789368276</v>
      </c>
      <c r="D31" s="30">
        <v>207904.0837271245</v>
      </c>
      <c r="E31" s="30">
        <v>198149.2607067588</v>
      </c>
      <c r="F31" s="30">
        <v>201364.80540185032</v>
      </c>
      <c r="G31" s="30">
        <v>198694.30501322684</v>
      </c>
      <c r="H31" s="30">
        <v>164686.57475869218</v>
      </c>
      <c r="I31" s="30">
        <v>153920.76129720936</v>
      </c>
      <c r="J31" s="30">
        <v>144409.33987597952</v>
      </c>
      <c r="K31" s="30">
        <v>126316.8501138998</v>
      </c>
      <c r="L31" s="30">
        <v>123331.98087431405</v>
      </c>
      <c r="M31" s="30">
        <v>109814.37931781984</v>
      </c>
      <c r="N31" s="30">
        <v>105654.48876824982</v>
      </c>
      <c r="O31" s="30">
        <v>101881.12617186006</v>
      </c>
      <c r="P31" s="30">
        <v>92827.209878422073</v>
      </c>
      <c r="Q31" s="30">
        <v>70647.134722399962</v>
      </c>
      <c r="R31" s="30">
        <v>65803.735832383725</v>
      </c>
      <c r="S31" s="30">
        <v>64904.353770155707</v>
      </c>
      <c r="T31" s="30">
        <v>58032.958655902898</v>
      </c>
      <c r="U31" s="30">
        <v>58253.388812111712</v>
      </c>
      <c r="V31" s="30">
        <v>55396.106114989067</v>
      </c>
      <c r="W31" s="30">
        <v>56519.486362767617</v>
      </c>
      <c r="X31" s="30">
        <v>54958.400587321943</v>
      </c>
      <c r="Y31" s="30">
        <v>50179.176681607772</v>
      </c>
      <c r="Z31" s="30">
        <v>40053.476528839652</v>
      </c>
      <c r="AA31" s="30">
        <v>40445.223698223839</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187880.08869999999</v>
      </c>
      <c r="D34" s="24">
        <v>149647.6881</v>
      </c>
      <c r="E34" s="24">
        <v>146179.67130000002</v>
      </c>
      <c r="F34" s="24">
        <v>138085.25745798001</v>
      </c>
      <c r="G34" s="24">
        <v>108564.796337821</v>
      </c>
      <c r="H34" s="24">
        <v>60758.491473092996</v>
      </c>
      <c r="I34" s="24">
        <v>53114.646126886997</v>
      </c>
      <c r="J34" s="24">
        <v>50798.82123139</v>
      </c>
      <c r="K34" s="24">
        <v>46704.629774514993</v>
      </c>
      <c r="L34" s="24">
        <v>41270.035189117007</v>
      </c>
      <c r="M34" s="24">
        <v>37072.397948279009</v>
      </c>
      <c r="N34" s="24">
        <v>28703.665806656998</v>
      </c>
      <c r="O34" s="24">
        <v>28653.101355125997</v>
      </c>
      <c r="P34" s="24">
        <v>25298.450417648004</v>
      </c>
      <c r="Q34" s="24">
        <v>20647.540550751</v>
      </c>
      <c r="R34" s="24">
        <v>17711.762299115999</v>
      </c>
      <c r="S34" s="24">
        <v>17922.391608385999</v>
      </c>
      <c r="T34" s="24">
        <v>17030.997236864998</v>
      </c>
      <c r="U34" s="24">
        <v>15823.299779065001</v>
      </c>
      <c r="V34" s="24">
        <v>14953.433040222999</v>
      </c>
      <c r="W34" s="24">
        <v>7074.6861209580002</v>
      </c>
      <c r="X34" s="24">
        <v>3050.2357077750003</v>
      </c>
      <c r="Y34" s="24">
        <v>2619.0015103544997</v>
      </c>
      <c r="Z34" s="24">
        <v>2269.4030024395001</v>
      </c>
      <c r="AA34" s="24">
        <v>2198.4346555859997</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9271.8726229999993</v>
      </c>
      <c r="D36" s="24">
        <v>7870.4994965779997</v>
      </c>
      <c r="E36" s="24">
        <v>7432.2931662650008</v>
      </c>
      <c r="F36" s="24">
        <v>7863.9469379689999</v>
      </c>
      <c r="G36" s="24">
        <v>8030.6619435849998</v>
      </c>
      <c r="H36" s="24">
        <v>9805.7094060649997</v>
      </c>
      <c r="I36" s="24">
        <v>10164.932931473</v>
      </c>
      <c r="J36" s="24">
        <v>9951.7736469989995</v>
      </c>
      <c r="K36" s="24">
        <v>8787.5517728959985</v>
      </c>
      <c r="L36" s="24">
        <v>8716.605606789999</v>
      </c>
      <c r="M36" s="24">
        <v>10520.858451283</v>
      </c>
      <c r="N36" s="24">
        <v>9336.0389969089993</v>
      </c>
      <c r="O36" s="24">
        <v>9374.4573905260004</v>
      </c>
      <c r="P36" s="24">
        <v>9279.1485516955017</v>
      </c>
      <c r="Q36" s="24">
        <v>9874.4680728680014</v>
      </c>
      <c r="R36" s="24">
        <v>6432.755241111</v>
      </c>
      <c r="S36" s="24">
        <v>6813.6854407450001</v>
      </c>
      <c r="T36" s="24">
        <v>7139.2798009720009</v>
      </c>
      <c r="U36" s="24">
        <v>6079.4476257529996</v>
      </c>
      <c r="V36" s="24">
        <v>6535.7722635810005</v>
      </c>
      <c r="W36" s="24">
        <v>5880.5788439930011</v>
      </c>
      <c r="X36" s="24">
        <v>7930.7170931219998</v>
      </c>
      <c r="Y36" s="24">
        <v>6524.3322501089997</v>
      </c>
      <c r="Z36" s="24">
        <v>5820.413691105</v>
      </c>
      <c r="AA36" s="24">
        <v>2766.780756099</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23.284302958150001</v>
      </c>
      <c r="D38" s="24">
        <v>2.2365826300000006E-2</v>
      </c>
      <c r="E38" s="24">
        <v>3.4475813585699897</v>
      </c>
      <c r="F38" s="24">
        <v>108.38941470778997</v>
      </c>
      <c r="G38" s="24">
        <v>76.903945361799998</v>
      </c>
      <c r="H38" s="24">
        <v>85.718938760870003</v>
      </c>
      <c r="I38" s="24">
        <v>121.78013870851998</v>
      </c>
      <c r="J38" s="24">
        <v>580.85660496979995</v>
      </c>
      <c r="K38" s="24">
        <v>17.657953146369998</v>
      </c>
      <c r="L38" s="24">
        <v>429.53704442699996</v>
      </c>
      <c r="M38" s="24">
        <v>617.73167775809975</v>
      </c>
      <c r="N38" s="24">
        <v>694.49012504690006</v>
      </c>
      <c r="O38" s="24">
        <v>366.15733314800002</v>
      </c>
      <c r="P38" s="24">
        <v>346.27869516449999</v>
      </c>
      <c r="Q38" s="24">
        <v>1146.7263577136998</v>
      </c>
      <c r="R38" s="24">
        <v>1168.2420505221</v>
      </c>
      <c r="S38" s="24">
        <v>1500.4371867084001</v>
      </c>
      <c r="T38" s="24">
        <v>638.8267442227999</v>
      </c>
      <c r="U38" s="24">
        <v>2027.3474022757002</v>
      </c>
      <c r="V38" s="24">
        <v>3007.3634432903</v>
      </c>
      <c r="W38" s="24">
        <v>1884.3751465776002</v>
      </c>
      <c r="X38" s="24">
        <v>5292.396266273</v>
      </c>
      <c r="Y38" s="24">
        <v>3154.4778958289999</v>
      </c>
      <c r="Z38" s="24">
        <v>3579.0281316119995</v>
      </c>
      <c r="AA38" s="24">
        <v>3566.6227946590002</v>
      </c>
    </row>
    <row r="39" spans="1:27" x14ac:dyDescent="0.25">
      <c r="A39" s="28" t="s">
        <v>132</v>
      </c>
      <c r="B39" s="28" t="s">
        <v>66</v>
      </c>
      <c r="C39" s="24">
        <v>4930.4200999999994</v>
      </c>
      <c r="D39" s="24">
        <v>4655.5918000000001</v>
      </c>
      <c r="E39" s="24">
        <v>4401.4889000000003</v>
      </c>
      <c r="F39" s="24">
        <v>4133.8067000000001</v>
      </c>
      <c r="G39" s="24">
        <v>3897.8512000000001</v>
      </c>
      <c r="H39" s="24">
        <v>3680.1689999999999</v>
      </c>
      <c r="I39" s="24">
        <v>3481.2835</v>
      </c>
      <c r="J39" s="24">
        <v>3238.4636</v>
      </c>
      <c r="K39" s="24">
        <v>3077.4213</v>
      </c>
      <c r="L39" s="24">
        <v>2900.4431</v>
      </c>
      <c r="M39" s="24">
        <v>2753</v>
      </c>
      <c r="N39" s="24">
        <v>2581.7191600000001</v>
      </c>
      <c r="O39" s="24">
        <v>2430.6509500000002</v>
      </c>
      <c r="P39" s="24">
        <v>2238.97885</v>
      </c>
      <c r="Q39" s="24">
        <v>2077.0011500000001</v>
      </c>
      <c r="R39" s="24">
        <v>1955.4884399999999</v>
      </c>
      <c r="S39" s="24">
        <v>612.02769999999998</v>
      </c>
      <c r="T39" s="24">
        <v>601.10906</v>
      </c>
      <c r="U39" s="24">
        <v>547.66660000000002</v>
      </c>
      <c r="V39" s="24">
        <v>512.50811999999996</v>
      </c>
      <c r="W39" s="24">
        <v>482.74203</v>
      </c>
      <c r="X39" s="24">
        <v>0</v>
      </c>
      <c r="Y39" s="24">
        <v>0</v>
      </c>
      <c r="Z39" s="24">
        <v>0</v>
      </c>
      <c r="AA39" s="24">
        <v>0</v>
      </c>
    </row>
    <row r="40" spans="1:27" x14ac:dyDescent="0.25">
      <c r="A40" s="28" t="s">
        <v>132</v>
      </c>
      <c r="B40" s="28" t="s">
        <v>70</v>
      </c>
      <c r="C40" s="24">
        <v>5573.2641999999996</v>
      </c>
      <c r="D40" s="24">
        <v>18353.895718973203</v>
      </c>
      <c r="E40" s="24">
        <v>16212.910521703703</v>
      </c>
      <c r="F40" s="24">
        <v>13542.1232494095</v>
      </c>
      <c r="G40" s="24">
        <v>29118.716520014601</v>
      </c>
      <c r="H40" s="24">
        <v>46772.775468394793</v>
      </c>
      <c r="I40" s="24">
        <v>46656.712283076704</v>
      </c>
      <c r="J40" s="24">
        <v>48083.824037214916</v>
      </c>
      <c r="K40" s="24">
        <v>44978.18985887451</v>
      </c>
      <c r="L40" s="24">
        <v>42914.200811612594</v>
      </c>
      <c r="M40" s="24">
        <v>37353.651901072204</v>
      </c>
      <c r="N40" s="24">
        <v>39127.615500496097</v>
      </c>
      <c r="O40" s="24">
        <v>37921.466404211606</v>
      </c>
      <c r="P40" s="24">
        <v>42309.401996461311</v>
      </c>
      <c r="Q40" s="24">
        <v>42061.083372733105</v>
      </c>
      <c r="R40" s="24">
        <v>47077.301164541001</v>
      </c>
      <c r="S40" s="24">
        <v>51727.683977369205</v>
      </c>
      <c r="T40" s="24">
        <v>49420.433213109296</v>
      </c>
      <c r="U40" s="24">
        <v>45378.731216470289</v>
      </c>
      <c r="V40" s="24">
        <v>37023.724009021797</v>
      </c>
      <c r="W40" s="24">
        <v>35211.133161845297</v>
      </c>
      <c r="X40" s="24">
        <v>31689.939956567705</v>
      </c>
      <c r="Y40" s="24">
        <v>35592.963971595302</v>
      </c>
      <c r="Z40" s="24">
        <v>31291.000226608998</v>
      </c>
      <c r="AA40" s="24">
        <v>33118.406305667406</v>
      </c>
    </row>
    <row r="41" spans="1:27" x14ac:dyDescent="0.25">
      <c r="A41" s="28" t="s">
        <v>132</v>
      </c>
      <c r="B41" s="28" t="s">
        <v>69</v>
      </c>
      <c r="C41" s="24">
        <v>5.0715900912338183</v>
      </c>
      <c r="D41" s="24">
        <v>6.9106159370326266</v>
      </c>
      <c r="E41" s="24">
        <v>6.5707945373031178</v>
      </c>
      <c r="F41" s="24">
        <v>5.9207297152495606</v>
      </c>
      <c r="G41" s="24">
        <v>5.4789560906742683</v>
      </c>
      <c r="H41" s="24">
        <v>7.2562106593549283</v>
      </c>
      <c r="I41" s="24">
        <v>6.8719608481061956</v>
      </c>
      <c r="J41" s="24">
        <v>6.6013303561537979</v>
      </c>
      <c r="K41" s="24">
        <v>6.8537408069346002</v>
      </c>
      <c r="L41" s="24">
        <v>7.0396198812940591</v>
      </c>
      <c r="M41" s="24">
        <v>7.7839218182223586</v>
      </c>
      <c r="N41" s="24">
        <v>8.2709429586428787</v>
      </c>
      <c r="O41" s="24">
        <v>7.5753674487888993</v>
      </c>
      <c r="P41" s="24">
        <v>7.0142923257562</v>
      </c>
      <c r="Q41" s="24">
        <v>7.7238862299417343</v>
      </c>
      <c r="R41" s="24">
        <v>7.1779506022143966</v>
      </c>
      <c r="S41" s="24">
        <v>5.6926225309776965</v>
      </c>
      <c r="T41" s="24">
        <v>5.829487764843968</v>
      </c>
      <c r="U41" s="24">
        <v>5.7313290519995475</v>
      </c>
      <c r="V41" s="24">
        <v>6.2779911984424972</v>
      </c>
      <c r="W41" s="24">
        <v>8.61109447087094</v>
      </c>
      <c r="X41" s="24">
        <v>9.1660689988543975</v>
      </c>
      <c r="Y41" s="24">
        <v>8.4475597744857698</v>
      </c>
      <c r="Z41" s="24">
        <v>8.3043285401165576</v>
      </c>
      <c r="AA41" s="24">
        <v>7.8750636062518309</v>
      </c>
    </row>
    <row r="42" spans="1:27" x14ac:dyDescent="0.25">
      <c r="A42" s="28" t="s">
        <v>132</v>
      </c>
      <c r="B42" s="28" t="s">
        <v>36</v>
      </c>
      <c r="C42" s="24">
        <v>7.8677509500000003E-4</v>
      </c>
      <c r="D42" s="24">
        <v>9.0126477825999991E-3</v>
      </c>
      <c r="E42" s="24">
        <v>1.3648536657999999E-2</v>
      </c>
      <c r="F42" s="24">
        <v>1.5429729451000001E-2</v>
      </c>
      <c r="G42" s="24">
        <v>1.6824873099599999E-2</v>
      </c>
      <c r="H42" s="24">
        <v>3.7783224314600004</v>
      </c>
      <c r="I42" s="24">
        <v>3.6622638784000001</v>
      </c>
      <c r="J42" s="24">
        <v>4.8815441904999997</v>
      </c>
      <c r="K42" s="24">
        <v>4.5987494263999995</v>
      </c>
      <c r="L42" s="24">
        <v>4.5074372966</v>
      </c>
      <c r="M42" s="24">
        <v>4.3391998951999993</v>
      </c>
      <c r="N42" s="24">
        <v>4.3022180809299906</v>
      </c>
      <c r="O42" s="24">
        <v>3.8423273688999902</v>
      </c>
      <c r="P42" s="24">
        <v>3.4849320712200003</v>
      </c>
      <c r="Q42" s="24">
        <v>3.55016709614</v>
      </c>
      <c r="R42" s="24">
        <v>3.3401338790000001</v>
      </c>
      <c r="S42" s="24">
        <v>2.8194462854300002</v>
      </c>
      <c r="T42" s="24">
        <v>2.8623419191999999</v>
      </c>
      <c r="U42" s="24">
        <v>2.7387414213999999</v>
      </c>
      <c r="V42" s="24">
        <v>2.5907007815199998</v>
      </c>
      <c r="W42" s="24">
        <v>2.5715917034399998</v>
      </c>
      <c r="X42" s="24">
        <v>2.4526067456800003</v>
      </c>
      <c r="Y42" s="24">
        <v>2.2120759885000001</v>
      </c>
      <c r="Z42" s="24">
        <v>2.0862726152299995</v>
      </c>
      <c r="AA42" s="24">
        <v>1.9845525445000001</v>
      </c>
    </row>
    <row r="43" spans="1:27" x14ac:dyDescent="0.25">
      <c r="A43" s="28" t="s">
        <v>132</v>
      </c>
      <c r="B43" s="28" t="s">
        <v>74</v>
      </c>
      <c r="C43" s="24">
        <v>235.11919</v>
      </c>
      <c r="D43" s="24">
        <v>934.97974999999997</v>
      </c>
      <c r="E43" s="24">
        <v>1615.4721999999999</v>
      </c>
      <c r="F43" s="24">
        <v>1578.486208830589</v>
      </c>
      <c r="G43" s="24">
        <v>1858.5986103072642</v>
      </c>
      <c r="H43" s="24">
        <v>2069.9399105885677</v>
      </c>
      <c r="I43" s="24">
        <v>2156.784010337376</v>
      </c>
      <c r="J43" s="24">
        <v>1776.7212136667824</v>
      </c>
      <c r="K43" s="24">
        <v>1556.039512802779</v>
      </c>
      <c r="L43" s="24">
        <v>1820.4836127815879</v>
      </c>
      <c r="M43" s="24">
        <v>1828.6556763816902</v>
      </c>
      <c r="N43" s="24">
        <v>1918.8899755722398</v>
      </c>
      <c r="O43" s="24">
        <v>1454.5369061599999</v>
      </c>
      <c r="P43" s="24">
        <v>1134.11890743</v>
      </c>
      <c r="Q43" s="24">
        <v>1517.6226095</v>
      </c>
      <c r="R43" s="24">
        <v>1384.85696476</v>
      </c>
      <c r="S43" s="24">
        <v>1063.6994896000001</v>
      </c>
      <c r="T43" s="24">
        <v>1059.5025406</v>
      </c>
      <c r="U43" s="24">
        <v>1071.3130005999999</v>
      </c>
      <c r="V43" s="24">
        <v>974.43267216000004</v>
      </c>
      <c r="W43" s="24">
        <v>777.73821460000011</v>
      </c>
      <c r="X43" s="24">
        <v>1027.3786480000001</v>
      </c>
      <c r="Y43" s="24">
        <v>558.06782450000003</v>
      </c>
      <c r="Z43" s="24">
        <v>595.19347670000002</v>
      </c>
      <c r="AA43" s="24">
        <v>559.91547019999996</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207684.00151604938</v>
      </c>
      <c r="D45" s="30">
        <v>180534.60809731454</v>
      </c>
      <c r="E45" s="30">
        <v>174236.38226386462</v>
      </c>
      <c r="F45" s="30">
        <v>163739.44448978154</v>
      </c>
      <c r="G45" s="30">
        <v>149694.40890287308</v>
      </c>
      <c r="H45" s="30">
        <v>121110.120496973</v>
      </c>
      <c r="I45" s="30">
        <v>113546.22694099332</v>
      </c>
      <c r="J45" s="30">
        <v>112660.34045092986</v>
      </c>
      <c r="K45" s="30">
        <v>103572.30440023881</v>
      </c>
      <c r="L45" s="30">
        <v>96237.861371827894</v>
      </c>
      <c r="M45" s="30">
        <v>88325.423900210531</v>
      </c>
      <c r="N45" s="30">
        <v>80451.800532067631</v>
      </c>
      <c r="O45" s="30">
        <v>78753.408800460398</v>
      </c>
      <c r="P45" s="30">
        <v>79479.272803295069</v>
      </c>
      <c r="Q45" s="30">
        <v>75814.543390295745</v>
      </c>
      <c r="R45" s="30">
        <v>74352.727145892321</v>
      </c>
      <c r="S45" s="30">
        <v>78581.918535739576</v>
      </c>
      <c r="T45" s="30">
        <v>74836.475542933927</v>
      </c>
      <c r="U45" s="30">
        <v>69862.223952615983</v>
      </c>
      <c r="V45" s="30">
        <v>62039.078867314536</v>
      </c>
      <c r="W45" s="30">
        <v>50542.126397844768</v>
      </c>
      <c r="X45" s="30">
        <v>47972.455092736564</v>
      </c>
      <c r="Y45" s="30">
        <v>47899.223187662283</v>
      </c>
      <c r="Z45" s="30">
        <v>42968.149380305615</v>
      </c>
      <c r="AA45" s="30">
        <v>41658.11957561766</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119295.095</v>
      </c>
      <c r="D49" s="24">
        <v>92395.062000000005</v>
      </c>
      <c r="E49" s="24">
        <v>93629.413499999995</v>
      </c>
      <c r="F49" s="24">
        <v>67549.517267548988</v>
      </c>
      <c r="G49" s="24">
        <v>39185.477528844</v>
      </c>
      <c r="H49" s="24">
        <v>17037.278707473997</v>
      </c>
      <c r="I49" s="24">
        <v>5103.1941143779986</v>
      </c>
      <c r="J49" s="24">
        <v>0.40236242999999999</v>
      </c>
      <c r="K49" s="24">
        <v>0.37590908399999989</v>
      </c>
      <c r="L49" s="24">
        <v>0.37914893799999988</v>
      </c>
      <c r="M49" s="24">
        <v>0.30677910699999994</v>
      </c>
      <c r="N49" s="24">
        <v>0.32979778799999893</v>
      </c>
      <c r="O49" s="24">
        <v>0.30797292999999992</v>
      </c>
      <c r="P49" s="24">
        <v>0.26881344699999904</v>
      </c>
      <c r="Q49" s="24">
        <v>0.21411700000000003</v>
      </c>
      <c r="R49" s="24">
        <v>0.21081137399999889</v>
      </c>
      <c r="S49" s="24">
        <v>0.19342812599999901</v>
      </c>
      <c r="T49" s="24">
        <v>0.19210092499999878</v>
      </c>
      <c r="U49" s="24">
        <v>0.18746639099999998</v>
      </c>
      <c r="V49" s="24">
        <v>0.17030910999999999</v>
      </c>
      <c r="W49" s="24">
        <v>0.15868201349999991</v>
      </c>
      <c r="X49" s="24">
        <v>0.16630548599999981</v>
      </c>
      <c r="Y49" s="24">
        <v>0.149896949</v>
      </c>
      <c r="Z49" s="24">
        <v>0.1349821645</v>
      </c>
      <c r="AA49" s="24">
        <v>4.8621531999999988E-2</v>
      </c>
    </row>
    <row r="50" spans="1:27" x14ac:dyDescent="0.25">
      <c r="A50" s="28" t="s">
        <v>133</v>
      </c>
      <c r="B50" s="28" t="s">
        <v>20</v>
      </c>
      <c r="C50" s="24">
        <v>0</v>
      </c>
      <c r="D50" s="24">
        <v>1.4543901999999999E-2</v>
      </c>
      <c r="E50" s="24">
        <v>1.4316691000000001E-2</v>
      </c>
      <c r="F50" s="24">
        <v>1.7606337E-2</v>
      </c>
      <c r="G50" s="24">
        <v>1.7411673999999898E-2</v>
      </c>
      <c r="H50" s="24">
        <v>1.5981796E-2</v>
      </c>
      <c r="I50" s="24">
        <v>1.7319810000000001E-2</v>
      </c>
      <c r="J50" s="24">
        <v>1.6197546E-2</v>
      </c>
      <c r="K50" s="24">
        <v>1.5399122999999999E-2</v>
      </c>
      <c r="L50" s="24">
        <v>1.6048020999999999E-2</v>
      </c>
      <c r="M50" s="24">
        <v>1.4421254999999899E-2</v>
      </c>
      <c r="N50" s="24">
        <v>1.6355962999999998E-2</v>
      </c>
      <c r="O50" s="24">
        <v>1.5332566999999998E-2</v>
      </c>
      <c r="P50" s="24">
        <v>1.4523051E-2</v>
      </c>
      <c r="Q50" s="24">
        <v>1.3124298E-2</v>
      </c>
      <c r="R50" s="24">
        <v>1.2239791999999999E-2</v>
      </c>
      <c r="S50" s="24">
        <v>2.0994953E-2</v>
      </c>
      <c r="T50" s="24">
        <v>2.0112843999999998E-2</v>
      </c>
      <c r="U50" s="24">
        <v>1.9627113000000002E-2</v>
      </c>
      <c r="V50" s="24">
        <v>1.8274522999999997E-2</v>
      </c>
      <c r="W50" s="24">
        <v>3.0736541999999999E-2</v>
      </c>
      <c r="X50" s="24">
        <v>3.1314740000000001E-2</v>
      </c>
      <c r="Y50" s="24">
        <v>2.9522778E-2</v>
      </c>
      <c r="Z50" s="24">
        <v>2.6122070000000001E-2</v>
      </c>
      <c r="AA50" s="24">
        <v>2.5508018E-2</v>
      </c>
    </row>
    <row r="51" spans="1:27" x14ac:dyDescent="0.25">
      <c r="A51" s="28" t="s">
        <v>133</v>
      </c>
      <c r="B51" s="28" t="s">
        <v>32</v>
      </c>
      <c r="C51" s="24">
        <v>54.743867000000002</v>
      </c>
      <c r="D51" s="24">
        <v>31.095886999999998</v>
      </c>
      <c r="E51" s="24">
        <v>40.61054</v>
      </c>
      <c r="F51" s="24">
        <v>41.192383</v>
      </c>
      <c r="G51" s="24">
        <v>400.43700000000001</v>
      </c>
      <c r="H51" s="24">
        <v>366.51370000000003</v>
      </c>
      <c r="I51" s="24">
        <v>568.3732</v>
      </c>
      <c r="J51" s="24">
        <v>452.78703000000002</v>
      </c>
      <c r="K51" s="24">
        <v>368.45638000000002</v>
      </c>
      <c r="L51" s="24">
        <v>969.0788</v>
      </c>
      <c r="M51" s="24">
        <v>421.40921999999995</v>
      </c>
      <c r="N51" s="24">
        <v>742.44010000000003</v>
      </c>
      <c r="O51" s="24">
        <v>399.04538000000002</v>
      </c>
      <c r="P51" s="24">
        <v>771.01900000000001</v>
      </c>
      <c r="Q51" s="24">
        <v>317.84715999999997</v>
      </c>
      <c r="R51" s="24">
        <v>256.62798000000004</v>
      </c>
      <c r="S51" s="24">
        <v>391.41771999999997</v>
      </c>
      <c r="T51" s="24">
        <v>434.75144</v>
      </c>
      <c r="U51" s="24">
        <v>0</v>
      </c>
      <c r="V51" s="24">
        <v>0</v>
      </c>
      <c r="W51" s="24">
        <v>0</v>
      </c>
      <c r="X51" s="24">
        <v>0</v>
      </c>
      <c r="Y51" s="24">
        <v>0</v>
      </c>
      <c r="Z51" s="24">
        <v>0</v>
      </c>
      <c r="AA51" s="24">
        <v>0</v>
      </c>
    </row>
    <row r="52" spans="1:27" x14ac:dyDescent="0.25">
      <c r="A52" s="28" t="s">
        <v>133</v>
      </c>
      <c r="B52" s="28" t="s">
        <v>67</v>
      </c>
      <c r="C52" s="24">
        <v>125.45266058570002</v>
      </c>
      <c r="D52" s="24">
        <v>239.9546190337999</v>
      </c>
      <c r="E52" s="24">
        <v>136.20496244259988</v>
      </c>
      <c r="F52" s="24">
        <v>116.23993716</v>
      </c>
      <c r="G52" s="24">
        <v>777.95501977970002</v>
      </c>
      <c r="H52" s="24">
        <v>1225.6744790079999</v>
      </c>
      <c r="I52" s="24">
        <v>2074.4396784215</v>
      </c>
      <c r="J52" s="24">
        <v>1878.9332932974</v>
      </c>
      <c r="K52" s="24">
        <v>1010.7701391009</v>
      </c>
      <c r="L52" s="24">
        <v>2157.2881305983001</v>
      </c>
      <c r="M52" s="24">
        <v>1404.4020920413002</v>
      </c>
      <c r="N52" s="24">
        <v>2189.085369076</v>
      </c>
      <c r="O52" s="24">
        <v>1560.3223947043002</v>
      </c>
      <c r="P52" s="24">
        <v>2822.9040766804001</v>
      </c>
      <c r="Q52" s="24">
        <v>1731.0376331496002</v>
      </c>
      <c r="R52" s="24">
        <v>1517.3601121646002</v>
      </c>
      <c r="S52" s="24">
        <v>2233.1722889997</v>
      </c>
      <c r="T52" s="24">
        <v>2021.8202115646</v>
      </c>
      <c r="U52" s="24">
        <v>3858.896421383</v>
      </c>
      <c r="V52" s="24">
        <v>5313.8927716249991</v>
      </c>
      <c r="W52" s="24">
        <v>3945.0958099269997</v>
      </c>
      <c r="X52" s="24">
        <v>4950.0734162199997</v>
      </c>
      <c r="Y52" s="24">
        <v>5150.7850646520001</v>
      </c>
      <c r="Z52" s="24">
        <v>5654.2276700000002</v>
      </c>
      <c r="AA52" s="24">
        <v>6010.4109800000006</v>
      </c>
    </row>
    <row r="53" spans="1:27" x14ac:dyDescent="0.25">
      <c r="A53" s="28" t="s">
        <v>133</v>
      </c>
      <c r="B53" s="28" t="s">
        <v>66</v>
      </c>
      <c r="C53" s="24">
        <v>20479.810719999998</v>
      </c>
      <c r="D53" s="24">
        <v>19127.57936</v>
      </c>
      <c r="E53" s="24">
        <v>16598.504149999997</v>
      </c>
      <c r="F53" s="24">
        <v>19330.262879999998</v>
      </c>
      <c r="G53" s="24">
        <v>18851.983339999999</v>
      </c>
      <c r="H53" s="24">
        <v>16844.412700000001</v>
      </c>
      <c r="I53" s="24">
        <v>16062.160970000001</v>
      </c>
      <c r="J53" s="24">
        <v>19120.295149999998</v>
      </c>
      <c r="K53" s="24">
        <v>14983.901240000001</v>
      </c>
      <c r="L53" s="24">
        <v>12231.123500000002</v>
      </c>
      <c r="M53" s="24">
        <v>11441.1952</v>
      </c>
      <c r="N53" s="24">
        <v>9888.3989600000004</v>
      </c>
      <c r="O53" s="24">
        <v>11444.33639</v>
      </c>
      <c r="P53" s="24">
        <v>11009.767529999999</v>
      </c>
      <c r="Q53" s="24">
        <v>9891.7890000000007</v>
      </c>
      <c r="R53" s="24">
        <v>9293.9380499999988</v>
      </c>
      <c r="S53" s="24">
        <v>11164.499380000001</v>
      </c>
      <c r="T53" s="24">
        <v>8792.2785299999996</v>
      </c>
      <c r="U53" s="24">
        <v>7112.63292</v>
      </c>
      <c r="V53" s="24">
        <v>6651.2927699999991</v>
      </c>
      <c r="W53" s="24">
        <v>5717.7856000000002</v>
      </c>
      <c r="X53" s="24">
        <v>6681.7703600000004</v>
      </c>
      <c r="Y53" s="24">
        <v>6456.8592340000014</v>
      </c>
      <c r="Z53" s="24">
        <v>5771.0526799999989</v>
      </c>
      <c r="AA53" s="24">
        <v>5471.1096600000001</v>
      </c>
    </row>
    <row r="54" spans="1:27" x14ac:dyDescent="0.25">
      <c r="A54" s="28" t="s">
        <v>133</v>
      </c>
      <c r="B54" s="28" t="s">
        <v>70</v>
      </c>
      <c r="C54" s="24">
        <v>29934.406240000004</v>
      </c>
      <c r="D54" s="24">
        <v>34011.763255346341</v>
      </c>
      <c r="E54" s="24">
        <v>27269.788986770982</v>
      </c>
      <c r="F54" s="24">
        <v>26676.764074204017</v>
      </c>
      <c r="G54" s="24">
        <v>28135.023771387088</v>
      </c>
      <c r="H54" s="24">
        <v>35485.039186689573</v>
      </c>
      <c r="I54" s="24">
        <v>35917.793643186924</v>
      </c>
      <c r="J54" s="24">
        <v>32415.348820715175</v>
      </c>
      <c r="K54" s="24">
        <v>31984.986371591909</v>
      </c>
      <c r="L54" s="24">
        <v>29061.690868114158</v>
      </c>
      <c r="M54" s="24">
        <v>29727.858486067376</v>
      </c>
      <c r="N54" s="24">
        <v>27725.26371946478</v>
      </c>
      <c r="O54" s="24">
        <v>30513.690772211019</v>
      </c>
      <c r="P54" s="24">
        <v>30306.750511577844</v>
      </c>
      <c r="Q54" s="24">
        <v>30790.923598292291</v>
      </c>
      <c r="R54" s="24">
        <v>29189.635293460051</v>
      </c>
      <c r="S54" s="24">
        <v>30351.025527633774</v>
      </c>
      <c r="T54" s="24">
        <v>28501.657757194775</v>
      </c>
      <c r="U54" s="24">
        <v>26050.434081554464</v>
      </c>
      <c r="V54" s="24">
        <v>25881.271596478306</v>
      </c>
      <c r="W54" s="24">
        <v>21433.267471510404</v>
      </c>
      <c r="X54" s="24">
        <v>24091.625485084274</v>
      </c>
      <c r="Y54" s="24">
        <v>23166.712800993882</v>
      </c>
      <c r="Z54" s="24">
        <v>22767.532778937068</v>
      </c>
      <c r="AA54" s="24">
        <v>20096.986207046561</v>
      </c>
    </row>
    <row r="55" spans="1:27" x14ac:dyDescent="0.25">
      <c r="A55" s="28" t="s">
        <v>133</v>
      </c>
      <c r="B55" s="28" t="s">
        <v>69</v>
      </c>
      <c r="C55" s="24">
        <v>2.6305146859950992</v>
      </c>
      <c r="D55" s="24">
        <v>2.4738676666921982</v>
      </c>
      <c r="E55" s="24">
        <v>2.38415055649839</v>
      </c>
      <c r="F55" s="24">
        <v>2.1727788948215578</v>
      </c>
      <c r="G55" s="24">
        <v>1.9561832853377492</v>
      </c>
      <c r="H55" s="24">
        <v>2.663330651152497</v>
      </c>
      <c r="I55" s="24">
        <v>3.3335057489767972</v>
      </c>
      <c r="J55" s="24">
        <v>2.9264136813329986</v>
      </c>
      <c r="K55" s="24">
        <v>2.895792439767999</v>
      </c>
      <c r="L55" s="24">
        <v>2.7835263676866981</v>
      </c>
      <c r="M55" s="24">
        <v>2.6060908705732984</v>
      </c>
      <c r="N55" s="24">
        <v>2.5650598831005995</v>
      </c>
      <c r="O55" s="24">
        <v>2.310671068088999</v>
      </c>
      <c r="P55" s="24">
        <v>2.0803224454632976</v>
      </c>
      <c r="Q55" s="24">
        <v>3.4210097917329993</v>
      </c>
      <c r="R55" s="24">
        <v>4.0885406566342954</v>
      </c>
      <c r="S55" s="24">
        <v>3.9015160019999993</v>
      </c>
      <c r="T55" s="24">
        <v>3.8414144889999977</v>
      </c>
      <c r="U55" s="24">
        <v>3.686955132</v>
      </c>
      <c r="V55" s="24">
        <v>3.4479167240000002</v>
      </c>
      <c r="W55" s="24">
        <v>4.9352498759999985</v>
      </c>
      <c r="X55" s="24">
        <v>4.4231543359999996</v>
      </c>
      <c r="Y55" s="24">
        <v>4.0363711230000003</v>
      </c>
      <c r="Z55" s="24">
        <v>3.9428025249999989</v>
      </c>
      <c r="AA55" s="24">
        <v>3.7654457419999998</v>
      </c>
    </row>
    <row r="56" spans="1:27" x14ac:dyDescent="0.25">
      <c r="A56" s="28" t="s">
        <v>133</v>
      </c>
      <c r="B56" s="28" t="s">
        <v>36</v>
      </c>
      <c r="C56" s="24">
        <v>8.2225749441699886E-2</v>
      </c>
      <c r="D56" s="24">
        <v>0.12135339107859999</v>
      </c>
      <c r="E56" s="24">
        <v>0.10824168596369999</v>
      </c>
      <c r="F56" s="24">
        <v>0.119492628309</v>
      </c>
      <c r="G56" s="24">
        <v>0.12783746796859999</v>
      </c>
      <c r="H56" s="24">
        <v>2.4848533658999998</v>
      </c>
      <c r="I56" s="24">
        <v>2.4802498979999998</v>
      </c>
      <c r="J56" s="24">
        <v>2.2851365320000001</v>
      </c>
      <c r="K56" s="24">
        <v>2.1263964796999999</v>
      </c>
      <c r="L56" s="24">
        <v>1.9928458336999999</v>
      </c>
      <c r="M56" s="24">
        <v>1.8047284833999999</v>
      </c>
      <c r="N56" s="24">
        <v>1.6882585784999999</v>
      </c>
      <c r="O56" s="24">
        <v>1.5008408639999999</v>
      </c>
      <c r="P56" s="24">
        <v>1.3040644173</v>
      </c>
      <c r="Q56" s="24">
        <v>1.541343377</v>
      </c>
      <c r="R56" s="24">
        <v>1.51249452</v>
      </c>
      <c r="S56" s="24">
        <v>1.3249334064</v>
      </c>
      <c r="T56" s="24">
        <v>1.2584046750999998</v>
      </c>
      <c r="U56" s="24">
        <v>1.2544178770000001</v>
      </c>
      <c r="V56" s="24">
        <v>1.0359439115</v>
      </c>
      <c r="W56" s="24">
        <v>1.1132502819999996</v>
      </c>
      <c r="X56" s="24">
        <v>0.96758835700000001</v>
      </c>
      <c r="Y56" s="24">
        <v>0.84366459559999996</v>
      </c>
      <c r="Z56" s="24">
        <v>0.82176389359999991</v>
      </c>
      <c r="AA56" s="24">
        <v>0.83172540459999988</v>
      </c>
    </row>
    <row r="57" spans="1:27" x14ac:dyDescent="0.25">
      <c r="A57" s="28" t="s">
        <v>133</v>
      </c>
      <c r="B57" s="28" t="s">
        <v>74</v>
      </c>
      <c r="C57" s="24">
        <v>0</v>
      </c>
      <c r="D57" s="24">
        <v>0</v>
      </c>
      <c r="E57" s="24">
        <v>0</v>
      </c>
      <c r="F57" s="24">
        <v>1.3726087999999999E-5</v>
      </c>
      <c r="G57" s="24">
        <v>1.5006286000000001E-5</v>
      </c>
      <c r="H57" s="24">
        <v>1.4557533999999901E-5</v>
      </c>
      <c r="I57" s="24">
        <v>3.1669613000000001E-5</v>
      </c>
      <c r="J57" s="24">
        <v>2.9544424E-5</v>
      </c>
      <c r="K57" s="24">
        <v>2.7749954000000001E-5</v>
      </c>
      <c r="L57" s="24">
        <v>4.2661595999999899E-5</v>
      </c>
      <c r="M57" s="24">
        <v>4.2084257999999998E-5</v>
      </c>
      <c r="N57" s="24">
        <v>0.49085027999999997</v>
      </c>
      <c r="O57" s="24">
        <v>0.44597974000000001</v>
      </c>
      <c r="P57" s="24">
        <v>0.40628442000000003</v>
      </c>
      <c r="Q57" s="24">
        <v>0.78236830000000002</v>
      </c>
      <c r="R57" s="24">
        <v>0.77923096000000003</v>
      </c>
      <c r="S57" s="24">
        <v>1.1506224</v>
      </c>
      <c r="T57" s="24">
        <v>1.1178007999999999</v>
      </c>
      <c r="U57" s="24">
        <v>1.0834608999999999</v>
      </c>
      <c r="V57" s="24">
        <v>0.9304443</v>
      </c>
      <c r="W57" s="24">
        <v>3.1911354999999997</v>
      </c>
      <c r="X57" s="24">
        <v>2.8860857000000002</v>
      </c>
      <c r="Y57" s="24">
        <v>2.4144412000000002</v>
      </c>
      <c r="Z57" s="24">
        <v>2.5708993999999996</v>
      </c>
      <c r="AA57" s="24">
        <v>2.5404520000000002</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169892.1390022717</v>
      </c>
      <c r="D59" s="30">
        <v>145807.94353294885</v>
      </c>
      <c r="E59" s="30">
        <v>137676.92060646106</v>
      </c>
      <c r="F59" s="30">
        <v>113716.16692714482</v>
      </c>
      <c r="G59" s="30">
        <v>87352.850254970122</v>
      </c>
      <c r="H59" s="30">
        <v>70961.598085618723</v>
      </c>
      <c r="I59" s="30">
        <v>59729.312431545397</v>
      </c>
      <c r="J59" s="30">
        <v>53870.70926766991</v>
      </c>
      <c r="K59" s="30">
        <v>48351.40123133958</v>
      </c>
      <c r="L59" s="30">
        <v>44422.360022039145</v>
      </c>
      <c r="M59" s="30">
        <v>42997.792289341254</v>
      </c>
      <c r="N59" s="30">
        <v>40548.099362174878</v>
      </c>
      <c r="O59" s="30">
        <v>43920.028913480404</v>
      </c>
      <c r="P59" s="30">
        <v>44912.804777201709</v>
      </c>
      <c r="Q59" s="30">
        <v>42735.245642531627</v>
      </c>
      <c r="R59" s="30">
        <v>40261.873027447291</v>
      </c>
      <c r="S59" s="30">
        <v>44144.230855714472</v>
      </c>
      <c r="T59" s="30">
        <v>39754.561567017372</v>
      </c>
      <c r="U59" s="30">
        <v>37025.857471573458</v>
      </c>
      <c r="V59" s="30">
        <v>37850.093638460305</v>
      </c>
      <c r="W59" s="30">
        <v>31101.273549868904</v>
      </c>
      <c r="X59" s="30">
        <v>35728.090035866277</v>
      </c>
      <c r="Y59" s="30">
        <v>34778.572890495881</v>
      </c>
      <c r="Z59" s="30">
        <v>34196.91703569657</v>
      </c>
      <c r="AA59" s="30">
        <v>31582.34642233856</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9891.2314999999999</v>
      </c>
      <c r="D64" s="24">
        <v>7568.4718380650002</v>
      </c>
      <c r="E64" s="24">
        <v>4685.3618288869993</v>
      </c>
      <c r="F64" s="24">
        <v>2784.1616481420001</v>
      </c>
      <c r="G64" s="24">
        <v>8027.7942583940003</v>
      </c>
      <c r="H64" s="24">
        <v>4442.4150561840006</v>
      </c>
      <c r="I64" s="24">
        <v>5999.9911629849994</v>
      </c>
      <c r="J64" s="24">
        <v>5047.7371634270003</v>
      </c>
      <c r="K64" s="24">
        <v>4401.745779373</v>
      </c>
      <c r="L64" s="24">
        <v>5639.8681810569997</v>
      </c>
      <c r="M64" s="24">
        <v>4272.121349688</v>
      </c>
      <c r="N64" s="24">
        <v>4393.834006262</v>
      </c>
      <c r="O64" s="24">
        <v>3923.9933038595</v>
      </c>
      <c r="P64" s="24">
        <v>4972.1241104820001</v>
      </c>
      <c r="Q64" s="24">
        <v>3145.9196712149997</v>
      </c>
      <c r="R64" s="24">
        <v>2835.5283971130002</v>
      </c>
      <c r="S64" s="24">
        <v>1.57642765E-2</v>
      </c>
      <c r="T64" s="24">
        <v>1.497882E-2</v>
      </c>
      <c r="U64" s="24">
        <v>1.4457129000000001E-2</v>
      </c>
      <c r="V64" s="24">
        <v>1.3521317E-2</v>
      </c>
      <c r="W64" s="24">
        <v>1.590608E-2</v>
      </c>
      <c r="X64" s="24">
        <v>1.5859565999999999E-2</v>
      </c>
      <c r="Y64" s="24">
        <v>1.53952049999999E-2</v>
      </c>
      <c r="Z64" s="24">
        <v>1.3703484E-2</v>
      </c>
      <c r="AA64" s="24">
        <v>1.32568369999999E-2</v>
      </c>
    </row>
    <row r="65" spans="1:27" x14ac:dyDescent="0.25">
      <c r="A65" s="28" t="s">
        <v>134</v>
      </c>
      <c r="B65" s="28" t="s">
        <v>32</v>
      </c>
      <c r="C65" s="24">
        <v>1607.61565</v>
      </c>
      <c r="D65" s="24">
        <v>1464.4582</v>
      </c>
      <c r="E65" s="24">
        <v>1439.4121</v>
      </c>
      <c r="F65" s="24">
        <v>155.10416000000001</v>
      </c>
      <c r="G65" s="24">
        <v>236.58539999999999</v>
      </c>
      <c r="H65" s="24">
        <v>140.43894</v>
      </c>
      <c r="I65" s="24">
        <v>129.67122000000001</v>
      </c>
      <c r="J65" s="24">
        <v>124.805555</v>
      </c>
      <c r="K65" s="24">
        <v>115.26666</v>
      </c>
      <c r="L65" s="24">
        <v>109.08210000000001</v>
      </c>
      <c r="M65" s="24">
        <v>103.15826</v>
      </c>
      <c r="N65" s="24">
        <v>137.77884</v>
      </c>
      <c r="O65" s="24">
        <v>92.732979999999998</v>
      </c>
      <c r="P65" s="24">
        <v>236.56659999999999</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612.05749657552008</v>
      </c>
      <c r="D66" s="24">
        <v>325.43871133109997</v>
      </c>
      <c r="E66" s="24">
        <v>815.27029166339003</v>
      </c>
      <c r="F66" s="24">
        <v>187.13462717044996</v>
      </c>
      <c r="G66" s="24">
        <v>1421.2791338993002</v>
      </c>
      <c r="H66" s="24">
        <v>872.99296163254996</v>
      </c>
      <c r="I66" s="24">
        <v>1034.3755559219101</v>
      </c>
      <c r="J66" s="24">
        <v>976.93021235195988</v>
      </c>
      <c r="K66" s="24">
        <v>675.69304878885009</v>
      </c>
      <c r="L66" s="24">
        <v>1205.9659281183601</v>
      </c>
      <c r="M66" s="24">
        <v>856.72289792793003</v>
      </c>
      <c r="N66" s="24">
        <v>1194.3961128868002</v>
      </c>
      <c r="O66" s="24">
        <v>840.33262097109991</v>
      </c>
      <c r="P66" s="24">
        <v>1571.0226399154999</v>
      </c>
      <c r="Q66" s="24">
        <v>1241.9205534845003</v>
      </c>
      <c r="R66" s="24">
        <v>922.32476473199995</v>
      </c>
      <c r="S66" s="24">
        <v>2628.6751431999996</v>
      </c>
      <c r="T66" s="24">
        <v>2669.3257707716998</v>
      </c>
      <c r="U66" s="24">
        <v>3150.1212773000002</v>
      </c>
      <c r="V66" s="24">
        <v>3543.5990542224999</v>
      </c>
      <c r="W66" s="24">
        <v>3133.1031863000003</v>
      </c>
      <c r="X66" s="24">
        <v>4177.2640130324098</v>
      </c>
      <c r="Y66" s="24">
        <v>9410.1925400399996</v>
      </c>
      <c r="Z66" s="24">
        <v>5248.1310811000003</v>
      </c>
      <c r="AA66" s="24">
        <v>5050.7959629095703</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16326.92945</v>
      </c>
      <c r="D68" s="24">
        <v>16947.770211713902</v>
      </c>
      <c r="E68" s="24">
        <v>14104.1043488511</v>
      </c>
      <c r="F68" s="24">
        <v>14052.603668875105</v>
      </c>
      <c r="G68" s="24">
        <v>12835.0689942842</v>
      </c>
      <c r="H68" s="24">
        <v>18266.729288704595</v>
      </c>
      <c r="I68" s="24">
        <v>16896.171483152102</v>
      </c>
      <c r="J68" s="24">
        <v>16471.344755115897</v>
      </c>
      <c r="K68" s="24">
        <v>16328.779345764502</v>
      </c>
      <c r="L68" s="24">
        <v>15136.879853793997</v>
      </c>
      <c r="M68" s="24">
        <v>15439.234304342599</v>
      </c>
      <c r="N68" s="24">
        <v>13906.239339832</v>
      </c>
      <c r="O68" s="24">
        <v>12669.381384090198</v>
      </c>
      <c r="P68" s="24">
        <v>11385.310281230801</v>
      </c>
      <c r="Q68" s="24">
        <v>12516.295666540005</v>
      </c>
      <c r="R68" s="24">
        <v>11340.770344275299</v>
      </c>
      <c r="S68" s="24">
        <v>10551.429095159501</v>
      </c>
      <c r="T68" s="24">
        <v>11445.724129803999</v>
      </c>
      <c r="U68" s="24">
        <v>10981.3694533165</v>
      </c>
      <c r="V68" s="24">
        <v>10684.573542850998</v>
      </c>
      <c r="W68" s="24">
        <v>9611.9017231654998</v>
      </c>
      <c r="X68" s="24">
        <v>9274.5273162722024</v>
      </c>
      <c r="Y68" s="24">
        <v>8253.4080527733986</v>
      </c>
      <c r="Z68" s="24">
        <v>9257.3512728107016</v>
      </c>
      <c r="AA68" s="24">
        <v>8997.4659638730991</v>
      </c>
    </row>
    <row r="69" spans="1:27" x14ac:dyDescent="0.25">
      <c r="A69" s="28" t="s">
        <v>134</v>
      </c>
      <c r="B69" s="28" t="s">
        <v>69</v>
      </c>
      <c r="C69" s="24">
        <v>0.99559333307933973</v>
      </c>
      <c r="D69" s="24">
        <v>1.0916852130344503</v>
      </c>
      <c r="E69" s="24">
        <v>1.0281808829494692</v>
      </c>
      <c r="F69" s="24">
        <v>0.93321391285268906</v>
      </c>
      <c r="G69" s="24">
        <v>0.86391837689085005</v>
      </c>
      <c r="H69" s="24">
        <v>0.83857246438059996</v>
      </c>
      <c r="I69" s="24">
        <v>1.0419820538833999</v>
      </c>
      <c r="J69" s="24">
        <v>1.0124492845013999</v>
      </c>
      <c r="K69" s="24">
        <v>1.003114013702197</v>
      </c>
      <c r="L69" s="24">
        <v>0.99047608520209995</v>
      </c>
      <c r="M69" s="24">
        <v>0.94483490937329884</v>
      </c>
      <c r="N69" s="24">
        <v>1.7322927669372994</v>
      </c>
      <c r="O69" s="24">
        <v>1.5961414407380399</v>
      </c>
      <c r="P69" s="24">
        <v>1.4704405977236001</v>
      </c>
      <c r="Q69" s="24">
        <v>1.434569595636459</v>
      </c>
      <c r="R69" s="24">
        <v>1.3833144828227999</v>
      </c>
      <c r="S69" s="24">
        <v>1.3040492415716991</v>
      </c>
      <c r="T69" s="24">
        <v>1.2892036854769682</v>
      </c>
      <c r="U69" s="24">
        <v>1.2297334890770988</v>
      </c>
      <c r="V69" s="24">
        <v>1.1719801077919989</v>
      </c>
      <c r="W69" s="24">
        <v>1.1063483289532499</v>
      </c>
      <c r="X69" s="24">
        <v>1.0402429435960991</v>
      </c>
      <c r="Y69" s="24">
        <v>1.0876440574683999</v>
      </c>
      <c r="Z69" s="24">
        <v>0.97888582437359994</v>
      </c>
      <c r="AA69" s="24">
        <v>0.95373216906369995</v>
      </c>
    </row>
    <row r="70" spans="1:27" x14ac:dyDescent="0.25">
      <c r="A70" s="28" t="s">
        <v>134</v>
      </c>
      <c r="B70" s="28" t="s">
        <v>36</v>
      </c>
      <c r="C70" s="24">
        <v>6.2142387265300011E-2</v>
      </c>
      <c r="D70" s="24">
        <v>5.8397906271999894E-2</v>
      </c>
      <c r="E70" s="24">
        <v>6.1225863518999994E-2</v>
      </c>
      <c r="F70" s="24">
        <v>5.4547046529599998E-2</v>
      </c>
      <c r="G70" s="24">
        <v>5.3042907285699804E-2</v>
      </c>
      <c r="H70" s="24">
        <v>0.88109055339999898</v>
      </c>
      <c r="I70" s="24">
        <v>1.1536596829000001</v>
      </c>
      <c r="J70" s="24">
        <v>1.1086103722999998</v>
      </c>
      <c r="K70" s="24">
        <v>1.0079511873</v>
      </c>
      <c r="L70" s="24">
        <v>0.94586562330000001</v>
      </c>
      <c r="M70" s="24">
        <v>0.82707397000000005</v>
      </c>
      <c r="N70" s="24">
        <v>0.84971022439999999</v>
      </c>
      <c r="O70" s="24">
        <v>0.77519848800000002</v>
      </c>
      <c r="P70" s="24">
        <v>0.67861567360000008</v>
      </c>
      <c r="Q70" s="24">
        <v>0.71287810699999998</v>
      </c>
      <c r="R70" s="24">
        <v>0.6991621816000001</v>
      </c>
      <c r="S70" s="24">
        <v>0.63508513470000005</v>
      </c>
      <c r="T70" s="24">
        <v>0.5976262953</v>
      </c>
      <c r="U70" s="24">
        <v>0.56406687020000001</v>
      </c>
      <c r="V70" s="24">
        <v>0.47637179899999998</v>
      </c>
      <c r="W70" s="24">
        <v>0.49754128069999898</v>
      </c>
      <c r="X70" s="24">
        <v>0.445403461</v>
      </c>
      <c r="Y70" s="24">
        <v>0.36812491069999997</v>
      </c>
      <c r="Z70" s="24">
        <v>0.34795897915000001</v>
      </c>
      <c r="AA70" s="24">
        <v>0.34648922459999998</v>
      </c>
    </row>
    <row r="71" spans="1:27" x14ac:dyDescent="0.25">
      <c r="A71" s="28" t="s">
        <v>134</v>
      </c>
      <c r="B71" s="28" t="s">
        <v>74</v>
      </c>
      <c r="C71" s="24">
        <v>0</v>
      </c>
      <c r="D71" s="24">
        <v>0</v>
      </c>
      <c r="E71" s="24">
        <v>0</v>
      </c>
      <c r="F71" s="24">
        <v>5.3660220000000001E-6</v>
      </c>
      <c r="G71" s="24">
        <v>6.3097800000000004E-6</v>
      </c>
      <c r="H71" s="24">
        <v>6.7329164999999997E-6</v>
      </c>
      <c r="I71" s="24">
        <v>7.6963119999999905E-6</v>
      </c>
      <c r="J71" s="24">
        <v>7.3222545999999998E-6</v>
      </c>
      <c r="K71" s="24">
        <v>7.1704922999999998E-6</v>
      </c>
      <c r="L71" s="24">
        <v>7.852115E-6</v>
      </c>
      <c r="M71" s="24">
        <v>8.0700510000000002E-6</v>
      </c>
      <c r="N71" s="24">
        <v>1.0156631E-5</v>
      </c>
      <c r="O71" s="24">
        <v>9.5469460000000009E-6</v>
      </c>
      <c r="P71" s="24">
        <v>9.0590710000000001E-6</v>
      </c>
      <c r="Q71" s="24">
        <v>1.3216141000000001E-5</v>
      </c>
      <c r="R71" s="24">
        <v>1.2766448E-5</v>
      </c>
      <c r="S71" s="24">
        <v>1.5517461999999998E-5</v>
      </c>
      <c r="T71" s="24">
        <v>1.4639185000000001E-5</v>
      </c>
      <c r="U71" s="24">
        <v>1.4014003E-5</v>
      </c>
      <c r="V71" s="24">
        <v>1.3574601E-5</v>
      </c>
      <c r="W71" s="24">
        <v>1.8312330000000003E-5</v>
      </c>
      <c r="X71" s="24">
        <v>1.6972207999999998E-5</v>
      </c>
      <c r="Y71" s="24">
        <v>1.5503687E-5</v>
      </c>
      <c r="Z71" s="24">
        <v>1.8968050999999998E-5</v>
      </c>
      <c r="AA71" s="24">
        <v>1.7865181000000001E-5</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28438.829689908598</v>
      </c>
      <c r="D73" s="30">
        <v>26307.230646323038</v>
      </c>
      <c r="E73" s="30">
        <v>21045.176750284441</v>
      </c>
      <c r="F73" s="30">
        <v>17179.937318100408</v>
      </c>
      <c r="G73" s="30">
        <v>22521.59170495439</v>
      </c>
      <c r="H73" s="30">
        <v>23723.414818985526</v>
      </c>
      <c r="I73" s="30">
        <v>24061.251404112896</v>
      </c>
      <c r="J73" s="30">
        <v>22621.83013517936</v>
      </c>
      <c r="K73" s="30">
        <v>21522.487947940055</v>
      </c>
      <c r="L73" s="30">
        <v>22092.786539054556</v>
      </c>
      <c r="M73" s="30">
        <v>20672.181646867903</v>
      </c>
      <c r="N73" s="30">
        <v>19633.980591747739</v>
      </c>
      <c r="O73" s="30">
        <v>17528.036430361539</v>
      </c>
      <c r="P73" s="30">
        <v>18166.494072226025</v>
      </c>
      <c r="Q73" s="30">
        <v>16905.570460835141</v>
      </c>
      <c r="R73" s="30">
        <v>15100.006820603121</v>
      </c>
      <c r="S73" s="30">
        <v>13181.424051877571</v>
      </c>
      <c r="T73" s="30">
        <v>14116.354083081176</v>
      </c>
      <c r="U73" s="30">
        <v>14132.734921234578</v>
      </c>
      <c r="V73" s="30">
        <v>14229.358098498291</v>
      </c>
      <c r="W73" s="30">
        <v>12746.127163874453</v>
      </c>
      <c r="X73" s="30">
        <v>13452.847431814207</v>
      </c>
      <c r="Y73" s="30">
        <v>17664.703632075867</v>
      </c>
      <c r="Z73" s="30">
        <v>14506.474943219077</v>
      </c>
      <c r="AA73" s="30">
        <v>14049.228915788734</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7.3425125999999905E-3</v>
      </c>
      <c r="E78" s="24">
        <v>1.0143691E-2</v>
      </c>
      <c r="F78" s="24">
        <v>9.7150280000000006E-3</v>
      </c>
      <c r="G78" s="24">
        <v>8.1445259999999905E-3</v>
      </c>
      <c r="H78" s="24">
        <v>7.7116212999999998E-3</v>
      </c>
      <c r="I78" s="24">
        <v>7.3134217000000003E-3</v>
      </c>
      <c r="J78" s="24">
        <v>1.0535401999999999E-2</v>
      </c>
      <c r="K78" s="24">
        <v>1.0538798E-2</v>
      </c>
      <c r="L78" s="24">
        <v>1.2531865E-2</v>
      </c>
      <c r="M78" s="24">
        <v>1.1473947999999999E-2</v>
      </c>
      <c r="N78" s="24">
        <v>1.3634654999999898E-2</v>
      </c>
      <c r="O78" s="24">
        <v>1.2793889999999999E-2</v>
      </c>
      <c r="P78" s="24">
        <v>1.192784E-2</v>
      </c>
      <c r="Q78" s="24">
        <v>1.0819466999999999E-2</v>
      </c>
      <c r="R78" s="24">
        <v>1.0048140000000001E-2</v>
      </c>
      <c r="S78" s="24">
        <v>1.4054304E-2</v>
      </c>
      <c r="T78" s="24">
        <v>1.33916519999999E-2</v>
      </c>
      <c r="U78" s="24">
        <v>1.3480407E-2</v>
      </c>
      <c r="V78" s="24">
        <v>1.2004186E-2</v>
      </c>
      <c r="W78" s="24">
        <v>1.47355E-2</v>
      </c>
      <c r="X78" s="24">
        <v>1.4853893E-2</v>
      </c>
      <c r="Y78" s="24">
        <v>1.36540609999999E-2</v>
      </c>
      <c r="Z78" s="24">
        <v>1.2530321000000001E-2</v>
      </c>
      <c r="AA78" s="24">
        <v>1.1935518000000001E-2</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1.40290186E-2</v>
      </c>
      <c r="D80" s="24">
        <v>7.8069344999999995E-3</v>
      </c>
      <c r="E80" s="24">
        <v>2.4014610847000002</v>
      </c>
      <c r="F80" s="24">
        <v>1.1498744200000001E-2</v>
      </c>
      <c r="G80" s="24">
        <v>7.3857311999999901E-3</v>
      </c>
      <c r="H80" s="24">
        <v>4.5795544035999995</v>
      </c>
      <c r="I80" s="24">
        <v>0.91996663300000003</v>
      </c>
      <c r="J80" s="24">
        <v>7.1750157264000007</v>
      </c>
      <c r="K80" s="24">
        <v>2.3404269927999999</v>
      </c>
      <c r="L80" s="24">
        <v>25.581632164600002</v>
      </c>
      <c r="M80" s="24">
        <v>16.791524885999987</v>
      </c>
      <c r="N80" s="24">
        <v>69.156179935000011</v>
      </c>
      <c r="O80" s="24">
        <v>55.134267775400005</v>
      </c>
      <c r="P80" s="24">
        <v>122.545652076</v>
      </c>
      <c r="Q80" s="24">
        <v>75.3930141357</v>
      </c>
      <c r="R80" s="24">
        <v>85.325927292299994</v>
      </c>
      <c r="S80" s="24">
        <v>79.21774929</v>
      </c>
      <c r="T80" s="24">
        <v>37.002261236999907</v>
      </c>
      <c r="U80" s="24">
        <v>192.76478627700001</v>
      </c>
      <c r="V80" s="24">
        <v>139.675789767</v>
      </c>
      <c r="W80" s="24">
        <v>323.43916000000002</v>
      </c>
      <c r="X80" s="24">
        <v>477.30160999999998</v>
      </c>
      <c r="Y80" s="24">
        <v>621.41238999999996</v>
      </c>
      <c r="Z80" s="24">
        <v>820.76627500000006</v>
      </c>
      <c r="AA80" s="24">
        <v>709.32235000000003</v>
      </c>
    </row>
    <row r="81" spans="1:27" x14ac:dyDescent="0.25">
      <c r="A81" s="28" t="s">
        <v>135</v>
      </c>
      <c r="B81" s="28" t="s">
        <v>66</v>
      </c>
      <c r="C81" s="24">
        <v>50238.435060000003</v>
      </c>
      <c r="D81" s="24">
        <v>71589.709719999999</v>
      </c>
      <c r="E81" s="24">
        <v>50375.820790000012</v>
      </c>
      <c r="F81" s="24">
        <v>48517.364970000002</v>
      </c>
      <c r="G81" s="24">
        <v>54880.096046000006</v>
      </c>
      <c r="H81" s="24">
        <v>47122.678009999996</v>
      </c>
      <c r="I81" s="24">
        <v>44787.95556599999</v>
      </c>
      <c r="J81" s="24">
        <v>46699.669220000003</v>
      </c>
      <c r="K81" s="24">
        <v>39317.87971999999</v>
      </c>
      <c r="L81" s="24">
        <v>29779.431489999999</v>
      </c>
      <c r="M81" s="24">
        <v>42751.314390000007</v>
      </c>
      <c r="N81" s="24">
        <v>29702.025530000003</v>
      </c>
      <c r="O81" s="24">
        <v>28745.039239999998</v>
      </c>
      <c r="P81" s="24">
        <v>32488.743040000001</v>
      </c>
      <c r="Q81" s="24">
        <v>28059.371969999997</v>
      </c>
      <c r="R81" s="24">
        <v>26381.380109999998</v>
      </c>
      <c r="S81" s="24">
        <v>27713.200099999998</v>
      </c>
      <c r="T81" s="24">
        <v>23301.409759999999</v>
      </c>
      <c r="U81" s="24">
        <v>17777.489940000003</v>
      </c>
      <c r="V81" s="24">
        <v>25158.162210000006</v>
      </c>
      <c r="W81" s="24">
        <v>17614.920910000004</v>
      </c>
      <c r="X81" s="24">
        <v>17039.950469999996</v>
      </c>
      <c r="Y81" s="24">
        <v>19384.724269999995</v>
      </c>
      <c r="Z81" s="24">
        <v>16567.517640000002</v>
      </c>
      <c r="AA81" s="24">
        <v>15662.321269999999</v>
      </c>
    </row>
    <row r="82" spans="1:27" x14ac:dyDescent="0.25">
      <c r="A82" s="28" t="s">
        <v>135</v>
      </c>
      <c r="B82" s="28" t="s">
        <v>70</v>
      </c>
      <c r="C82" s="24">
        <v>4734.6989999999996</v>
      </c>
      <c r="D82" s="24">
        <v>6780.2489134982989</v>
      </c>
      <c r="E82" s="24">
        <v>8332.4777431310013</v>
      </c>
      <c r="F82" s="24">
        <v>9066.2308688360008</v>
      </c>
      <c r="G82" s="24">
        <v>9763.8559535200002</v>
      </c>
      <c r="H82" s="24">
        <v>10349.609628949</v>
      </c>
      <c r="I82" s="24">
        <v>9382.8074136270006</v>
      </c>
      <c r="J82" s="24">
        <v>13488.864603766999</v>
      </c>
      <c r="K82" s="24">
        <v>13745.443694995001</v>
      </c>
      <c r="L82" s="24">
        <v>14965.801619015001</v>
      </c>
      <c r="M82" s="24">
        <v>15131.652067478</v>
      </c>
      <c r="N82" s="24">
        <v>13830.604534759997</v>
      </c>
      <c r="O82" s="24">
        <v>12866.433152168</v>
      </c>
      <c r="P82" s="24">
        <v>12892.026881969001</v>
      </c>
      <c r="Q82" s="24">
        <v>12723.519931220999</v>
      </c>
      <c r="R82" s="24">
        <v>12369.634179134999</v>
      </c>
      <c r="S82" s="24">
        <v>10343.532681094001</v>
      </c>
      <c r="T82" s="24">
        <v>10219.13162376</v>
      </c>
      <c r="U82" s="24">
        <v>9329.5012200339988</v>
      </c>
      <c r="V82" s="24">
        <v>8976.6737586100007</v>
      </c>
      <c r="W82" s="24">
        <v>8339.4445186439989</v>
      </c>
      <c r="X82" s="24">
        <v>7837.5272120310001</v>
      </c>
      <c r="Y82" s="24">
        <v>7734.7174752330002</v>
      </c>
      <c r="Z82" s="24">
        <v>7188.434930278001</v>
      </c>
      <c r="AA82" s="24">
        <v>7426.9094860549994</v>
      </c>
    </row>
    <row r="83" spans="1:27" x14ac:dyDescent="0.25">
      <c r="A83" s="28" t="s">
        <v>135</v>
      </c>
      <c r="B83" s="28" t="s">
        <v>69</v>
      </c>
      <c r="C83" s="24">
        <v>4.772569E-7</v>
      </c>
      <c r="D83" s="24">
        <v>3.4046579999999999E-7</v>
      </c>
      <c r="E83" s="24">
        <v>4.3293746000000001E-7</v>
      </c>
      <c r="F83" s="24">
        <v>5.0002197000000005E-7</v>
      </c>
      <c r="G83" s="24">
        <v>4.6800594999999999E-7</v>
      </c>
      <c r="H83" s="24">
        <v>3.5691573000000002E-6</v>
      </c>
      <c r="I83" s="24">
        <v>3.2216296999999898E-6</v>
      </c>
      <c r="J83" s="24">
        <v>3.7286524000000001E-6</v>
      </c>
      <c r="K83" s="24">
        <v>3.7525776000000003E-6</v>
      </c>
      <c r="L83" s="24">
        <v>3.4561205999999996E-6</v>
      </c>
      <c r="M83" s="24">
        <v>3.1723277999999997E-6</v>
      </c>
      <c r="N83" s="24">
        <v>4.7064986999999997E-6</v>
      </c>
      <c r="O83" s="24">
        <v>4.4870350000000003E-6</v>
      </c>
      <c r="P83" s="24">
        <v>3.7971965999999998E-6</v>
      </c>
      <c r="Q83" s="24">
        <v>3.7266031999999998E-6</v>
      </c>
      <c r="R83" s="24">
        <v>3.292897E-6</v>
      </c>
      <c r="S83" s="24">
        <v>1.0363504999999999E-3</v>
      </c>
      <c r="T83" s="24">
        <v>1.0497091999999999E-3</v>
      </c>
      <c r="U83" s="24">
        <v>0.10365719</v>
      </c>
      <c r="V83" s="24">
        <v>9.6008799999999991E-2</v>
      </c>
      <c r="W83" s="24">
        <v>9.1119409999999998E-2</v>
      </c>
      <c r="X83" s="24">
        <v>8.6583299999999988E-2</v>
      </c>
      <c r="Y83" s="24">
        <v>7.4465450000000002E-2</v>
      </c>
      <c r="Z83" s="24">
        <v>7.5597139999999993E-2</v>
      </c>
      <c r="AA83" s="24">
        <v>6.9126396000000007E-2</v>
      </c>
    </row>
    <row r="84" spans="1:27" x14ac:dyDescent="0.25">
      <c r="A84" s="28" t="s">
        <v>135</v>
      </c>
      <c r="B84" s="28" t="s">
        <v>36</v>
      </c>
      <c r="C84" s="24">
        <v>3.7826556000000001E-6</v>
      </c>
      <c r="D84" s="24">
        <v>5.9037133999999994E-6</v>
      </c>
      <c r="E84" s="24">
        <v>4.7999249999999996E-6</v>
      </c>
      <c r="F84" s="24">
        <v>4.6638873999999902E-6</v>
      </c>
      <c r="G84" s="24">
        <v>6.4134939999999999E-6</v>
      </c>
      <c r="H84" s="24">
        <v>2.8025882E-5</v>
      </c>
      <c r="I84" s="24">
        <v>2.8688029999999999E-5</v>
      </c>
      <c r="J84" s="24">
        <v>3.5404964999999995E-5</v>
      </c>
      <c r="K84" s="24">
        <v>3.1688534E-5</v>
      </c>
      <c r="L84" s="24">
        <v>3.5369574999999999E-5</v>
      </c>
      <c r="M84" s="24">
        <v>3.7543590000000004E-5</v>
      </c>
      <c r="N84" s="24">
        <v>3.2842375000000001E-5</v>
      </c>
      <c r="O84" s="24">
        <v>3.0683911999999999E-5</v>
      </c>
      <c r="P84" s="24">
        <v>3.1344662999999895E-5</v>
      </c>
      <c r="Q84" s="24">
        <v>3.1834050000000004E-5</v>
      </c>
      <c r="R84" s="24">
        <v>3.1432500000000001E-5</v>
      </c>
      <c r="S84" s="24">
        <v>3.45809E-5</v>
      </c>
      <c r="T84" s="24">
        <v>2.7167639000000001E-5</v>
      </c>
      <c r="U84" s="24">
        <v>2.61598639999999E-5</v>
      </c>
      <c r="V84" s="24">
        <v>3.2125941999999998E-5</v>
      </c>
      <c r="W84" s="24">
        <v>2.5829195999999999E-5</v>
      </c>
      <c r="X84" s="24">
        <v>2.0729016999999997E-5</v>
      </c>
      <c r="Y84" s="24">
        <v>2.5179213E-5</v>
      </c>
      <c r="Z84" s="24">
        <v>2.4925570000000002E-5</v>
      </c>
      <c r="AA84" s="24">
        <v>2.3100136000000001E-5</v>
      </c>
    </row>
    <row r="85" spans="1:27" x14ac:dyDescent="0.25">
      <c r="A85" s="28" t="s">
        <v>135</v>
      </c>
      <c r="B85" s="28" t="s">
        <v>74</v>
      </c>
      <c r="C85" s="24">
        <v>0</v>
      </c>
      <c r="D85" s="24">
        <v>0</v>
      </c>
      <c r="E85" s="24">
        <v>0</v>
      </c>
      <c r="F85" s="24">
        <v>6.8606753E-6</v>
      </c>
      <c r="G85" s="24">
        <v>1.0614449E-5</v>
      </c>
      <c r="H85" s="24">
        <v>1.09343715E-5</v>
      </c>
      <c r="I85" s="24">
        <v>1.1208717999999999E-5</v>
      </c>
      <c r="J85" s="24">
        <v>1.6738588E-5</v>
      </c>
      <c r="K85" s="24">
        <v>1.5815550000000001E-5</v>
      </c>
      <c r="L85" s="24">
        <v>0.20448949</v>
      </c>
      <c r="M85" s="24">
        <v>0.23124967999999899</v>
      </c>
      <c r="N85" s="24">
        <v>0.47557055999999898</v>
      </c>
      <c r="O85" s="24">
        <v>0.44172075999999999</v>
      </c>
      <c r="P85" s="24">
        <v>0.39048303000000001</v>
      </c>
      <c r="Q85" s="24">
        <v>0.43264259999999999</v>
      </c>
      <c r="R85" s="24">
        <v>0.42718535999999896</v>
      </c>
      <c r="S85" s="24">
        <v>1.2077823000000001</v>
      </c>
      <c r="T85" s="24">
        <v>1.2573566</v>
      </c>
      <c r="U85" s="24">
        <v>1.2295233999999999</v>
      </c>
      <c r="V85" s="24">
        <v>0.81897280000000006</v>
      </c>
      <c r="W85" s="24">
        <v>1.01323705999999</v>
      </c>
      <c r="X85" s="24">
        <v>0.94183879999999998</v>
      </c>
      <c r="Y85" s="24">
        <v>0.70631104</v>
      </c>
      <c r="Z85" s="24">
        <v>0.69759529999999992</v>
      </c>
      <c r="AA85" s="24">
        <v>0.74043994000000002</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54973.148089495866</v>
      </c>
      <c r="D87" s="30">
        <v>78369.973783285881</v>
      </c>
      <c r="E87" s="30">
        <v>58710.710138339644</v>
      </c>
      <c r="F87" s="30">
        <v>57583.617053108217</v>
      </c>
      <c r="G87" s="30">
        <v>64643.967530245209</v>
      </c>
      <c r="H87" s="30">
        <v>57476.874908543054</v>
      </c>
      <c r="I87" s="30">
        <v>54171.690262903314</v>
      </c>
      <c r="J87" s="30">
        <v>60195.719378624053</v>
      </c>
      <c r="K87" s="30">
        <v>53065.674384538368</v>
      </c>
      <c r="L87" s="30">
        <v>44770.827276500728</v>
      </c>
      <c r="M87" s="30">
        <v>57899.769459484327</v>
      </c>
      <c r="N87" s="30">
        <v>43601.799884056498</v>
      </c>
      <c r="O87" s="30">
        <v>41666.619458320427</v>
      </c>
      <c r="P87" s="30">
        <v>45503.327505682202</v>
      </c>
      <c r="Q87" s="30">
        <v>40858.295738550296</v>
      </c>
      <c r="R87" s="30">
        <v>38836.350267860194</v>
      </c>
      <c r="S87" s="30">
        <v>38135.9656210385</v>
      </c>
      <c r="T87" s="30">
        <v>33557.5580863582</v>
      </c>
      <c r="U87" s="30">
        <v>27299.873083908002</v>
      </c>
      <c r="V87" s="30">
        <v>34274.619771363003</v>
      </c>
      <c r="W87" s="30">
        <v>26277.910443554003</v>
      </c>
      <c r="X87" s="30">
        <v>25354.880729223994</v>
      </c>
      <c r="Y87" s="30">
        <v>27740.942254743997</v>
      </c>
      <c r="Z87" s="30">
        <v>24576.806972739003</v>
      </c>
      <c r="AA87" s="30">
        <v>23798.634167968998</v>
      </c>
    </row>
    <row r="90" spans="1:27" collapsed="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x14ac:dyDescent="0.25">
      <c r="A92" s="28" t="s">
        <v>40</v>
      </c>
      <c r="B92" s="28" t="s">
        <v>71</v>
      </c>
      <c r="C92" s="34">
        <v>0.17850891586000001</v>
      </c>
      <c r="D92" s="34">
        <v>0.23370169713999989</v>
      </c>
      <c r="E92" s="34">
        <v>0.22543415839999986</v>
      </c>
      <c r="F92" s="34">
        <v>0.23408826509999892</v>
      </c>
      <c r="G92" s="34">
        <v>0.24429832409999985</v>
      </c>
      <c r="H92" s="34">
        <v>0.20297724109999998</v>
      </c>
      <c r="I92" s="34">
        <v>0.1877134402999999</v>
      </c>
      <c r="J92" s="34">
        <v>0.17470012594999978</v>
      </c>
      <c r="K92" s="34">
        <v>0.16021420420000002</v>
      </c>
      <c r="L92" s="34">
        <v>0.15094996499999996</v>
      </c>
      <c r="M92" s="34">
        <v>0.13602401879999979</v>
      </c>
      <c r="N92" s="34">
        <v>0.13318567696999992</v>
      </c>
      <c r="O92" s="34">
        <v>0.1054238629</v>
      </c>
      <c r="P92" s="34">
        <v>8.3421849739999998E-2</v>
      </c>
      <c r="Q92" s="34">
        <v>9.696780093999989E-2</v>
      </c>
      <c r="R92" s="34">
        <v>9.5293870599999983E-2</v>
      </c>
      <c r="S92" s="34">
        <v>8.2625694899999991E-2</v>
      </c>
      <c r="T92" s="34">
        <v>7.9119317199999983E-2</v>
      </c>
      <c r="U92" s="34">
        <v>7.8562147359999987E-2</v>
      </c>
      <c r="V92" s="34">
        <v>6.6730180730000005E-2</v>
      </c>
      <c r="W92" s="34">
        <v>4.4229993799999992E-2</v>
      </c>
      <c r="X92" s="34">
        <v>2.5757372399999992E-2</v>
      </c>
      <c r="Y92" s="34">
        <v>1.9639335069999993E-2</v>
      </c>
      <c r="Z92" s="34">
        <v>2.0183585399999988E-2</v>
      </c>
      <c r="AA92" s="34">
        <v>1.870245039999999E-2</v>
      </c>
    </row>
    <row r="93" spans="1:27" x14ac:dyDescent="0.25">
      <c r="A93" s="28" t="s">
        <v>40</v>
      </c>
      <c r="B93" s="28" t="s">
        <v>122</v>
      </c>
      <c r="C93" s="24">
        <v>610.10895699999992</v>
      </c>
      <c r="D93" s="24">
        <v>3932.3354900000004</v>
      </c>
      <c r="E93" s="24">
        <v>5278.7139800000004</v>
      </c>
      <c r="F93" s="24">
        <v>6403.6928700000008</v>
      </c>
      <c r="G93" s="24">
        <v>15556.166310000001</v>
      </c>
      <c r="H93" s="24">
        <v>28291.1983</v>
      </c>
      <c r="I93" s="24">
        <v>31275.464870000003</v>
      </c>
      <c r="J93" s="24">
        <v>30684.336579999999</v>
      </c>
      <c r="K93" s="24">
        <v>23665.628209999999</v>
      </c>
      <c r="L93" s="24">
        <v>27118.468840000001</v>
      </c>
      <c r="M93" s="24">
        <v>30379.112000000001</v>
      </c>
      <c r="N93" s="24">
        <v>28537.77994</v>
      </c>
      <c r="O93" s="24">
        <v>25973.574049999999</v>
      </c>
      <c r="P93" s="24">
        <v>23175.86505</v>
      </c>
      <c r="Q93" s="24">
        <v>28903.747460000002</v>
      </c>
      <c r="R93" s="24">
        <v>27434.946220000002</v>
      </c>
      <c r="S93" s="24">
        <v>25254.621789999997</v>
      </c>
      <c r="T93" s="24">
        <v>23065.859639999999</v>
      </c>
      <c r="U93" s="24">
        <v>22139.57142</v>
      </c>
      <c r="V93" s="24">
        <v>19453.578300000001</v>
      </c>
      <c r="W93" s="24">
        <v>17790.402190000001</v>
      </c>
      <c r="X93" s="24">
        <v>18837.773569999998</v>
      </c>
      <c r="Y93" s="24">
        <v>12948.69952</v>
      </c>
      <c r="Z93" s="24">
        <v>12887.81439</v>
      </c>
      <c r="AA93" s="24">
        <v>12391.74382</v>
      </c>
    </row>
    <row r="94" spans="1:27" x14ac:dyDescent="0.25">
      <c r="A94" s="28" t="s">
        <v>40</v>
      </c>
      <c r="B94" s="28" t="s">
        <v>76</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row>
    <row r="95" spans="1:27"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0</v>
      </c>
      <c r="D97" s="24">
        <v>0</v>
      </c>
      <c r="E97" s="24">
        <v>0</v>
      </c>
      <c r="F97" s="24">
        <v>0</v>
      </c>
      <c r="G97" s="24">
        <v>0</v>
      </c>
      <c r="H97" s="24">
        <v>0</v>
      </c>
      <c r="I97" s="24">
        <v>0</v>
      </c>
      <c r="J97" s="24">
        <v>0</v>
      </c>
      <c r="K97" s="24">
        <v>0</v>
      </c>
      <c r="L97" s="24">
        <v>0</v>
      </c>
      <c r="M97" s="24">
        <v>0</v>
      </c>
      <c r="N97" s="24">
        <v>0</v>
      </c>
      <c r="O97" s="24">
        <v>0</v>
      </c>
      <c r="P97" s="24">
        <v>0</v>
      </c>
      <c r="Q97" s="24">
        <v>0</v>
      </c>
      <c r="R97" s="24">
        <v>0</v>
      </c>
      <c r="S97" s="24">
        <v>0</v>
      </c>
      <c r="T97" s="24">
        <v>0</v>
      </c>
      <c r="U97" s="24">
        <v>0</v>
      </c>
      <c r="V97" s="24">
        <v>0</v>
      </c>
      <c r="W97" s="24">
        <v>0</v>
      </c>
      <c r="X97" s="24">
        <v>0</v>
      </c>
      <c r="Y97" s="24">
        <v>0</v>
      </c>
      <c r="Z97" s="24">
        <v>0</v>
      </c>
      <c r="AA97" s="24">
        <v>0</v>
      </c>
    </row>
    <row r="98" spans="1:27" x14ac:dyDescent="0.25">
      <c r="A98" s="28" t="s">
        <v>131</v>
      </c>
      <c r="B98" s="28" t="s">
        <v>122</v>
      </c>
      <c r="C98" s="24">
        <v>283.61398699999995</v>
      </c>
      <c r="D98" s="24">
        <v>2595.4648900000002</v>
      </c>
      <c r="E98" s="24">
        <v>2970.97478</v>
      </c>
      <c r="F98" s="24">
        <v>4148.4016700000002</v>
      </c>
      <c r="G98" s="24">
        <v>12885.261109999999</v>
      </c>
      <c r="H98" s="24">
        <v>25349.0268</v>
      </c>
      <c r="I98" s="24">
        <v>28193.888870000002</v>
      </c>
      <c r="J98" s="24">
        <v>28145.74338</v>
      </c>
      <c r="K98" s="24">
        <v>21442.317009999999</v>
      </c>
      <c r="L98" s="24">
        <v>24517.401040000001</v>
      </c>
      <c r="M98" s="24">
        <v>27754.217000000001</v>
      </c>
      <c r="N98" s="24">
        <v>25808.303739999999</v>
      </c>
      <c r="O98" s="24">
        <v>23893.006649999999</v>
      </c>
      <c r="P98" s="24">
        <v>21549.520649999999</v>
      </c>
      <c r="Q98" s="24">
        <v>26746.284460000003</v>
      </c>
      <c r="R98" s="24">
        <v>25457.42512</v>
      </c>
      <c r="S98" s="24">
        <v>23727.589889999999</v>
      </c>
      <c r="T98" s="24">
        <v>21562.118539999999</v>
      </c>
      <c r="U98" s="24">
        <v>20610.349819999999</v>
      </c>
      <c r="V98" s="24">
        <v>18055.367300000002</v>
      </c>
      <c r="W98" s="24">
        <v>16685.865089999999</v>
      </c>
      <c r="X98" s="24">
        <v>17377.510369999996</v>
      </c>
      <c r="Y98" s="24">
        <v>12161.697819999999</v>
      </c>
      <c r="Z98" s="24">
        <v>12042.436089999999</v>
      </c>
      <c r="AA98" s="24">
        <v>11596.34276</v>
      </c>
    </row>
    <row r="99" spans="1:27" x14ac:dyDescent="0.25">
      <c r="A99" s="28" t="s">
        <v>131</v>
      </c>
      <c r="B99" s="28" t="s">
        <v>76</v>
      </c>
      <c r="C99" s="24">
        <v>0</v>
      </c>
      <c r="D99" s="24">
        <v>0</v>
      </c>
      <c r="E99" s="24">
        <v>0</v>
      </c>
      <c r="F99" s="24">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row>
    <row r="100" spans="1:27"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9.6146785999999995E-4</v>
      </c>
      <c r="D102" s="24">
        <v>1.1030829340000001E-2</v>
      </c>
      <c r="E102" s="24">
        <v>1.6845395299999899E-2</v>
      </c>
      <c r="F102" s="24">
        <v>1.90435898E-2</v>
      </c>
      <c r="G102" s="24">
        <v>2.0843107199999999E-2</v>
      </c>
      <c r="H102" s="24">
        <v>1.99020068E-2</v>
      </c>
      <c r="I102" s="24">
        <v>2.0016309700000002E-2</v>
      </c>
      <c r="J102" s="24">
        <v>1.52204852499999E-2</v>
      </c>
      <c r="K102" s="24">
        <v>1.4150888200000001E-2</v>
      </c>
      <c r="L102" s="24">
        <v>1.5048896899999999E-2</v>
      </c>
      <c r="M102" s="24">
        <v>1.4433546699999899E-2</v>
      </c>
      <c r="N102" s="24">
        <v>1.5501955669999899E-2</v>
      </c>
      <c r="O102" s="24">
        <v>1.2284357399999999E-2</v>
      </c>
      <c r="P102" s="24">
        <v>1.045364224E-2</v>
      </c>
      <c r="Q102" s="24">
        <v>1.2436090239999999E-2</v>
      </c>
      <c r="R102" s="24">
        <v>1.17302697E-2</v>
      </c>
      <c r="S102" s="24">
        <v>8.4880618999999997E-3</v>
      </c>
      <c r="T102" s="24">
        <v>9.0513405999999904E-3</v>
      </c>
      <c r="U102" s="24">
        <v>9.5687219600000002E-3</v>
      </c>
      <c r="V102" s="24">
        <v>8.8932539300000009E-3</v>
      </c>
      <c r="W102" s="24">
        <v>8.2665198999999998E-3</v>
      </c>
      <c r="X102" s="24">
        <v>8.7443008999999895E-3</v>
      </c>
      <c r="Y102" s="24">
        <v>6.5179180700000007E-3</v>
      </c>
      <c r="Z102" s="24">
        <v>6.7277784000000004E-3</v>
      </c>
      <c r="AA102" s="24">
        <v>6.2093023999999991E-3</v>
      </c>
    </row>
    <row r="103" spans="1:27" x14ac:dyDescent="0.25">
      <c r="A103" s="28" t="s">
        <v>132</v>
      </c>
      <c r="B103" s="28" t="s">
        <v>122</v>
      </c>
      <c r="C103" s="24">
        <v>326.49496999999997</v>
      </c>
      <c r="D103" s="24">
        <v>1336.8706000000002</v>
      </c>
      <c r="E103" s="24">
        <v>2307.7392</v>
      </c>
      <c r="F103" s="24">
        <v>2255.2912000000001</v>
      </c>
      <c r="G103" s="24">
        <v>2670.9052000000001</v>
      </c>
      <c r="H103" s="24">
        <v>2942.1714999999999</v>
      </c>
      <c r="I103" s="24">
        <v>3081.576</v>
      </c>
      <c r="J103" s="24">
        <v>2538.5932000000003</v>
      </c>
      <c r="K103" s="24">
        <v>2223.3112000000001</v>
      </c>
      <c r="L103" s="24">
        <v>2601.0677999999998</v>
      </c>
      <c r="M103" s="24">
        <v>2624.895</v>
      </c>
      <c r="N103" s="24">
        <v>2729.4762000000001</v>
      </c>
      <c r="O103" s="24">
        <v>2080.5673999999999</v>
      </c>
      <c r="P103" s="24">
        <v>1626.3444</v>
      </c>
      <c r="Q103" s="24">
        <v>2157.4630000000002</v>
      </c>
      <c r="R103" s="24">
        <v>1977.5211000000002</v>
      </c>
      <c r="S103" s="24">
        <v>1527.0319</v>
      </c>
      <c r="T103" s="24">
        <v>1503.7411000000002</v>
      </c>
      <c r="U103" s="24">
        <v>1529.2216000000001</v>
      </c>
      <c r="V103" s="24">
        <v>1398.211</v>
      </c>
      <c r="W103" s="24">
        <v>1104.5371</v>
      </c>
      <c r="X103" s="24">
        <v>1460.2631999999999</v>
      </c>
      <c r="Y103" s="24">
        <v>787.00169999999991</v>
      </c>
      <c r="Z103" s="24">
        <v>845.37830000000008</v>
      </c>
      <c r="AA103" s="24">
        <v>795.40106000000003</v>
      </c>
    </row>
    <row r="104" spans="1:27" x14ac:dyDescent="0.25">
      <c r="A104" s="28" t="s">
        <v>132</v>
      </c>
      <c r="B104" s="28" t="s">
        <v>76</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4">
        <v>0</v>
      </c>
      <c r="Y104" s="24">
        <v>0</v>
      </c>
      <c r="Z104" s="24">
        <v>0</v>
      </c>
      <c r="AA104" s="24">
        <v>0</v>
      </c>
    </row>
    <row r="105" spans="1:27"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0.1010654555</v>
      </c>
      <c r="D107" s="24">
        <v>0.150364689</v>
      </c>
      <c r="E107" s="24">
        <v>0.1332144864</v>
      </c>
      <c r="F107" s="24">
        <v>0.147704427999999</v>
      </c>
      <c r="G107" s="24">
        <v>0.15797343999999999</v>
      </c>
      <c r="H107" s="24">
        <v>0.13140349979999999</v>
      </c>
      <c r="I107" s="24">
        <v>0.12118163909999999</v>
      </c>
      <c r="J107" s="24">
        <v>0.11311393889999999</v>
      </c>
      <c r="K107" s="24">
        <v>0.10441334860000001</v>
      </c>
      <c r="L107" s="24">
        <v>9.7801142999999979E-2</v>
      </c>
      <c r="M107" s="24">
        <v>8.8567333699999987E-2</v>
      </c>
      <c r="N107" s="24">
        <v>8.2719686900000006E-2</v>
      </c>
      <c r="O107" s="24">
        <v>6.2286890999999997E-2</v>
      </c>
      <c r="P107" s="24">
        <v>5.3930777299999996E-2</v>
      </c>
      <c r="Q107" s="24">
        <v>6.34913329999999E-2</v>
      </c>
      <c r="R107" s="24">
        <v>6.2487912199999988E-2</v>
      </c>
      <c r="S107" s="24">
        <v>5.5461382599999998E-2</v>
      </c>
      <c r="T107" s="24">
        <v>5.2316100400000003E-2</v>
      </c>
      <c r="U107" s="24">
        <v>5.1780774000000002E-2</v>
      </c>
      <c r="V107" s="24">
        <v>4.3283963900000007E-2</v>
      </c>
      <c r="W107" s="24">
        <v>2.0266754599999999E-2</v>
      </c>
      <c r="X107" s="24">
        <v>3.4855355999999999E-3</v>
      </c>
      <c r="Y107" s="24">
        <v>2.4553560999999997E-3</v>
      </c>
      <c r="Z107" s="24">
        <v>2.5580703999999897E-3</v>
      </c>
      <c r="AA107" s="24">
        <v>2.6374529999999997E-3</v>
      </c>
    </row>
    <row r="108" spans="1:27" x14ac:dyDescent="0.25">
      <c r="A108" s="28" t="s">
        <v>133</v>
      </c>
      <c r="B108" s="28" t="s">
        <v>122</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row>
    <row r="109" spans="1:27" x14ac:dyDescent="0.25">
      <c r="A109" s="28" t="s">
        <v>133</v>
      </c>
      <c r="B109" s="28" t="s">
        <v>76</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row>
    <row r="110" spans="1:27"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7.6481992499999998E-2</v>
      </c>
      <c r="D112" s="24">
        <v>7.2306178799999898E-2</v>
      </c>
      <c r="E112" s="24">
        <v>7.5374276699999979E-2</v>
      </c>
      <c r="F112" s="24">
        <v>6.7340247299999892E-2</v>
      </c>
      <c r="G112" s="24">
        <v>6.5481776899999886E-2</v>
      </c>
      <c r="H112" s="24">
        <v>5.1671734499999997E-2</v>
      </c>
      <c r="I112" s="24">
        <v>4.6515491499999888E-2</v>
      </c>
      <c r="J112" s="24">
        <v>4.6365701799999895E-2</v>
      </c>
      <c r="K112" s="24">
        <v>4.1649967400000001E-2</v>
      </c>
      <c r="L112" s="24">
        <v>3.8099925099999994E-2</v>
      </c>
      <c r="M112" s="24">
        <v>3.3023138399999902E-2</v>
      </c>
      <c r="N112" s="24">
        <v>3.4964034400000003E-2</v>
      </c>
      <c r="O112" s="24">
        <v>3.0852614499999997E-2</v>
      </c>
      <c r="P112" s="24">
        <v>1.90374302E-2</v>
      </c>
      <c r="Q112" s="24">
        <v>2.1040377699999991E-2</v>
      </c>
      <c r="R112" s="24">
        <v>2.1075688700000001E-2</v>
      </c>
      <c r="S112" s="24">
        <v>1.86762504E-2</v>
      </c>
      <c r="T112" s="24">
        <v>1.7751876199999992E-2</v>
      </c>
      <c r="U112" s="24">
        <v>1.721265139999999E-2</v>
      </c>
      <c r="V112" s="24">
        <v>1.455296289999999E-2</v>
      </c>
      <c r="W112" s="24">
        <v>1.5696719299999998E-2</v>
      </c>
      <c r="X112" s="24">
        <v>1.35275359E-2</v>
      </c>
      <c r="Y112" s="24">
        <v>1.0666060899999991E-2</v>
      </c>
      <c r="Z112" s="24">
        <v>1.0897736599999999E-2</v>
      </c>
      <c r="AA112" s="24">
        <v>9.8556949999999907E-3</v>
      </c>
    </row>
    <row r="113" spans="1:27" x14ac:dyDescent="0.25">
      <c r="A113" s="28" t="s">
        <v>134</v>
      </c>
      <c r="B113" s="28" t="s">
        <v>122</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row>
    <row r="114" spans="1:27" x14ac:dyDescent="0.25">
      <c r="A114" s="28" t="s">
        <v>134</v>
      </c>
      <c r="B114" s="28" t="s">
        <v>76</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x14ac:dyDescent="0.25">
      <c r="A118" s="28" t="s">
        <v>135</v>
      </c>
      <c r="B118" s="28" t="s">
        <v>122</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row>
    <row r="119" spans="1:27" x14ac:dyDescent="0.25">
      <c r="A119" s="28" t="s">
        <v>135</v>
      </c>
      <c r="B119" s="28" t="s">
        <v>76</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row>
    <row r="121" spans="1:27" collapsed="1" x14ac:dyDescent="0.25"/>
  </sheetData>
  <sheetProtection algorithmName="SHA-512" hashValue="xQvmVW1ir1cIp6HzOKENjP+Wa6HK6yx4RwqcRKc3LaNkiBewp3QyjtYhv/5R4d2iOZc6E0Qqn1ohxVMKory6pQ==" saltValue="xL2BQWiLd8vIOlFsbfVRo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A379D-C3AB-43FF-8263-CC94C1A3B0A7}">
  <sheetPr codeName="Sheet20">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159</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30</v>
      </c>
      <c r="B2" s="35" t="s">
        <v>160</v>
      </c>
      <c r="C2" s="35"/>
      <c r="D2" s="35"/>
      <c r="E2" s="35"/>
      <c r="F2" s="35"/>
      <c r="G2" s="35"/>
      <c r="H2" s="35"/>
      <c r="I2" s="35"/>
      <c r="J2" s="35"/>
      <c r="K2" s="35"/>
      <c r="L2" s="35"/>
      <c r="M2" s="35"/>
      <c r="N2" s="35"/>
      <c r="O2" s="35"/>
      <c r="P2" s="35"/>
      <c r="Q2" s="35"/>
      <c r="R2" s="35"/>
      <c r="S2" s="35"/>
      <c r="T2" s="35"/>
      <c r="U2" s="35"/>
      <c r="V2" s="35"/>
    </row>
    <row r="3" spans="1:27" x14ac:dyDescent="0.25">
      <c r="B3" s="35"/>
      <c r="C3" s="35"/>
      <c r="D3" s="35"/>
      <c r="E3" s="35"/>
      <c r="F3" s="35"/>
      <c r="G3" s="35"/>
      <c r="H3" s="35"/>
      <c r="I3" s="35"/>
      <c r="J3" s="35"/>
      <c r="K3" s="35"/>
      <c r="L3" s="35"/>
      <c r="M3" s="35"/>
      <c r="N3" s="35"/>
      <c r="O3" s="35"/>
      <c r="P3" s="35"/>
      <c r="Q3" s="35"/>
      <c r="R3" s="35"/>
      <c r="S3" s="35"/>
      <c r="T3" s="35"/>
      <c r="U3" s="35"/>
      <c r="V3" s="35"/>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-302395.91968837386</v>
      </c>
      <c r="G6" s="24">
        <v>571979.06219835253</v>
      </c>
      <c r="H6" s="24">
        <v>-774040.15376774967</v>
      </c>
      <c r="I6" s="24">
        <v>-206975.18819626104</v>
      </c>
      <c r="J6" s="24">
        <v>-26041.548000805182</v>
      </c>
      <c r="K6" s="24">
        <v>-119577.03605201995</v>
      </c>
      <c r="L6" s="24">
        <v>-1478.6343917537872</v>
      </c>
      <c r="M6" s="24">
        <v>356570.82791790448</v>
      </c>
      <c r="N6" s="24">
        <v>275943.69466504845</v>
      </c>
      <c r="O6" s="24">
        <v>5.3859668092832766</v>
      </c>
      <c r="P6" s="24">
        <v>-16122.116091316995</v>
      </c>
      <c r="Q6" s="24">
        <v>-8.2900958371427379E-5</v>
      </c>
      <c r="R6" s="24">
        <v>-3.876144932007916E-5</v>
      </c>
      <c r="S6" s="24">
        <v>0</v>
      </c>
      <c r="T6" s="24">
        <v>-1.2175819109153585E-3</v>
      </c>
      <c r="U6" s="24">
        <v>-1.389371566210699E-4</v>
      </c>
      <c r="V6" s="24">
        <v>-6702.6021166225892</v>
      </c>
      <c r="W6" s="24">
        <v>-19227.171886386259</v>
      </c>
      <c r="X6" s="24">
        <v>-1.960329847661187E-5</v>
      </c>
      <c r="Y6" s="24">
        <v>-0.31415614733159908</v>
      </c>
      <c r="Z6" s="24">
        <v>-6.0691189347008026E-2</v>
      </c>
      <c r="AA6" s="24">
        <v>-2.6075487753272128E-5</v>
      </c>
    </row>
    <row r="7" spans="1:27" x14ac:dyDescent="0.25">
      <c r="A7" s="28" t="s">
        <v>40</v>
      </c>
      <c r="B7" s="28" t="s">
        <v>72</v>
      </c>
      <c r="C7" s="24">
        <v>0</v>
      </c>
      <c r="D7" s="24">
        <v>0</v>
      </c>
      <c r="E7" s="24">
        <v>0</v>
      </c>
      <c r="F7" s="24">
        <v>-671524.62297401123</v>
      </c>
      <c r="G7" s="24">
        <v>-1751628.5989786088</v>
      </c>
      <c r="H7" s="24">
        <v>-1163139.0012483113</v>
      </c>
      <c r="I7" s="24">
        <v>-688327.70807400695</v>
      </c>
      <c r="J7" s="24">
        <v>-360394.1151823093</v>
      </c>
      <c r="K7" s="24">
        <v>0</v>
      </c>
      <c r="L7" s="24">
        <v>0</v>
      </c>
      <c r="M7" s="24">
        <v>0</v>
      </c>
      <c r="N7" s="24">
        <v>0</v>
      </c>
      <c r="O7" s="24">
        <v>0</v>
      </c>
      <c r="P7" s="24">
        <v>-1.284129131341696E-4</v>
      </c>
      <c r="Q7" s="24">
        <v>-1.136572720238475E-2</v>
      </c>
      <c r="R7" s="24">
        <v>-1.871322080292668E-3</v>
      </c>
      <c r="S7" s="24">
        <v>3.211451902265904</v>
      </c>
      <c r="T7" s="24">
        <v>0.81206936207721703</v>
      </c>
      <c r="U7" s="24">
        <v>0</v>
      </c>
      <c r="V7" s="24">
        <v>0</v>
      </c>
      <c r="W7" s="24">
        <v>0</v>
      </c>
      <c r="X7" s="24">
        <v>0</v>
      </c>
      <c r="Y7" s="24">
        <v>0</v>
      </c>
      <c r="Z7" s="24">
        <v>0</v>
      </c>
      <c r="AA7" s="24">
        <v>-0.50527892556718357</v>
      </c>
    </row>
    <row r="8" spans="1:27" x14ac:dyDescent="0.25">
      <c r="A8" s="28" t="s">
        <v>40</v>
      </c>
      <c r="B8" s="28" t="s">
        <v>20</v>
      </c>
      <c r="C8" s="24">
        <v>0</v>
      </c>
      <c r="D8" s="24">
        <v>0.20749800306599661</v>
      </c>
      <c r="E8" s="24">
        <v>4.3528814675595044E-2</v>
      </c>
      <c r="F8" s="24">
        <v>2.7430929958772231E-2</v>
      </c>
      <c r="G8" s="24">
        <v>3.728667390220253E-3</v>
      </c>
      <c r="H8" s="24">
        <v>1.2244642764699601E-4</v>
      </c>
      <c r="I8" s="24">
        <v>6.4043387342886098E-3</v>
      </c>
      <c r="J8" s="24">
        <v>1.4081719727450167E-2</v>
      </c>
      <c r="K8" s="24">
        <v>2.7058637726927286E-3</v>
      </c>
      <c r="L8" s="24">
        <v>1.0990114561821859E-2</v>
      </c>
      <c r="M8" s="24">
        <v>5.7106993105910811E-3</v>
      </c>
      <c r="N8" s="24">
        <v>1.7600256160056432E-2</v>
      </c>
      <c r="O8" s="24">
        <v>6.4003306611262172E-3</v>
      </c>
      <c r="P8" s="24">
        <v>2.3566962422001238E-3</v>
      </c>
      <c r="Q8" s="24">
        <v>1.2411435137349967E-2</v>
      </c>
      <c r="R8" s="24">
        <v>1.2701440471882429E-3</v>
      </c>
      <c r="S8" s="24">
        <v>6.6985866720194936E-2</v>
      </c>
      <c r="T8" s="24">
        <v>1.2318476107035916E-4</v>
      </c>
      <c r="U8" s="24">
        <v>3.3275845820851562E-4</v>
      </c>
      <c r="V8" s="24">
        <v>7.9271946339132769E-5</v>
      </c>
      <c r="W8" s="24">
        <v>3.8540810414182787E-2</v>
      </c>
      <c r="X8" s="24">
        <v>7.4146547794127502E-3</v>
      </c>
      <c r="Y8" s="24">
        <v>1.114219652285389E-3</v>
      </c>
      <c r="Z8" s="24">
        <v>2.5417332874952758E-5</v>
      </c>
      <c r="AA8" s="24">
        <v>6.9097763801815469E-6</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0.1644981593800196</v>
      </c>
      <c r="D10" s="24">
        <v>1.7497118628820078E-2</v>
      </c>
      <c r="E10" s="24">
        <v>2.2642197218590617E-2</v>
      </c>
      <c r="F10" s="24">
        <v>1.4206136662745446E-2</v>
      </c>
      <c r="G10" s="24">
        <v>4.798037691812725E-3</v>
      </c>
      <c r="H10" s="24">
        <v>1.9831671182318012E-3</v>
      </c>
      <c r="I10" s="24">
        <v>3.4406501508261666E-3</v>
      </c>
      <c r="J10" s="24">
        <v>5.2534597557565245E-3</v>
      </c>
      <c r="K10" s="24">
        <v>2.8517529360048556E-3</v>
      </c>
      <c r="L10" s="24">
        <v>3.7564136975122946E-3</v>
      </c>
      <c r="M10" s="24">
        <v>1.1705007003823887E-2</v>
      </c>
      <c r="N10" s="24">
        <v>1.2125903507039102E-2</v>
      </c>
      <c r="O10" s="24">
        <v>1.809161750189647E-2</v>
      </c>
      <c r="P10" s="24">
        <v>1.3528156236206873E-3</v>
      </c>
      <c r="Q10" s="24">
        <v>0.13390403335048065</v>
      </c>
      <c r="R10" s="24">
        <v>1198.1806554012148</v>
      </c>
      <c r="S10" s="24">
        <v>38075.303580034619</v>
      </c>
      <c r="T10" s="24">
        <v>2.207925794270816E-4</v>
      </c>
      <c r="U10" s="24">
        <v>3.4597650686039118E-4</v>
      </c>
      <c r="V10" s="24">
        <v>3.5303314557020232E-4</v>
      </c>
      <c r="W10" s="24">
        <v>2168.7495702062288</v>
      </c>
      <c r="X10" s="24">
        <v>1.9747392422093059E-4</v>
      </c>
      <c r="Y10" s="24">
        <v>11273.950194252553</v>
      </c>
      <c r="Z10" s="24">
        <v>3928.3622908744301</v>
      </c>
      <c r="AA10" s="24">
        <v>2.4992475168510269E-5</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593615.61881599948</v>
      </c>
      <c r="E12" s="24">
        <v>506756.21220778464</v>
      </c>
      <c r="F12" s="24">
        <v>205758.22984793776</v>
      </c>
      <c r="G12" s="24">
        <v>1039405.3564229845</v>
      </c>
      <c r="H12" s="24">
        <v>1805290.4481450066</v>
      </c>
      <c r="I12" s="24">
        <v>179408.15837194177</v>
      </c>
      <c r="J12" s="24">
        <v>885886.38556506985</v>
      </c>
      <c r="K12" s="24">
        <v>619761.73211328266</v>
      </c>
      <c r="L12" s="24">
        <v>180234.03292222874</v>
      </c>
      <c r="M12" s="24">
        <v>15920.083561952821</v>
      </c>
      <c r="N12" s="24">
        <v>983903.6299115516</v>
      </c>
      <c r="O12" s="24">
        <v>376622.85520743195</v>
      </c>
      <c r="P12" s="24">
        <v>0.47836264212859342</v>
      </c>
      <c r="Q12" s="24">
        <v>151591.86042429419</v>
      </c>
      <c r="R12" s="24">
        <v>132843.08677321186</v>
      </c>
      <c r="S12" s="24">
        <v>503033.63727836451</v>
      </c>
      <c r="T12" s="24">
        <v>61744.736650821411</v>
      </c>
      <c r="U12" s="24">
        <v>58734.372458801256</v>
      </c>
      <c r="V12" s="24">
        <v>4127.3759639582613</v>
      </c>
      <c r="W12" s="24">
        <v>144847.96241534554</v>
      </c>
      <c r="X12" s="24">
        <v>145791.89078408605</v>
      </c>
      <c r="Y12" s="24">
        <v>31125.940049395045</v>
      </c>
      <c r="Z12" s="24">
        <v>5537.7842900412334</v>
      </c>
      <c r="AA12" s="24">
        <v>9733.6690820578933</v>
      </c>
    </row>
    <row r="13" spans="1:27" x14ac:dyDescent="0.25">
      <c r="A13" s="28" t="s">
        <v>40</v>
      </c>
      <c r="B13" s="28" t="s">
        <v>69</v>
      </c>
      <c r="C13" s="24">
        <v>103613.32395501969</v>
      </c>
      <c r="D13" s="24">
        <v>9.1264808217506696E-2</v>
      </c>
      <c r="E13" s="24">
        <v>0.13648311140189698</v>
      </c>
      <c r="F13" s="24">
        <v>109385.03584049278</v>
      </c>
      <c r="G13" s="24">
        <v>0.32501158013624121</v>
      </c>
      <c r="H13" s="24">
        <v>458406.87514850596</v>
      </c>
      <c r="I13" s="24">
        <v>163409.16042999315</v>
      </c>
      <c r="J13" s="24">
        <v>323091.65584226162</v>
      </c>
      <c r="K13" s="24">
        <v>91673.190886335913</v>
      </c>
      <c r="L13" s="24">
        <v>20933.9560572302</v>
      </c>
      <c r="M13" s="24">
        <v>47355.740257472768</v>
      </c>
      <c r="N13" s="24">
        <v>194633.10838536618</v>
      </c>
      <c r="O13" s="24">
        <v>25671.572044686476</v>
      </c>
      <c r="P13" s="24">
        <v>2.7222494146933191E-2</v>
      </c>
      <c r="Q13" s="24">
        <v>127592.70632751199</v>
      </c>
      <c r="R13" s="24">
        <v>36742.025047260453</v>
      </c>
      <c r="S13" s="24">
        <v>205773.27131622299</v>
      </c>
      <c r="T13" s="24">
        <v>13300.035609876879</v>
      </c>
      <c r="U13" s="24">
        <v>25182.810946797712</v>
      </c>
      <c r="V13" s="24">
        <v>24284.042913375713</v>
      </c>
      <c r="W13" s="24">
        <v>120270.98790644684</v>
      </c>
      <c r="X13" s="24">
        <v>75925.505044586389</v>
      </c>
      <c r="Y13" s="24">
        <v>3611.4616392159155</v>
      </c>
      <c r="Z13" s="24">
        <v>1.0050427898925882E-3</v>
      </c>
      <c r="AA13" s="24">
        <v>63.075453407323948</v>
      </c>
    </row>
    <row r="14" spans="1:27" x14ac:dyDescent="0.25">
      <c r="A14" s="28" t="s">
        <v>40</v>
      </c>
      <c r="B14" s="28" t="s">
        <v>36</v>
      </c>
      <c r="C14" s="24">
        <v>0.67945732308524931</v>
      </c>
      <c r="D14" s="24">
        <v>9.7651894117196048E-2</v>
      </c>
      <c r="E14" s="24">
        <v>0.26945511595790061</v>
      </c>
      <c r="F14" s="24">
        <v>6.4880646474777412E-2</v>
      </c>
      <c r="G14" s="24">
        <v>25.22917733289249</v>
      </c>
      <c r="H14" s="24">
        <v>294087.20500996924</v>
      </c>
      <c r="I14" s="24">
        <v>20446.880089013132</v>
      </c>
      <c r="J14" s="24">
        <v>77474.037689481193</v>
      </c>
      <c r="K14" s="24">
        <v>3.1963531245697799E-2</v>
      </c>
      <c r="L14" s="24">
        <v>1.8128381053576934E-2</v>
      </c>
      <c r="M14" s="24">
        <v>2.6245995921767157E-2</v>
      </c>
      <c r="N14" s="24">
        <v>41931.869135238157</v>
      </c>
      <c r="O14" s="24">
        <v>1.6988104064107282E-4</v>
      </c>
      <c r="P14" s="24">
        <v>5.3109872610166087E-5</v>
      </c>
      <c r="Q14" s="24">
        <v>3.6618434115067157E-5</v>
      </c>
      <c r="R14" s="24">
        <v>5.8478647454617599E-6</v>
      </c>
      <c r="S14" s="24">
        <v>1.1844156561450162E-5</v>
      </c>
      <c r="T14" s="24">
        <v>2.34212706332846E-5</v>
      </c>
      <c r="U14" s="24">
        <v>6.1265271002207766E-5</v>
      </c>
      <c r="V14" s="24">
        <v>4.9376483562681356E-4</v>
      </c>
      <c r="W14" s="24">
        <v>1.8337684082103334E-2</v>
      </c>
      <c r="X14" s="24">
        <v>209.69749263515729</v>
      </c>
      <c r="Y14" s="24">
        <v>3.1650188339689372E-3</v>
      </c>
      <c r="Z14" s="24">
        <v>2578.9678952332551</v>
      </c>
      <c r="AA14" s="24">
        <v>1.2326770401498539E-3</v>
      </c>
    </row>
    <row r="15" spans="1:27" x14ac:dyDescent="0.25">
      <c r="A15" s="28" t="s">
        <v>40</v>
      </c>
      <c r="B15" s="28" t="s">
        <v>74</v>
      </c>
      <c r="C15" s="24">
        <v>0</v>
      </c>
      <c r="D15" s="24">
        <v>0</v>
      </c>
      <c r="E15" s="24">
        <v>0</v>
      </c>
      <c r="F15" s="24">
        <v>2.9652118468577768</v>
      </c>
      <c r="G15" s="24">
        <v>0.32559379970913915</v>
      </c>
      <c r="H15" s="24">
        <v>0.18226319305845534</v>
      </c>
      <c r="I15" s="24">
        <v>0.73892350523709849</v>
      </c>
      <c r="J15" s="24">
        <v>0.53874644905863667</v>
      </c>
      <c r="K15" s="24">
        <v>245017.81396961151</v>
      </c>
      <c r="L15" s="24">
        <v>7440.8940706690919</v>
      </c>
      <c r="M15" s="24">
        <v>953.35577475886225</v>
      </c>
      <c r="N15" s="24">
        <v>25615.548578638285</v>
      </c>
      <c r="O15" s="24">
        <v>19344.010947526094</v>
      </c>
      <c r="P15" s="24">
        <v>6.9157601536115089E-3</v>
      </c>
      <c r="Q15" s="24">
        <v>25306.386134678462</v>
      </c>
      <c r="R15" s="24">
        <v>4783.4659559146576</v>
      </c>
      <c r="S15" s="24">
        <v>42864.509206677896</v>
      </c>
      <c r="T15" s="24">
        <v>5.538064174973642E-3</v>
      </c>
      <c r="U15" s="24">
        <v>6.7169783196521522E-3</v>
      </c>
      <c r="V15" s="24">
        <v>7.0145470474139871E-3</v>
      </c>
      <c r="W15" s="24">
        <v>77318.236713006394</v>
      </c>
      <c r="X15" s="24">
        <v>1.192507079766404E-2</v>
      </c>
      <c r="Y15" s="24">
        <v>5.2400167755283361E-3</v>
      </c>
      <c r="Z15" s="24">
        <v>7557.1566239305312</v>
      </c>
      <c r="AA15" s="24">
        <v>1.0115338932210724E-4</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103613.48845317907</v>
      </c>
      <c r="D17" s="30">
        <v>593615.93507592939</v>
      </c>
      <c r="E17" s="30">
        <v>506756.41486190795</v>
      </c>
      <c r="F17" s="30">
        <v>-658777.235336888</v>
      </c>
      <c r="G17" s="30">
        <v>-140243.8468189867</v>
      </c>
      <c r="H17" s="30">
        <v>326518.17038306507</v>
      </c>
      <c r="I17" s="30">
        <v>-552485.56762334413</v>
      </c>
      <c r="J17" s="30">
        <v>822542.39755939646</v>
      </c>
      <c r="K17" s="30">
        <v>591857.89250521536</v>
      </c>
      <c r="L17" s="30">
        <v>199689.3693342334</v>
      </c>
      <c r="M17" s="30">
        <v>419846.66915303638</v>
      </c>
      <c r="N17" s="30">
        <v>1454480.4626881259</v>
      </c>
      <c r="O17" s="30">
        <v>402299.83771087584</v>
      </c>
      <c r="P17" s="30">
        <v>-16121.606925081767</v>
      </c>
      <c r="Q17" s="30">
        <v>279184.7016186465</v>
      </c>
      <c r="R17" s="30">
        <v>170783.29183593404</v>
      </c>
      <c r="S17" s="30">
        <v>746885.49061239103</v>
      </c>
      <c r="T17" s="30">
        <v>75045.583456455803</v>
      </c>
      <c r="U17" s="30">
        <v>83917.18394539677</v>
      </c>
      <c r="V17" s="30">
        <v>21708.817193016479</v>
      </c>
      <c r="W17" s="30">
        <v>248060.56654642278</v>
      </c>
      <c r="X17" s="30">
        <v>221717.40342119784</v>
      </c>
      <c r="Y17" s="30">
        <v>46011.038840935835</v>
      </c>
      <c r="Z17" s="30">
        <v>9466.0869201864389</v>
      </c>
      <c r="AA17" s="30">
        <v>9796.2392623664146</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-1.6880290886331268E-2</v>
      </c>
      <c r="G20" s="24">
        <v>758404.01696951385</v>
      </c>
      <c r="H20" s="24">
        <v>-198286.09592972597</v>
      </c>
      <c r="I20" s="24">
        <v>-79440.726006049415</v>
      </c>
      <c r="J20" s="24">
        <v>-26041.547427595793</v>
      </c>
      <c r="K20" s="24">
        <v>-81478.509996566689</v>
      </c>
      <c r="L20" s="24">
        <v>-1478.5649118151775</v>
      </c>
      <c r="M20" s="24">
        <v>-6668.3651683997114</v>
      </c>
      <c r="N20" s="24">
        <v>267551.70102398848</v>
      </c>
      <c r="O20" s="24">
        <v>-3.693248581790412E-2</v>
      </c>
      <c r="P20" s="24">
        <v>-16122.115919351947</v>
      </c>
      <c r="Q20" s="24">
        <v>0</v>
      </c>
      <c r="R20" s="24">
        <v>0</v>
      </c>
      <c r="S20" s="24">
        <v>0</v>
      </c>
      <c r="T20" s="24">
        <v>0</v>
      </c>
      <c r="U20" s="24">
        <v>0</v>
      </c>
      <c r="V20" s="24">
        <v>-1.6289819331722886E-3</v>
      </c>
      <c r="W20" s="24">
        <v>-2.7067945654007903E-6</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4.7221852180200002E-2</v>
      </c>
      <c r="E22" s="24">
        <v>2.4616222791888E-2</v>
      </c>
      <c r="F22" s="24">
        <v>8.2571008532372989E-5</v>
      </c>
      <c r="G22" s="24">
        <v>0</v>
      </c>
      <c r="H22" s="24">
        <v>0</v>
      </c>
      <c r="I22" s="24">
        <v>0</v>
      </c>
      <c r="J22" s="24">
        <v>0</v>
      </c>
      <c r="K22" s="24">
        <v>0</v>
      </c>
      <c r="L22" s="24">
        <v>0</v>
      </c>
      <c r="M22" s="24">
        <v>1.8779828471538999E-5</v>
      </c>
      <c r="N22" s="24">
        <v>1.12893560777056E-3</v>
      </c>
      <c r="O22" s="24">
        <v>5.5855137514460994E-4</v>
      </c>
      <c r="P22" s="24">
        <v>7.277976259489E-4</v>
      </c>
      <c r="Q22" s="24">
        <v>9.772232537100781E-3</v>
      </c>
      <c r="R22" s="24">
        <v>9.976996788806829E-4</v>
      </c>
      <c r="S22" s="24">
        <v>1.53783496480751E-2</v>
      </c>
      <c r="T22" s="24">
        <v>8.7830460387362095E-5</v>
      </c>
      <c r="U22" s="24">
        <v>1.0886011838475699E-5</v>
      </c>
      <c r="V22" s="24">
        <v>3.0703117426863799E-5</v>
      </c>
      <c r="W22" s="24">
        <v>9.8683233568874987E-3</v>
      </c>
      <c r="X22" s="24">
        <v>7.2524398488916005E-3</v>
      </c>
      <c r="Y22" s="24">
        <v>6.5166841616509999E-4</v>
      </c>
      <c r="Z22" s="24">
        <v>2.9471330645360399E-6</v>
      </c>
      <c r="AA22" s="24">
        <v>1.1501315677780401E-6</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7.9605544064244305E-2</v>
      </c>
      <c r="D24" s="24">
        <v>7.1539313501361795E-4</v>
      </c>
      <c r="E24" s="24">
        <v>1.8267100446635952E-2</v>
      </c>
      <c r="F24" s="24">
        <v>3.9201896504469303E-4</v>
      </c>
      <c r="G24" s="24">
        <v>2.1827966853014595E-3</v>
      </c>
      <c r="H24" s="24">
        <v>3.7942120428457565E-4</v>
      </c>
      <c r="I24" s="24">
        <v>1.100327639047967E-3</v>
      </c>
      <c r="J24" s="24">
        <v>6.2158017781454103E-4</v>
      </c>
      <c r="K24" s="24">
        <v>9.8214623794934679E-4</v>
      </c>
      <c r="L24" s="24">
        <v>9.9013604503290294E-4</v>
      </c>
      <c r="M24" s="24">
        <v>9.9270901032147267E-4</v>
      </c>
      <c r="N24" s="24">
        <v>3.6355721199928062E-3</v>
      </c>
      <c r="O24" s="24">
        <v>2.0633035013762472E-4</v>
      </c>
      <c r="P24" s="24">
        <v>2.489896974842324E-4</v>
      </c>
      <c r="Q24" s="24">
        <v>0.11564780352501169</v>
      </c>
      <c r="R24" s="24">
        <v>1198.1758737673533</v>
      </c>
      <c r="S24" s="24">
        <v>34666.463350652608</v>
      </c>
      <c r="T24" s="24">
        <v>8.1434327084868203E-5</v>
      </c>
      <c r="U24" s="24">
        <v>1.2360873063278069E-4</v>
      </c>
      <c r="V24" s="24">
        <v>1.04502262712926E-4</v>
      </c>
      <c r="W24" s="24">
        <v>809.81562425610116</v>
      </c>
      <c r="X24" s="24">
        <v>1.03881676157458E-4</v>
      </c>
      <c r="Y24" s="24">
        <v>5446.6424587844267</v>
      </c>
      <c r="Z24" s="24">
        <v>1.8316325344900561E-2</v>
      </c>
      <c r="AA24" s="24">
        <v>7.3466599230379597E-6</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201838.39320261765</v>
      </c>
      <c r="E26" s="24">
        <v>414259.08285434928</v>
      </c>
      <c r="F26" s="24">
        <v>139023.7857969717</v>
      </c>
      <c r="G26" s="24">
        <v>319115.51696750621</v>
      </c>
      <c r="H26" s="24">
        <v>211811.86860531248</v>
      </c>
      <c r="I26" s="24">
        <v>4.303201550012082E-2</v>
      </c>
      <c r="J26" s="24">
        <v>307436.16721016576</v>
      </c>
      <c r="K26" s="24">
        <v>476798.40211605956</v>
      </c>
      <c r="L26" s="24">
        <v>81470.809061715452</v>
      </c>
      <c r="M26" s="24">
        <v>0.14163612575787318</v>
      </c>
      <c r="N26" s="24">
        <v>439334.68263778917</v>
      </c>
      <c r="O26" s="24">
        <v>6.6477373400470677E-2</v>
      </c>
      <c r="P26" s="24">
        <v>2.2202345405742108E-2</v>
      </c>
      <c r="Q26" s="24">
        <v>0.66699661027748347</v>
      </c>
      <c r="R26" s="24">
        <v>4.3772443728317338E-2</v>
      </c>
      <c r="S26" s="24">
        <v>12185.039975466147</v>
      </c>
      <c r="T26" s="24">
        <v>0.48083020623352041</v>
      </c>
      <c r="U26" s="24">
        <v>10993.822903109687</v>
      </c>
      <c r="V26" s="24">
        <v>0.42755444141830767</v>
      </c>
      <c r="W26" s="24">
        <v>136846.99526413094</v>
      </c>
      <c r="X26" s="24">
        <v>17774.877962464259</v>
      </c>
      <c r="Y26" s="24">
        <v>3.3672391642834182E-3</v>
      </c>
      <c r="Z26" s="24">
        <v>7.669274920830302E-3</v>
      </c>
      <c r="AA26" s="24">
        <v>2086.3667974144491</v>
      </c>
    </row>
    <row r="27" spans="1:27" x14ac:dyDescent="0.25">
      <c r="A27" s="28" t="s">
        <v>131</v>
      </c>
      <c r="B27" s="28" t="s">
        <v>69</v>
      </c>
      <c r="C27" s="24">
        <v>103612.10586901168</v>
      </c>
      <c r="D27" s="24">
        <v>1.2597009719312883E-2</v>
      </c>
      <c r="E27" s="24">
        <v>3.5291052691545338E-2</v>
      </c>
      <c r="F27" s="24">
        <v>109384.7648933536</v>
      </c>
      <c r="G27" s="24">
        <v>8.7876593778505568E-2</v>
      </c>
      <c r="H27" s="24">
        <v>285744.08408815117</v>
      </c>
      <c r="I27" s="24">
        <v>90580.841373396412</v>
      </c>
      <c r="J27" s="24">
        <v>229046.88054934866</v>
      </c>
      <c r="K27" s="24">
        <v>91673.163618532199</v>
      </c>
      <c r="L27" s="24">
        <v>1.6935334611957835E-2</v>
      </c>
      <c r="M27" s="24">
        <v>2.0339739967282148E-3</v>
      </c>
      <c r="N27" s="24">
        <v>89092.26702390323</v>
      </c>
      <c r="O27" s="24">
        <v>23766.095100221173</v>
      </c>
      <c r="P27" s="24">
        <v>2.2886595912309404E-2</v>
      </c>
      <c r="Q27" s="24">
        <v>28013.109086743978</v>
      </c>
      <c r="R27" s="24">
        <v>0.22245950548109814</v>
      </c>
      <c r="S27" s="24">
        <v>183943.43900670126</v>
      </c>
      <c r="T27" s="24">
        <v>13300.016472902766</v>
      </c>
      <c r="U27" s="24">
        <v>20223.841569359378</v>
      </c>
      <c r="V27" s="24">
        <v>5657.7945689450416</v>
      </c>
      <c r="W27" s="24">
        <v>7306.8168755424913</v>
      </c>
      <c r="X27" s="24">
        <v>43904.139079925364</v>
      </c>
      <c r="Y27" s="24">
        <v>2.8026720117313258E-2</v>
      </c>
      <c r="Z27" s="24">
        <v>1.615084749207495E-4</v>
      </c>
      <c r="AA27" s="24">
        <v>3.2777116518127058E-3</v>
      </c>
    </row>
    <row r="28" spans="1:27" x14ac:dyDescent="0.25">
      <c r="A28" s="28" t="s">
        <v>131</v>
      </c>
      <c r="B28" s="28" t="s">
        <v>36</v>
      </c>
      <c r="C28" s="24">
        <v>0.39748154786980333</v>
      </c>
      <c r="D28" s="24">
        <v>2.7231062446153271E-2</v>
      </c>
      <c r="E28" s="24">
        <v>0.2430563119211849</v>
      </c>
      <c r="F28" s="24">
        <v>1.2527159489242993E-2</v>
      </c>
      <c r="G28" s="24">
        <v>25.183936956893337</v>
      </c>
      <c r="H28" s="24">
        <v>6.4129989807715502</v>
      </c>
      <c r="I28" s="24">
        <v>3.3556835084982706</v>
      </c>
      <c r="J28" s="24">
        <v>4.4926210860943498E-2</v>
      </c>
      <c r="K28" s="24">
        <v>1.8269371849383362E-2</v>
      </c>
      <c r="L28" s="24">
        <v>1.3414833090877598E-2</v>
      </c>
      <c r="M28" s="24">
        <v>2.4047158440227201E-2</v>
      </c>
      <c r="N28" s="24">
        <v>41931.868535720059</v>
      </c>
      <c r="O28" s="24">
        <v>1.0593667338299361E-4</v>
      </c>
      <c r="P28" s="24">
        <v>3.6236426032843576E-5</v>
      </c>
      <c r="Q28" s="24">
        <v>3.3425372631195525E-5</v>
      </c>
      <c r="R28" s="24">
        <v>5.8478647454617599E-6</v>
      </c>
      <c r="S28" s="24">
        <v>1.1844156561450162E-5</v>
      </c>
      <c r="T28" s="24">
        <v>1.5143347225927621E-5</v>
      </c>
      <c r="U28" s="24">
        <v>3.3972105514355519E-5</v>
      </c>
      <c r="V28" s="24">
        <v>1.8170176485482239E-4</v>
      </c>
      <c r="W28" s="24">
        <v>1.4484241205321029E-2</v>
      </c>
      <c r="X28" s="24">
        <v>209.69580515500724</v>
      </c>
      <c r="Y28" s="24">
        <v>2.2684142487255881E-3</v>
      </c>
      <c r="Z28" s="24">
        <v>2578.9669115690099</v>
      </c>
      <c r="AA28" s="24">
        <v>6.0021925887580191E-4</v>
      </c>
    </row>
    <row r="29" spans="1:27" x14ac:dyDescent="0.25">
      <c r="A29" s="28" t="s">
        <v>131</v>
      </c>
      <c r="B29" s="28" t="s">
        <v>74</v>
      </c>
      <c r="C29" s="24">
        <v>0</v>
      </c>
      <c r="D29" s="24">
        <v>0</v>
      </c>
      <c r="E29" s="24">
        <v>0</v>
      </c>
      <c r="F29" s="24">
        <v>1.6986684826101921</v>
      </c>
      <c r="G29" s="24">
        <v>0.20557119884800079</v>
      </c>
      <c r="H29" s="24">
        <v>0.12717032786120092</v>
      </c>
      <c r="I29" s="24">
        <v>0.10783943258409977</v>
      </c>
      <c r="J29" s="24">
        <v>6.4249711205251206E-2</v>
      </c>
      <c r="K29" s="24">
        <v>245017.77395818807</v>
      </c>
      <c r="L29" s="24">
        <v>2.7423076650315279E-3</v>
      </c>
      <c r="M29" s="24">
        <v>2.0056853067637894E-3</v>
      </c>
      <c r="N29" s="24">
        <v>4.4692937756324888E-3</v>
      </c>
      <c r="O29" s="24">
        <v>1.7657834927523122E-3</v>
      </c>
      <c r="P29" s="24">
        <v>1.0373662836922594E-3</v>
      </c>
      <c r="Q29" s="24">
        <v>16963.582970250456</v>
      </c>
      <c r="R29" s="24">
        <v>4.1502671840177544E-2</v>
      </c>
      <c r="S29" s="24">
        <v>6.3230048579803588E-3</v>
      </c>
      <c r="T29" s="24">
        <v>1.1118625031411914E-3</v>
      </c>
      <c r="U29" s="24">
        <v>1.7731585058286875E-3</v>
      </c>
      <c r="V29" s="24">
        <v>2.0167422112621308E-3</v>
      </c>
      <c r="W29" s="24">
        <v>1.094538588590341E-2</v>
      </c>
      <c r="X29" s="24">
        <v>2.0038457304173457E-3</v>
      </c>
      <c r="Y29" s="24">
        <v>1.0120479756594019E-3</v>
      </c>
      <c r="Z29" s="24">
        <v>6274.0209120907857</v>
      </c>
      <c r="AA29" s="24">
        <v>8.9306733698933285E-6</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103612.18547455574</v>
      </c>
      <c r="D31" s="30">
        <v>201838.45373687267</v>
      </c>
      <c r="E31" s="30">
        <v>414259.16102872521</v>
      </c>
      <c r="F31" s="30">
        <v>248408.53428462439</v>
      </c>
      <c r="G31" s="30">
        <v>1077519.6239964105</v>
      </c>
      <c r="H31" s="30">
        <v>299269.85714315891</v>
      </c>
      <c r="I31" s="30">
        <v>11140.15949969014</v>
      </c>
      <c r="J31" s="30">
        <v>510441.50095349882</v>
      </c>
      <c r="K31" s="30">
        <v>486993.0567201713</v>
      </c>
      <c r="L31" s="30">
        <v>79992.262075370934</v>
      </c>
      <c r="M31" s="30">
        <v>-6668.2204868111176</v>
      </c>
      <c r="N31" s="30">
        <v>795978.65545018855</v>
      </c>
      <c r="O31" s="30">
        <v>23766.12540999048</v>
      </c>
      <c r="P31" s="30">
        <v>-16122.069853623305</v>
      </c>
      <c r="Q31" s="30">
        <v>28013.901503390316</v>
      </c>
      <c r="R31" s="30">
        <v>1198.4431034162417</v>
      </c>
      <c r="S31" s="30">
        <v>230794.95771116967</v>
      </c>
      <c r="T31" s="30">
        <v>13300.497472373787</v>
      </c>
      <c r="U31" s="30">
        <v>31217.664606963808</v>
      </c>
      <c r="V31" s="30">
        <v>5658.2206296099066</v>
      </c>
      <c r="W31" s="30">
        <v>144963.63762954608</v>
      </c>
      <c r="X31" s="30">
        <v>61679.024398711146</v>
      </c>
      <c r="Y31" s="30">
        <v>5446.6745044121244</v>
      </c>
      <c r="Z31" s="30">
        <v>2.6150055873716146E-2</v>
      </c>
      <c r="AA31" s="30">
        <v>2086.3700836228923</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-302395.90280808299</v>
      </c>
      <c r="G34" s="24">
        <v>-186424.95477116125</v>
      </c>
      <c r="H34" s="24">
        <v>-575754.05783802376</v>
      </c>
      <c r="I34" s="24">
        <v>-127534.46219021162</v>
      </c>
      <c r="J34" s="24">
        <v>-5.7320938843615334E-4</v>
      </c>
      <c r="K34" s="24">
        <v>-38098.526055453251</v>
      </c>
      <c r="L34" s="24">
        <v>-6.9479938609674094E-2</v>
      </c>
      <c r="M34" s="24">
        <v>363239.19308630418</v>
      </c>
      <c r="N34" s="24">
        <v>8391.9936410599348</v>
      </c>
      <c r="O34" s="24">
        <v>5.422899295101181</v>
      </c>
      <c r="P34" s="24">
        <v>-1.7196504890942005E-4</v>
      </c>
      <c r="Q34" s="24">
        <v>-8.2900958371427379E-5</v>
      </c>
      <c r="R34" s="24">
        <v>-3.876144932007916E-5</v>
      </c>
      <c r="S34" s="24">
        <v>0</v>
      </c>
      <c r="T34" s="24">
        <v>-1.2175819109153585E-3</v>
      </c>
      <c r="U34" s="24">
        <v>-1.389371566210699E-4</v>
      </c>
      <c r="V34" s="24">
        <v>-6702.600487640656</v>
      </c>
      <c r="W34" s="24">
        <v>-19227.171883679464</v>
      </c>
      <c r="X34" s="24">
        <v>-1.960329847661187E-5</v>
      </c>
      <c r="Y34" s="24">
        <v>-0.31415614733159908</v>
      </c>
      <c r="Z34" s="24">
        <v>-6.0691189347008026E-2</v>
      </c>
      <c r="AA34" s="24">
        <v>-2.6075487753272128E-5</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4.0897311805930002E-2</v>
      </c>
      <c r="E36" s="24">
        <v>1.33752561105046E-3</v>
      </c>
      <c r="F36" s="24">
        <v>1.0427453006874799E-2</v>
      </c>
      <c r="G36" s="24">
        <v>4.1993219571939999E-5</v>
      </c>
      <c r="H36" s="24">
        <v>1.8377089862749702E-5</v>
      </c>
      <c r="I36" s="24">
        <v>2.88299650583232E-5</v>
      </c>
      <c r="J36" s="24">
        <v>3.5099029439396002E-3</v>
      </c>
      <c r="K36" s="24">
        <v>4.9624531820233499E-5</v>
      </c>
      <c r="L36" s="24">
        <v>4.3204420364650602E-5</v>
      </c>
      <c r="M36" s="24">
        <v>5.6256172403576507E-3</v>
      </c>
      <c r="N36" s="24">
        <v>1.11108869063553E-4</v>
      </c>
      <c r="O36" s="24">
        <v>5.6440749991928602E-3</v>
      </c>
      <c r="P36" s="24">
        <v>1.37773093240536E-5</v>
      </c>
      <c r="Q36" s="24">
        <v>3.1193869239575098E-5</v>
      </c>
      <c r="R36" s="24">
        <v>2.1138972566310098E-4</v>
      </c>
      <c r="S36" s="24">
        <v>1.01387838333782E-2</v>
      </c>
      <c r="T36" s="24">
        <v>2.7545597217358999E-6</v>
      </c>
      <c r="U36" s="24">
        <v>1.56931957194307E-5</v>
      </c>
      <c r="V36" s="24">
        <v>1.48369711016244E-5</v>
      </c>
      <c r="W36" s="24">
        <v>1.9953740326877998E-3</v>
      </c>
      <c r="X36" s="24">
        <v>3.4489515706595396E-5</v>
      </c>
      <c r="Y36" s="24">
        <v>1.4008413884669299E-6</v>
      </c>
      <c r="Z36" s="24">
        <v>1.4782193974632E-6</v>
      </c>
      <c r="AA36" s="24">
        <v>3.3236157771026E-6</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2.13227315146895E-2</v>
      </c>
      <c r="D38" s="24">
        <v>8.7092304386207392E-4</v>
      </c>
      <c r="E38" s="24">
        <v>1.1121623621581801E-3</v>
      </c>
      <c r="F38" s="24">
        <v>1.1746412756583901E-2</v>
      </c>
      <c r="G38" s="24">
        <v>1.11962694271542E-4</v>
      </c>
      <c r="H38" s="24">
        <v>8.9936276797146592E-5</v>
      </c>
      <c r="I38" s="24">
        <v>1.0090141323875E-4</v>
      </c>
      <c r="J38" s="24">
        <v>2.3842526371470898E-3</v>
      </c>
      <c r="K38" s="24">
        <v>1.01709033355325E-4</v>
      </c>
      <c r="L38" s="24">
        <v>1.1100994538748101E-4</v>
      </c>
      <c r="M38" s="24">
        <v>9.0282417150943407E-3</v>
      </c>
      <c r="N38" s="24">
        <v>1.0186476172787499E-4</v>
      </c>
      <c r="O38" s="24">
        <v>1.5107407953633601E-2</v>
      </c>
      <c r="P38" s="24">
        <v>1.06504731274494E-4</v>
      </c>
      <c r="Q38" s="24">
        <v>8.2737532577636998E-5</v>
      </c>
      <c r="R38" s="24">
        <v>3.3060798074156699E-3</v>
      </c>
      <c r="S38" s="24">
        <v>2.4909392335370997E-2</v>
      </c>
      <c r="T38" s="24">
        <v>2.6177733152968501E-5</v>
      </c>
      <c r="U38" s="24">
        <v>3.3959711229878599E-5</v>
      </c>
      <c r="V38" s="24">
        <v>2.3242416957486E-5</v>
      </c>
      <c r="W38" s="24">
        <v>2.6210990646928199E-5</v>
      </c>
      <c r="X38" s="24">
        <v>2.0021139542103201E-5</v>
      </c>
      <c r="Y38" s="24">
        <v>1.3677062061343399E-5</v>
      </c>
      <c r="Z38" s="24">
        <v>9.0036935251262892E-6</v>
      </c>
      <c r="AA38" s="24">
        <v>6.72544443199875E-6</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327923.42585548828</v>
      </c>
      <c r="E40" s="24">
        <v>0.46715412484464808</v>
      </c>
      <c r="F40" s="24">
        <v>18104.018810400659</v>
      </c>
      <c r="G40" s="24">
        <v>616266.48295906174</v>
      </c>
      <c r="H40" s="24">
        <v>912990.60043140035</v>
      </c>
      <c r="I40" s="24">
        <v>7197.7728401095665</v>
      </c>
      <c r="J40" s="24">
        <v>257358.07935504557</v>
      </c>
      <c r="K40" s="24">
        <v>28814.185755345068</v>
      </c>
      <c r="L40" s="24">
        <v>6.0892111956154571E-2</v>
      </c>
      <c r="M40" s="24">
        <v>15919.877463904069</v>
      </c>
      <c r="N40" s="24">
        <v>269273.21145242499</v>
      </c>
      <c r="O40" s="24">
        <v>191720.47994183609</v>
      </c>
      <c r="P40" s="24">
        <v>0.30249783118683882</v>
      </c>
      <c r="Q40" s="24">
        <v>133261.19091724948</v>
      </c>
      <c r="R40" s="24">
        <v>132842.91816911488</v>
      </c>
      <c r="S40" s="24">
        <v>235784.67878957163</v>
      </c>
      <c r="T40" s="24">
        <v>6.7075721839128721E-3</v>
      </c>
      <c r="U40" s="24">
        <v>1.0485404488512146E-2</v>
      </c>
      <c r="V40" s="24">
        <v>6.6716334512889877E-3</v>
      </c>
      <c r="W40" s="24">
        <v>1778.4317306167677</v>
      </c>
      <c r="X40" s="24">
        <v>38559.066886808483</v>
      </c>
      <c r="Y40" s="24">
        <v>25223.331310510039</v>
      </c>
      <c r="Z40" s="24">
        <v>1.6523112153756851E-2</v>
      </c>
      <c r="AA40" s="24">
        <v>6807.2502381729464</v>
      </c>
    </row>
    <row r="41" spans="1:27" x14ac:dyDescent="0.25">
      <c r="A41" s="28" t="s">
        <v>132</v>
      </c>
      <c r="B41" s="28" t="s">
        <v>69</v>
      </c>
      <c r="C41" s="24">
        <v>0.56059920028464594</v>
      </c>
      <c r="D41" s="24">
        <v>7.4770221916762112E-3</v>
      </c>
      <c r="E41" s="24">
        <v>2.8992684321350378E-2</v>
      </c>
      <c r="F41" s="24">
        <v>0.10474493725017386</v>
      </c>
      <c r="G41" s="24">
        <v>7.1647484117349558E-2</v>
      </c>
      <c r="H41" s="24">
        <v>122798.17920729078</v>
      </c>
      <c r="I41" s="24">
        <v>1.9202268520027724E-2</v>
      </c>
      <c r="J41" s="24">
        <v>87339.852736198271</v>
      </c>
      <c r="K41" s="24">
        <v>1.61291391255181E-2</v>
      </c>
      <c r="L41" s="24">
        <v>18956.512130390405</v>
      </c>
      <c r="M41" s="24">
        <v>47355.732387438598</v>
      </c>
      <c r="N41" s="24">
        <v>59233.168586410866</v>
      </c>
      <c r="O41" s="24">
        <v>4.0121207774371288E-2</v>
      </c>
      <c r="P41" s="24">
        <v>8.7578274001669535E-4</v>
      </c>
      <c r="Q41" s="24">
        <v>33924.725447582561</v>
      </c>
      <c r="R41" s="24">
        <v>5.6916548839052944E-3</v>
      </c>
      <c r="S41" s="24">
        <v>9.6669671638346458E-2</v>
      </c>
      <c r="T41" s="24">
        <v>1.4948901705860562E-2</v>
      </c>
      <c r="U41" s="24">
        <v>8.6605392598198327E-2</v>
      </c>
      <c r="V41" s="24">
        <v>18626.241572601251</v>
      </c>
      <c r="W41" s="24">
        <v>72286.816892655945</v>
      </c>
      <c r="X41" s="24">
        <v>31052.704448945733</v>
      </c>
      <c r="Y41" s="24">
        <v>6.6481809528223085E-4</v>
      </c>
      <c r="Z41" s="24">
        <v>5.4641695211015274E-4</v>
      </c>
      <c r="AA41" s="24">
        <v>1.5195161762431263E-3</v>
      </c>
    </row>
    <row r="42" spans="1:27" x14ac:dyDescent="0.25">
      <c r="A42" s="28" t="s">
        <v>132</v>
      </c>
      <c r="B42" s="28" t="s">
        <v>36</v>
      </c>
      <c r="C42" s="24">
        <v>7.0771106932067493E-2</v>
      </c>
      <c r="D42" s="24">
        <v>6.1088931477789902E-3</v>
      </c>
      <c r="E42" s="24">
        <v>1.2477281464213799E-2</v>
      </c>
      <c r="F42" s="24">
        <v>3.1597296605382998E-2</v>
      </c>
      <c r="G42" s="24">
        <v>1.50362656249546E-2</v>
      </c>
      <c r="H42" s="24">
        <v>159872.49079158402</v>
      </c>
      <c r="I42" s="24">
        <v>1.3083855710060001E-2</v>
      </c>
      <c r="J42" s="24">
        <v>77473.309011882011</v>
      </c>
      <c r="K42" s="24">
        <v>5.2355994004115898E-3</v>
      </c>
      <c r="L42" s="24">
        <v>1.7429733419540001E-3</v>
      </c>
      <c r="M42" s="24">
        <v>6.1432761285716401E-4</v>
      </c>
      <c r="N42" s="24">
        <v>3.4526549954470799E-4</v>
      </c>
      <c r="O42" s="24">
        <v>2.5716555417645001E-5</v>
      </c>
      <c r="P42" s="24">
        <v>5.6497651953943198E-6</v>
      </c>
      <c r="Q42" s="24">
        <v>0</v>
      </c>
      <c r="R42" s="24">
        <v>0</v>
      </c>
      <c r="S42" s="24">
        <v>0</v>
      </c>
      <c r="T42" s="24">
        <v>2.74230773411403E-6</v>
      </c>
      <c r="U42" s="24">
        <v>8.2996221832186504E-6</v>
      </c>
      <c r="V42" s="24">
        <v>3.7709786087906303E-5</v>
      </c>
      <c r="W42" s="24">
        <v>8.7246044843892904E-4</v>
      </c>
      <c r="X42" s="24">
        <v>6.8783929011846906E-4</v>
      </c>
      <c r="Y42" s="24">
        <v>4.9185935681884401E-5</v>
      </c>
      <c r="Z42" s="24">
        <v>2.4894882694476503E-4</v>
      </c>
      <c r="AA42" s="24">
        <v>1.01196628280586E-4</v>
      </c>
    </row>
    <row r="43" spans="1:27" x14ac:dyDescent="0.25">
      <c r="A43" s="28" t="s">
        <v>132</v>
      </c>
      <c r="B43" s="28" t="s">
        <v>74</v>
      </c>
      <c r="C43" s="24">
        <v>0</v>
      </c>
      <c r="D43" s="24">
        <v>0</v>
      </c>
      <c r="E43" s="24">
        <v>0</v>
      </c>
      <c r="F43" s="24">
        <v>0.33492393039898199</v>
      </c>
      <c r="G43" s="24">
        <v>5.3179812331833505E-2</v>
      </c>
      <c r="H43" s="24">
        <v>3.7867940618071198E-3</v>
      </c>
      <c r="I43" s="24">
        <v>2.4025560853319998E-3</v>
      </c>
      <c r="J43" s="24">
        <v>0.13987224616240701</v>
      </c>
      <c r="K43" s="24">
        <v>2.7613704235640297E-3</v>
      </c>
      <c r="L43" s="24">
        <v>4.9241079551144004E-3</v>
      </c>
      <c r="M43" s="24">
        <v>1.91927173626672</v>
      </c>
      <c r="N43" s="24">
        <v>1.37914764524108E-2</v>
      </c>
      <c r="O43" s="24">
        <v>19343.996774035</v>
      </c>
      <c r="P43" s="24">
        <v>1.7201976877965E-3</v>
      </c>
      <c r="Q43" s="24">
        <v>6.8343452865271999E-3</v>
      </c>
      <c r="R43" s="24">
        <v>4783.4159698150397</v>
      </c>
      <c r="S43" s="24">
        <v>8306.4034082672006</v>
      </c>
      <c r="T43" s="24">
        <v>2.8684746907739998E-4</v>
      </c>
      <c r="U43" s="24">
        <v>7.0258391265330005E-4</v>
      </c>
      <c r="V43" s="24">
        <v>4.00589642960416E-4</v>
      </c>
      <c r="W43" s="24">
        <v>47405.809455202296</v>
      </c>
      <c r="X43" s="24">
        <v>9.36659507776605E-4</v>
      </c>
      <c r="Y43" s="24">
        <v>5.6842490183651198E-6</v>
      </c>
      <c r="Z43" s="24">
        <v>1.44007858573396E-5</v>
      </c>
      <c r="AA43" s="24">
        <v>4.1757121741756196E-6</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0.58192193179933549</v>
      </c>
      <c r="D45" s="30">
        <v>327923.47510074533</v>
      </c>
      <c r="E45" s="30">
        <v>0.49859649713920712</v>
      </c>
      <c r="F45" s="30">
        <v>-284291.75707887922</v>
      </c>
      <c r="G45" s="30">
        <v>429841.59998934052</v>
      </c>
      <c r="H45" s="30">
        <v>460034.72190898075</v>
      </c>
      <c r="I45" s="30">
        <v>-120336.67001810216</v>
      </c>
      <c r="J45" s="30">
        <v>344697.93741219002</v>
      </c>
      <c r="K45" s="30">
        <v>-9284.3240196354909</v>
      </c>
      <c r="L45" s="30">
        <v>18956.503696778116</v>
      </c>
      <c r="M45" s="30">
        <v>426514.81759150582</v>
      </c>
      <c r="N45" s="30">
        <v>336898.37389286945</v>
      </c>
      <c r="O45" s="30">
        <v>191725.96371382193</v>
      </c>
      <c r="P45" s="30">
        <v>0.30332193091854465</v>
      </c>
      <c r="Q45" s="30">
        <v>167185.91639586247</v>
      </c>
      <c r="R45" s="30">
        <v>132842.92733947787</v>
      </c>
      <c r="S45" s="30">
        <v>235784.81050741943</v>
      </c>
      <c r="T45" s="30">
        <v>2.0467824271732778E-2</v>
      </c>
      <c r="U45" s="30">
        <v>9.7001512837038714E-2</v>
      </c>
      <c r="V45" s="30">
        <v>11923.647794673434</v>
      </c>
      <c r="W45" s="30">
        <v>54838.078761178273</v>
      </c>
      <c r="X45" s="30">
        <v>69611.771370661576</v>
      </c>
      <c r="Y45" s="30">
        <v>25223.017834258706</v>
      </c>
      <c r="Z45" s="30">
        <v>-4.3611178328218432E-2</v>
      </c>
      <c r="AA45" s="30">
        <v>6807.2517416626952</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-671524.62297401123</v>
      </c>
      <c r="G49" s="24">
        <v>-1751628.5989786088</v>
      </c>
      <c r="H49" s="24">
        <v>-1163139.0012483113</v>
      </c>
      <c r="I49" s="24">
        <v>-688327.70807400695</v>
      </c>
      <c r="J49" s="24">
        <v>-360394.1151823093</v>
      </c>
      <c r="K49" s="24">
        <v>0</v>
      </c>
      <c r="L49" s="24">
        <v>0</v>
      </c>
      <c r="M49" s="24">
        <v>0</v>
      </c>
      <c r="N49" s="24">
        <v>0</v>
      </c>
      <c r="O49" s="24">
        <v>0</v>
      </c>
      <c r="P49" s="24">
        <v>-1.284129131341696E-4</v>
      </c>
      <c r="Q49" s="24">
        <v>-1.136572720238475E-2</v>
      </c>
      <c r="R49" s="24">
        <v>-1.871322080292668E-3</v>
      </c>
      <c r="S49" s="24">
        <v>3.211451902265904</v>
      </c>
      <c r="T49" s="24">
        <v>0.81206936207721703</v>
      </c>
      <c r="U49" s="24">
        <v>0</v>
      </c>
      <c r="V49" s="24">
        <v>0</v>
      </c>
      <c r="W49" s="24">
        <v>0</v>
      </c>
      <c r="X49" s="24">
        <v>0</v>
      </c>
      <c r="Y49" s="24">
        <v>0</v>
      </c>
      <c r="Z49" s="24">
        <v>0</v>
      </c>
      <c r="AA49" s="24">
        <v>-0.50527892556718357</v>
      </c>
    </row>
    <row r="50" spans="1:27" x14ac:dyDescent="0.25">
      <c r="A50" s="28" t="s">
        <v>133</v>
      </c>
      <c r="B50" s="28" t="s">
        <v>20</v>
      </c>
      <c r="C50" s="24">
        <v>0</v>
      </c>
      <c r="D50" s="24">
        <v>5.4871073731838797E-2</v>
      </c>
      <c r="E50" s="24">
        <v>2.3458707231369599E-4</v>
      </c>
      <c r="F50" s="24">
        <v>1.35266228370945E-2</v>
      </c>
      <c r="G50" s="24">
        <v>1.8240854150722599E-5</v>
      </c>
      <c r="H50" s="24">
        <v>1.77745479673579E-5</v>
      </c>
      <c r="I50" s="24">
        <v>5.8987845023400001E-3</v>
      </c>
      <c r="J50" s="24">
        <v>3.08469926592936E-5</v>
      </c>
      <c r="K50" s="24">
        <v>1.5067464669854999E-4</v>
      </c>
      <c r="L50" s="24">
        <v>3.2107262946923496E-3</v>
      </c>
      <c r="M50" s="24">
        <v>1.2278953987634E-5</v>
      </c>
      <c r="N50" s="24">
        <v>5.79732772140452E-3</v>
      </c>
      <c r="O50" s="24">
        <v>6.3366829339101994E-5</v>
      </c>
      <c r="P50" s="24">
        <v>3.5585511025999998E-5</v>
      </c>
      <c r="Q50" s="24">
        <v>5.3515291717355901E-6</v>
      </c>
      <c r="R50" s="24">
        <v>9.4922572462514001E-6</v>
      </c>
      <c r="S50" s="24">
        <v>1.92136883957904E-2</v>
      </c>
      <c r="T50" s="24">
        <v>1.6867171561431802E-5</v>
      </c>
      <c r="U50" s="24">
        <v>1.3721884809675001E-4</v>
      </c>
      <c r="V50" s="24">
        <v>1.4641050078175601E-5</v>
      </c>
      <c r="W50" s="24">
        <v>1.77097124806068E-2</v>
      </c>
      <c r="X50" s="24">
        <v>7.5483546502430002E-5</v>
      </c>
      <c r="Y50" s="24">
        <v>5.6092076807059998E-5</v>
      </c>
      <c r="Z50" s="24">
        <v>4.95427290100309E-6</v>
      </c>
      <c r="AA50" s="24">
        <v>8.1526534452292703E-7</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2.03356515084781E-2</v>
      </c>
      <c r="D52" s="24">
        <v>1.52501822546469E-2</v>
      </c>
      <c r="E52" s="24">
        <v>5.0680434190795205E-5</v>
      </c>
      <c r="F52" s="24">
        <v>9.7639577929131002E-5</v>
      </c>
      <c r="G52" s="24">
        <v>7.6749409518540396E-5</v>
      </c>
      <c r="H52" s="24">
        <v>6.2020348446311998E-5</v>
      </c>
      <c r="I52" s="24">
        <v>8.1756372629589993E-5</v>
      </c>
      <c r="J52" s="24">
        <v>9.1851367693034398E-5</v>
      </c>
      <c r="K52" s="24">
        <v>9.4006622840003904E-5</v>
      </c>
      <c r="L52" s="24">
        <v>1.0311800912226101E-4</v>
      </c>
      <c r="M52" s="24">
        <v>1.2994365152875102E-4</v>
      </c>
      <c r="N52" s="24">
        <v>1.7163527123191199E-3</v>
      </c>
      <c r="O52" s="24">
        <v>2.5034846946226401E-3</v>
      </c>
      <c r="P52" s="24">
        <v>1.6262588313223499E-4</v>
      </c>
      <c r="Q52" s="24">
        <v>9.6700076166941892E-4</v>
      </c>
      <c r="R52" s="24">
        <v>1.1735691356868701E-3</v>
      </c>
      <c r="S52" s="24">
        <v>4.4481954624899997E-2</v>
      </c>
      <c r="T52" s="24">
        <v>3.93532916916066E-5</v>
      </c>
      <c r="U52" s="24">
        <v>6.3286523106135804E-5</v>
      </c>
      <c r="V52" s="24">
        <v>7.921031096047671E-5</v>
      </c>
      <c r="W52" s="24">
        <v>3.4427767323066495E-2</v>
      </c>
      <c r="X52" s="24">
        <v>2.20810244323844E-5</v>
      </c>
      <c r="Y52" s="24">
        <v>2.0299528357584001E-4</v>
      </c>
      <c r="Z52" s="24">
        <v>2629.1306636734798</v>
      </c>
      <c r="AA52" s="24">
        <v>3.1114384806662802E-6</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2.6003384002216685</v>
      </c>
      <c r="E54" s="24">
        <v>0.29031310909721525</v>
      </c>
      <c r="F54" s="24">
        <v>7.734984842487437</v>
      </c>
      <c r="G54" s="24">
        <v>76440.80669246403</v>
      </c>
      <c r="H54" s="24">
        <v>368731.60458020045</v>
      </c>
      <c r="I54" s="24">
        <v>126008.59142821707</v>
      </c>
      <c r="J54" s="24">
        <v>76247.308357527669</v>
      </c>
      <c r="K54" s="24">
        <v>11.009431109874022</v>
      </c>
      <c r="L54" s="24">
        <v>210.9192925231371</v>
      </c>
      <c r="M54" s="24">
        <v>8.8401117604960545E-3</v>
      </c>
      <c r="N54" s="24">
        <v>165413.157369083</v>
      </c>
      <c r="O54" s="24">
        <v>184637.75381767179</v>
      </c>
      <c r="P54" s="24">
        <v>4.5534132055736483E-2</v>
      </c>
      <c r="Q54" s="24">
        <v>2.9666929610043795E-2</v>
      </c>
      <c r="R54" s="24">
        <v>6.7875807215446171E-2</v>
      </c>
      <c r="S54" s="24">
        <v>231438.26636041579</v>
      </c>
      <c r="T54" s="24">
        <v>9.7739792992876245E-2</v>
      </c>
      <c r="U54" s="24">
        <v>0.12869674092249528</v>
      </c>
      <c r="V54" s="24">
        <v>0.40078151555019115</v>
      </c>
      <c r="W54" s="24">
        <v>0.10379111855595301</v>
      </c>
      <c r="X54" s="24">
        <v>84071.280630391338</v>
      </c>
      <c r="Y54" s="24">
        <v>3.4140523678475782E-3</v>
      </c>
      <c r="Z54" s="24">
        <v>1.9079398247920224E-3</v>
      </c>
      <c r="AA54" s="24">
        <v>201.62785263301916</v>
      </c>
    </row>
    <row r="55" spans="1:27" x14ac:dyDescent="0.25">
      <c r="A55" s="28" t="s">
        <v>133</v>
      </c>
      <c r="B55" s="28" t="s">
        <v>69</v>
      </c>
      <c r="C55" s="24">
        <v>0.14757414383394921</v>
      </c>
      <c r="D55" s="24">
        <v>6.101332076216353E-2</v>
      </c>
      <c r="E55" s="24">
        <v>1.648758623094054E-4</v>
      </c>
      <c r="F55" s="24">
        <v>6.3276201344965338E-2</v>
      </c>
      <c r="G55" s="24">
        <v>2.188814798858249E-2</v>
      </c>
      <c r="H55" s="24">
        <v>49861.156408197887</v>
      </c>
      <c r="I55" s="24">
        <v>57549.08974531827</v>
      </c>
      <c r="J55" s="24">
        <v>0.15549161208742762</v>
      </c>
      <c r="K55" s="24">
        <v>7.4159297739510898E-3</v>
      </c>
      <c r="L55" s="24">
        <v>9.4694917294549513E-3</v>
      </c>
      <c r="M55" s="24">
        <v>4.9159766102985702E-4</v>
      </c>
      <c r="N55" s="24">
        <v>5.326380823369635E-2</v>
      </c>
      <c r="O55" s="24">
        <v>3.5926386366080798E-4</v>
      </c>
      <c r="P55" s="24">
        <v>1.5860340614431108E-4</v>
      </c>
      <c r="Q55" s="24">
        <v>65654.870882751216</v>
      </c>
      <c r="R55" s="24">
        <v>36741.794115461082</v>
      </c>
      <c r="S55" s="24">
        <v>16497.702305636303</v>
      </c>
      <c r="T55" s="24">
        <v>1.8331525673583519E-3</v>
      </c>
      <c r="U55" s="24">
        <v>1.0731614969190504E-2</v>
      </c>
      <c r="V55" s="24">
        <v>1.7656401799790763E-3</v>
      </c>
      <c r="W55" s="24">
        <v>40677.300437775113</v>
      </c>
      <c r="X55" s="24">
        <v>1.5081400005599791E-2</v>
      </c>
      <c r="Y55" s="24">
        <v>0.14392428694875137</v>
      </c>
      <c r="Z55" s="24">
        <v>9.3978813262182451E-5</v>
      </c>
      <c r="AA55" s="24">
        <v>63.070252296910326</v>
      </c>
    </row>
    <row r="56" spans="1:27" x14ac:dyDescent="0.25">
      <c r="A56" s="28" t="s">
        <v>133</v>
      </c>
      <c r="B56" s="28" t="s">
        <v>36</v>
      </c>
      <c r="C56" s="24">
        <v>7.1835798819718508E-2</v>
      </c>
      <c r="D56" s="24">
        <v>3.5773619475230903E-2</v>
      </c>
      <c r="E56" s="24">
        <v>6.0542108216862605E-4</v>
      </c>
      <c r="F56" s="24">
        <v>1.5910601679817598E-2</v>
      </c>
      <c r="G56" s="24">
        <v>7.3283706374139602E-4</v>
      </c>
      <c r="H56" s="24">
        <v>100403.117449803</v>
      </c>
      <c r="I56" s="24">
        <v>7180.2443855294505</v>
      </c>
      <c r="J56" s="24">
        <v>2.5535078367450001E-3</v>
      </c>
      <c r="K56" s="24">
        <v>1.4280844214553201E-3</v>
      </c>
      <c r="L56" s="24">
        <v>3.3659331701018302E-4</v>
      </c>
      <c r="M56" s="24">
        <v>1.1944628750548101E-4</v>
      </c>
      <c r="N56" s="24">
        <v>4.4029803581049997E-5</v>
      </c>
      <c r="O56" s="24">
        <v>6.6358682060819999E-6</v>
      </c>
      <c r="P56" s="24">
        <v>0</v>
      </c>
      <c r="Q56" s="24">
        <v>0</v>
      </c>
      <c r="R56" s="24">
        <v>0</v>
      </c>
      <c r="S56" s="24">
        <v>0</v>
      </c>
      <c r="T56" s="24">
        <v>0</v>
      </c>
      <c r="U56" s="24">
        <v>2.8998122975135E-6</v>
      </c>
      <c r="V56" s="24">
        <v>1.12273433427484E-5</v>
      </c>
      <c r="W56" s="24">
        <v>3.2201214708137599E-4</v>
      </c>
      <c r="X56" s="24">
        <v>3.8563165806106196E-4</v>
      </c>
      <c r="Y56" s="24">
        <v>2.3397529439568901E-4</v>
      </c>
      <c r="Z56" s="24">
        <v>1.7536915081166498E-4</v>
      </c>
      <c r="AA56" s="24">
        <v>2.0038751669887401E-4</v>
      </c>
    </row>
    <row r="57" spans="1:27" x14ac:dyDescent="0.25">
      <c r="A57" s="28" t="s">
        <v>133</v>
      </c>
      <c r="B57" s="28" t="s">
        <v>74</v>
      </c>
      <c r="C57" s="24">
        <v>0</v>
      </c>
      <c r="D57" s="24">
        <v>0</v>
      </c>
      <c r="E57" s="24">
        <v>0</v>
      </c>
      <c r="F57" s="24">
        <v>0.50830672838504398</v>
      </c>
      <c r="G57" s="24">
        <v>9.7943774684704004E-4</v>
      </c>
      <c r="H57" s="24">
        <v>7.8666423168657993E-3</v>
      </c>
      <c r="I57" s="24">
        <v>0.57405010876196405</v>
      </c>
      <c r="J57" s="24">
        <v>1.8919530074748001E-3</v>
      </c>
      <c r="K57" s="24">
        <v>4.5583813880328006E-3</v>
      </c>
      <c r="L57" s="24">
        <v>0.46856929312169898</v>
      </c>
      <c r="M57" s="24">
        <v>1.6736820588820799E-3</v>
      </c>
      <c r="N57" s="24">
        <v>15689.7608491883</v>
      </c>
      <c r="O57" s="24">
        <v>8.3299461561377602E-3</v>
      </c>
      <c r="P57" s="24">
        <v>1.52922493365094E-3</v>
      </c>
      <c r="Q57" s="24">
        <v>8342.7102343862407</v>
      </c>
      <c r="R57" s="24">
        <v>4.0905836503522201E-3</v>
      </c>
      <c r="S57" s="24">
        <v>10131.7093374543</v>
      </c>
      <c r="T57" s="24">
        <v>1.8290200734750802E-3</v>
      </c>
      <c r="U57" s="24">
        <v>1.75909504504051E-3</v>
      </c>
      <c r="V57" s="24">
        <v>2.26062500680473E-3</v>
      </c>
      <c r="W57" s="24">
        <v>29912.351357432501</v>
      </c>
      <c r="X57" s="24">
        <v>6.3831458731359904E-3</v>
      </c>
      <c r="Y57" s="24">
        <v>3.1000543536236196E-3</v>
      </c>
      <c r="Z57" s="24">
        <v>1283.1195501497</v>
      </c>
      <c r="AA57" s="24">
        <v>1.4623405900866001E-5</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0.16790979534242731</v>
      </c>
      <c r="D59" s="30">
        <v>2.7314729769703177</v>
      </c>
      <c r="E59" s="30">
        <v>0.29076325246602913</v>
      </c>
      <c r="F59" s="30">
        <v>-671516.81108870497</v>
      </c>
      <c r="G59" s="30">
        <v>-1675187.7703030065</v>
      </c>
      <c r="H59" s="30">
        <v>-744546.24018011801</v>
      </c>
      <c r="I59" s="30">
        <v>-504770.02091993066</v>
      </c>
      <c r="J59" s="30">
        <v>-284146.65121047123</v>
      </c>
      <c r="K59" s="30">
        <v>11.017091720917511</v>
      </c>
      <c r="L59" s="30">
        <v>210.93207585917037</v>
      </c>
      <c r="M59" s="30">
        <v>9.4739320270422964E-3</v>
      </c>
      <c r="N59" s="30">
        <v>165413.21814657166</v>
      </c>
      <c r="O59" s="30">
        <v>184637.75674378718</v>
      </c>
      <c r="P59" s="30">
        <v>4.5762533942904859E-2</v>
      </c>
      <c r="Q59" s="30">
        <v>65654.890156305919</v>
      </c>
      <c r="R59" s="30">
        <v>36741.861303007609</v>
      </c>
      <c r="S59" s="30">
        <v>247939.24381359739</v>
      </c>
      <c r="T59" s="30">
        <v>0.91169852810070473</v>
      </c>
      <c r="U59" s="30">
        <v>0.13962886126288868</v>
      </c>
      <c r="V59" s="30">
        <v>0.40264100709120892</v>
      </c>
      <c r="W59" s="30">
        <v>40677.456366373473</v>
      </c>
      <c r="X59" s="30">
        <v>84071.295809355914</v>
      </c>
      <c r="Y59" s="30">
        <v>0.14759742667698184</v>
      </c>
      <c r="Z59" s="30">
        <v>2629.1326705463907</v>
      </c>
      <c r="AA59" s="30">
        <v>264.19282993106611</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3.7211034972505802E-2</v>
      </c>
      <c r="E64" s="24">
        <v>8.2263854894028994E-3</v>
      </c>
      <c r="F64" s="24">
        <v>3.3214087646848498E-3</v>
      </c>
      <c r="G64" s="24">
        <v>3.6684333164975903E-3</v>
      </c>
      <c r="H64" s="24">
        <v>2.1598969363956399E-5</v>
      </c>
      <c r="I64" s="24">
        <v>4.5712095064745999E-4</v>
      </c>
      <c r="J64" s="24">
        <v>5.4857353865968392E-4</v>
      </c>
      <c r="K64" s="24">
        <v>7.7383325793442504E-4</v>
      </c>
      <c r="L64" s="24">
        <v>1.1841352531429801E-3</v>
      </c>
      <c r="M64" s="24">
        <v>2.6081059725272498E-5</v>
      </c>
      <c r="N64" s="24">
        <v>4.4774654737890999E-3</v>
      </c>
      <c r="O64" s="24">
        <v>1.08175255734417E-4</v>
      </c>
      <c r="P64" s="24">
        <v>1.5600321770591901E-3</v>
      </c>
      <c r="Q64" s="24">
        <v>2.5957079322749999E-3</v>
      </c>
      <c r="R64" s="24">
        <v>3.9368928069263001E-5</v>
      </c>
      <c r="S64" s="24">
        <v>1.2569007970578401E-2</v>
      </c>
      <c r="T64" s="24">
        <v>5.0981672787776701E-6</v>
      </c>
      <c r="U64" s="24">
        <v>5.7804810654911197E-5</v>
      </c>
      <c r="V64" s="24">
        <v>1.5275208674737201E-5</v>
      </c>
      <c r="W64" s="24">
        <v>4.2973363759250894E-3</v>
      </c>
      <c r="X64" s="24">
        <v>3.9472967645692805E-5</v>
      </c>
      <c r="Y64" s="24">
        <v>3.8029269222907203E-4</v>
      </c>
      <c r="Z64" s="24">
        <v>2.1797970796336297E-6</v>
      </c>
      <c r="AA64" s="24">
        <v>6.0149601982496005E-7</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2.1509073776511699E-2</v>
      </c>
      <c r="D66" s="24">
        <v>4.9048757589988795E-4</v>
      </c>
      <c r="E66" s="24">
        <v>1.65299875683679E-3</v>
      </c>
      <c r="F66" s="24">
        <v>8.9722978161946201E-4</v>
      </c>
      <c r="G66" s="24">
        <v>1.9537011682740002E-3</v>
      </c>
      <c r="H66" s="24">
        <v>5.5832247437956795E-4</v>
      </c>
      <c r="I66" s="24">
        <v>1.1775188699738599E-3</v>
      </c>
      <c r="J66" s="24">
        <v>4.8931946161991904E-4</v>
      </c>
      <c r="K66" s="24">
        <v>7.4691576255168002E-4</v>
      </c>
      <c r="L66" s="24">
        <v>1.0560278777699199E-3</v>
      </c>
      <c r="M66" s="24">
        <v>6.8565373450520789E-4</v>
      </c>
      <c r="N66" s="24">
        <v>3.6720365418919402E-3</v>
      </c>
      <c r="O66" s="24">
        <v>1.1810085022262699E-4</v>
      </c>
      <c r="P66" s="24">
        <v>1.560257598565E-4</v>
      </c>
      <c r="Q66" s="24">
        <v>1.5438114219836001E-2</v>
      </c>
      <c r="R66" s="24">
        <v>1.4245009709355899E-4</v>
      </c>
      <c r="S66" s="24">
        <v>3408.713592346</v>
      </c>
      <c r="T66" s="24">
        <v>3.3878665170162301E-5</v>
      </c>
      <c r="U66" s="24">
        <v>5.9679763546604099E-5</v>
      </c>
      <c r="V66" s="24">
        <v>8.3642316842350597E-5</v>
      </c>
      <c r="W66" s="24">
        <v>322.80691304551402</v>
      </c>
      <c r="X66" s="24">
        <v>2.7245355856649999E-5</v>
      </c>
      <c r="Y66" s="24">
        <v>5827.3074437406603</v>
      </c>
      <c r="Z66" s="24">
        <v>759.58808873585906</v>
      </c>
      <c r="AA66" s="24">
        <v>3.1609795699031999E-6</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3.9827932079051314</v>
      </c>
      <c r="E68" s="24">
        <v>1.3344573238356334</v>
      </c>
      <c r="F68" s="24">
        <v>3.855720402394216</v>
      </c>
      <c r="G68" s="24">
        <v>199.27687594049669</v>
      </c>
      <c r="H68" s="24">
        <v>262534.52089955</v>
      </c>
      <c r="I68" s="24">
        <v>0.1437434368386161</v>
      </c>
      <c r="J68" s="24">
        <v>71364.827796544123</v>
      </c>
      <c r="K68" s="24">
        <v>61585.957067962823</v>
      </c>
      <c r="L68" s="24">
        <v>0.42871401180743862</v>
      </c>
      <c r="M68" s="24">
        <v>1.5144651962135939E-2</v>
      </c>
      <c r="N68" s="24">
        <v>81420.194827184576</v>
      </c>
      <c r="O68" s="24">
        <v>264.5462329382774</v>
      </c>
      <c r="P68" s="24">
        <v>0.10468499742074448</v>
      </c>
      <c r="Q68" s="24">
        <v>18329.970575084146</v>
      </c>
      <c r="R68" s="24">
        <v>5.2204193058494483E-2</v>
      </c>
      <c r="S68" s="24">
        <v>23625.631943107124</v>
      </c>
      <c r="T68" s="24">
        <v>48115.177481609673</v>
      </c>
      <c r="U68" s="24">
        <v>42358.836937740016</v>
      </c>
      <c r="V68" s="24">
        <v>4126.539543461774</v>
      </c>
      <c r="W68" s="24">
        <v>6222.4242383595456</v>
      </c>
      <c r="X68" s="24">
        <v>5386.6428833373575</v>
      </c>
      <c r="Y68" s="24">
        <v>5902.6005278024622</v>
      </c>
      <c r="Z68" s="24">
        <v>5537.7573725257407</v>
      </c>
      <c r="AA68" s="24">
        <v>638.42269805156502</v>
      </c>
    </row>
    <row r="69" spans="1:27" x14ac:dyDescent="0.25">
      <c r="A69" s="28" t="s">
        <v>134</v>
      </c>
      <c r="B69" s="28" t="s">
        <v>69</v>
      </c>
      <c r="C69" s="24">
        <v>0.44223411841767407</v>
      </c>
      <c r="D69" s="24">
        <v>3.2289864652450813E-3</v>
      </c>
      <c r="E69" s="24">
        <v>7.1102690127705703E-2</v>
      </c>
      <c r="F69" s="24">
        <v>9.2707438524042715E-2</v>
      </c>
      <c r="G69" s="24">
        <v>0.11385131051931559</v>
      </c>
      <c r="H69" s="24">
        <v>3.0115781551210774</v>
      </c>
      <c r="I69" s="24">
        <v>15279.19966535093</v>
      </c>
      <c r="J69" s="24">
        <v>6704.764878509025</v>
      </c>
      <c r="K69" s="24">
        <v>3.5808487904012746E-3</v>
      </c>
      <c r="L69" s="24">
        <v>1977.4173680514286</v>
      </c>
      <c r="M69" s="24">
        <v>1.1979638675600238E-3</v>
      </c>
      <c r="N69" s="24">
        <v>46307.460051428621</v>
      </c>
      <c r="O69" s="24">
        <v>1905.4364160560197</v>
      </c>
      <c r="P69" s="24">
        <v>3.2821036818697024E-3</v>
      </c>
      <c r="Q69" s="24">
        <v>8.9517287918796187E-4</v>
      </c>
      <c r="R69" s="24">
        <v>2.757498634506549E-3</v>
      </c>
      <c r="S69" s="24">
        <v>5265.0740016133705</v>
      </c>
      <c r="T69" s="24">
        <v>2.275852170707885E-3</v>
      </c>
      <c r="U69" s="24">
        <v>6.4155414169059007E-3</v>
      </c>
      <c r="V69" s="24">
        <v>4.9916955681443345E-3</v>
      </c>
      <c r="W69" s="24">
        <v>5.3454198774544888E-2</v>
      </c>
      <c r="X69" s="24">
        <v>968.64642518286621</v>
      </c>
      <c r="Y69" s="24">
        <v>3611.2890188541996</v>
      </c>
      <c r="Z69" s="24">
        <v>1.9918254495886385E-4</v>
      </c>
      <c r="AA69" s="24">
        <v>4.013418567244326E-4</v>
      </c>
    </row>
    <row r="70" spans="1:27" x14ac:dyDescent="0.25">
      <c r="A70" s="28" t="s">
        <v>134</v>
      </c>
      <c r="B70" s="28" t="s">
        <v>36</v>
      </c>
      <c r="C70" s="24">
        <v>7.3114260895049993E-2</v>
      </c>
      <c r="D70" s="24">
        <v>1.2610953007009099E-2</v>
      </c>
      <c r="E70" s="24">
        <v>1.01185137224622E-2</v>
      </c>
      <c r="F70" s="24">
        <v>7.02169722747624E-4</v>
      </c>
      <c r="G70" s="24">
        <v>1.6459913317227803E-2</v>
      </c>
      <c r="H70" s="24">
        <v>33804.8736334122</v>
      </c>
      <c r="I70" s="24">
        <v>13263.247383705899</v>
      </c>
      <c r="J70" s="24">
        <v>3.6915922141267997E-3</v>
      </c>
      <c r="K70" s="24">
        <v>2.3346797377865399E-3</v>
      </c>
      <c r="L70" s="24">
        <v>8.5729537798586396E-4</v>
      </c>
      <c r="M70" s="24">
        <v>3.6931383587220003E-4</v>
      </c>
      <c r="N70" s="24">
        <v>9.6756846995496004E-5</v>
      </c>
      <c r="O70" s="24">
        <v>1.75144282260758E-5</v>
      </c>
      <c r="P70" s="24">
        <v>6.3073055323481999E-6</v>
      </c>
      <c r="Q70" s="24">
        <v>3.1930614838716301E-6</v>
      </c>
      <c r="R70" s="24">
        <v>0</v>
      </c>
      <c r="S70" s="24">
        <v>0</v>
      </c>
      <c r="T70" s="24">
        <v>3.3018605313922696E-6</v>
      </c>
      <c r="U70" s="24">
        <v>1.1657836967903901E-5</v>
      </c>
      <c r="V70" s="24">
        <v>2.32108965460104E-4</v>
      </c>
      <c r="W70" s="24">
        <v>2.3097201042971199E-3</v>
      </c>
      <c r="X70" s="24">
        <v>2.3586984608092601E-4</v>
      </c>
      <c r="Y70" s="24">
        <v>2.5317602352441601E-4</v>
      </c>
      <c r="Z70" s="24">
        <v>3.0319384913981998E-4</v>
      </c>
      <c r="AA70" s="24">
        <v>1.7601387341019899E-4</v>
      </c>
    </row>
    <row r="71" spans="1:27" x14ac:dyDescent="0.25">
      <c r="A71" s="28" t="s">
        <v>134</v>
      </c>
      <c r="B71" s="28" t="s">
        <v>74</v>
      </c>
      <c r="C71" s="24">
        <v>0</v>
      </c>
      <c r="D71" s="24">
        <v>0</v>
      </c>
      <c r="E71" s="24">
        <v>0</v>
      </c>
      <c r="F71" s="24">
        <v>0.159550932224959</v>
      </c>
      <c r="G71" s="24">
        <v>3.5313466482217795E-2</v>
      </c>
      <c r="H71" s="24">
        <v>1.9351305317131199E-2</v>
      </c>
      <c r="I71" s="24">
        <v>3.6872235755820999E-2</v>
      </c>
      <c r="J71" s="24">
        <v>3.3521550701287E-3</v>
      </c>
      <c r="K71" s="24">
        <v>7.4370046996799907E-3</v>
      </c>
      <c r="L71" s="24">
        <v>2.79048747603131E-2</v>
      </c>
      <c r="M71" s="24">
        <v>9.2589139099079499E-3</v>
      </c>
      <c r="N71" s="24">
        <v>6.1783394858794999E-2</v>
      </c>
      <c r="O71" s="24">
        <v>1.7326184730182602E-3</v>
      </c>
      <c r="P71" s="24">
        <v>9.9233586526646005E-4</v>
      </c>
      <c r="Q71" s="24">
        <v>8.5027538845769995E-2</v>
      </c>
      <c r="R71" s="24">
        <v>3.0215116850875901E-3</v>
      </c>
      <c r="S71" s="24">
        <v>6.0853918838016594E-2</v>
      </c>
      <c r="T71" s="24">
        <v>8.7399535895100002E-4</v>
      </c>
      <c r="U71" s="24">
        <v>7.6314945422430408E-4</v>
      </c>
      <c r="V71" s="24">
        <v>1.13604041209616E-3</v>
      </c>
      <c r="W71" s="24">
        <v>5.905376410635E-2</v>
      </c>
      <c r="X71" s="24">
        <v>1.3954737581196698E-3</v>
      </c>
      <c r="Y71" s="24">
        <v>4.9219532021577399E-4</v>
      </c>
      <c r="Z71" s="24">
        <v>1.5488161441920001E-2</v>
      </c>
      <c r="AA71" s="24">
        <v>4.3474030029032698E-5</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0.46374319219418575</v>
      </c>
      <c r="D73" s="30">
        <v>4.0237237169187825</v>
      </c>
      <c r="E73" s="30">
        <v>1.4154393982095788</v>
      </c>
      <c r="F73" s="30">
        <v>3.9526464794645628</v>
      </c>
      <c r="G73" s="30">
        <v>199.3963493855008</v>
      </c>
      <c r="H73" s="30">
        <v>262537.53305762657</v>
      </c>
      <c r="I73" s="30">
        <v>15279.345043427589</v>
      </c>
      <c r="J73" s="30">
        <v>78069.593712946153</v>
      </c>
      <c r="K73" s="30">
        <v>61585.962169560633</v>
      </c>
      <c r="L73" s="30">
        <v>1977.8483222263669</v>
      </c>
      <c r="M73" s="30">
        <v>1.7054350623926445E-2</v>
      </c>
      <c r="N73" s="30">
        <v>127727.6630281152</v>
      </c>
      <c r="O73" s="30">
        <v>2169.9828752704029</v>
      </c>
      <c r="P73" s="30">
        <v>0.10968315903952988</v>
      </c>
      <c r="Q73" s="30">
        <v>18329.989504079174</v>
      </c>
      <c r="R73" s="30">
        <v>5.5143510718163855E-2</v>
      </c>
      <c r="S73" s="30">
        <v>32299.432106074466</v>
      </c>
      <c r="T73" s="30">
        <v>48115.179796438679</v>
      </c>
      <c r="U73" s="30">
        <v>42358.843470766005</v>
      </c>
      <c r="V73" s="30">
        <v>4126.5446340748667</v>
      </c>
      <c r="W73" s="30">
        <v>6545.2889029402104</v>
      </c>
      <c r="X73" s="30">
        <v>6355.2893752385471</v>
      </c>
      <c r="Y73" s="30">
        <v>15341.197370690013</v>
      </c>
      <c r="Z73" s="30">
        <v>6297.3456626239413</v>
      </c>
      <c r="AA73" s="30">
        <v>638.42310315589725</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collapsed="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2.7296730375522001E-2</v>
      </c>
      <c r="E78" s="24">
        <v>9.1140937109399894E-3</v>
      </c>
      <c r="F78" s="24">
        <v>7.2874341585707101E-5</v>
      </c>
      <c r="G78" s="24">
        <v>0</v>
      </c>
      <c r="H78" s="24">
        <v>6.4695820452931996E-5</v>
      </c>
      <c r="I78" s="24">
        <v>1.9603316242826199E-5</v>
      </c>
      <c r="J78" s="24">
        <v>9.9923962521915894E-3</v>
      </c>
      <c r="K78" s="24">
        <v>1.73173133623952E-3</v>
      </c>
      <c r="L78" s="24">
        <v>6.5520485936218795E-3</v>
      </c>
      <c r="M78" s="24">
        <v>2.7942228048985303E-5</v>
      </c>
      <c r="N78" s="24">
        <v>6.0854184880286995E-3</v>
      </c>
      <c r="O78" s="24">
        <v>2.6162201715228001E-5</v>
      </c>
      <c r="P78" s="24">
        <v>1.9503618841979898E-5</v>
      </c>
      <c r="Q78" s="24">
        <v>6.9492695628765504E-6</v>
      </c>
      <c r="R78" s="24">
        <v>1.2193457328944402E-5</v>
      </c>
      <c r="S78" s="24">
        <v>9.6860368723728409E-3</v>
      </c>
      <c r="T78" s="24">
        <v>1.0634402121051699E-5</v>
      </c>
      <c r="U78" s="24">
        <v>1.11155591898948E-4</v>
      </c>
      <c r="V78" s="24">
        <v>3.8155990577317702E-6</v>
      </c>
      <c r="W78" s="24">
        <v>4.6700641680755993E-3</v>
      </c>
      <c r="X78" s="24">
        <v>1.27689006664309E-5</v>
      </c>
      <c r="Y78" s="24">
        <v>2.476562569569E-5</v>
      </c>
      <c r="Z78" s="24">
        <v>1.3857910432316799E-5</v>
      </c>
      <c r="AA78" s="24">
        <v>1.01926767095302E-6</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2.1725158516095997E-2</v>
      </c>
      <c r="D80" s="24">
        <v>1.70132619397599E-4</v>
      </c>
      <c r="E80" s="24">
        <v>1.5592552187689E-3</v>
      </c>
      <c r="F80" s="24">
        <v>1.07283558156826E-3</v>
      </c>
      <c r="G80" s="24">
        <v>4.7282773444718302E-4</v>
      </c>
      <c r="H80" s="24">
        <v>8.934668143241991E-4</v>
      </c>
      <c r="I80" s="24">
        <v>9.80145855936E-4</v>
      </c>
      <c r="J80" s="24">
        <v>1.66645611148194E-3</v>
      </c>
      <c r="K80" s="24">
        <v>9.2697527930849996E-4</v>
      </c>
      <c r="L80" s="24">
        <v>1.49612182019973E-3</v>
      </c>
      <c r="M80" s="24">
        <v>8.6845889237411396E-4</v>
      </c>
      <c r="N80" s="24">
        <v>3.00007737110736E-3</v>
      </c>
      <c r="O80" s="24">
        <v>1.5629365327997699E-4</v>
      </c>
      <c r="P80" s="24">
        <v>6.7866955187322595E-4</v>
      </c>
      <c r="Q80" s="24">
        <v>1.7683773113858999E-3</v>
      </c>
      <c r="R80" s="24">
        <v>1.5953482130289E-4</v>
      </c>
      <c r="S80" s="24">
        <v>5.7245689053315001E-2</v>
      </c>
      <c r="T80" s="24">
        <v>3.9948562327475997E-5</v>
      </c>
      <c r="U80" s="24">
        <v>6.5441778344992E-5</v>
      </c>
      <c r="V80" s="24">
        <v>6.2435838096962999E-5</v>
      </c>
      <c r="W80" s="24">
        <v>1036.0925789263001</v>
      </c>
      <c r="X80" s="24">
        <v>2.4244728232335E-5</v>
      </c>
      <c r="Y80" s="24">
        <v>7.5055118506478697E-5</v>
      </c>
      <c r="Z80" s="24">
        <v>539.62521313605293</v>
      </c>
      <c r="AA80" s="24">
        <v>4.6479527629040795E-6</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63847.216626285495</v>
      </c>
      <c r="E82" s="24">
        <v>92495.037428877578</v>
      </c>
      <c r="F82" s="24">
        <v>48618.834535320559</v>
      </c>
      <c r="G82" s="24">
        <v>27383.272928011964</v>
      </c>
      <c r="H82" s="24">
        <v>49221.853628543118</v>
      </c>
      <c r="I82" s="24">
        <v>46201.607328162776</v>
      </c>
      <c r="J82" s="24">
        <v>173480.00284578666</v>
      </c>
      <c r="K82" s="24">
        <v>52552.177742805376</v>
      </c>
      <c r="L82" s="24">
        <v>98551.814961866374</v>
      </c>
      <c r="M82" s="24">
        <v>4.047715927200557E-2</v>
      </c>
      <c r="N82" s="24">
        <v>28462.38362506991</v>
      </c>
      <c r="O82" s="24">
        <v>8.7376124125143357E-3</v>
      </c>
      <c r="P82" s="24">
        <v>3.4433360595315129E-3</v>
      </c>
      <c r="Q82" s="24">
        <v>2.2684206837450841E-3</v>
      </c>
      <c r="R82" s="24">
        <v>4.7516529888187884E-3</v>
      </c>
      <c r="S82" s="24">
        <v>2.0209803828074E-2</v>
      </c>
      <c r="T82" s="24">
        <v>13628.973891640329</v>
      </c>
      <c r="U82" s="24">
        <v>5381.5734358061381</v>
      </c>
      <c r="V82" s="24">
        <v>1.4129060677036116E-3</v>
      </c>
      <c r="W82" s="24">
        <v>7.3911196843221118E-3</v>
      </c>
      <c r="X82" s="24">
        <v>2.2421084598383077E-2</v>
      </c>
      <c r="Y82" s="24">
        <v>1.4297910108863148E-3</v>
      </c>
      <c r="Z82" s="24">
        <v>8.1718859319191719E-4</v>
      </c>
      <c r="AA82" s="24">
        <v>1.4957859150615818E-3</v>
      </c>
    </row>
    <row r="83" spans="1:27" x14ac:dyDescent="0.25">
      <c r="A83" s="28" t="s">
        <v>135</v>
      </c>
      <c r="B83" s="28" t="s">
        <v>69</v>
      </c>
      <c r="C83" s="24">
        <v>6.7678545488083205E-2</v>
      </c>
      <c r="D83" s="24">
        <v>6.9484690791089994E-3</v>
      </c>
      <c r="E83" s="24">
        <v>9.3180839898615001E-4</v>
      </c>
      <c r="F83" s="24">
        <v>1.02185620698131E-2</v>
      </c>
      <c r="G83" s="24">
        <v>2.9748043732487999E-2</v>
      </c>
      <c r="H83" s="24">
        <v>0.44386671100337999</v>
      </c>
      <c r="I83" s="24">
        <v>1.04436590341967E-2</v>
      </c>
      <c r="J83" s="24">
        <v>2.1865935544806499E-3</v>
      </c>
      <c r="K83" s="24">
        <v>1.4188601846894399E-4</v>
      </c>
      <c r="L83" s="24">
        <v>1.53962022730878E-4</v>
      </c>
      <c r="M83" s="24">
        <v>4.1464986482792595E-3</v>
      </c>
      <c r="N83" s="24">
        <v>0.15945981523736699</v>
      </c>
      <c r="O83" s="24">
        <v>4.7937646821161402E-5</v>
      </c>
      <c r="P83" s="24">
        <v>1.94084065930796E-5</v>
      </c>
      <c r="Q83" s="24">
        <v>1.52613488618745E-5</v>
      </c>
      <c r="R83" s="24">
        <v>2.3140370732792601E-5</v>
      </c>
      <c r="S83" s="24">
        <v>66.959332600402504</v>
      </c>
      <c r="T83" s="24">
        <v>7.9067668830349103E-5</v>
      </c>
      <c r="U83" s="24">
        <v>4958.8656248893494</v>
      </c>
      <c r="V83" s="24">
        <v>1.4493671241017501E-5</v>
      </c>
      <c r="W83" s="24">
        <v>2.4627452054562E-4</v>
      </c>
      <c r="X83" s="24">
        <v>9.1324087617574507E-6</v>
      </c>
      <c r="Y83" s="24">
        <v>4.5365544039387003E-6</v>
      </c>
      <c r="Z83" s="24">
        <v>3.9560046406396206E-6</v>
      </c>
      <c r="AA83" s="24">
        <v>2.54072884013035E-6</v>
      </c>
    </row>
    <row r="84" spans="1:27" x14ac:dyDescent="0.25">
      <c r="A84" s="28" t="s">
        <v>135</v>
      </c>
      <c r="B84" s="28" t="s">
        <v>36</v>
      </c>
      <c r="C84" s="24">
        <v>6.6254608568609999E-2</v>
      </c>
      <c r="D84" s="24">
        <v>1.5927366041023801E-2</v>
      </c>
      <c r="E84" s="24">
        <v>3.19758776787111E-3</v>
      </c>
      <c r="F84" s="24">
        <v>4.1434189775861998E-3</v>
      </c>
      <c r="G84" s="24">
        <v>1.3011359993232701E-2</v>
      </c>
      <c r="H84" s="24">
        <v>0.31013618926455</v>
      </c>
      <c r="I84" s="24">
        <v>1.9552413574239001E-2</v>
      </c>
      <c r="J84" s="24">
        <v>0.67750628828205195</v>
      </c>
      <c r="K84" s="24">
        <v>4.6957958366609896E-3</v>
      </c>
      <c r="L84" s="24">
        <v>1.77668592574929E-3</v>
      </c>
      <c r="M84" s="24">
        <v>1.09574974530511E-3</v>
      </c>
      <c r="N84" s="24">
        <v>1.13465948870582E-4</v>
      </c>
      <c r="O84" s="24">
        <v>1.4077515408276399E-5</v>
      </c>
      <c r="P84" s="24">
        <v>4.9163758495799906E-6</v>
      </c>
      <c r="Q84" s="24">
        <v>0</v>
      </c>
      <c r="R84" s="24">
        <v>0</v>
      </c>
      <c r="S84" s="24">
        <v>0</v>
      </c>
      <c r="T84" s="24">
        <v>2.2337551418506802E-6</v>
      </c>
      <c r="U84" s="24">
        <v>4.4358940392161995E-6</v>
      </c>
      <c r="V84" s="24">
        <v>3.1016975881232502E-5</v>
      </c>
      <c r="W84" s="24">
        <v>3.4925017696487998E-4</v>
      </c>
      <c r="X84" s="24">
        <v>3.7813935581592798E-4</v>
      </c>
      <c r="Y84" s="24">
        <v>3.6026733164135999E-4</v>
      </c>
      <c r="Z84" s="24">
        <v>2.5615241834169001E-4</v>
      </c>
      <c r="AA84" s="24">
        <v>1.5485976288439298E-4</v>
      </c>
    </row>
    <row r="85" spans="1:27" x14ac:dyDescent="0.25">
      <c r="A85" s="28" t="s">
        <v>135</v>
      </c>
      <c r="B85" s="28" t="s">
        <v>74</v>
      </c>
      <c r="C85" s="24">
        <v>0</v>
      </c>
      <c r="D85" s="24">
        <v>0</v>
      </c>
      <c r="E85" s="24">
        <v>0</v>
      </c>
      <c r="F85" s="24">
        <v>0.26376177323859995</v>
      </c>
      <c r="G85" s="24">
        <v>3.0549884300239999E-2</v>
      </c>
      <c r="H85" s="24">
        <v>2.4088123501450301E-2</v>
      </c>
      <c r="I85" s="24">
        <v>1.7759172049881599E-2</v>
      </c>
      <c r="J85" s="24">
        <v>0.32938038361337496</v>
      </c>
      <c r="K85" s="24">
        <v>2.5254666928100397E-2</v>
      </c>
      <c r="L85" s="24">
        <v>7440.3899300855901</v>
      </c>
      <c r="M85" s="24">
        <v>951.42356474131998</v>
      </c>
      <c r="N85" s="24">
        <v>9925.7076852849004</v>
      </c>
      <c r="O85" s="24">
        <v>2.3451429724659998E-3</v>
      </c>
      <c r="P85" s="24">
        <v>1.63663538320535E-3</v>
      </c>
      <c r="Q85" s="24">
        <v>1.0681576285388901E-3</v>
      </c>
      <c r="R85" s="24">
        <v>1.3713324424861099E-3</v>
      </c>
      <c r="S85" s="24">
        <v>24426.329284032698</v>
      </c>
      <c r="T85" s="24">
        <v>1.43633877032897E-3</v>
      </c>
      <c r="U85" s="24">
        <v>1.7189914019053502E-3</v>
      </c>
      <c r="V85" s="24">
        <v>1.2005497742905501E-3</v>
      </c>
      <c r="W85" s="24">
        <v>5.9012215894029595E-3</v>
      </c>
      <c r="X85" s="24">
        <v>1.2059459282144299E-3</v>
      </c>
      <c r="Y85" s="24">
        <v>6.3003487701117496E-4</v>
      </c>
      <c r="Z85" s="24">
        <v>6.5912781893868999E-4</v>
      </c>
      <c r="AA85" s="24">
        <v>2.9949567848139601E-5</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8.9403704004179199E-2</v>
      </c>
      <c r="D87" s="30">
        <v>63847.251041617565</v>
      </c>
      <c r="E87" s="30">
        <v>92495.049034034906</v>
      </c>
      <c r="F87" s="30">
        <v>48618.845899592554</v>
      </c>
      <c r="G87" s="30">
        <v>27383.303148883431</v>
      </c>
      <c r="H87" s="30">
        <v>49222.298453416755</v>
      </c>
      <c r="I87" s="30">
        <v>46201.618771570982</v>
      </c>
      <c r="J87" s="30">
        <v>173480.01669123257</v>
      </c>
      <c r="K87" s="30">
        <v>52552.180543398012</v>
      </c>
      <c r="L87" s="30">
        <v>98551.823163998823</v>
      </c>
      <c r="M87" s="30">
        <v>4.5520059040707932E-2</v>
      </c>
      <c r="N87" s="30">
        <v>28462.552170381005</v>
      </c>
      <c r="O87" s="30">
        <v>8.9680059143307025E-3</v>
      </c>
      <c r="P87" s="30">
        <v>4.1609176368397989E-3</v>
      </c>
      <c r="Q87" s="30">
        <v>4.0590086135557351E-3</v>
      </c>
      <c r="R87" s="30">
        <v>4.9465216381834147E-3</v>
      </c>
      <c r="S87" s="30">
        <v>67.04647413015627</v>
      </c>
      <c r="T87" s="30">
        <v>13628.974021290964</v>
      </c>
      <c r="U87" s="30">
        <v>10340.439237292858</v>
      </c>
      <c r="V87" s="30">
        <v>1.4936511760993241E-3</v>
      </c>
      <c r="W87" s="30">
        <v>1036.1048863846731</v>
      </c>
      <c r="X87" s="30">
        <v>2.2467230636043601E-2</v>
      </c>
      <c r="Y87" s="30">
        <v>1.5341483094924221E-3</v>
      </c>
      <c r="Z87" s="30">
        <v>539.62604813856115</v>
      </c>
      <c r="AA87" s="30">
        <v>1.5039938643355692E-3</v>
      </c>
    </row>
  </sheetData>
  <sheetProtection algorithmName="SHA-512" hashValue="J2W8ouY4CK6YuQnX/RKpne6mAS/bSNpXjxw+h+zphkOgDv5a9oC8xV9vHeizPN1m2yB6d7Rdor1gIhNKpddaHQ==" saltValue="tW26t/hGGC+Wlmxo5usqCA=="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0C074-F756-485A-B6A1-5F431EE5196A}">
  <sheetPr codeName="Sheet22">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161</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80</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1898901.8459999999</v>
      </c>
      <c r="D6" s="24">
        <v>1487367.6375</v>
      </c>
      <c r="E6" s="24">
        <v>1462838.2930000001</v>
      </c>
      <c r="F6" s="24">
        <v>1417745.2955004999</v>
      </c>
      <c r="G6" s="24">
        <v>1225681.5015382001</v>
      </c>
      <c r="H6" s="24">
        <v>772506.50217600993</v>
      </c>
      <c r="I6" s="24">
        <v>688740.31643560005</v>
      </c>
      <c r="J6" s="24">
        <v>617887.00075129</v>
      </c>
      <c r="K6" s="24">
        <v>501405.00101538002</v>
      </c>
      <c r="L6" s="24">
        <v>463340.00574715005</v>
      </c>
      <c r="M6" s="24">
        <v>403589.65748643404</v>
      </c>
      <c r="N6" s="24">
        <v>310662.96170767001</v>
      </c>
      <c r="O6" s="24">
        <v>317237.41890700604</v>
      </c>
      <c r="P6" s="24">
        <v>249925.15649623598</v>
      </c>
      <c r="Q6" s="24">
        <v>137769.73628286002</v>
      </c>
      <c r="R6" s="24">
        <v>120326.91746462</v>
      </c>
      <c r="S6" s="24">
        <v>125182.73257302999</v>
      </c>
      <c r="T6" s="24">
        <v>118966.08822522001</v>
      </c>
      <c r="U6" s="24">
        <v>109532.25066871999</v>
      </c>
      <c r="V6" s="24">
        <v>96781.240701620001</v>
      </c>
      <c r="W6" s="24">
        <v>72305.722945230009</v>
      </c>
      <c r="X6" s="24">
        <v>11999.210335200003</v>
      </c>
      <c r="Y6" s="24">
        <v>10302.822938568001</v>
      </c>
      <c r="Z6" s="24">
        <v>8927.5530828789997</v>
      </c>
      <c r="AA6" s="24">
        <v>8648.3759181670011</v>
      </c>
    </row>
    <row r="7" spans="1:27" x14ac:dyDescent="0.25">
      <c r="A7" s="28" t="s">
        <v>40</v>
      </c>
      <c r="B7" s="28" t="s">
        <v>72</v>
      </c>
      <c r="C7" s="24">
        <v>227535.36799999999</v>
      </c>
      <c r="D7" s="24">
        <v>175600.52</v>
      </c>
      <c r="E7" s="24">
        <v>178082.78700000001</v>
      </c>
      <c r="F7" s="24">
        <v>124206.48004895</v>
      </c>
      <c r="G7" s="24">
        <v>72462.137504788014</v>
      </c>
      <c r="H7" s="24">
        <v>31661.500752864999</v>
      </c>
      <c r="I7" s="24">
        <v>9280.925522855001</v>
      </c>
      <c r="J7" s="24">
        <v>0.749244515</v>
      </c>
      <c r="K7" s="24">
        <v>0.70018674299999994</v>
      </c>
      <c r="L7" s="24">
        <v>0.70611351999999894</v>
      </c>
      <c r="M7" s="24">
        <v>0.57068989399999992</v>
      </c>
      <c r="N7" s="24">
        <v>0.61407515199999985</v>
      </c>
      <c r="O7" s="24">
        <v>0.57333065999999899</v>
      </c>
      <c r="P7" s="24">
        <v>0.50032076399999992</v>
      </c>
      <c r="Q7" s="24">
        <v>0.39813928699999995</v>
      </c>
      <c r="R7" s="24">
        <v>0.39219314699999996</v>
      </c>
      <c r="S7" s="24">
        <v>0.35953473699999994</v>
      </c>
      <c r="T7" s="24">
        <v>0.35761873900000002</v>
      </c>
      <c r="U7" s="24">
        <v>0.34903583799999999</v>
      </c>
      <c r="V7" s="24">
        <v>0.31684394199999993</v>
      </c>
      <c r="W7" s="24">
        <v>0.2953877969999999</v>
      </c>
      <c r="X7" s="24">
        <v>0.30953930699999999</v>
      </c>
      <c r="Y7" s="24">
        <v>0.27902335900000003</v>
      </c>
      <c r="Z7" s="24">
        <v>0.25124084199999996</v>
      </c>
      <c r="AA7" s="24">
        <v>8.9612510499999992E-2</v>
      </c>
    </row>
    <row r="8" spans="1:27" x14ac:dyDescent="0.25">
      <c r="A8" s="28" t="s">
        <v>40</v>
      </c>
      <c r="B8" s="28" t="s">
        <v>20</v>
      </c>
      <c r="C8" s="24">
        <v>179191.16606050998</v>
      </c>
      <c r="D8" s="24">
        <v>151482.265427746</v>
      </c>
      <c r="E8" s="24">
        <v>119361.65235383601</v>
      </c>
      <c r="F8" s="24">
        <v>106993.23826287</v>
      </c>
      <c r="G8" s="24">
        <v>167588.03207851</v>
      </c>
      <c r="H8" s="24">
        <v>157502.52438933001</v>
      </c>
      <c r="I8" s="24">
        <v>184273.07460687601</v>
      </c>
      <c r="J8" s="24">
        <v>182059.17449293999</v>
      </c>
      <c r="K8" s="24">
        <v>167313.53240176997</v>
      </c>
      <c r="L8" s="24">
        <v>180072.50469798001</v>
      </c>
      <c r="M8" s="24">
        <v>190204.78033595998</v>
      </c>
      <c r="N8" s="24">
        <v>179726.65120885003</v>
      </c>
      <c r="O8" s="24">
        <v>171989.37344858999</v>
      </c>
      <c r="P8" s="24">
        <v>191389.61858059</v>
      </c>
      <c r="Q8" s="24">
        <v>182646.10027081001</v>
      </c>
      <c r="R8" s="24">
        <v>131293.74175864999</v>
      </c>
      <c r="S8" s="24">
        <v>112534.92789618</v>
      </c>
      <c r="T8" s="24">
        <v>119144.00248300999</v>
      </c>
      <c r="U8" s="24">
        <v>108447.94244379</v>
      </c>
      <c r="V8" s="24">
        <v>115065.94701008999</v>
      </c>
      <c r="W8" s="24">
        <v>101184.12264552999</v>
      </c>
      <c r="X8" s="24">
        <v>140346.91749721998</v>
      </c>
      <c r="Y8" s="24">
        <v>79959.241498120013</v>
      </c>
      <c r="Z8" s="24">
        <v>61192.70895005999</v>
      </c>
      <c r="AA8" s="24">
        <v>29339.89646752</v>
      </c>
    </row>
    <row r="9" spans="1:27" x14ac:dyDescent="0.25">
      <c r="A9" s="28" t="s">
        <v>40</v>
      </c>
      <c r="B9" s="28" t="s">
        <v>32</v>
      </c>
      <c r="C9" s="24">
        <v>70555.790899999993</v>
      </c>
      <c r="D9" s="24">
        <v>66785.979800000001</v>
      </c>
      <c r="E9" s="24">
        <v>67002.387000000002</v>
      </c>
      <c r="F9" s="24">
        <v>8714.7000000000007</v>
      </c>
      <c r="G9" s="24">
        <v>28951.364000000001</v>
      </c>
      <c r="H9" s="24">
        <v>23956.289499999999</v>
      </c>
      <c r="I9" s="24">
        <v>33474.114000000001</v>
      </c>
      <c r="J9" s="24">
        <v>28764.17</v>
      </c>
      <c r="K9" s="24">
        <v>24624.329999999998</v>
      </c>
      <c r="L9" s="24">
        <v>56198.618999999999</v>
      </c>
      <c r="M9" s="24">
        <v>28246.764000000003</v>
      </c>
      <c r="N9" s="24">
        <v>46604.799999999996</v>
      </c>
      <c r="O9" s="24">
        <v>25780.739999999998</v>
      </c>
      <c r="P9" s="24">
        <v>52297.337999999996</v>
      </c>
      <c r="Q9" s="24">
        <v>16139.509</v>
      </c>
      <c r="R9" s="24">
        <v>12975.259</v>
      </c>
      <c r="S9" s="24">
        <v>19790.306</v>
      </c>
      <c r="T9" s="24">
        <v>21981.284</v>
      </c>
      <c r="U9" s="24">
        <v>0</v>
      </c>
      <c r="V9" s="24">
        <v>0</v>
      </c>
      <c r="W9" s="24">
        <v>0</v>
      </c>
      <c r="X9" s="24">
        <v>0</v>
      </c>
      <c r="Y9" s="24">
        <v>0</v>
      </c>
      <c r="Z9" s="24">
        <v>0</v>
      </c>
      <c r="AA9" s="24">
        <v>0</v>
      </c>
    </row>
    <row r="10" spans="1:27" x14ac:dyDescent="0.25">
      <c r="A10" s="28" t="s">
        <v>40</v>
      </c>
      <c r="B10" s="28" t="s">
        <v>67</v>
      </c>
      <c r="C10" s="24">
        <v>6132.8298294545011</v>
      </c>
      <c r="D10" s="24">
        <v>5150.1974560109993</v>
      </c>
      <c r="E10" s="24">
        <v>8466.2813241075019</v>
      </c>
      <c r="F10" s="24">
        <v>3914.7734806399999</v>
      </c>
      <c r="G10" s="24">
        <v>21103.580844844495</v>
      </c>
      <c r="H10" s="24">
        <v>21932.304061137002</v>
      </c>
      <c r="I10" s="24">
        <v>33728.520571746005</v>
      </c>
      <c r="J10" s="24">
        <v>37215.738407872006</v>
      </c>
      <c r="K10" s="24">
        <v>17815.113076422</v>
      </c>
      <c r="L10" s="24">
        <v>43593.694133886987</v>
      </c>
      <c r="M10" s="24">
        <v>33664.033406070004</v>
      </c>
      <c r="N10" s="24">
        <v>63232.837001515996</v>
      </c>
      <c r="O10" s="24">
        <v>33801.634893272007</v>
      </c>
      <c r="P10" s="24">
        <v>66001.651986660989</v>
      </c>
      <c r="Q10" s="24">
        <v>79135.667601804002</v>
      </c>
      <c r="R10" s="24">
        <v>70935.188659188017</v>
      </c>
      <c r="S10" s="24">
        <v>122069.82916695302</v>
      </c>
      <c r="T10" s="24">
        <v>107480.627433678</v>
      </c>
      <c r="U10" s="24">
        <v>187332.90671895002</v>
      </c>
      <c r="V10" s="24">
        <v>253780.97768659497</v>
      </c>
      <c r="W10" s="24">
        <v>193294.35231237</v>
      </c>
      <c r="X10" s="24">
        <v>354483.81885108497</v>
      </c>
      <c r="Y10" s="24">
        <v>413481.24399239395</v>
      </c>
      <c r="Z10" s="24">
        <v>312152.04198501003</v>
      </c>
      <c r="AA10" s="24">
        <v>316945.935420667</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2382317.0007899641</v>
      </c>
      <c r="D17" s="30">
        <v>1886386.6001837573</v>
      </c>
      <c r="E17" s="30">
        <v>1835751.4006779436</v>
      </c>
      <c r="F17" s="30">
        <v>1661574.4872929598</v>
      </c>
      <c r="G17" s="30">
        <v>1515786.6159663426</v>
      </c>
      <c r="H17" s="30">
        <v>1007559.120879342</v>
      </c>
      <c r="I17" s="30">
        <v>949496.95113707718</v>
      </c>
      <c r="J17" s="30">
        <v>865926.83289661701</v>
      </c>
      <c r="K17" s="30">
        <v>711158.67668031494</v>
      </c>
      <c r="L17" s="30">
        <v>743205.52969253703</v>
      </c>
      <c r="M17" s="30">
        <v>655705.80591835803</v>
      </c>
      <c r="N17" s="30">
        <v>600227.86399318813</v>
      </c>
      <c r="O17" s="30">
        <v>548809.74057952804</v>
      </c>
      <c r="P17" s="30">
        <v>559614.26538425102</v>
      </c>
      <c r="Q17" s="30">
        <v>415691.41129476106</v>
      </c>
      <c r="R17" s="30">
        <v>335531.49907560507</v>
      </c>
      <c r="S17" s="30">
        <v>379578.15517090005</v>
      </c>
      <c r="T17" s="30">
        <v>367572.359760647</v>
      </c>
      <c r="U17" s="30">
        <v>405313.44886729802</v>
      </c>
      <c r="V17" s="30">
        <v>465628.48224224697</v>
      </c>
      <c r="W17" s="30">
        <v>366784.49329092703</v>
      </c>
      <c r="X17" s="30">
        <v>506830.25622281199</v>
      </c>
      <c r="Y17" s="30">
        <v>503743.58745244099</v>
      </c>
      <c r="Z17" s="30">
        <v>382272.55525879102</v>
      </c>
      <c r="AA17" s="30">
        <v>354934.2974188645</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1054082.6359999999</v>
      </c>
      <c r="D20" s="24">
        <v>834869.83</v>
      </c>
      <c r="E20" s="24">
        <v>833078.64800000004</v>
      </c>
      <c r="F20" s="24">
        <v>826953.87199999997</v>
      </c>
      <c r="G20" s="24">
        <v>765891.70799999998</v>
      </c>
      <c r="H20" s="24">
        <v>537321.60322499997</v>
      </c>
      <c r="I20" s="24">
        <v>498448.32985579997</v>
      </c>
      <c r="J20" s="24">
        <v>441473.85839169996</v>
      </c>
      <c r="K20" s="24">
        <v>341428.84304500005</v>
      </c>
      <c r="L20" s="24">
        <v>321472.4263081</v>
      </c>
      <c r="M20" s="24">
        <v>275273.45170070004</v>
      </c>
      <c r="N20" s="24">
        <v>214131.35800000001</v>
      </c>
      <c r="O20" s="24">
        <v>222026.73</v>
      </c>
      <c r="P20" s="24">
        <v>167062.232483</v>
      </c>
      <c r="Q20" s="24">
        <v>72340.960000000006</v>
      </c>
      <c r="R20" s="24">
        <v>64671.133999999998</v>
      </c>
      <c r="S20" s="24">
        <v>68528.998000000007</v>
      </c>
      <c r="T20" s="24">
        <v>65499.254000000001</v>
      </c>
      <c r="U20" s="24">
        <v>60138.45</v>
      </c>
      <c r="V20" s="24">
        <v>50247.495999999999</v>
      </c>
      <c r="W20" s="24">
        <v>49430.37</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1423.7222605099998</v>
      </c>
      <c r="D22" s="24">
        <v>2106.0321573400006</v>
      </c>
      <c r="E22" s="24">
        <v>2035.08852658</v>
      </c>
      <c r="F22" s="24">
        <v>3658.7909120099998</v>
      </c>
      <c r="G22" s="24">
        <v>9818.4944074199993</v>
      </c>
      <c r="H22" s="24">
        <v>14409.212668549999</v>
      </c>
      <c r="I22" s="24">
        <v>19505.985270939997</v>
      </c>
      <c r="J22" s="24">
        <v>25194.488822899999</v>
      </c>
      <c r="K22" s="24">
        <v>27588.11439545</v>
      </c>
      <c r="L22" s="24">
        <v>22991.379615919999</v>
      </c>
      <c r="M22" s="24">
        <v>24840.854342370003</v>
      </c>
      <c r="N22" s="24">
        <v>27860.195616549998</v>
      </c>
      <c r="O22" s="24">
        <v>26387.236845359999</v>
      </c>
      <c r="P22" s="24">
        <v>36276.399781749999</v>
      </c>
      <c r="Q22" s="24">
        <v>42442.288868839998</v>
      </c>
      <c r="R22" s="24">
        <v>32886.333818400002</v>
      </c>
      <c r="S22" s="24">
        <v>41387.704645800004</v>
      </c>
      <c r="T22" s="24">
        <v>44389.451332409997</v>
      </c>
      <c r="U22" s="24">
        <v>45021.080858659996</v>
      </c>
      <c r="V22" s="24">
        <v>46548.695484830001</v>
      </c>
      <c r="W22" s="24">
        <v>39759.99858218</v>
      </c>
      <c r="X22" s="24">
        <v>56587.563608000004</v>
      </c>
      <c r="Y22" s="24">
        <v>11292.3434075</v>
      </c>
      <c r="Z22" s="24">
        <v>0.308714079999999</v>
      </c>
      <c r="AA22" s="24">
        <v>0.30027852999999999</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185.91711189900002</v>
      </c>
      <c r="D24" s="24">
        <v>0.2243944279999999</v>
      </c>
      <c r="E24" s="24">
        <v>420.20648173900008</v>
      </c>
      <c r="F24" s="24">
        <v>146.39492769899999</v>
      </c>
      <c r="G24" s="24">
        <v>463.81275028999994</v>
      </c>
      <c r="H24" s="24">
        <v>444.11398743700005</v>
      </c>
      <c r="I24" s="24">
        <v>331.516875701</v>
      </c>
      <c r="J24" s="24">
        <v>646.10908812499986</v>
      </c>
      <c r="K24" s="24">
        <v>0.25168451399999997</v>
      </c>
      <c r="L24" s="24">
        <v>1015.372609577</v>
      </c>
      <c r="M24" s="24">
        <v>0.30305447800000002</v>
      </c>
      <c r="N24" s="24">
        <v>14954.223034521001</v>
      </c>
      <c r="O24" s="24">
        <v>1754.5905948929999</v>
      </c>
      <c r="P24" s="24">
        <v>11574.678126140998</v>
      </c>
      <c r="Q24" s="24">
        <v>30675.991106130001</v>
      </c>
      <c r="R24" s="24">
        <v>27580.008854539999</v>
      </c>
      <c r="S24" s="24">
        <v>49116.319825363003</v>
      </c>
      <c r="T24" s="24">
        <v>48878.462331900002</v>
      </c>
      <c r="U24" s="24">
        <v>82609.122485250002</v>
      </c>
      <c r="V24" s="24">
        <v>116415.57705147601</v>
      </c>
      <c r="W24" s="24">
        <v>87265.343368310001</v>
      </c>
      <c r="X24" s="24">
        <v>183696.46093239001</v>
      </c>
      <c r="Y24" s="24">
        <v>202370.96624910997</v>
      </c>
      <c r="Z24" s="24">
        <v>127916.35940916001</v>
      </c>
      <c r="AA24" s="24">
        <v>132597.19970021001</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1055692.275372409</v>
      </c>
      <c r="D31" s="30">
        <v>836976.08655176789</v>
      </c>
      <c r="E31" s="30">
        <v>835533.94300831901</v>
      </c>
      <c r="F31" s="30">
        <v>830759.05783970898</v>
      </c>
      <c r="G31" s="30">
        <v>776174.01515771006</v>
      </c>
      <c r="H31" s="30">
        <v>552174.92988098692</v>
      </c>
      <c r="I31" s="30">
        <v>518285.83200244099</v>
      </c>
      <c r="J31" s="30">
        <v>467314.45630272495</v>
      </c>
      <c r="K31" s="30">
        <v>369017.20912496402</v>
      </c>
      <c r="L31" s="30">
        <v>345479.17853359703</v>
      </c>
      <c r="M31" s="30">
        <v>300114.60909754806</v>
      </c>
      <c r="N31" s="30">
        <v>256945.77665107101</v>
      </c>
      <c r="O31" s="30">
        <v>250168.557440253</v>
      </c>
      <c r="P31" s="30">
        <v>214913.31039089098</v>
      </c>
      <c r="Q31" s="30">
        <v>145459.23997497</v>
      </c>
      <c r="R31" s="30">
        <v>125137.47667294001</v>
      </c>
      <c r="S31" s="30">
        <v>159033.02247116301</v>
      </c>
      <c r="T31" s="30">
        <v>158767.16766430999</v>
      </c>
      <c r="U31" s="30">
        <v>187768.65334391</v>
      </c>
      <c r="V31" s="30">
        <v>213211.76853630599</v>
      </c>
      <c r="W31" s="30">
        <v>176455.71195049002</v>
      </c>
      <c r="X31" s="30">
        <v>240284.02454039</v>
      </c>
      <c r="Y31" s="30">
        <v>213663.30965660998</v>
      </c>
      <c r="Z31" s="30">
        <v>127916.66812324002</v>
      </c>
      <c r="AA31" s="30">
        <v>132597.49997874</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844819.21</v>
      </c>
      <c r="D34" s="24">
        <v>652497.8075</v>
      </c>
      <c r="E34" s="24">
        <v>629759.64500000002</v>
      </c>
      <c r="F34" s="24">
        <v>590791.42350049992</v>
      </c>
      <c r="G34" s="24">
        <v>459789.79353820003</v>
      </c>
      <c r="H34" s="24">
        <v>235184.89895100996</v>
      </c>
      <c r="I34" s="24">
        <v>190291.98657980005</v>
      </c>
      <c r="J34" s="24">
        <v>176413.14235959001</v>
      </c>
      <c r="K34" s="24">
        <v>159976.15797037998</v>
      </c>
      <c r="L34" s="24">
        <v>141867.57943905002</v>
      </c>
      <c r="M34" s="24">
        <v>128316.205785734</v>
      </c>
      <c r="N34" s="24">
        <v>96531.603707669972</v>
      </c>
      <c r="O34" s="24">
        <v>95210.688907006013</v>
      </c>
      <c r="P34" s="24">
        <v>82862.92401323597</v>
      </c>
      <c r="Q34" s="24">
        <v>65428.776282860003</v>
      </c>
      <c r="R34" s="24">
        <v>55655.783464619992</v>
      </c>
      <c r="S34" s="24">
        <v>56653.734573029993</v>
      </c>
      <c r="T34" s="24">
        <v>53466.834225220002</v>
      </c>
      <c r="U34" s="24">
        <v>49393.800668719989</v>
      </c>
      <c r="V34" s="24">
        <v>46533.744701620002</v>
      </c>
      <c r="W34" s="24">
        <v>22875.352945230003</v>
      </c>
      <c r="X34" s="24">
        <v>11999.210335200003</v>
      </c>
      <c r="Y34" s="24">
        <v>10302.822938568001</v>
      </c>
      <c r="Z34" s="24">
        <v>8927.5530828789997</v>
      </c>
      <c r="AA34" s="24">
        <v>8648.3759181670011</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89265.85579999999</v>
      </c>
      <c r="D36" s="24">
        <v>77736.136587906003</v>
      </c>
      <c r="E36" s="24">
        <v>73573.620672785997</v>
      </c>
      <c r="F36" s="24">
        <v>77580.986928619997</v>
      </c>
      <c r="G36" s="24">
        <v>79654.604543369991</v>
      </c>
      <c r="H36" s="24">
        <v>97861.530699890005</v>
      </c>
      <c r="I36" s="24">
        <v>102381.67060196001</v>
      </c>
      <c r="J36" s="24">
        <v>102399.80015674999</v>
      </c>
      <c r="K36" s="24">
        <v>91194.477991629989</v>
      </c>
      <c r="L36" s="24">
        <v>92797.245641829999</v>
      </c>
      <c r="M36" s="24">
        <v>115328.75798363</v>
      </c>
      <c r="N36" s="24">
        <v>101138.42535777</v>
      </c>
      <c r="O36" s="24">
        <v>100875.89709106</v>
      </c>
      <c r="P36" s="24">
        <v>99171.919344359994</v>
      </c>
      <c r="Q36" s="24">
        <v>105117.61363875</v>
      </c>
      <c r="R36" s="24">
        <v>66922.037678349996</v>
      </c>
      <c r="S36" s="24">
        <v>71146.61447719</v>
      </c>
      <c r="T36" s="24">
        <v>74753.970676819998</v>
      </c>
      <c r="U36" s="24">
        <v>63426.293464390001</v>
      </c>
      <c r="V36" s="24">
        <v>68516.727933730013</v>
      </c>
      <c r="W36" s="24">
        <v>61423.390879300001</v>
      </c>
      <c r="X36" s="24">
        <v>83758.613057219991</v>
      </c>
      <c r="Y36" s="24">
        <v>68666.197985870007</v>
      </c>
      <c r="Z36" s="24">
        <v>61191.774706479999</v>
      </c>
      <c r="AA36" s="24">
        <v>29338.990304260002</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217.21981419049999</v>
      </c>
      <c r="D38" s="24">
        <v>0.25858484999999992</v>
      </c>
      <c r="E38" s="24">
        <v>34.605553561500003</v>
      </c>
      <c r="F38" s="24">
        <v>1076.0064961649998</v>
      </c>
      <c r="G38" s="24">
        <v>804.15006191450004</v>
      </c>
      <c r="H38" s="24">
        <v>941.81299125500004</v>
      </c>
      <c r="I38" s="24">
        <v>1368.497155369</v>
      </c>
      <c r="J38" s="24">
        <v>6837.1897733140013</v>
      </c>
      <c r="K38" s="24">
        <v>211.00616652700006</v>
      </c>
      <c r="L38" s="24">
        <v>5293.4373903880005</v>
      </c>
      <c r="M38" s="24">
        <v>8042.4019596600001</v>
      </c>
      <c r="N38" s="24">
        <v>8913.1815598699995</v>
      </c>
      <c r="O38" s="24">
        <v>4592.0592664799997</v>
      </c>
      <c r="P38" s="24">
        <v>4232.1932308200003</v>
      </c>
      <c r="Q38" s="24">
        <v>13893.960255974</v>
      </c>
      <c r="R38" s="24">
        <v>14202.006812788002</v>
      </c>
      <c r="S38" s="24">
        <v>18296.184245979999</v>
      </c>
      <c r="T38" s="24">
        <v>7678.8735980780002</v>
      </c>
      <c r="U38" s="24">
        <v>24544.373249479999</v>
      </c>
      <c r="V38" s="24">
        <v>35961.023746157996</v>
      </c>
      <c r="W38" s="24">
        <v>22777.227343889997</v>
      </c>
      <c r="X38" s="24">
        <v>63240.598312330003</v>
      </c>
      <c r="Y38" s="24">
        <v>37856.614221653996</v>
      </c>
      <c r="Z38" s="24">
        <v>42795.173691849996</v>
      </c>
      <c r="AA38" s="24">
        <v>42655.611022630001</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934302.28561419051</v>
      </c>
      <c r="D45" s="30">
        <v>730234.20267275604</v>
      </c>
      <c r="E45" s="30">
        <v>703367.87122634752</v>
      </c>
      <c r="F45" s="30">
        <v>669448.4169252849</v>
      </c>
      <c r="G45" s="30">
        <v>540248.54814348451</v>
      </c>
      <c r="H45" s="30">
        <v>333988.24264215498</v>
      </c>
      <c r="I45" s="30">
        <v>294042.15433712909</v>
      </c>
      <c r="J45" s="30">
        <v>285650.13228965399</v>
      </c>
      <c r="K45" s="30">
        <v>251381.64212853694</v>
      </c>
      <c r="L45" s="30">
        <v>239958.26247126801</v>
      </c>
      <c r="M45" s="30">
        <v>251687.36572902399</v>
      </c>
      <c r="N45" s="30">
        <v>206583.21062530996</v>
      </c>
      <c r="O45" s="30">
        <v>200678.64526454601</v>
      </c>
      <c r="P45" s="30">
        <v>186267.03658841597</v>
      </c>
      <c r="Q45" s="30">
        <v>184440.35017758401</v>
      </c>
      <c r="R45" s="30">
        <v>136779.827955758</v>
      </c>
      <c r="S45" s="30">
        <v>146096.53329619998</v>
      </c>
      <c r="T45" s="30">
        <v>135899.678500118</v>
      </c>
      <c r="U45" s="30">
        <v>137364.46738259</v>
      </c>
      <c r="V45" s="30">
        <v>151011.49638150801</v>
      </c>
      <c r="W45" s="30">
        <v>107075.97116842</v>
      </c>
      <c r="X45" s="30">
        <v>158998.42170474998</v>
      </c>
      <c r="Y45" s="30">
        <v>116825.63514609201</v>
      </c>
      <c r="Z45" s="30">
        <v>112914.50148120899</v>
      </c>
      <c r="AA45" s="30">
        <v>80642.977245057002</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227535.36799999999</v>
      </c>
      <c r="D49" s="24">
        <v>175600.52</v>
      </c>
      <c r="E49" s="24">
        <v>178082.78700000001</v>
      </c>
      <c r="F49" s="24">
        <v>124206.48004895</v>
      </c>
      <c r="G49" s="24">
        <v>72462.137504788014</v>
      </c>
      <c r="H49" s="24">
        <v>31661.500752864999</v>
      </c>
      <c r="I49" s="24">
        <v>9280.925522855001</v>
      </c>
      <c r="J49" s="24">
        <v>0.749244515</v>
      </c>
      <c r="K49" s="24">
        <v>0.70018674299999994</v>
      </c>
      <c r="L49" s="24">
        <v>0.70611351999999894</v>
      </c>
      <c r="M49" s="24">
        <v>0.57068989399999992</v>
      </c>
      <c r="N49" s="24">
        <v>0.61407515199999985</v>
      </c>
      <c r="O49" s="24">
        <v>0.57333065999999899</v>
      </c>
      <c r="P49" s="24">
        <v>0.50032076399999992</v>
      </c>
      <c r="Q49" s="24">
        <v>0.39813928699999995</v>
      </c>
      <c r="R49" s="24">
        <v>0.39219314699999996</v>
      </c>
      <c r="S49" s="24">
        <v>0.35953473699999994</v>
      </c>
      <c r="T49" s="24">
        <v>0.35761873900000002</v>
      </c>
      <c r="U49" s="24">
        <v>0.34903583799999999</v>
      </c>
      <c r="V49" s="24">
        <v>0.31684394199999993</v>
      </c>
      <c r="W49" s="24">
        <v>0.2953877969999999</v>
      </c>
      <c r="X49" s="24">
        <v>0.30953930699999999</v>
      </c>
      <c r="Y49" s="24">
        <v>0.27902335900000003</v>
      </c>
      <c r="Z49" s="24">
        <v>0.25124084199999996</v>
      </c>
      <c r="AA49" s="24">
        <v>8.9612510499999992E-2</v>
      </c>
    </row>
    <row r="50" spans="1:27" x14ac:dyDescent="0.25">
      <c r="A50" s="28" t="s">
        <v>133</v>
      </c>
      <c r="B50" s="28" t="s">
        <v>20</v>
      </c>
      <c r="C50" s="24">
        <v>0</v>
      </c>
      <c r="D50" s="24">
        <v>0.14547789999999999</v>
      </c>
      <c r="E50" s="24">
        <v>0.14523235000000001</v>
      </c>
      <c r="F50" s="24">
        <v>0.17700076000000001</v>
      </c>
      <c r="G50" s="24">
        <v>0.18367270999999999</v>
      </c>
      <c r="H50" s="24">
        <v>0.17618618999999899</v>
      </c>
      <c r="I50" s="24">
        <v>0.19461528</v>
      </c>
      <c r="J50" s="24">
        <v>0.18872153999999999</v>
      </c>
      <c r="K50" s="24">
        <v>0.18300106999999999</v>
      </c>
      <c r="L50" s="24">
        <v>0.19688020000000001</v>
      </c>
      <c r="M50" s="24">
        <v>0.1815901</v>
      </c>
      <c r="N50" s="24">
        <v>0.20313943000000001</v>
      </c>
      <c r="O50" s="24">
        <v>0.18810287000000001</v>
      </c>
      <c r="P50" s="24">
        <v>0.17596829999999999</v>
      </c>
      <c r="Q50" s="24">
        <v>0.15769295999999999</v>
      </c>
      <c r="R50" s="24">
        <v>0.14644635</v>
      </c>
      <c r="S50" s="24">
        <v>0.25141220000000003</v>
      </c>
      <c r="T50" s="24">
        <v>0.240645629999999</v>
      </c>
      <c r="U50" s="24">
        <v>0.23443696999999999</v>
      </c>
      <c r="V50" s="24">
        <v>0.2182809</v>
      </c>
      <c r="W50" s="24">
        <v>0.36713405999999998</v>
      </c>
      <c r="X50" s="24">
        <v>0.37404034000000003</v>
      </c>
      <c r="Y50" s="24">
        <v>0.35263619999999996</v>
      </c>
      <c r="Z50" s="24">
        <v>0.31201630000000002</v>
      </c>
      <c r="AA50" s="24">
        <v>0.30468172999999898</v>
      </c>
    </row>
    <row r="51" spans="1:27" x14ac:dyDescent="0.25">
      <c r="A51" s="28" t="s">
        <v>133</v>
      </c>
      <c r="B51" s="28" t="s">
        <v>32</v>
      </c>
      <c r="C51" s="24">
        <v>2188.1707999999999</v>
      </c>
      <c r="D51" s="24">
        <v>1309.0638000000001</v>
      </c>
      <c r="E51" s="24">
        <v>1734.2829999999999</v>
      </c>
      <c r="F51" s="24">
        <v>1744.829</v>
      </c>
      <c r="G51" s="24">
        <v>17795.912</v>
      </c>
      <c r="H51" s="24">
        <v>17035.925999999999</v>
      </c>
      <c r="I51" s="24">
        <v>26961.241999999998</v>
      </c>
      <c r="J51" s="24">
        <v>22264.35</v>
      </c>
      <c r="K51" s="24">
        <v>18501.439999999999</v>
      </c>
      <c r="L51" s="24">
        <v>50216.856</v>
      </c>
      <c r="M51" s="24">
        <v>22440.614000000001</v>
      </c>
      <c r="N51" s="24">
        <v>38955.955999999998</v>
      </c>
      <c r="O51" s="24">
        <v>20695.518</v>
      </c>
      <c r="P51" s="24">
        <v>39485.095999999998</v>
      </c>
      <c r="Q51" s="24">
        <v>16139.509</v>
      </c>
      <c r="R51" s="24">
        <v>12975.259</v>
      </c>
      <c r="S51" s="24">
        <v>19790.306</v>
      </c>
      <c r="T51" s="24">
        <v>21981.284</v>
      </c>
      <c r="U51" s="24">
        <v>0</v>
      </c>
      <c r="V51" s="24">
        <v>0</v>
      </c>
      <c r="W51" s="24">
        <v>0</v>
      </c>
      <c r="X51" s="24">
        <v>0</v>
      </c>
      <c r="Y51" s="24">
        <v>0</v>
      </c>
      <c r="Z51" s="24">
        <v>0</v>
      </c>
      <c r="AA51" s="24">
        <v>0</v>
      </c>
    </row>
    <row r="52" spans="1:27" x14ac:dyDescent="0.25">
      <c r="A52" s="28" t="s">
        <v>133</v>
      </c>
      <c r="B52" s="28" t="s">
        <v>67</v>
      </c>
      <c r="C52" s="24">
        <v>1174.7869663629997</v>
      </c>
      <c r="D52" s="24">
        <v>2526.2283686860001</v>
      </c>
      <c r="E52" s="24">
        <v>1411.9421602340001</v>
      </c>
      <c r="F52" s="24">
        <v>1217.7632563750001</v>
      </c>
      <c r="G52" s="24">
        <v>7991.9468534930002</v>
      </c>
      <c r="H52" s="24">
        <v>13065.980599773002</v>
      </c>
      <c r="I52" s="24">
        <v>23081.401440543003</v>
      </c>
      <c r="J52" s="24">
        <v>21012.897735923001</v>
      </c>
      <c r="K52" s="24">
        <v>11497.273813439</v>
      </c>
      <c r="L52" s="24">
        <v>25716.177687856994</v>
      </c>
      <c r="M52" s="24">
        <v>17238.915872682002</v>
      </c>
      <c r="N52" s="24">
        <v>26965.768405644998</v>
      </c>
      <c r="O52" s="24">
        <v>18810.982885424</v>
      </c>
      <c r="P52" s="24">
        <v>33856.496300089995</v>
      </c>
      <c r="Q52" s="24">
        <v>21263.879963449999</v>
      </c>
      <c r="R52" s="24">
        <v>18679.595304856004</v>
      </c>
      <c r="S52" s="24">
        <v>26410.0304708</v>
      </c>
      <c r="T52" s="24">
        <v>23356.880863748</v>
      </c>
      <c r="U52" s="24">
        <v>45077.118071319994</v>
      </c>
      <c r="V52" s="24">
        <v>62489.218245579992</v>
      </c>
      <c r="W52" s="24">
        <v>46454.731801169997</v>
      </c>
      <c r="X52" s="24">
        <v>57855.145285019993</v>
      </c>
      <c r="Y52" s="24">
        <v>60216.296463629995</v>
      </c>
      <c r="Z52" s="24">
        <v>69617.04359999999</v>
      </c>
      <c r="AA52" s="24">
        <v>73624.802100000001</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230898.32576636298</v>
      </c>
      <c r="D59" s="30">
        <v>179435.95764658597</v>
      </c>
      <c r="E59" s="30">
        <v>181229.15739258402</v>
      </c>
      <c r="F59" s="30">
        <v>127169.249306085</v>
      </c>
      <c r="G59" s="30">
        <v>98250.180030991018</v>
      </c>
      <c r="H59" s="30">
        <v>61763.583538827996</v>
      </c>
      <c r="I59" s="30">
        <v>59323.763578678001</v>
      </c>
      <c r="J59" s="30">
        <v>43278.185701978</v>
      </c>
      <c r="K59" s="30">
        <v>29999.597001251997</v>
      </c>
      <c r="L59" s="30">
        <v>75933.936681577004</v>
      </c>
      <c r="M59" s="30">
        <v>39680.282152676009</v>
      </c>
      <c r="N59" s="30">
        <v>65922.541620226999</v>
      </c>
      <c r="O59" s="30">
        <v>39507.262318954003</v>
      </c>
      <c r="P59" s="30">
        <v>73342.268589154002</v>
      </c>
      <c r="Q59" s="30">
        <v>37403.944795696996</v>
      </c>
      <c r="R59" s="30">
        <v>31655.392944353003</v>
      </c>
      <c r="S59" s="30">
        <v>46200.947417736999</v>
      </c>
      <c r="T59" s="30">
        <v>45338.763128117003</v>
      </c>
      <c r="U59" s="30">
        <v>45077.701544127995</v>
      </c>
      <c r="V59" s="30">
        <v>62489.75337042199</v>
      </c>
      <c r="W59" s="30">
        <v>46455.394323026994</v>
      </c>
      <c r="X59" s="30">
        <v>57855.82886466699</v>
      </c>
      <c r="Y59" s="30">
        <v>60216.928123188998</v>
      </c>
      <c r="Z59" s="30">
        <v>69617.606857141989</v>
      </c>
      <c r="AA59" s="30">
        <v>73625.196394240498</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88501.588000000003</v>
      </c>
      <c r="D64" s="24">
        <v>71639.88245954999</v>
      </c>
      <c r="E64" s="24">
        <v>43752.701582840004</v>
      </c>
      <c r="F64" s="24">
        <v>25753.191902040002</v>
      </c>
      <c r="G64" s="24">
        <v>78114.668964700002</v>
      </c>
      <c r="H64" s="24">
        <v>45231.525131480004</v>
      </c>
      <c r="I64" s="24">
        <v>62385.146981260004</v>
      </c>
      <c r="J64" s="24">
        <v>54464.581611649999</v>
      </c>
      <c r="K64" s="24">
        <v>48530.639360079993</v>
      </c>
      <c r="L64" s="24">
        <v>64283.538189900006</v>
      </c>
      <c r="M64" s="24">
        <v>50034.850590030001</v>
      </c>
      <c r="N64" s="24">
        <v>50727.668050570006</v>
      </c>
      <c r="O64" s="24">
        <v>44725.903897340002</v>
      </c>
      <c r="P64" s="24">
        <v>55940.987683059997</v>
      </c>
      <c r="Q64" s="24">
        <v>35085.917928570001</v>
      </c>
      <c r="R64" s="24">
        <v>31485.110865359999</v>
      </c>
      <c r="S64" s="24">
        <v>0.19937788000000001</v>
      </c>
      <c r="T64" s="24">
        <v>0.18929384999999999</v>
      </c>
      <c r="U64" s="24">
        <v>0.18241147000000002</v>
      </c>
      <c r="V64" s="24">
        <v>0.17060396</v>
      </c>
      <c r="W64" s="24">
        <v>0.2006935</v>
      </c>
      <c r="X64" s="24">
        <v>0.2001066</v>
      </c>
      <c r="Y64" s="24">
        <v>0.19424757000000001</v>
      </c>
      <c r="Z64" s="24">
        <v>0.17290243999999899</v>
      </c>
      <c r="AA64" s="24">
        <v>0.1672669</v>
      </c>
    </row>
    <row r="65" spans="1:27" x14ac:dyDescent="0.25">
      <c r="A65" s="28" t="s">
        <v>134</v>
      </c>
      <c r="B65" s="28" t="s">
        <v>32</v>
      </c>
      <c r="C65" s="24">
        <v>68367.6201</v>
      </c>
      <c r="D65" s="24">
        <v>65476.915999999997</v>
      </c>
      <c r="E65" s="24">
        <v>65268.103999999999</v>
      </c>
      <c r="F65" s="24">
        <v>6969.8710000000001</v>
      </c>
      <c r="G65" s="24">
        <v>11155.451999999999</v>
      </c>
      <c r="H65" s="24">
        <v>6920.3635000000004</v>
      </c>
      <c r="I65" s="24">
        <v>6512.8720000000003</v>
      </c>
      <c r="J65" s="24">
        <v>6499.82</v>
      </c>
      <c r="K65" s="24">
        <v>6122.89</v>
      </c>
      <c r="L65" s="24">
        <v>5981.7629999999999</v>
      </c>
      <c r="M65" s="24">
        <v>5806.15</v>
      </c>
      <c r="N65" s="24">
        <v>7648.8440000000001</v>
      </c>
      <c r="O65" s="24">
        <v>5085.2219999999998</v>
      </c>
      <c r="P65" s="24">
        <v>12812.242</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4554.7525931450009</v>
      </c>
      <c r="D66" s="24">
        <v>2623.3958374999997</v>
      </c>
      <c r="E66" s="24">
        <v>6568.9803121900022</v>
      </c>
      <c r="F66" s="24">
        <v>1474.4751143880003</v>
      </c>
      <c r="G66" s="24">
        <v>11843.581245621997</v>
      </c>
      <c r="H66" s="24">
        <v>7417.2544939900017</v>
      </c>
      <c r="I66" s="24">
        <v>8934.1347620259985</v>
      </c>
      <c r="J66" s="24">
        <v>8614.5487762529992</v>
      </c>
      <c r="K66" s="24">
        <v>6071.7017993120007</v>
      </c>
      <c r="L66" s="24">
        <v>11182.294134726999</v>
      </c>
      <c r="M66" s="24">
        <v>8121.6067878199983</v>
      </c>
      <c r="N66" s="24">
        <v>11345.610052829998</v>
      </c>
      <c r="O66" s="24">
        <v>7810.8761925770013</v>
      </c>
      <c r="P66" s="24">
        <v>14506.590042136999</v>
      </c>
      <c r="Q66" s="24">
        <v>12183.690234939999</v>
      </c>
      <c r="R66" s="24">
        <v>9213.9897838900015</v>
      </c>
      <c r="S66" s="24">
        <v>27072.914639999999</v>
      </c>
      <c r="T66" s="24">
        <v>27021.285311517997</v>
      </c>
      <c r="U66" s="24">
        <v>32255.999496</v>
      </c>
      <c r="V66" s="24">
        <v>36822.917066700997</v>
      </c>
      <c r="W66" s="24">
        <v>32745.825299</v>
      </c>
      <c r="X66" s="24">
        <v>43774.673221345001</v>
      </c>
      <c r="Y66" s="24">
        <v>105270.680458</v>
      </c>
      <c r="Z66" s="24">
        <v>61836.269084</v>
      </c>
      <c r="AA66" s="24">
        <v>59416.464697826996</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161423.960693145</v>
      </c>
      <c r="D73" s="30">
        <v>139740.19429704998</v>
      </c>
      <c r="E73" s="30">
        <v>115589.78589503</v>
      </c>
      <c r="F73" s="30">
        <v>34197.538016428</v>
      </c>
      <c r="G73" s="30">
        <v>101113.70221032201</v>
      </c>
      <c r="H73" s="30">
        <v>59569.143125470007</v>
      </c>
      <c r="I73" s="30">
        <v>77832.153743286006</v>
      </c>
      <c r="J73" s="30">
        <v>69578.950387902994</v>
      </c>
      <c r="K73" s="30">
        <v>60725.231159391995</v>
      </c>
      <c r="L73" s="30">
        <v>81447.595324627007</v>
      </c>
      <c r="M73" s="30">
        <v>63962.607377849999</v>
      </c>
      <c r="N73" s="30">
        <v>69722.122103400005</v>
      </c>
      <c r="O73" s="30">
        <v>57622.002089917005</v>
      </c>
      <c r="P73" s="30">
        <v>83259.819725196998</v>
      </c>
      <c r="Q73" s="30">
        <v>47269.608163509998</v>
      </c>
      <c r="R73" s="30">
        <v>40699.100649250002</v>
      </c>
      <c r="S73" s="30">
        <v>27073.114017879998</v>
      </c>
      <c r="T73" s="30">
        <v>27021.474605367996</v>
      </c>
      <c r="U73" s="30">
        <v>32256.18190747</v>
      </c>
      <c r="V73" s="30">
        <v>36823.087670661</v>
      </c>
      <c r="W73" s="30">
        <v>32746.025992499999</v>
      </c>
      <c r="X73" s="30">
        <v>43774.873327945003</v>
      </c>
      <c r="Y73" s="30">
        <v>105270.87470557001</v>
      </c>
      <c r="Z73" s="30">
        <v>61836.441986439997</v>
      </c>
      <c r="AA73" s="30">
        <v>59416.631964726999</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6.8745050000000002E-2</v>
      </c>
      <c r="E78" s="24">
        <v>9.6339279999999999E-2</v>
      </c>
      <c r="F78" s="24">
        <v>9.1519440000000007E-2</v>
      </c>
      <c r="G78" s="24">
        <v>8.0490309999999995E-2</v>
      </c>
      <c r="H78" s="24">
        <v>7.9703220000000005E-2</v>
      </c>
      <c r="I78" s="24">
        <v>7.713743599999999E-2</v>
      </c>
      <c r="J78" s="24">
        <v>0.11518009999999999</v>
      </c>
      <c r="K78" s="24">
        <v>0.117653539999999</v>
      </c>
      <c r="L78" s="24">
        <v>0.14437012999999999</v>
      </c>
      <c r="M78" s="24">
        <v>0.13582982999999998</v>
      </c>
      <c r="N78" s="24">
        <v>0.15904453000000002</v>
      </c>
      <c r="O78" s="24">
        <v>0.14751196</v>
      </c>
      <c r="P78" s="24">
        <v>0.13580312</v>
      </c>
      <c r="Q78" s="24">
        <v>0.12214169</v>
      </c>
      <c r="R78" s="24">
        <v>0.11295018999999899</v>
      </c>
      <c r="S78" s="24">
        <v>0.15798311000000001</v>
      </c>
      <c r="T78" s="24">
        <v>0.15053430000000001</v>
      </c>
      <c r="U78" s="24">
        <v>0.1512723</v>
      </c>
      <c r="V78" s="24">
        <v>0.13470667</v>
      </c>
      <c r="W78" s="24">
        <v>0.16535648999999902</v>
      </c>
      <c r="X78" s="24">
        <v>0.16668506</v>
      </c>
      <c r="Y78" s="24">
        <v>0.15322098000000001</v>
      </c>
      <c r="Z78" s="24">
        <v>0.14061076</v>
      </c>
      <c r="AA78" s="24">
        <v>0.1339361</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0.15334385699999981</v>
      </c>
      <c r="D80" s="24">
        <v>9.0270546999999993E-2</v>
      </c>
      <c r="E80" s="24">
        <v>30.546816382999999</v>
      </c>
      <c r="F80" s="24">
        <v>0.13368601299999999</v>
      </c>
      <c r="G80" s="24">
        <v>8.9933524999999806E-2</v>
      </c>
      <c r="H80" s="24">
        <v>63.141988682000004</v>
      </c>
      <c r="I80" s="24">
        <v>12.970338107</v>
      </c>
      <c r="J80" s="24">
        <v>104.99303425700001</v>
      </c>
      <c r="K80" s="24">
        <v>34.879612630000004</v>
      </c>
      <c r="L80" s="24">
        <v>386.41231133799994</v>
      </c>
      <c r="M80" s="24">
        <v>260.80573143000004</v>
      </c>
      <c r="N80" s="24">
        <v>1054.0539486499999</v>
      </c>
      <c r="O80" s="24">
        <v>833.12595389800003</v>
      </c>
      <c r="P80" s="24">
        <v>1831.6942874729998</v>
      </c>
      <c r="Q80" s="24">
        <v>1118.1460413100001</v>
      </c>
      <c r="R80" s="24">
        <v>1259.587903114</v>
      </c>
      <c r="S80" s="24">
        <v>1174.37998481</v>
      </c>
      <c r="T80" s="24">
        <v>545.12532843400004</v>
      </c>
      <c r="U80" s="24">
        <v>2846.2934169000005</v>
      </c>
      <c r="V80" s="24">
        <v>2092.24157668</v>
      </c>
      <c r="W80" s="24">
        <v>4051.2244999999998</v>
      </c>
      <c r="X80" s="24">
        <v>5916.9411</v>
      </c>
      <c r="Y80" s="24">
        <v>7766.6866</v>
      </c>
      <c r="Z80" s="24">
        <v>9987.1961999999985</v>
      </c>
      <c r="AA80" s="24">
        <v>8651.8579000000009</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0.15334385699999981</v>
      </c>
      <c r="D87" s="30">
        <v>0.15901559700000001</v>
      </c>
      <c r="E87" s="30">
        <v>30.643155662999998</v>
      </c>
      <c r="F87" s="30">
        <v>0.225205453</v>
      </c>
      <c r="G87" s="30">
        <v>0.1704238349999998</v>
      </c>
      <c r="H87" s="30">
        <v>63.221691902000003</v>
      </c>
      <c r="I87" s="30">
        <v>13.047475542999999</v>
      </c>
      <c r="J87" s="30">
        <v>105.10821435700001</v>
      </c>
      <c r="K87" s="30">
        <v>34.997266170000003</v>
      </c>
      <c r="L87" s="30">
        <v>386.55668146799997</v>
      </c>
      <c r="M87" s="30">
        <v>260.94156126000001</v>
      </c>
      <c r="N87" s="30">
        <v>1054.21299318</v>
      </c>
      <c r="O87" s="30">
        <v>833.27346585800001</v>
      </c>
      <c r="P87" s="30">
        <v>1831.8300905929998</v>
      </c>
      <c r="Q87" s="30">
        <v>1118.2681830000001</v>
      </c>
      <c r="R87" s="30">
        <v>1259.700853304</v>
      </c>
      <c r="S87" s="30">
        <v>1174.53796792</v>
      </c>
      <c r="T87" s="30">
        <v>545.27586273400004</v>
      </c>
      <c r="U87" s="30">
        <v>2846.4446892000005</v>
      </c>
      <c r="V87" s="30">
        <v>2092.37628335</v>
      </c>
      <c r="W87" s="30">
        <v>4051.3898564899996</v>
      </c>
      <c r="X87" s="30">
        <v>5917.1077850600004</v>
      </c>
      <c r="Y87" s="30">
        <v>7766.8398209799998</v>
      </c>
      <c r="Z87" s="30">
        <v>9987.3368107599981</v>
      </c>
      <c r="AA87" s="30">
        <v>8651.9918361</v>
      </c>
    </row>
  </sheetData>
  <sheetProtection algorithmName="SHA-512" hashValue="XzpZpFeLdwRIWtS7KgxiXDKliueusRYgeJajkIh+NXKk7RA4VTWlHPMeHbj10ek6jQl8qGiWipvuCJoPPFiTMw==" saltValue="XgFIyafXwMb4CvmnLfBmhg=="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C68F-26B9-4283-BFBE-6B911785FD7D}">
  <sheetPr codeName="Sheet23">
    <tabColor theme="7" tint="0.39997558519241921"/>
  </sheetPr>
  <dimension ref="A1:AA87"/>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162</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147</v>
      </c>
      <c r="B2" s="17" t="s">
        <v>148</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row>
    <row r="7" spans="1:27" x14ac:dyDescent="0.25">
      <c r="A7" s="28" t="s">
        <v>40</v>
      </c>
      <c r="B7" s="28" t="s">
        <v>72</v>
      </c>
      <c r="C7" s="24">
        <v>0</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row>
    <row r="8" spans="1:27" x14ac:dyDescent="0.25">
      <c r="A8" s="28" t="s">
        <v>40</v>
      </c>
      <c r="B8" s="28" t="s">
        <v>20</v>
      </c>
      <c r="C8" s="24">
        <v>0</v>
      </c>
      <c r="D8" s="24">
        <v>2.781581781071965</v>
      </c>
      <c r="E8" s="24">
        <v>0.56593094411101796</v>
      </c>
      <c r="F8" s="24">
        <v>0.37341152584248516</v>
      </c>
      <c r="G8" s="24">
        <v>5.1580656423658847E-2</v>
      </c>
      <c r="H8" s="24">
        <v>1.644608073716296E-3</v>
      </c>
      <c r="I8" s="24">
        <v>8.8650055631964195E-2</v>
      </c>
      <c r="J8" s="24">
        <v>0.18606733383566501</v>
      </c>
      <c r="K8" s="24">
        <v>3.625012544042111E-2</v>
      </c>
      <c r="L8" s="24">
        <v>0.14751631779032343</v>
      </c>
      <c r="M8" s="24">
        <v>7.4327010911737629E-2</v>
      </c>
      <c r="N8" s="24">
        <v>0.23645608247423694</v>
      </c>
      <c r="O8" s="24">
        <v>8.2820013348097882E-2</v>
      </c>
      <c r="P8" s="24">
        <v>3.1213047271650175E-2</v>
      </c>
      <c r="Q8" s="24">
        <v>0.15652029339659873</v>
      </c>
      <c r="R8" s="24">
        <v>1.5845324477810865E-2</v>
      </c>
      <c r="S8" s="24">
        <v>0.87916358333521594</v>
      </c>
      <c r="T8" s="24">
        <v>1.5516189265529822E-3</v>
      </c>
      <c r="U8" s="24">
        <v>4.4303584144719443E-3</v>
      </c>
      <c r="V8" s="24">
        <v>1.021351859713816E-3</v>
      </c>
      <c r="W8" s="24">
        <v>0.50491600653219892</v>
      </c>
      <c r="X8" s="24">
        <v>9.0691978519990307E-2</v>
      </c>
      <c r="Y8" s="24">
        <v>1.4160130315592677E-2</v>
      </c>
      <c r="Z8" s="24">
        <v>3.2978604674845297E-4</v>
      </c>
      <c r="AA8" s="24">
        <v>8.8505414465701797E-5</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4.4101647908923338</v>
      </c>
      <c r="D10" s="24">
        <v>0.49525757683652072</v>
      </c>
      <c r="E10" s="24">
        <v>0.58965783103350344</v>
      </c>
      <c r="F10" s="24">
        <v>0.38304693373214688</v>
      </c>
      <c r="G10" s="24">
        <v>0.12916128145857267</v>
      </c>
      <c r="H10" s="24">
        <v>5.3847392050344597E-2</v>
      </c>
      <c r="I10" s="24">
        <v>9.2825336060549435E-2</v>
      </c>
      <c r="J10" s="24">
        <v>0.14091275840024783</v>
      </c>
      <c r="K10" s="24">
        <v>7.6359929269426224E-2</v>
      </c>
      <c r="L10" s="24">
        <v>0.10096066559428274</v>
      </c>
      <c r="M10" s="24">
        <v>0.31145204014644862</v>
      </c>
      <c r="N10" s="24">
        <v>0.32633191317311172</v>
      </c>
      <c r="O10" s="24">
        <v>0.48335996162389516</v>
      </c>
      <c r="P10" s="24">
        <v>3.61803628465878E-2</v>
      </c>
      <c r="Q10" s="24">
        <v>3.4221964794673729</v>
      </c>
      <c r="R10" s="24">
        <v>30160.063755737287</v>
      </c>
      <c r="S10" s="24">
        <v>966015.56256540364</v>
      </c>
      <c r="T10" s="24">
        <v>5.8302183241476149E-3</v>
      </c>
      <c r="U10" s="24">
        <v>9.1395894701237455E-3</v>
      </c>
      <c r="V10" s="24">
        <v>9.3914784515953757E-3</v>
      </c>
      <c r="W10" s="24">
        <v>56588.811354110476</v>
      </c>
      <c r="X10" s="24">
        <v>5.1180523757353756E-3</v>
      </c>
      <c r="Y10" s="24">
        <v>296124.05727829249</v>
      </c>
      <c r="Z10" s="24">
        <v>107605.60555034784</v>
      </c>
      <c r="AA10" s="24">
        <v>6.5229638323569049E-4</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2293071.2610870721</v>
      </c>
      <c r="E12" s="24">
        <v>1838972.7730422644</v>
      </c>
      <c r="F12" s="24">
        <v>737914.23084303504</v>
      </c>
      <c r="G12" s="24">
        <v>3742963.5292484043</v>
      </c>
      <c r="H12" s="24">
        <v>6533263.8382225865</v>
      </c>
      <c r="I12" s="24">
        <v>657107.38813584356</v>
      </c>
      <c r="J12" s="24">
        <v>3063740.0428377679</v>
      </c>
      <c r="K12" s="24">
        <v>2091119.6374326095</v>
      </c>
      <c r="L12" s="24">
        <v>613553.43295388785</v>
      </c>
      <c r="M12" s="24">
        <v>54677.107014905669</v>
      </c>
      <c r="N12" s="24">
        <v>3287037.3209024277</v>
      </c>
      <c r="O12" s="24">
        <v>1291910.3353231882</v>
      </c>
      <c r="P12" s="24">
        <v>1.6091259305444676</v>
      </c>
      <c r="Q12" s="24">
        <v>510925.81324418576</v>
      </c>
      <c r="R12" s="24">
        <v>444723.13380026579</v>
      </c>
      <c r="S12" s="24">
        <v>1697661.9605795227</v>
      </c>
      <c r="T12" s="24">
        <v>209330.65813456435</v>
      </c>
      <c r="U12" s="24">
        <v>196065.89342127452</v>
      </c>
      <c r="V12" s="24">
        <v>14028.814233590339</v>
      </c>
      <c r="W12" s="24">
        <v>445763.31164181879</v>
      </c>
      <c r="X12" s="24">
        <v>481784.03023286333</v>
      </c>
      <c r="Y12" s="24">
        <v>102195.79495503075</v>
      </c>
      <c r="Z12" s="24">
        <v>17859.310931687163</v>
      </c>
      <c r="AA12" s="24">
        <v>31127.076481452048</v>
      </c>
    </row>
    <row r="13" spans="1:27" x14ac:dyDescent="0.25">
      <c r="A13" s="28" t="s">
        <v>40</v>
      </c>
      <c r="B13" s="28" t="s">
        <v>69</v>
      </c>
      <c r="C13" s="24">
        <v>659833.52417530376</v>
      </c>
      <c r="D13" s="24">
        <v>0.60407997760960452</v>
      </c>
      <c r="E13" s="24">
        <v>0.80152123880629211</v>
      </c>
      <c r="F13" s="24">
        <v>542822.80706276034</v>
      </c>
      <c r="G13" s="24">
        <v>1.5778391050966698</v>
      </c>
      <c r="H13" s="24">
        <v>1964456.6147119319</v>
      </c>
      <c r="I13" s="24">
        <v>694380.86611418065</v>
      </c>
      <c r="J13" s="24">
        <v>1293056.3820462669</v>
      </c>
      <c r="K13" s="24">
        <v>350557.03313575644</v>
      </c>
      <c r="L13" s="24">
        <v>86842.855255543574</v>
      </c>
      <c r="M13" s="24">
        <v>193320.8077371972</v>
      </c>
      <c r="N13" s="24">
        <v>748962.36733597936</v>
      </c>
      <c r="O13" s="24">
        <v>92474.906661167915</v>
      </c>
      <c r="P13" s="24">
        <v>9.6444339241930854E-2</v>
      </c>
      <c r="Q13" s="24">
        <v>486584.26539349725</v>
      </c>
      <c r="R13" s="24">
        <v>143678.06060851779</v>
      </c>
      <c r="S13" s="24">
        <v>673923.95462414261</v>
      </c>
      <c r="T13" s="24">
        <v>42329.554434695187</v>
      </c>
      <c r="U13" s="24">
        <v>79841.607925050834</v>
      </c>
      <c r="V13" s="24">
        <v>81217.079591904985</v>
      </c>
      <c r="W13" s="24">
        <v>411582.19296260405</v>
      </c>
      <c r="X13" s="24">
        <v>242346.32919621852</v>
      </c>
      <c r="Y13" s="24">
        <v>12274.152302891927</v>
      </c>
      <c r="Z13" s="24">
        <v>3.3666693845096807E-3</v>
      </c>
      <c r="AA13" s="24">
        <v>226.37375159508949</v>
      </c>
    </row>
    <row r="14" spans="1:27" x14ac:dyDescent="0.25">
      <c r="A14" s="28" t="s">
        <v>40</v>
      </c>
      <c r="B14" s="28" t="s">
        <v>36</v>
      </c>
      <c r="C14" s="24">
        <v>11.420755642307141</v>
      </c>
      <c r="D14" s="24">
        <v>1.5276520282572625</v>
      </c>
      <c r="E14" s="24">
        <v>3.6109010277952911</v>
      </c>
      <c r="F14" s="24">
        <v>0.79386309748402162</v>
      </c>
      <c r="G14" s="24">
        <v>254.22672807007314</v>
      </c>
      <c r="H14" s="24">
        <v>2599425.985606242</v>
      </c>
      <c r="I14" s="24">
        <v>188811.62108656485</v>
      </c>
      <c r="J14" s="24">
        <v>703813.39248745271</v>
      </c>
      <c r="K14" s="24">
        <v>0.29522168147940159</v>
      </c>
      <c r="L14" s="24">
        <v>0.17160684062266196</v>
      </c>
      <c r="M14" s="24">
        <v>0.25481543677576229</v>
      </c>
      <c r="N14" s="24">
        <v>421351.0065322484</v>
      </c>
      <c r="O14" s="24">
        <v>1.8310432880200009E-3</v>
      </c>
      <c r="P14" s="24">
        <v>6.010401548025826E-4</v>
      </c>
      <c r="Q14" s="24">
        <v>4.3464849405750827E-4</v>
      </c>
      <c r="R14" s="24">
        <v>7.3703232482303898E-5</v>
      </c>
      <c r="S14" s="24">
        <v>1.4892343679714421E-4</v>
      </c>
      <c r="T14" s="24">
        <v>3.0046968098626888E-4</v>
      </c>
      <c r="U14" s="24">
        <v>7.8951658074394651E-4</v>
      </c>
      <c r="V14" s="24">
        <v>6.452627951045075E-3</v>
      </c>
      <c r="W14" s="24">
        <v>0.23189228983089522</v>
      </c>
      <c r="X14" s="24">
        <v>2614.6438179632455</v>
      </c>
      <c r="Y14" s="24">
        <v>4.0208908882342839E-2</v>
      </c>
      <c r="Z14" s="24">
        <v>32156.223972214812</v>
      </c>
      <c r="AA14" s="24">
        <v>1.5899649908898739E-2</v>
      </c>
    </row>
    <row r="15" spans="1:27" x14ac:dyDescent="0.25">
      <c r="A15" s="28" t="s">
        <v>40</v>
      </c>
      <c r="B15" s="28" t="s">
        <v>74</v>
      </c>
      <c r="C15" s="24">
        <v>0</v>
      </c>
      <c r="D15" s="24">
        <v>0</v>
      </c>
      <c r="E15" s="24">
        <v>0</v>
      </c>
      <c r="F15" s="24">
        <v>37.712716734871243</v>
      </c>
      <c r="G15" s="24">
        <v>4.2101539159085579</v>
      </c>
      <c r="H15" s="24">
        <v>2.3111627175925671</v>
      </c>
      <c r="I15" s="24">
        <v>9.8831232934084277</v>
      </c>
      <c r="J15" s="24">
        <v>5.7399061927016746</v>
      </c>
      <c r="K15" s="24">
        <v>2970030.464103099</v>
      </c>
      <c r="L15" s="24">
        <v>68732.095372473661</v>
      </c>
      <c r="M15" s="24">
        <v>8801.1502253430463</v>
      </c>
      <c r="N15" s="24">
        <v>298908.29257976881</v>
      </c>
      <c r="O15" s="24">
        <v>249650.84273438275</v>
      </c>
      <c r="P15" s="24">
        <v>8.9407269165124675E-2</v>
      </c>
      <c r="Q15" s="24">
        <v>313819.69437802787</v>
      </c>
      <c r="R15" s="24">
        <v>61482.234270771231</v>
      </c>
      <c r="S15" s="24">
        <v>463158.00044026581</v>
      </c>
      <c r="T15" s="24">
        <v>7.122332747575949E-2</v>
      </c>
      <c r="U15" s="24">
        <v>8.3849667741224113E-2</v>
      </c>
      <c r="V15" s="24">
        <v>9.1904844349487647E-2</v>
      </c>
      <c r="W15" s="24">
        <v>995889.0069917728</v>
      </c>
      <c r="X15" s="24">
        <v>0.15742879672517482</v>
      </c>
      <c r="Y15" s="24">
        <v>6.7969820430640898E-2</v>
      </c>
      <c r="Z15" s="24">
        <v>91576.248488105455</v>
      </c>
      <c r="AA15" s="24">
        <v>1.4715105092627319E-3</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659837.93434009468</v>
      </c>
      <c r="D17" s="30">
        <v>2293075.1420064075</v>
      </c>
      <c r="E17" s="30">
        <v>1838974.7301522784</v>
      </c>
      <c r="F17" s="30">
        <v>1280737.7943642549</v>
      </c>
      <c r="G17" s="30">
        <v>3742965.2878294471</v>
      </c>
      <c r="H17" s="30">
        <v>8497720.5084265172</v>
      </c>
      <c r="I17" s="30">
        <v>1351488.4357254161</v>
      </c>
      <c r="J17" s="30">
        <v>4356796.7518641269</v>
      </c>
      <c r="K17" s="30">
        <v>2441676.7831784207</v>
      </c>
      <c r="L17" s="30">
        <v>700396.53668641485</v>
      </c>
      <c r="M17" s="30">
        <v>247998.30053115392</v>
      </c>
      <c r="N17" s="30">
        <v>4036000.2510264027</v>
      </c>
      <c r="O17" s="30">
        <v>1384385.8081643311</v>
      </c>
      <c r="P17" s="30">
        <v>1.7729636799046364</v>
      </c>
      <c r="Q17" s="30">
        <v>997513.65735445591</v>
      </c>
      <c r="R17" s="30">
        <v>618561.27400984534</v>
      </c>
      <c r="S17" s="30">
        <v>3337602.3569326522</v>
      </c>
      <c r="T17" s="30">
        <v>251660.21995109681</v>
      </c>
      <c r="U17" s="30">
        <v>275907.51491627324</v>
      </c>
      <c r="V17" s="30">
        <v>95245.904238325631</v>
      </c>
      <c r="W17" s="30">
        <v>913934.8208745399</v>
      </c>
      <c r="X17" s="30">
        <v>724130.45523911272</v>
      </c>
      <c r="Y17" s="30">
        <v>410594.01869634551</v>
      </c>
      <c r="Z17" s="30">
        <v>125464.92017849043</v>
      </c>
      <c r="AA17" s="30">
        <v>31353.450973848936</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0.59428152495968001</v>
      </c>
      <c r="E22" s="24">
        <v>0.30932022770143197</v>
      </c>
      <c r="F22" s="24">
        <v>1.0359820101469499E-3</v>
      </c>
      <c r="G22" s="24">
        <v>0</v>
      </c>
      <c r="H22" s="24">
        <v>0</v>
      </c>
      <c r="I22" s="24">
        <v>0</v>
      </c>
      <c r="J22" s="24">
        <v>0</v>
      </c>
      <c r="K22" s="24">
        <v>0</v>
      </c>
      <c r="L22" s="24">
        <v>0</v>
      </c>
      <c r="M22" s="24">
        <v>2.3312119292454001E-4</v>
      </c>
      <c r="N22" s="24">
        <v>1.39925683769976E-2</v>
      </c>
      <c r="O22" s="24">
        <v>6.9124108215389999E-3</v>
      </c>
      <c r="P22" s="24">
        <v>8.9932217744459909E-3</v>
      </c>
      <c r="Q22" s="24">
        <v>0.12056930466566401</v>
      </c>
      <c r="R22" s="24">
        <v>1.22908254337116E-2</v>
      </c>
      <c r="S22" s="24">
        <v>0.18916002085910302</v>
      </c>
      <c r="T22" s="24">
        <v>1.07870628892903E-3</v>
      </c>
      <c r="U22" s="24">
        <v>1.33495125929152E-4</v>
      </c>
      <c r="V22" s="24">
        <v>3.7593920735824596E-4</v>
      </c>
      <c r="W22" s="24">
        <v>0.120647157939996</v>
      </c>
      <c r="X22" s="24">
        <v>8.8531229244875997E-2</v>
      </c>
      <c r="Y22" s="24">
        <v>7.9428753018026405E-3</v>
      </c>
      <c r="Z22" s="24">
        <v>3.5866543928799901E-5</v>
      </c>
      <c r="AA22" s="24">
        <v>1.39757824009023E-5</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2.049090453778363</v>
      </c>
      <c r="D24" s="24">
        <v>1.8392235661776231E-2</v>
      </c>
      <c r="E24" s="24">
        <v>0.46892489059352904</v>
      </c>
      <c r="F24" s="24">
        <v>1.004811852277903E-2</v>
      </c>
      <c r="G24" s="24">
        <v>5.5864379839440002E-2</v>
      </c>
      <c r="H24" s="24">
        <v>9.6958822457911507E-3</v>
      </c>
      <c r="I24" s="24">
        <v>2.8075784994146251E-2</v>
      </c>
      <c r="J24" s="24">
        <v>1.5836209099489202E-2</v>
      </c>
      <c r="K24" s="24">
        <v>2.498471949501219E-2</v>
      </c>
      <c r="L24" s="24">
        <v>2.5149973278596319E-2</v>
      </c>
      <c r="M24" s="24">
        <v>2.5177291454195481E-2</v>
      </c>
      <c r="N24" s="24">
        <v>9.2067051127825178E-2</v>
      </c>
      <c r="O24" s="24">
        <v>5.2172194722114396E-3</v>
      </c>
      <c r="P24" s="24">
        <v>6.2863984443542508E-3</v>
      </c>
      <c r="Q24" s="24">
        <v>2.9154291488997601</v>
      </c>
      <c r="R24" s="24">
        <v>30159.935540248851</v>
      </c>
      <c r="S24" s="24">
        <v>871292.73990585038</v>
      </c>
      <c r="T24" s="24">
        <v>2.0436514330823678E-3</v>
      </c>
      <c r="U24" s="24">
        <v>3.0973719134617501E-3</v>
      </c>
      <c r="V24" s="24">
        <v>2.6146576725013899E-3</v>
      </c>
      <c r="W24" s="24">
        <v>20231.137101269276</v>
      </c>
      <c r="X24" s="24">
        <v>2.5913026561079498E-3</v>
      </c>
      <c r="Y24" s="24">
        <v>135660.41001943269</v>
      </c>
      <c r="Z24" s="24">
        <v>0.45552034470254293</v>
      </c>
      <c r="AA24" s="24">
        <v>1.8243349281337241E-4</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748763.82555525354</v>
      </c>
      <c r="E26" s="24">
        <v>1477786.2316557441</v>
      </c>
      <c r="F26" s="24">
        <v>484409.73989569535</v>
      </c>
      <c r="G26" s="24">
        <v>1085450.2546678262</v>
      </c>
      <c r="H26" s="24">
        <v>719947.61304103606</v>
      </c>
      <c r="I26" s="24">
        <v>0.14136262437226141</v>
      </c>
      <c r="J26" s="24">
        <v>1019583.0224697484</v>
      </c>
      <c r="K26" s="24">
        <v>1577893.6462066409</v>
      </c>
      <c r="L26" s="24">
        <v>267094.49299343827</v>
      </c>
      <c r="M26" s="24">
        <v>0.4513009403004577</v>
      </c>
      <c r="N26" s="24">
        <v>1399081.5181733172</v>
      </c>
      <c r="O26" s="24">
        <v>0.20822408117586536</v>
      </c>
      <c r="P26" s="24">
        <v>6.8867906152267927E-2</v>
      </c>
      <c r="Q26" s="24">
        <v>2.0116860068835836</v>
      </c>
      <c r="R26" s="24">
        <v>0.13416479944168108</v>
      </c>
      <c r="S26" s="24">
        <v>37086.191728646423</v>
      </c>
      <c r="T26" s="24">
        <v>1.4249150420178085</v>
      </c>
      <c r="U26" s="24">
        <v>34026.950750973258</v>
      </c>
      <c r="V26" s="24">
        <v>1.27514516505089</v>
      </c>
      <c r="W26" s="24">
        <v>418943.2745074851</v>
      </c>
      <c r="X26" s="24">
        <v>52283.256641265529</v>
      </c>
      <c r="Y26" s="24">
        <v>9.8753283691853898E-3</v>
      </c>
      <c r="Z26" s="24">
        <v>2.2788615294995151E-2</v>
      </c>
      <c r="AA26" s="24">
        <v>6136.8972234018274</v>
      </c>
    </row>
    <row r="27" spans="1:27" x14ac:dyDescent="0.25">
      <c r="A27" s="28" t="s">
        <v>131</v>
      </c>
      <c r="B27" s="28" t="s">
        <v>69</v>
      </c>
      <c r="C27" s="24">
        <v>659824.94572908676</v>
      </c>
      <c r="D27" s="24">
        <v>7.3240312347878755E-2</v>
      </c>
      <c r="E27" s="24">
        <v>0.19165417122026396</v>
      </c>
      <c r="F27" s="24">
        <v>542821.30156273535</v>
      </c>
      <c r="G27" s="24">
        <v>0.39452030255524584</v>
      </c>
      <c r="H27" s="24">
        <v>1185903.5729786681</v>
      </c>
      <c r="I27" s="24">
        <v>361947.76720348175</v>
      </c>
      <c r="J27" s="24">
        <v>893571.53033312631</v>
      </c>
      <c r="K27" s="24">
        <v>350556.91599367285</v>
      </c>
      <c r="L27" s="24">
        <v>6.298928549244226E-2</v>
      </c>
      <c r="M27" s="24">
        <v>7.4862804291535084E-3</v>
      </c>
      <c r="N27" s="24">
        <v>318773.46825293446</v>
      </c>
      <c r="O27" s="24">
        <v>84452.887689988202</v>
      </c>
      <c r="P27" s="24">
        <v>7.9337329305916485E-2</v>
      </c>
      <c r="Q27" s="24">
        <v>95667.996181387323</v>
      </c>
      <c r="R27" s="24">
        <v>0.7356497436305236</v>
      </c>
      <c r="S27" s="24">
        <v>590303.23618298059</v>
      </c>
      <c r="T27" s="24">
        <v>42329.486521273662</v>
      </c>
      <c r="U27" s="24">
        <v>63053.799083572565</v>
      </c>
      <c r="V27" s="24">
        <v>17478.072710460448</v>
      </c>
      <c r="W27" s="24">
        <v>21488.308038942221</v>
      </c>
      <c r="X27" s="24">
        <v>134019.90139891359</v>
      </c>
      <c r="Y27" s="24">
        <v>8.5038142942756939E-2</v>
      </c>
      <c r="Z27" s="24">
        <v>4.8872228085223429E-4</v>
      </c>
      <c r="AA27" s="24">
        <v>9.9297284610231212E-3</v>
      </c>
    </row>
    <row r="28" spans="1:27" x14ac:dyDescent="0.25">
      <c r="A28" s="28" t="s">
        <v>131</v>
      </c>
      <c r="B28" s="28" t="s">
        <v>36</v>
      </c>
      <c r="C28" s="24">
        <v>6.510684454617901</v>
      </c>
      <c r="D28" s="24">
        <v>0.40506560815276155</v>
      </c>
      <c r="E28" s="24">
        <v>3.2394065098958831</v>
      </c>
      <c r="F28" s="24">
        <v>0.14696063841157056</v>
      </c>
      <c r="G28" s="24">
        <v>253.74496089246011</v>
      </c>
      <c r="H28" s="24">
        <v>53.55552871690228</v>
      </c>
      <c r="I28" s="24">
        <v>28.660158334723729</v>
      </c>
      <c r="J28" s="24">
        <v>0.39343024383045289</v>
      </c>
      <c r="K28" s="24">
        <v>0.1649388458131566</v>
      </c>
      <c r="L28" s="24">
        <v>0.12525719734395882</v>
      </c>
      <c r="M28" s="24">
        <v>0.23243029555151312</v>
      </c>
      <c r="N28" s="24">
        <v>421351.00020677154</v>
      </c>
      <c r="O28" s="24">
        <v>1.118031247607669E-3</v>
      </c>
      <c r="P28" s="24">
        <v>4.0283081315582362E-4</v>
      </c>
      <c r="Q28" s="24">
        <v>3.9402711396473508E-4</v>
      </c>
      <c r="R28" s="24">
        <v>7.3703232482303898E-5</v>
      </c>
      <c r="S28" s="24">
        <v>1.4892343679714421E-4</v>
      </c>
      <c r="T28" s="24">
        <v>1.9040607137121529E-4</v>
      </c>
      <c r="U28" s="24">
        <v>4.2596264066562423E-4</v>
      </c>
      <c r="V28" s="24">
        <v>2.2719296540008901E-3</v>
      </c>
      <c r="W28" s="24">
        <v>0.18059879350544378</v>
      </c>
      <c r="X28" s="24">
        <v>2614.6215795544117</v>
      </c>
      <c r="Y28" s="24">
        <v>2.8284039990992795E-2</v>
      </c>
      <c r="Z28" s="24">
        <v>32156.210946342122</v>
      </c>
      <c r="AA28" s="24">
        <v>7.4839179192704303E-3</v>
      </c>
    </row>
    <row r="29" spans="1:27" x14ac:dyDescent="0.25">
      <c r="A29" s="28" t="s">
        <v>131</v>
      </c>
      <c r="B29" s="28" t="s">
        <v>74</v>
      </c>
      <c r="C29" s="24">
        <v>0</v>
      </c>
      <c r="D29" s="24">
        <v>0</v>
      </c>
      <c r="E29" s="24">
        <v>0</v>
      </c>
      <c r="F29" s="24">
        <v>20.824083275795992</v>
      </c>
      <c r="G29" s="24">
        <v>2.5111142561896802</v>
      </c>
      <c r="H29" s="24">
        <v>1.5478589617965952</v>
      </c>
      <c r="I29" s="24">
        <v>1.3107772324308498</v>
      </c>
      <c r="J29" s="24">
        <v>0.77988111577145802</v>
      </c>
      <c r="K29" s="24">
        <v>2970029.98665888</v>
      </c>
      <c r="L29" s="24">
        <v>3.3195984349032905E-2</v>
      </c>
      <c r="M29" s="24">
        <v>2.4245909480780488E-2</v>
      </c>
      <c r="N29" s="24">
        <v>5.3953679104413649E-2</v>
      </c>
      <c r="O29" s="24">
        <v>2.1287575768238556E-2</v>
      </c>
      <c r="P29" s="24">
        <v>1.2488997903128574E-2</v>
      </c>
      <c r="Q29" s="24">
        <v>203948.21256510669</v>
      </c>
      <c r="R29" s="24">
        <v>0.49829366496326083</v>
      </c>
      <c r="S29" s="24">
        <v>7.5812350825919375E-2</v>
      </c>
      <c r="T29" s="24">
        <v>1.3312965393167887E-2</v>
      </c>
      <c r="U29" s="24">
        <v>2.1202093199528409E-2</v>
      </c>
      <c r="V29" s="24">
        <v>2.4081808650247026E-2</v>
      </c>
      <c r="W29" s="24">
        <v>0.13052012994476667</v>
      </c>
      <c r="X29" s="24">
        <v>2.3895201073015633E-2</v>
      </c>
      <c r="Y29" s="24">
        <v>1.2068339784515058E-2</v>
      </c>
      <c r="Z29" s="24">
        <v>74815.629978506899</v>
      </c>
      <c r="AA29" s="24">
        <v>1.0649534339185468E-4</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659826.99481954053</v>
      </c>
      <c r="D31" s="30">
        <v>748764.51146932656</v>
      </c>
      <c r="E31" s="30">
        <v>1477787.2015550337</v>
      </c>
      <c r="F31" s="30">
        <v>1027231.0525425312</v>
      </c>
      <c r="G31" s="30">
        <v>1085450.7050525085</v>
      </c>
      <c r="H31" s="30">
        <v>1905851.1957155864</v>
      </c>
      <c r="I31" s="30">
        <v>361947.93664189114</v>
      </c>
      <c r="J31" s="30">
        <v>1913154.5686390838</v>
      </c>
      <c r="K31" s="30">
        <v>1928450.5871850331</v>
      </c>
      <c r="L31" s="30">
        <v>267094.58113269706</v>
      </c>
      <c r="M31" s="30">
        <v>0.48419763337673122</v>
      </c>
      <c r="N31" s="30">
        <v>1717855.0924858712</v>
      </c>
      <c r="O31" s="30">
        <v>84453.108043699671</v>
      </c>
      <c r="P31" s="30">
        <v>0.16348485567698468</v>
      </c>
      <c r="Q31" s="30">
        <v>95673.043865847765</v>
      </c>
      <c r="R31" s="30">
        <v>30160.817645617357</v>
      </c>
      <c r="S31" s="30">
        <v>1498682.3569774982</v>
      </c>
      <c r="T31" s="30">
        <v>42330.914558673401</v>
      </c>
      <c r="U31" s="30">
        <v>97080.753065412864</v>
      </c>
      <c r="V31" s="30">
        <v>17479.35084622238</v>
      </c>
      <c r="W31" s="30">
        <v>460662.84029485454</v>
      </c>
      <c r="X31" s="30">
        <v>186303.24916271103</v>
      </c>
      <c r="Y31" s="30">
        <v>135660.5128757793</v>
      </c>
      <c r="Z31" s="30">
        <v>0.4788335488223191</v>
      </c>
      <c r="AA31" s="30">
        <v>6136.9073495395642</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0.53951411264797</v>
      </c>
      <c r="E36" s="24">
        <v>1.7617587704080499E-2</v>
      </c>
      <c r="F36" s="24">
        <v>0.13713832845454202</v>
      </c>
      <c r="G36" s="24">
        <v>5.5143725795410003E-4</v>
      </c>
      <c r="H36" s="24">
        <v>2.4095171683218301E-4</v>
      </c>
      <c r="I36" s="24">
        <v>3.7742775090278304E-4</v>
      </c>
      <c r="J36" s="24">
        <v>4.5879783055391997E-2</v>
      </c>
      <c r="K36" s="24">
        <v>6.4767797184850492E-4</v>
      </c>
      <c r="L36" s="24">
        <v>5.6302480437391499E-4</v>
      </c>
      <c r="M36" s="24">
        <v>7.3199164467681099E-2</v>
      </c>
      <c r="N36" s="24">
        <v>1.44351512188284E-3</v>
      </c>
      <c r="O36" s="24">
        <v>7.3215353825150598E-2</v>
      </c>
      <c r="P36" s="24">
        <v>1.78447522951458E-4</v>
      </c>
      <c r="Q36" s="24">
        <v>4.03415146443978E-4</v>
      </c>
      <c r="R36" s="24">
        <v>2.72962960293756E-3</v>
      </c>
      <c r="S36" s="24">
        <v>0.130720170557834</v>
      </c>
      <c r="T36" s="24">
        <v>3.5460587535424002E-5</v>
      </c>
      <c r="U36" s="24">
        <v>2.0171683133673199E-4</v>
      </c>
      <c r="V36" s="24">
        <v>1.90420219984219E-4</v>
      </c>
      <c r="W36" s="24">
        <v>2.5569913490423899E-2</v>
      </c>
      <c r="X36" s="24">
        <v>4.4129517176814595E-4</v>
      </c>
      <c r="Y36" s="24">
        <v>1.7896507746757402E-5</v>
      </c>
      <c r="Z36" s="24">
        <v>1.8856258288252E-5</v>
      </c>
      <c r="AA36" s="24">
        <v>4.2331602245171998E-5</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0.57540232259832003</v>
      </c>
      <c r="D38" s="24">
        <v>2.3473552878367103E-2</v>
      </c>
      <c r="E38" s="24">
        <v>2.99301835798872E-2</v>
      </c>
      <c r="F38" s="24">
        <v>0.31563759258075402</v>
      </c>
      <c r="G38" s="24">
        <v>3.0039939477095497E-3</v>
      </c>
      <c r="H38" s="24">
        <v>2.4093675404909098E-3</v>
      </c>
      <c r="I38" s="24">
        <v>2.6990305917600002E-3</v>
      </c>
      <c r="J38" s="24">
        <v>6.3680333655527901E-2</v>
      </c>
      <c r="K38" s="24">
        <v>2.7124084110827498E-3</v>
      </c>
      <c r="L38" s="24">
        <v>2.9559700360116199E-3</v>
      </c>
      <c r="M38" s="24">
        <v>0.240040214257698</v>
      </c>
      <c r="N38" s="24">
        <v>2.7042541587287499E-3</v>
      </c>
      <c r="O38" s="24">
        <v>0.40045730990720396</v>
      </c>
      <c r="P38" s="24">
        <v>2.8188893131956003E-3</v>
      </c>
      <c r="Q38" s="24">
        <v>2.1865255702603198E-3</v>
      </c>
      <c r="R38" s="24">
        <v>8.7238508261294395E-2</v>
      </c>
      <c r="S38" s="24">
        <v>0.65629793234445</v>
      </c>
      <c r="T38" s="24">
        <v>6.8867297185464904E-4</v>
      </c>
      <c r="U38" s="24">
        <v>8.9204775437434498E-4</v>
      </c>
      <c r="V38" s="24">
        <v>6.0960504087036508E-4</v>
      </c>
      <c r="W38" s="24">
        <v>6.8642632448168096E-4</v>
      </c>
      <c r="X38" s="24">
        <v>5.2353117385127304E-4</v>
      </c>
      <c r="Y38" s="24">
        <v>3.5710009726236901E-4</v>
      </c>
      <c r="Z38" s="24">
        <v>2.3472602630848798E-4</v>
      </c>
      <c r="AA38" s="24">
        <v>1.7506729132181901E-4</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1289237.1721152843</v>
      </c>
      <c r="E40" s="24">
        <v>1.7828987809237067</v>
      </c>
      <c r="F40" s="24">
        <v>67973.619755620719</v>
      </c>
      <c r="G40" s="24">
        <v>2259334.0524473595</v>
      </c>
      <c r="H40" s="24">
        <v>3275094.6351020513</v>
      </c>
      <c r="I40" s="24">
        <v>25613.963867128758</v>
      </c>
      <c r="J40" s="24">
        <v>902605.19154741336</v>
      </c>
      <c r="K40" s="24">
        <v>100391.83633251388</v>
      </c>
      <c r="L40" s="24">
        <v>0.20926971168627956</v>
      </c>
      <c r="M40" s="24">
        <v>54676.428229917183</v>
      </c>
      <c r="N40" s="24">
        <v>915112.75270185363</v>
      </c>
      <c r="O40" s="24">
        <v>646421.69534616324</v>
      </c>
      <c r="P40" s="24">
        <v>0.99727331067448421</v>
      </c>
      <c r="Q40" s="24">
        <v>446654.85386969993</v>
      </c>
      <c r="R40" s="24">
        <v>444722.55185430095</v>
      </c>
      <c r="S40" s="24">
        <v>780281.30031144328</v>
      </c>
      <c r="T40" s="24">
        <v>2.1894896327052847E-2</v>
      </c>
      <c r="U40" s="24">
        <v>3.4074489679997148E-2</v>
      </c>
      <c r="V40" s="24">
        <v>2.1282643132078942E-2</v>
      </c>
      <c r="W40" s="24">
        <v>5786.195066080154</v>
      </c>
      <c r="X40" s="24">
        <v>124361.17351643762</v>
      </c>
      <c r="Y40" s="24">
        <v>82065.940174289441</v>
      </c>
      <c r="Z40" s="24">
        <v>5.3686933452375483E-2</v>
      </c>
      <c r="AA40" s="24">
        <v>22147.882424320058</v>
      </c>
    </row>
    <row r="41" spans="1:27" x14ac:dyDescent="0.25">
      <c r="A41" s="28" t="s">
        <v>132</v>
      </c>
      <c r="B41" s="28" t="s">
        <v>69</v>
      </c>
      <c r="C41" s="24">
        <v>3.8861392779921466</v>
      </c>
      <c r="D41" s="24">
        <v>4.7892101206740777E-2</v>
      </c>
      <c r="E41" s="24">
        <v>0.17152789770256133</v>
      </c>
      <c r="F41" s="24">
        <v>0.56870262307620556</v>
      </c>
      <c r="G41" s="24">
        <v>0.35244331738762796</v>
      </c>
      <c r="H41" s="24">
        <v>544111.62556908408</v>
      </c>
      <c r="I41" s="24">
        <v>8.1566246783048316E-2</v>
      </c>
      <c r="J41" s="24">
        <v>369115.36892276496</v>
      </c>
      <c r="K41" s="24">
        <v>6.7716985596872017E-2</v>
      </c>
      <c r="L41" s="24">
        <v>78106.821161212458</v>
      </c>
      <c r="M41" s="24">
        <v>193320.77645754346</v>
      </c>
      <c r="N41" s="24">
        <v>233943.28362231265</v>
      </c>
      <c r="O41" s="24">
        <v>0.15619073316641263</v>
      </c>
      <c r="P41" s="24">
        <v>3.3503445553962883E-3</v>
      </c>
      <c r="Q41" s="24">
        <v>128022.71877307283</v>
      </c>
      <c r="R41" s="24">
        <v>2.0795987648230627E-2</v>
      </c>
      <c r="S41" s="24">
        <v>0.34721423584291983</v>
      </c>
      <c r="T41" s="24">
        <v>5.2602594212754983E-2</v>
      </c>
      <c r="U41" s="24">
        <v>0.29834765888083675</v>
      </c>
      <c r="V41" s="24">
        <v>63738.982886366262</v>
      </c>
      <c r="W41" s="24">
        <v>244506.64023866662</v>
      </c>
      <c r="X41" s="24">
        <v>105034.2597769608</v>
      </c>
      <c r="Y41" s="24">
        <v>2.2378935501485876E-3</v>
      </c>
      <c r="Z41" s="24">
        <v>1.8372346476006843E-3</v>
      </c>
      <c r="AA41" s="24">
        <v>5.0703905375699349E-3</v>
      </c>
    </row>
    <row r="42" spans="1:27" x14ac:dyDescent="0.25">
      <c r="A42" s="28" t="s">
        <v>132</v>
      </c>
      <c r="B42" s="28" t="s">
        <v>36</v>
      </c>
      <c r="C42" s="24">
        <v>1.20239344288814</v>
      </c>
      <c r="D42" s="24">
        <v>9.4256105325359996E-2</v>
      </c>
      <c r="E42" s="24">
        <v>0.172493021830224</v>
      </c>
      <c r="F42" s="24">
        <v>0.38450341458029996</v>
      </c>
      <c r="G42" s="24">
        <v>0.157154919963889</v>
      </c>
      <c r="H42" s="24">
        <v>1384998.26129091</v>
      </c>
      <c r="I42" s="24">
        <v>0.11592208113555899</v>
      </c>
      <c r="J42" s="24">
        <v>703806.71027390391</v>
      </c>
      <c r="K42" s="24">
        <v>4.90342304803724E-2</v>
      </c>
      <c r="L42" s="24">
        <v>1.6882705709337E-2</v>
      </c>
      <c r="M42" s="24">
        <v>6.1597543550411899E-3</v>
      </c>
      <c r="N42" s="24">
        <v>3.5990507747630401E-3</v>
      </c>
      <c r="O42" s="24">
        <v>2.8154991726360001E-4</v>
      </c>
      <c r="P42" s="24">
        <v>6.5154274920305996E-5</v>
      </c>
      <c r="Q42" s="24">
        <v>0</v>
      </c>
      <c r="R42" s="24">
        <v>0</v>
      </c>
      <c r="S42" s="24">
        <v>0</v>
      </c>
      <c r="T42" s="24">
        <v>3.5769356694532603E-5</v>
      </c>
      <c r="U42" s="24">
        <v>1.0795521337731501E-4</v>
      </c>
      <c r="V42" s="24">
        <v>4.8913233842308099E-4</v>
      </c>
      <c r="W42" s="24">
        <v>1.1285004732091901E-2</v>
      </c>
      <c r="X42" s="24">
        <v>8.8969852576710005E-3</v>
      </c>
      <c r="Y42" s="24">
        <v>6.3620471199041793E-4</v>
      </c>
      <c r="Z42" s="24">
        <v>3.2200752492349302E-3</v>
      </c>
      <c r="AA42" s="24">
        <v>1.3089468517472999E-3</v>
      </c>
    </row>
    <row r="43" spans="1:27" x14ac:dyDescent="0.25">
      <c r="A43" s="28" t="s">
        <v>132</v>
      </c>
      <c r="B43" s="28" t="s">
        <v>74</v>
      </c>
      <c r="C43" s="24">
        <v>0</v>
      </c>
      <c r="D43" s="24">
        <v>0</v>
      </c>
      <c r="E43" s="24">
        <v>0</v>
      </c>
      <c r="F43" s="24">
        <v>4.3954285972653198</v>
      </c>
      <c r="G43" s="24">
        <v>0.69542263932623993</v>
      </c>
      <c r="H43" s="24">
        <v>4.9341806451319199E-2</v>
      </c>
      <c r="I43" s="24">
        <v>3.126242189872E-2</v>
      </c>
      <c r="J43" s="24">
        <v>1.8175507896593499</v>
      </c>
      <c r="K43" s="24">
        <v>3.5833208361642596E-2</v>
      </c>
      <c r="L43" s="24">
        <v>6.3810886092330002E-2</v>
      </c>
      <c r="M43" s="24">
        <v>24.837619507725201</v>
      </c>
      <c r="N43" s="24">
        <v>0.17823405370099998</v>
      </c>
      <c r="O43" s="24">
        <v>249650.655697471</v>
      </c>
      <c r="P43" s="24">
        <v>2.2170300334290002E-2</v>
      </c>
      <c r="Q43" s="24">
        <v>8.7962392855060009E-2</v>
      </c>
      <c r="R43" s="24">
        <v>61481.610262656002</v>
      </c>
      <c r="S43" s="24">
        <v>106617.19337604601</v>
      </c>
      <c r="T43" s="24">
        <v>3.6768217078574999E-3</v>
      </c>
      <c r="U43" s="24">
        <v>8.9934670707335993E-3</v>
      </c>
      <c r="V43" s="24">
        <v>5.1207812974997198E-3</v>
      </c>
      <c r="W43" s="24">
        <v>605167.76488075196</v>
      </c>
      <c r="X43" s="24">
        <v>1.1957102046563299E-2</v>
      </c>
      <c r="Y43" s="24">
        <v>7.2563344256368004E-5</v>
      </c>
      <c r="Z43" s="24">
        <v>1.8383592297188699E-4</v>
      </c>
      <c r="AA43" s="24">
        <v>5.3305831948356003E-5</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4.4615416005904667</v>
      </c>
      <c r="D45" s="30">
        <v>1289237.7829950508</v>
      </c>
      <c r="E45" s="30">
        <v>2.0019744499102359</v>
      </c>
      <c r="F45" s="30">
        <v>67974.641234164825</v>
      </c>
      <c r="G45" s="30">
        <v>2259334.408446108</v>
      </c>
      <c r="H45" s="30">
        <v>3819206.2633214546</v>
      </c>
      <c r="I45" s="30">
        <v>25614.048509833883</v>
      </c>
      <c r="J45" s="30">
        <v>1271720.6700302949</v>
      </c>
      <c r="K45" s="30">
        <v>100391.90740958585</v>
      </c>
      <c r="L45" s="30">
        <v>78107.033949918987</v>
      </c>
      <c r="M45" s="30">
        <v>247997.51792683935</v>
      </c>
      <c r="N45" s="30">
        <v>1149056.0404719356</v>
      </c>
      <c r="O45" s="30">
        <v>646422.32520956011</v>
      </c>
      <c r="P45" s="30">
        <v>1.0036209920660275</v>
      </c>
      <c r="Q45" s="30">
        <v>574677.57523271348</v>
      </c>
      <c r="R45" s="30">
        <v>444722.66261842643</v>
      </c>
      <c r="S45" s="30">
        <v>780282.43454378203</v>
      </c>
      <c r="T45" s="30">
        <v>7.5221624099197901E-2</v>
      </c>
      <c r="U45" s="30">
        <v>0.333515913146545</v>
      </c>
      <c r="V45" s="30">
        <v>63739.004969034657</v>
      </c>
      <c r="W45" s="30">
        <v>250292.86156108658</v>
      </c>
      <c r="X45" s="30">
        <v>229395.43425822476</v>
      </c>
      <c r="Y45" s="30">
        <v>82065.942787179592</v>
      </c>
      <c r="Z45" s="30">
        <v>5.5777750384572902E-2</v>
      </c>
      <c r="AA45" s="30">
        <v>22147.887712109488</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0</v>
      </c>
      <c r="G49" s="24">
        <v>0</v>
      </c>
      <c r="H49" s="24">
        <v>0</v>
      </c>
      <c r="I49" s="24">
        <v>0</v>
      </c>
      <c r="J49" s="24">
        <v>0</v>
      </c>
      <c r="K49" s="24">
        <v>0</v>
      </c>
      <c r="L49" s="24">
        <v>0</v>
      </c>
      <c r="M49" s="24">
        <v>0</v>
      </c>
      <c r="N49" s="24">
        <v>0</v>
      </c>
      <c r="O49" s="24">
        <v>0</v>
      </c>
      <c r="P49" s="24">
        <v>0</v>
      </c>
      <c r="Q49" s="24">
        <v>0</v>
      </c>
      <c r="R49" s="24">
        <v>0</v>
      </c>
      <c r="S49" s="24">
        <v>0</v>
      </c>
      <c r="T49" s="24">
        <v>0</v>
      </c>
      <c r="U49" s="24">
        <v>0</v>
      </c>
      <c r="V49" s="24">
        <v>0</v>
      </c>
      <c r="W49" s="24">
        <v>0</v>
      </c>
      <c r="X49" s="24">
        <v>0</v>
      </c>
      <c r="Y49" s="24">
        <v>0</v>
      </c>
      <c r="Z49" s="24">
        <v>0</v>
      </c>
      <c r="AA49" s="24">
        <v>0</v>
      </c>
    </row>
    <row r="50" spans="1:27" x14ac:dyDescent="0.25">
      <c r="A50" s="28" t="s">
        <v>133</v>
      </c>
      <c r="B50" s="28" t="s">
        <v>20</v>
      </c>
      <c r="C50" s="24">
        <v>0</v>
      </c>
      <c r="D50" s="24">
        <v>0.76588466563660595</v>
      </c>
      <c r="E50" s="24">
        <v>3.2693177400544798E-3</v>
      </c>
      <c r="F50" s="24">
        <v>0.18822430980500701</v>
      </c>
      <c r="G50" s="24">
        <v>2.53433955319847E-4</v>
      </c>
      <c r="H50" s="24">
        <v>2.4657637573295899E-4</v>
      </c>
      <c r="I50" s="24">
        <v>8.1705037499880007E-2</v>
      </c>
      <c r="J50" s="24">
        <v>4.2661146947023599E-4</v>
      </c>
      <c r="K50" s="24">
        <v>2.0806227719208001E-3</v>
      </c>
      <c r="L50" s="24">
        <v>4.4268006705139903E-2</v>
      </c>
      <c r="M50" s="24">
        <v>1.69036928253815E-4</v>
      </c>
      <c r="N50" s="24">
        <v>7.9685939177137996E-2</v>
      </c>
      <c r="O50" s="24">
        <v>8.6965984073699993E-4</v>
      </c>
      <c r="P50" s="24">
        <v>4.8763444579395001E-4</v>
      </c>
      <c r="Q50" s="24">
        <v>7.3220511035767191E-5</v>
      </c>
      <c r="R50" s="24">
        <v>1.2967555610699999E-4</v>
      </c>
      <c r="S50" s="24">
        <v>0.26207957921837999</v>
      </c>
      <c r="T50" s="24">
        <v>2.2971988536256199E-4</v>
      </c>
      <c r="U50" s="24">
        <v>1.86596716817494E-3</v>
      </c>
      <c r="V50" s="24">
        <v>1.9879086333570101E-4</v>
      </c>
      <c r="W50" s="24">
        <v>0.24008758604209798</v>
      </c>
      <c r="X50" s="24">
        <v>1.0217497289219E-3</v>
      </c>
      <c r="Y50" s="24">
        <v>7.5810233585339899E-4</v>
      </c>
      <c r="Z50" s="24">
        <v>6.6855996080723501E-5</v>
      </c>
      <c r="AA50" s="24">
        <v>1.0984836713138799E-5</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0.58052006012183199</v>
      </c>
      <c r="D52" s="24">
        <v>0.434811299691579</v>
      </c>
      <c r="E52" s="24">
        <v>1.44279527319048E-3</v>
      </c>
      <c r="F52" s="24">
        <v>2.7754213321726498E-3</v>
      </c>
      <c r="G52" s="24">
        <v>2.1782952861771E-3</v>
      </c>
      <c r="H52" s="24">
        <v>1.7575781516582401E-3</v>
      </c>
      <c r="I52" s="24">
        <v>2.3133472987381899E-3</v>
      </c>
      <c r="J52" s="24">
        <v>2.5950379248458398E-3</v>
      </c>
      <c r="K52" s="24">
        <v>2.6518896416777901E-3</v>
      </c>
      <c r="L52" s="24">
        <v>2.9044938148535099E-3</v>
      </c>
      <c r="M52" s="24">
        <v>3.6545172907737201E-3</v>
      </c>
      <c r="N52" s="24">
        <v>4.81970560570728E-2</v>
      </c>
      <c r="O52" s="24">
        <v>7.0193677564232004E-2</v>
      </c>
      <c r="P52" s="24">
        <v>4.5528350565523503E-3</v>
      </c>
      <c r="Q52" s="24">
        <v>2.7030762605481901E-2</v>
      </c>
      <c r="R52" s="24">
        <v>3.2755135552631702E-2</v>
      </c>
      <c r="S52" s="24">
        <v>1.2396352705109801</v>
      </c>
      <c r="T52" s="24">
        <v>1.0950412079529801E-3</v>
      </c>
      <c r="U52" s="24">
        <v>1.75832875212716E-3</v>
      </c>
      <c r="V52" s="24">
        <v>2.19740456731419E-3</v>
      </c>
      <c r="W52" s="24">
        <v>0.95362298953592994</v>
      </c>
      <c r="X52" s="24">
        <v>6.1069820768612905E-4</v>
      </c>
      <c r="Y52" s="24">
        <v>5.6057411278559992E-3</v>
      </c>
      <c r="Z52" s="24">
        <v>72493.47225201111</v>
      </c>
      <c r="AA52" s="24">
        <v>8.5661902296642003E-5</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10.940091164128871</v>
      </c>
      <c r="E54" s="24">
        <v>1.1740359208144875</v>
      </c>
      <c r="F54" s="24">
        <v>30.612351355339882</v>
      </c>
      <c r="G54" s="24">
        <v>295396.15682867612</v>
      </c>
      <c r="H54" s="24">
        <v>1378381.7639762708</v>
      </c>
      <c r="I54" s="24">
        <v>469446.38546271506</v>
      </c>
      <c r="J54" s="24">
        <v>276661.57725777727</v>
      </c>
      <c r="K54" s="24">
        <v>40.100724955259246</v>
      </c>
      <c r="L54" s="24">
        <v>754.25620326808792</v>
      </c>
      <c r="M54" s="24">
        <v>3.4226151806446274E-2</v>
      </c>
      <c r="N54" s="24">
        <v>582100.28265882004</v>
      </c>
      <c r="O54" s="24">
        <v>644545.63162778132</v>
      </c>
      <c r="P54" s="24">
        <v>0.16206759745512112</v>
      </c>
      <c r="Q54" s="24">
        <v>0.1041557465954311</v>
      </c>
      <c r="R54" s="24">
        <v>0.25225859827151098</v>
      </c>
      <c r="S54" s="24">
        <v>802241.10032857594</v>
      </c>
      <c r="T54" s="24">
        <v>0.3501256846918756</v>
      </c>
      <c r="U54" s="24">
        <v>0.44671829936748114</v>
      </c>
      <c r="V54" s="24">
        <v>1.3792232747932835</v>
      </c>
      <c r="W54" s="24">
        <v>0.35999047664787737</v>
      </c>
      <c r="X54" s="24">
        <v>286931.11055434786</v>
      </c>
      <c r="Y54" s="24">
        <v>1.3472627511711188E-2</v>
      </c>
      <c r="Z54" s="24">
        <v>7.2115233325259383E-3</v>
      </c>
      <c r="AA54" s="24">
        <v>684.23915901552266</v>
      </c>
    </row>
    <row r="55" spans="1:27" x14ac:dyDescent="0.25">
      <c r="A55" s="28" t="s">
        <v>133</v>
      </c>
      <c r="B55" s="28" t="s">
        <v>69</v>
      </c>
      <c r="C55" s="24">
        <v>1.0889672593531601</v>
      </c>
      <c r="D55" s="24">
        <v>0.41739595133909907</v>
      </c>
      <c r="E55" s="24">
        <v>1.0403864298921311E-3</v>
      </c>
      <c r="F55" s="24">
        <v>0.36543411479555138</v>
      </c>
      <c r="G55" s="24">
        <v>0.11460095314109039</v>
      </c>
      <c r="H55" s="24">
        <v>234425.95310701331</v>
      </c>
      <c r="I55" s="24">
        <v>261973.98822637196</v>
      </c>
      <c r="J55" s="24">
        <v>0.6971676323184649</v>
      </c>
      <c r="K55" s="24">
        <v>3.3054095284058345E-2</v>
      </c>
      <c r="L55" s="24">
        <v>4.1330996907755504E-2</v>
      </c>
      <c r="M55" s="24">
        <v>2.1276431213046393E-3</v>
      </c>
      <c r="N55" s="24">
        <v>0.22289379841259985</v>
      </c>
      <c r="O55" s="24">
        <v>1.493016798132047E-3</v>
      </c>
      <c r="P55" s="24">
        <v>6.4917393346421062E-4</v>
      </c>
      <c r="Q55" s="24">
        <v>262893.54689120071</v>
      </c>
      <c r="R55" s="24">
        <v>143677.29349031713</v>
      </c>
      <c r="S55" s="24">
        <v>63012.614343959482</v>
      </c>
      <c r="T55" s="24">
        <v>6.8343109478454008E-3</v>
      </c>
      <c r="U55" s="24">
        <v>3.9209957232128272E-2</v>
      </c>
      <c r="V55" s="24">
        <v>6.4074247564041356E-3</v>
      </c>
      <c r="W55" s="24">
        <v>145587.05722033506</v>
      </c>
      <c r="X55" s="24">
        <v>5.4124953458397532E-2</v>
      </c>
      <c r="Y55" s="24">
        <v>0.51653970091991108</v>
      </c>
      <c r="Z55" s="24">
        <v>3.3715336008830941E-4</v>
      </c>
      <c r="AA55" s="24">
        <v>226.35735740902302</v>
      </c>
    </row>
    <row r="56" spans="1:27" x14ac:dyDescent="0.25">
      <c r="A56" s="28" t="s">
        <v>133</v>
      </c>
      <c r="B56" s="28" t="s">
        <v>36</v>
      </c>
      <c r="C56" s="24">
        <v>1.2762809170230001</v>
      </c>
      <c r="D56" s="24">
        <v>0.57720675306509994</v>
      </c>
      <c r="E56" s="24">
        <v>8.75264610746165E-3</v>
      </c>
      <c r="F56" s="24">
        <v>0.20247845616275298</v>
      </c>
      <c r="G56" s="24">
        <v>8.0103843908268003E-3</v>
      </c>
      <c r="H56" s="24">
        <v>909712.72082603001</v>
      </c>
      <c r="I56" s="24">
        <v>66535.273318014006</v>
      </c>
      <c r="J56" s="24">
        <v>2.426171204979E-2</v>
      </c>
      <c r="K56" s="24">
        <v>1.3988465979581101E-2</v>
      </c>
      <c r="L56" s="24">
        <v>3.4098904978026199E-3</v>
      </c>
      <c r="M56" s="24">
        <v>1.2526227335124E-3</v>
      </c>
      <c r="N56" s="24">
        <v>4.8002794211592E-4</v>
      </c>
      <c r="O56" s="24">
        <v>7.5984547741159988E-5</v>
      </c>
      <c r="P56" s="24">
        <v>0</v>
      </c>
      <c r="Q56" s="24">
        <v>0</v>
      </c>
      <c r="R56" s="24">
        <v>0</v>
      </c>
      <c r="S56" s="24">
        <v>0</v>
      </c>
      <c r="T56" s="24">
        <v>0</v>
      </c>
      <c r="U56" s="24">
        <v>3.9449539270372397E-5</v>
      </c>
      <c r="V56" s="24">
        <v>1.52312803861E-4</v>
      </c>
      <c r="W56" s="24">
        <v>4.3562787712350401E-3</v>
      </c>
      <c r="X56" s="24">
        <v>5.2169433333160899E-3</v>
      </c>
      <c r="Y56" s="24">
        <v>3.1652893984065E-3</v>
      </c>
      <c r="Z56" s="24">
        <v>2.3724475535093397E-3</v>
      </c>
      <c r="AA56" s="24">
        <v>2.7109037997736199E-3</v>
      </c>
    </row>
    <row r="57" spans="1:27" x14ac:dyDescent="0.25">
      <c r="A57" s="28" t="s">
        <v>133</v>
      </c>
      <c r="B57" s="28" t="s">
        <v>74</v>
      </c>
      <c r="C57" s="24">
        <v>0</v>
      </c>
      <c r="D57" s="24">
        <v>0</v>
      </c>
      <c r="E57" s="24">
        <v>0</v>
      </c>
      <c r="F57" s="24">
        <v>6.8257698759911998</v>
      </c>
      <c r="G57" s="24">
        <v>1.31053788038579E-2</v>
      </c>
      <c r="H57" s="24">
        <v>0.104882608449229</v>
      </c>
      <c r="I57" s="24">
        <v>7.6431017869415898</v>
      </c>
      <c r="J57" s="24">
        <v>2.5155679943381599E-2</v>
      </c>
      <c r="K57" s="24">
        <v>6.05260645912572E-2</v>
      </c>
      <c r="L57" s="24">
        <v>6.2131481594891902</v>
      </c>
      <c r="M57" s="24">
        <v>2.2162417913001602E-2</v>
      </c>
      <c r="N57" s="24">
        <v>207475.57368347599</v>
      </c>
      <c r="O57" s="24">
        <v>0.110001706937626</v>
      </c>
      <c r="P57" s="24">
        <v>2.0166723715206E-2</v>
      </c>
      <c r="Q57" s="24">
        <v>109869.711517524</v>
      </c>
      <c r="R57" s="24">
        <v>5.3797627340774E-2</v>
      </c>
      <c r="S57" s="24">
        <v>133066.169763727</v>
      </c>
      <c r="T57" s="24">
        <v>2.3988921171796601E-2</v>
      </c>
      <c r="U57" s="24">
        <v>2.3040345224026901E-2</v>
      </c>
      <c r="V57" s="24">
        <v>2.9568939008692102E-2</v>
      </c>
      <c r="W57" s="24">
        <v>390719.90575043799</v>
      </c>
      <c r="X57" s="24">
        <v>8.3377661922179991E-2</v>
      </c>
      <c r="Y57" s="24">
        <v>4.0493399174575402E-2</v>
      </c>
      <c r="Z57" s="24">
        <v>16760.310152771999</v>
      </c>
      <c r="AA57" s="24">
        <v>1.91013234538135E-4</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1.669487319474992</v>
      </c>
      <c r="D59" s="30">
        <v>12.558183080796155</v>
      </c>
      <c r="E59" s="30">
        <v>1.1797884202576248</v>
      </c>
      <c r="F59" s="30">
        <v>31.168785201272613</v>
      </c>
      <c r="G59" s="30">
        <v>295396.27386135847</v>
      </c>
      <c r="H59" s="30">
        <v>1612807.7190874387</v>
      </c>
      <c r="I59" s="30">
        <v>731420.4577074718</v>
      </c>
      <c r="J59" s="30">
        <v>276662.27744705899</v>
      </c>
      <c r="K59" s="30">
        <v>40.1385115629569</v>
      </c>
      <c r="L59" s="30">
        <v>754.34470676551564</v>
      </c>
      <c r="M59" s="30">
        <v>4.0177349146778445E-2</v>
      </c>
      <c r="N59" s="30">
        <v>582100.63343561359</v>
      </c>
      <c r="O59" s="30">
        <v>644545.70418413554</v>
      </c>
      <c r="P59" s="30">
        <v>0.16775724089093161</v>
      </c>
      <c r="Q59" s="30">
        <v>262893.67815093044</v>
      </c>
      <c r="R59" s="30">
        <v>143677.57863372652</v>
      </c>
      <c r="S59" s="30">
        <v>865255.21638738515</v>
      </c>
      <c r="T59" s="30">
        <v>0.35828475673303656</v>
      </c>
      <c r="U59" s="30">
        <v>0.48955255251991153</v>
      </c>
      <c r="V59" s="30">
        <v>1.3880268949803376</v>
      </c>
      <c r="W59" s="30">
        <v>145588.6109213873</v>
      </c>
      <c r="X59" s="30">
        <v>286931.16631174926</v>
      </c>
      <c r="Y59" s="30">
        <v>0.53637617189533171</v>
      </c>
      <c r="Z59" s="30">
        <v>72493.479867543792</v>
      </c>
      <c r="AA59" s="30">
        <v>910.59661307128476</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0.517414305835035</v>
      </c>
      <c r="E64" s="24">
        <v>0.11421210195261099</v>
      </c>
      <c r="F64" s="24">
        <v>4.6042814686874205E-2</v>
      </c>
      <c r="G64" s="24">
        <v>5.0775785210384901E-2</v>
      </c>
      <c r="H64" s="24">
        <v>2.9850085879611397E-4</v>
      </c>
      <c r="I64" s="24">
        <v>6.3078335740156003E-3</v>
      </c>
      <c r="J64" s="24">
        <v>7.5582395531027897E-3</v>
      </c>
      <c r="K64" s="24">
        <v>1.0645592840913E-2</v>
      </c>
      <c r="L64" s="24">
        <v>1.6265243580707602E-2</v>
      </c>
      <c r="M64" s="24">
        <v>3.57701902464835E-4</v>
      </c>
      <c r="N64" s="24">
        <v>6.1314772694794899E-2</v>
      </c>
      <c r="O64" s="24">
        <v>1.47910048478648E-3</v>
      </c>
      <c r="P64" s="24">
        <v>2.1298069566336002E-2</v>
      </c>
      <c r="Q64" s="24">
        <v>3.5383394415887996E-2</v>
      </c>
      <c r="R64" s="24">
        <v>5.3583898456530002E-4</v>
      </c>
      <c r="S64" s="24">
        <v>0.17081216421491199</v>
      </c>
      <c r="T64" s="24">
        <v>6.9178162691446301E-5</v>
      </c>
      <c r="U64" s="24">
        <v>7.8317007365178001E-4</v>
      </c>
      <c r="V64" s="24">
        <v>2.06640997507092E-4</v>
      </c>
      <c r="W64" s="24">
        <v>5.8045157089677196E-2</v>
      </c>
      <c r="X64" s="24">
        <v>5.3235794784129993E-4</v>
      </c>
      <c r="Y64" s="24">
        <v>5.1210537172458803E-3</v>
      </c>
      <c r="Z64" s="24">
        <v>2.9308587370293599E-5</v>
      </c>
      <c r="AA64" s="24">
        <v>8.0751212075611995E-6</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0.61215058410982004</v>
      </c>
      <c r="D66" s="24">
        <v>1.39423165707168E-2</v>
      </c>
      <c r="E66" s="24">
        <v>4.6916096479651802E-2</v>
      </c>
      <c r="F66" s="24">
        <v>2.5427018706822999E-2</v>
      </c>
      <c r="G66" s="24">
        <v>5.5283103255492003E-2</v>
      </c>
      <c r="H66" s="24">
        <v>1.5774727894590401E-2</v>
      </c>
      <c r="I66" s="24">
        <v>3.3219052807105798E-2</v>
      </c>
      <c r="J66" s="24">
        <v>1.37833408180979E-2</v>
      </c>
      <c r="K66" s="24">
        <v>2.1007593787680003E-2</v>
      </c>
      <c r="L66" s="24">
        <v>2.9656700136698799E-2</v>
      </c>
      <c r="M66" s="24">
        <v>1.92262748064384E-2</v>
      </c>
      <c r="N66" s="24">
        <v>0.10281114470734999</v>
      </c>
      <c r="O66" s="24">
        <v>3.3016350960375198E-3</v>
      </c>
      <c r="P66" s="24">
        <v>4.3552730945090002E-3</v>
      </c>
      <c r="Q66" s="24">
        <v>0.43028521038888001</v>
      </c>
      <c r="R66" s="24">
        <v>3.9643137668157902E-3</v>
      </c>
      <c r="S66" s="24">
        <v>94719.401324395003</v>
      </c>
      <c r="T66" s="24">
        <v>9.3997850226568798E-4</v>
      </c>
      <c r="U66" s="24">
        <v>1.6533395841857701E-3</v>
      </c>
      <c r="V66" s="24">
        <v>2.3136855760100203E-3</v>
      </c>
      <c r="W66" s="24">
        <v>8915.8872586025391</v>
      </c>
      <c r="X66" s="24">
        <v>7.5137654383997403E-4</v>
      </c>
      <c r="Y66" s="24">
        <v>160463.63931422701</v>
      </c>
      <c r="Z66" s="24">
        <v>20884.804509519701</v>
      </c>
      <c r="AA66" s="24">
        <v>8.6779592085636003E-5</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16.036638941380787</v>
      </c>
      <c r="E68" s="24">
        <v>5.2673677818176179</v>
      </c>
      <c r="F68" s="24">
        <v>15.055382540425802</v>
      </c>
      <c r="G68" s="24">
        <v>771.39337578202583</v>
      </c>
      <c r="H68" s="24">
        <v>984886.6011142385</v>
      </c>
      <c r="I68" s="24">
        <v>0.52743303200160874</v>
      </c>
      <c r="J68" s="24">
        <v>249820.11447210048</v>
      </c>
      <c r="K68" s="24">
        <v>226727.05049427625</v>
      </c>
      <c r="L68" s="24">
        <v>1.560654996318779</v>
      </c>
      <c r="M68" s="24">
        <v>5.3986159605418832E-2</v>
      </c>
      <c r="N68" s="24">
        <v>292442.36939973617</v>
      </c>
      <c r="O68" s="24">
        <v>942.77051196587206</v>
      </c>
      <c r="P68" s="24">
        <v>0.36934303948165176</v>
      </c>
      <c r="Q68" s="24">
        <v>64268.835979073301</v>
      </c>
      <c r="R68" s="24">
        <v>0.1797855910390648</v>
      </c>
      <c r="S68" s="24">
        <v>78053.302133524354</v>
      </c>
      <c r="T68" s="24">
        <v>165302.73687770491</v>
      </c>
      <c r="U68" s="24">
        <v>144747.48522195441</v>
      </c>
      <c r="V68" s="24">
        <v>14026.133979757276</v>
      </c>
      <c r="W68" s="24">
        <v>21033.458222865458</v>
      </c>
      <c r="X68" s="24">
        <v>18208.416980377715</v>
      </c>
      <c r="Y68" s="24">
        <v>20129.826784653062</v>
      </c>
      <c r="Z68" s="24">
        <v>17859.224608601406</v>
      </c>
      <c r="AA68" s="24">
        <v>2158.0528022980852</v>
      </c>
    </row>
    <row r="69" spans="1:27" x14ac:dyDescent="0.25">
      <c r="A69" s="28" t="s">
        <v>134</v>
      </c>
      <c r="B69" s="28" t="s">
        <v>69</v>
      </c>
      <c r="C69" s="24">
        <v>3.1405525558904812</v>
      </c>
      <c r="D69" s="24">
        <v>2.1486954564746318E-2</v>
      </c>
      <c r="E69" s="24">
        <v>0.43185400818913455</v>
      </c>
      <c r="F69" s="24">
        <v>0.51674676853811052</v>
      </c>
      <c r="G69" s="24">
        <v>0.57210259953740561</v>
      </c>
      <c r="H69" s="24">
        <v>13.533110241822657</v>
      </c>
      <c r="I69" s="24">
        <v>70458.985013504935</v>
      </c>
      <c r="J69" s="24">
        <v>30368.776556011388</v>
      </c>
      <c r="K69" s="24">
        <v>1.5785948085871419E-2</v>
      </c>
      <c r="L69" s="24">
        <v>8735.9291516888225</v>
      </c>
      <c r="M69" s="24">
        <v>5.0594708979999773E-3</v>
      </c>
      <c r="N69" s="24">
        <v>196244.77478780088</v>
      </c>
      <c r="O69" s="24">
        <v>8021.8611029579142</v>
      </c>
      <c r="P69" s="24">
        <v>1.3033985104232659E-2</v>
      </c>
      <c r="Q69" s="24">
        <v>3.4913516810889814E-3</v>
      </c>
      <c r="R69" s="24">
        <v>1.0588834622610947E-2</v>
      </c>
      <c r="S69" s="24">
        <v>20371.400582902545</v>
      </c>
      <c r="T69" s="24">
        <v>8.2033972205921186E-3</v>
      </c>
      <c r="U69" s="24">
        <v>2.2572907261960075E-2</v>
      </c>
      <c r="V69" s="24">
        <v>1.7539027717851631E-2</v>
      </c>
      <c r="W69" s="24">
        <v>0.18664800341615542</v>
      </c>
      <c r="X69" s="24">
        <v>3292.1138651072138</v>
      </c>
      <c r="Y69" s="24">
        <v>12273.548472111106</v>
      </c>
      <c r="Z69" s="24">
        <v>6.904408157656027E-4</v>
      </c>
      <c r="AA69" s="24">
        <v>1.3856419024793401E-3</v>
      </c>
    </row>
    <row r="70" spans="1:27" x14ac:dyDescent="0.25">
      <c r="A70" s="28" t="s">
        <v>134</v>
      </c>
      <c r="B70" s="28" t="s">
        <v>36</v>
      </c>
      <c r="C70" s="24">
        <v>1.2921064942289</v>
      </c>
      <c r="D70" s="24">
        <v>0.20239785133398899</v>
      </c>
      <c r="E70" s="24">
        <v>0.14550778393668001</v>
      </c>
      <c r="F70" s="24">
        <v>8.8883172248067997E-3</v>
      </c>
      <c r="G70" s="24">
        <v>0.17895981151893001</v>
      </c>
      <c r="H70" s="24">
        <v>304658.72854604002</v>
      </c>
      <c r="I70" s="24">
        <v>122247.39634915499</v>
      </c>
      <c r="J70" s="24">
        <v>3.4887908449721998E-2</v>
      </c>
      <c r="K70" s="24">
        <v>2.27468050341696E-2</v>
      </c>
      <c r="L70" s="24">
        <v>8.6385765807595796E-3</v>
      </c>
      <c r="M70" s="24">
        <v>3.8522976815579999E-3</v>
      </c>
      <c r="N70" s="24">
        <v>1.0492476182004699E-3</v>
      </c>
      <c r="O70" s="24">
        <v>1.9948030177122E-4</v>
      </c>
      <c r="P70" s="24">
        <v>7.5669035375167907E-5</v>
      </c>
      <c r="Q70" s="24">
        <v>4.0621380092773197E-5</v>
      </c>
      <c r="R70" s="24">
        <v>0</v>
      </c>
      <c r="S70" s="24">
        <v>0</v>
      </c>
      <c r="T70" s="24">
        <v>4.48039444958922E-5</v>
      </c>
      <c r="U70" s="24">
        <v>1.57748836933839E-4</v>
      </c>
      <c r="V70" s="24">
        <v>3.1320409366494602E-3</v>
      </c>
      <c r="W70" s="24">
        <v>3.1079838654487203E-2</v>
      </c>
      <c r="X70" s="24">
        <v>3.1738900492158501E-3</v>
      </c>
      <c r="Y70" s="24">
        <v>3.4067638952922003E-3</v>
      </c>
      <c r="Z70" s="24">
        <v>4.0798091348049001E-3</v>
      </c>
      <c r="AA70" s="24">
        <v>2.3684613785019998E-3</v>
      </c>
    </row>
    <row r="71" spans="1:27" x14ac:dyDescent="0.25">
      <c r="A71" s="28" t="s">
        <v>134</v>
      </c>
      <c r="B71" s="28" t="s">
        <v>74</v>
      </c>
      <c r="C71" s="24">
        <v>0</v>
      </c>
      <c r="D71" s="24">
        <v>0</v>
      </c>
      <c r="E71" s="24">
        <v>0</v>
      </c>
      <c r="F71" s="24">
        <v>3.2001447227397</v>
      </c>
      <c r="G71" s="24">
        <v>0.70576084280981999</v>
      </c>
      <c r="H71" s="24">
        <v>0.38536197776836201</v>
      </c>
      <c r="I71" s="24">
        <v>0.73326988115453906</v>
      </c>
      <c r="J71" s="24">
        <v>6.6572417493095004E-2</v>
      </c>
      <c r="K71" s="24">
        <v>0.14749398886399998</v>
      </c>
      <c r="L71" s="24">
        <v>0.55266568873558508</v>
      </c>
      <c r="M71" s="24">
        <v>0.183125471137533</v>
      </c>
      <c r="N71" s="24">
        <v>1.22030102256299</v>
      </c>
      <c r="O71" s="24">
        <v>3.4174696831008398E-2</v>
      </c>
      <c r="P71" s="24">
        <v>1.9546416465076599E-2</v>
      </c>
      <c r="Q71" s="24">
        <v>1.6725338455716201</v>
      </c>
      <c r="R71" s="24">
        <v>5.9353538755788596E-2</v>
      </c>
      <c r="S71" s="24">
        <v>1.19376270195908</v>
      </c>
      <c r="T71" s="24">
        <v>1.7121661134831E-2</v>
      </c>
      <c r="U71" s="24">
        <v>1.4929792254045201E-2</v>
      </c>
      <c r="V71" s="24">
        <v>2.2194507061399998E-2</v>
      </c>
      <c r="W71" s="24">
        <v>1.1521447557866999</v>
      </c>
      <c r="X71" s="24">
        <v>2.7225831185502203E-2</v>
      </c>
      <c r="Y71" s="24">
        <v>9.6027791593626208E-3</v>
      </c>
      <c r="Z71" s="24">
        <v>0.30217553335620001</v>
      </c>
      <c r="AA71" s="24">
        <v>8.4818251761091404E-4</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3.7527031400003015</v>
      </c>
      <c r="D73" s="30">
        <v>16.589482518351286</v>
      </c>
      <c r="E73" s="30">
        <v>5.8603499884390153</v>
      </c>
      <c r="F73" s="30">
        <v>15.64359914235761</v>
      </c>
      <c r="G73" s="30">
        <v>772.07153727002913</v>
      </c>
      <c r="H73" s="30">
        <v>984900.15029770916</v>
      </c>
      <c r="I73" s="30">
        <v>70459.551973423324</v>
      </c>
      <c r="J73" s="30">
        <v>280188.91236969223</v>
      </c>
      <c r="K73" s="30">
        <v>226727.09793341096</v>
      </c>
      <c r="L73" s="30">
        <v>8737.5357286288581</v>
      </c>
      <c r="M73" s="30">
        <v>7.8629607212322039E-2</v>
      </c>
      <c r="N73" s="30">
        <v>488687.3083134545</v>
      </c>
      <c r="O73" s="30">
        <v>8964.6363956593668</v>
      </c>
      <c r="P73" s="30">
        <v>0.40803036724672942</v>
      </c>
      <c r="Q73" s="30">
        <v>64269.305139029784</v>
      </c>
      <c r="R73" s="30">
        <v>0.19487457841305686</v>
      </c>
      <c r="S73" s="30">
        <v>193144.2748529861</v>
      </c>
      <c r="T73" s="30">
        <v>165302.74609025879</v>
      </c>
      <c r="U73" s="30">
        <v>144747.51023137133</v>
      </c>
      <c r="V73" s="30">
        <v>14026.154039111569</v>
      </c>
      <c r="W73" s="30">
        <v>29949.590174628502</v>
      </c>
      <c r="X73" s="30">
        <v>21500.53212921942</v>
      </c>
      <c r="Y73" s="30">
        <v>192867.01969204491</v>
      </c>
      <c r="Z73" s="30">
        <v>38744.029837870512</v>
      </c>
      <c r="AA73" s="30">
        <v>2158.0542827947006</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0.364487171992674</v>
      </c>
      <c r="E78" s="24">
        <v>0.12151170901284</v>
      </c>
      <c r="F78" s="24">
        <v>9.7009088591494899E-4</v>
      </c>
      <c r="G78" s="24">
        <v>0</v>
      </c>
      <c r="H78" s="24">
        <v>8.5857912235503999E-4</v>
      </c>
      <c r="I78" s="24">
        <v>2.5975680716581198E-4</v>
      </c>
      <c r="J78" s="24">
        <v>0.13220269975769999</v>
      </c>
      <c r="K78" s="24">
        <v>2.2876231855738803E-2</v>
      </c>
      <c r="L78" s="24">
        <v>8.6420042700102007E-2</v>
      </c>
      <c r="M78" s="24">
        <v>3.6798642041333001E-4</v>
      </c>
      <c r="N78" s="24">
        <v>8.0019287103423598E-2</v>
      </c>
      <c r="O78" s="24">
        <v>3.4348837588479603E-4</v>
      </c>
      <c r="P78" s="24">
        <v>2.5567396212277499E-4</v>
      </c>
      <c r="Q78" s="24">
        <v>9.0958657566985189E-5</v>
      </c>
      <c r="R78" s="24">
        <v>1.5935490048940402E-4</v>
      </c>
      <c r="S78" s="24">
        <v>0.12639164848498699</v>
      </c>
      <c r="T78" s="24">
        <v>1.3855400203452E-4</v>
      </c>
      <c r="U78" s="24">
        <v>1.4460092153793401E-3</v>
      </c>
      <c r="V78" s="24">
        <v>4.9560571528557899E-5</v>
      </c>
      <c r="W78" s="24">
        <v>6.0566191970003902E-2</v>
      </c>
      <c r="X78" s="24">
        <v>1.6534642658295901E-4</v>
      </c>
      <c r="Y78" s="24">
        <v>3.2020245294400002E-4</v>
      </c>
      <c r="Z78" s="24">
        <v>1.7889866108038399E-4</v>
      </c>
      <c r="AA78" s="24">
        <v>1.3138071898927499E-5</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0.59300137028399902</v>
      </c>
      <c r="D80" s="24">
        <v>4.6381720340815799E-3</v>
      </c>
      <c r="E80" s="24">
        <v>4.2443865107245002E-2</v>
      </c>
      <c r="F80" s="24">
        <v>2.9158782589618199E-2</v>
      </c>
      <c r="G80" s="24">
        <v>1.2831509129754001E-2</v>
      </c>
      <c r="H80" s="24">
        <v>2.4209836217813901E-2</v>
      </c>
      <c r="I80" s="24">
        <v>2.6518120368799199E-2</v>
      </c>
      <c r="J80" s="24">
        <v>4.5017836902287001E-2</v>
      </c>
      <c r="K80" s="24">
        <v>2.50033179339735E-2</v>
      </c>
      <c r="L80" s="24">
        <v>4.0293528328122497E-2</v>
      </c>
      <c r="M80" s="24">
        <v>2.3353742337343001E-2</v>
      </c>
      <c r="N80" s="24">
        <v>8.0552407122134989E-2</v>
      </c>
      <c r="O80" s="24">
        <v>4.1901195842102505E-3</v>
      </c>
      <c r="P80" s="24">
        <v>1.8166966937976599E-2</v>
      </c>
      <c r="Q80" s="24">
        <v>4.7264832002990705E-2</v>
      </c>
      <c r="R80" s="24">
        <v>4.2575308548487003E-3</v>
      </c>
      <c r="S80" s="24">
        <v>1.5254019553357201</v>
      </c>
      <c r="T80" s="24">
        <v>1.06287420899193E-3</v>
      </c>
      <c r="U80" s="24">
        <v>1.7385014659747199E-3</v>
      </c>
      <c r="V80" s="24">
        <v>1.6561255948994099E-3</v>
      </c>
      <c r="W80" s="24">
        <v>27440.832684822803</v>
      </c>
      <c r="X80" s="24">
        <v>6.4114379425005E-4</v>
      </c>
      <c r="Y80" s="24">
        <v>1.9817915563491301E-3</v>
      </c>
      <c r="Z80" s="24">
        <v>14226.8730337463</v>
      </c>
      <c r="AA80" s="24">
        <v>1.2235410471822099E-4</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255043.28668642906</v>
      </c>
      <c r="E82" s="24">
        <v>361178.31708403688</v>
      </c>
      <c r="F82" s="24">
        <v>185485.2034578232</v>
      </c>
      <c r="G82" s="24">
        <v>102011.67192876036</v>
      </c>
      <c r="H82" s="24">
        <v>174953.22498898936</v>
      </c>
      <c r="I82" s="24">
        <v>162046.37001034335</v>
      </c>
      <c r="J82" s="24">
        <v>615070.13709072873</v>
      </c>
      <c r="K82" s="24">
        <v>186067.00367422318</v>
      </c>
      <c r="L82" s="24">
        <v>345702.91383247351</v>
      </c>
      <c r="M82" s="24">
        <v>0.13927173676769064</v>
      </c>
      <c r="N82" s="24">
        <v>98300.397968700476</v>
      </c>
      <c r="O82" s="24">
        <v>2.9613196281699988E-2</v>
      </c>
      <c r="P82" s="24">
        <v>1.1574076780942697E-2</v>
      </c>
      <c r="Q82" s="24">
        <v>7.5536590196653994E-3</v>
      </c>
      <c r="R82" s="24">
        <v>1.5736976053313631E-2</v>
      </c>
      <c r="S82" s="24">
        <v>6.6077332808101227E-2</v>
      </c>
      <c r="T82" s="24">
        <v>44026.124321236406</v>
      </c>
      <c r="U82" s="24">
        <v>17290.976655557803</v>
      </c>
      <c r="V82" s="24">
        <v>4.6027500874973376E-3</v>
      </c>
      <c r="W82" s="24">
        <v>2.3854911443849564E-2</v>
      </c>
      <c r="X82" s="24">
        <v>7.2540434633410367E-2</v>
      </c>
      <c r="Y82" s="24">
        <v>4.64813236732722E-3</v>
      </c>
      <c r="Z82" s="24">
        <v>2.6360136768003458E-3</v>
      </c>
      <c r="AA82" s="24">
        <v>4.8724165499958649E-3</v>
      </c>
    </row>
    <row r="83" spans="1:27" x14ac:dyDescent="0.25">
      <c r="A83" s="28" t="s">
        <v>135</v>
      </c>
      <c r="B83" s="28" t="s">
        <v>69</v>
      </c>
      <c r="C83" s="24">
        <v>0.46278712372891195</v>
      </c>
      <c r="D83" s="24">
        <v>4.4064658151139594E-2</v>
      </c>
      <c r="E83" s="24">
        <v>5.4447752644401206E-3</v>
      </c>
      <c r="F83" s="24">
        <v>5.4616518538716401E-2</v>
      </c>
      <c r="G83" s="24">
        <v>0.1441719324753</v>
      </c>
      <c r="H83" s="24">
        <v>1.92994692462512</v>
      </c>
      <c r="I83" s="24">
        <v>4.4104575224735904E-2</v>
      </c>
      <c r="J83" s="24">
        <v>9.0667318535764992E-3</v>
      </c>
      <c r="K83" s="24">
        <v>5.8505464438235997E-4</v>
      </c>
      <c r="L83" s="24">
        <v>6.2235990417582E-4</v>
      </c>
      <c r="M83" s="24">
        <v>1.66062592999584E-2</v>
      </c>
      <c r="N83" s="24">
        <v>0.61777913299131904</v>
      </c>
      <c r="O83" s="24">
        <v>1.84471831969864E-4</v>
      </c>
      <c r="P83" s="24">
        <v>7.3506342921205603E-5</v>
      </c>
      <c r="Q83" s="24">
        <v>5.6484732157920002E-5</v>
      </c>
      <c r="R83" s="24">
        <v>8.3634788876479405E-5</v>
      </c>
      <c r="S83" s="24">
        <v>236.35630006412399</v>
      </c>
      <c r="T83" s="24">
        <v>2.7311914270376395E-4</v>
      </c>
      <c r="U83" s="24">
        <v>16787.448710954901</v>
      </c>
      <c r="V83" s="24">
        <v>4.8625805509344999E-5</v>
      </c>
      <c r="W83" s="24">
        <v>8.1665676423638904E-4</v>
      </c>
      <c r="X83" s="24">
        <v>3.0283455795141902E-5</v>
      </c>
      <c r="Y83" s="24">
        <v>1.5043408511242599E-5</v>
      </c>
      <c r="Z83" s="24">
        <v>1.3118280202849801E-5</v>
      </c>
      <c r="AA83" s="24">
        <v>8.4251653976687901E-6</v>
      </c>
    </row>
    <row r="84" spans="1:27" x14ac:dyDescent="0.25">
      <c r="A84" s="28" t="s">
        <v>135</v>
      </c>
      <c r="B84" s="28" t="s">
        <v>36</v>
      </c>
      <c r="C84" s="24">
        <v>1.1392903335492002</v>
      </c>
      <c r="D84" s="24">
        <v>0.24872571038005201</v>
      </c>
      <c r="E84" s="24">
        <v>4.4741066025042298E-2</v>
      </c>
      <c r="F84" s="24">
        <v>5.1032271104591402E-2</v>
      </c>
      <c r="G84" s="24">
        <v>0.13764206173940399</v>
      </c>
      <c r="H84" s="24">
        <v>2.7194145450166101</v>
      </c>
      <c r="I84" s="24">
        <v>0.17533897997560002</v>
      </c>
      <c r="J84" s="24">
        <v>6.22963368443079</v>
      </c>
      <c r="K84" s="24">
        <v>4.4513334172121902E-2</v>
      </c>
      <c r="L84" s="24">
        <v>1.7418470490803903E-2</v>
      </c>
      <c r="M84" s="24">
        <v>1.1120466454137602E-2</v>
      </c>
      <c r="N84" s="24">
        <v>1.1971505786906201E-3</v>
      </c>
      <c r="O84" s="24">
        <v>1.55997273636352E-4</v>
      </c>
      <c r="P84" s="24">
        <v>5.7386031351285001E-5</v>
      </c>
      <c r="Q84" s="24">
        <v>0</v>
      </c>
      <c r="R84" s="24">
        <v>0</v>
      </c>
      <c r="S84" s="24">
        <v>0</v>
      </c>
      <c r="T84" s="24">
        <v>2.94903084246288E-5</v>
      </c>
      <c r="U84" s="24">
        <v>5.8400350496795998E-5</v>
      </c>
      <c r="V84" s="24">
        <v>4.0721221811064402E-4</v>
      </c>
      <c r="W84" s="24">
        <v>4.5723741676372796E-3</v>
      </c>
      <c r="X84" s="24">
        <v>4.95059019353262E-3</v>
      </c>
      <c r="Y84" s="24">
        <v>4.71661088566092E-3</v>
      </c>
      <c r="Z84" s="24">
        <v>3.3535407479895999E-3</v>
      </c>
      <c r="AA84" s="24">
        <v>2.0274199596053899E-3</v>
      </c>
    </row>
    <row r="85" spans="1:27" x14ac:dyDescent="0.25">
      <c r="A85" s="28" t="s">
        <v>135</v>
      </c>
      <c r="B85" s="28" t="s">
        <v>74</v>
      </c>
      <c r="C85" s="24">
        <v>0</v>
      </c>
      <c r="D85" s="24">
        <v>0</v>
      </c>
      <c r="E85" s="24">
        <v>0</v>
      </c>
      <c r="F85" s="24">
        <v>2.4672902630790299</v>
      </c>
      <c r="G85" s="24">
        <v>0.28475079877896003</v>
      </c>
      <c r="H85" s="24">
        <v>0.22371736312706197</v>
      </c>
      <c r="I85" s="24">
        <v>0.164711970982728</v>
      </c>
      <c r="J85" s="24">
        <v>3.0507461898343902</v>
      </c>
      <c r="K85" s="24">
        <v>0.23359095706371499</v>
      </c>
      <c r="L85" s="24">
        <v>68725.232551754991</v>
      </c>
      <c r="M85" s="24">
        <v>8776.0830720367903</v>
      </c>
      <c r="N85" s="24">
        <v>91431.266407537507</v>
      </c>
      <c r="O85" s="24">
        <v>2.1572932236719199E-2</v>
      </c>
      <c r="P85" s="24">
        <v>1.5034830747423501E-2</v>
      </c>
      <c r="Q85" s="24">
        <v>9.7991587496036297E-3</v>
      </c>
      <c r="R85" s="24">
        <v>1.2563284173545901E-2</v>
      </c>
      <c r="S85" s="24">
        <v>223473.36772544001</v>
      </c>
      <c r="T85" s="24">
        <v>1.31229580681065E-2</v>
      </c>
      <c r="U85" s="24">
        <v>1.5683969992890002E-2</v>
      </c>
      <c r="V85" s="24">
        <v>1.09388083316488E-2</v>
      </c>
      <c r="W85" s="24">
        <v>5.3695697145537701E-2</v>
      </c>
      <c r="X85" s="24">
        <v>1.09730004979137E-2</v>
      </c>
      <c r="Y85" s="24">
        <v>5.7327389679314496E-3</v>
      </c>
      <c r="Z85" s="24">
        <v>5.9974572768153401E-3</v>
      </c>
      <c r="AA85" s="24">
        <v>2.7251358177347201E-4</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1.055788494012911</v>
      </c>
      <c r="D87" s="30">
        <v>255043.69987643123</v>
      </c>
      <c r="E87" s="30">
        <v>361178.48648438626</v>
      </c>
      <c r="F87" s="30">
        <v>185485.28820321523</v>
      </c>
      <c r="G87" s="30">
        <v>102011.82893220197</v>
      </c>
      <c r="H87" s="30">
        <v>174955.1800043293</v>
      </c>
      <c r="I87" s="30">
        <v>162046.44089279577</v>
      </c>
      <c r="J87" s="30">
        <v>615070.32337799727</v>
      </c>
      <c r="K87" s="30">
        <v>186067.05213882762</v>
      </c>
      <c r="L87" s="30">
        <v>345703.04116840445</v>
      </c>
      <c r="M87" s="30">
        <v>0.17959972482540537</v>
      </c>
      <c r="N87" s="30">
        <v>98301.176319527702</v>
      </c>
      <c r="O87" s="30">
        <v>3.4331276073764898E-2</v>
      </c>
      <c r="P87" s="30">
        <v>3.0070224023963275E-2</v>
      </c>
      <c r="Q87" s="30">
        <v>5.4965934412381005E-2</v>
      </c>
      <c r="R87" s="30">
        <v>2.0237496597528215E-2</v>
      </c>
      <c r="S87" s="30">
        <v>238.07417100075278</v>
      </c>
      <c r="T87" s="30">
        <v>44026.125795783759</v>
      </c>
      <c r="U87" s="30">
        <v>34078.428551023389</v>
      </c>
      <c r="V87" s="30">
        <v>6.35706205943465E-3</v>
      </c>
      <c r="W87" s="30">
        <v>27440.917922582979</v>
      </c>
      <c r="X87" s="30">
        <v>7.3377208310038522E-2</v>
      </c>
      <c r="Y87" s="30">
        <v>6.9651697851315928E-3</v>
      </c>
      <c r="Z87" s="30">
        <v>14226.875861776918</v>
      </c>
      <c r="AA87" s="30">
        <v>5.0163338920106819E-3</v>
      </c>
    </row>
  </sheetData>
  <sheetProtection algorithmName="SHA-512" hashValue="gBYOPolu+rsjQqnA6ZwhA3pbvJjPCJXM+6jqeAv3lx/b32ZUhdbSivW+z2x6dhhWifk82ph+DHOMcnTUryQlDQ==" saltValue="QFjCiPPCQN8qoJrxsK3w0w=="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3DD5E-1B2D-4830-9153-38DF3D1AD8F0}">
  <sheetPr codeName="Sheet24">
    <tabColor theme="7" tint="0.39997558519241921"/>
  </sheetPr>
  <dimension ref="A1:AA89"/>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163</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81</v>
      </c>
      <c r="B2" s="17" t="s">
        <v>126</v>
      </c>
    </row>
    <row r="3" spans="1:27" x14ac:dyDescent="0.25">
      <c r="B3" s="17"/>
    </row>
    <row r="4" spans="1:27" x14ac:dyDescent="0.25">
      <c r="A4" s="17" t="s">
        <v>128</v>
      </c>
      <c r="B4" s="1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0</v>
      </c>
      <c r="D6" s="24">
        <v>0</v>
      </c>
      <c r="E6" s="24">
        <v>0</v>
      </c>
      <c r="F6" s="24">
        <v>53655.678168985818</v>
      </c>
      <c r="G6" s="24">
        <v>69662.364481515717</v>
      </c>
      <c r="H6" s="24">
        <v>137342.69429232867</v>
      </c>
      <c r="I6" s="24">
        <v>36728.418279592384</v>
      </c>
      <c r="J6" s="24">
        <v>4620.6867830492856</v>
      </c>
      <c r="K6" s="24">
        <v>21217.307018491207</v>
      </c>
      <c r="L6" s="24">
        <v>262.36444910351457</v>
      </c>
      <c r="M6" s="24">
        <v>1183.7387114444568</v>
      </c>
      <c r="N6" s="24">
        <v>25268.542101244402</v>
      </c>
      <c r="O6" s="24">
        <v>4.1176530169426101E-2</v>
      </c>
      <c r="P6" s="24">
        <v>2860.6307341723432</v>
      </c>
      <c r="Q6" s="24">
        <v>1.4709547099818751E-5</v>
      </c>
      <c r="R6" s="24">
        <v>6.8776447352170194E-6</v>
      </c>
      <c r="S6" s="24">
        <v>0</v>
      </c>
      <c r="T6" s="24">
        <v>3.1699820331299819E-4</v>
      </c>
      <c r="U6" s="24">
        <v>4.5999738704563737E-5</v>
      </c>
      <c r="V6" s="24">
        <v>4084.7710528296184</v>
      </c>
      <c r="W6" s="24">
        <v>32531.742215088878</v>
      </c>
      <c r="X6" s="24">
        <v>3.4783147740395389E-6</v>
      </c>
      <c r="Y6" s="24">
        <v>5.5754776798560418E-2</v>
      </c>
      <c r="Z6" s="24">
        <v>1.0784009221440521E-2</v>
      </c>
      <c r="AA6" s="24">
        <v>1.9399177874311887E-5</v>
      </c>
    </row>
    <row r="7" spans="1:27" x14ac:dyDescent="0.25">
      <c r="A7" s="28" t="s">
        <v>40</v>
      </c>
      <c r="B7" s="28" t="s">
        <v>72</v>
      </c>
      <c r="C7" s="24">
        <v>0</v>
      </c>
      <c r="D7" s="24">
        <v>0</v>
      </c>
      <c r="E7" s="24">
        <v>0</v>
      </c>
      <c r="F7" s="24">
        <v>42020.039334311041</v>
      </c>
      <c r="G7" s="24">
        <v>118856.85190789697</v>
      </c>
      <c r="H7" s="24">
        <v>85363.933390823164</v>
      </c>
      <c r="I7" s="24">
        <v>58063.907097448733</v>
      </c>
      <c r="J7" s="24">
        <v>24771.285989364867</v>
      </c>
      <c r="K7" s="24">
        <v>0</v>
      </c>
      <c r="L7" s="24">
        <v>0</v>
      </c>
      <c r="M7" s="24">
        <v>0</v>
      </c>
      <c r="N7" s="24">
        <v>0</v>
      </c>
      <c r="O7" s="24">
        <v>0</v>
      </c>
      <c r="P7" s="24">
        <v>1.1127455565805449E-5</v>
      </c>
      <c r="Q7" s="24">
        <v>9.408465371032659E-4</v>
      </c>
      <c r="R7" s="24">
        <v>1.553704398481886E-4</v>
      </c>
      <c r="S7" s="24">
        <v>5.1060157234425901E-5</v>
      </c>
      <c r="T7" s="24">
        <v>8.7323569452868368E-3</v>
      </c>
      <c r="U7" s="24">
        <v>0</v>
      </c>
      <c r="V7" s="24">
        <v>0</v>
      </c>
      <c r="W7" s="24">
        <v>0</v>
      </c>
      <c r="X7" s="24">
        <v>0</v>
      </c>
      <c r="Y7" s="24">
        <v>0</v>
      </c>
      <c r="Z7" s="24">
        <v>0</v>
      </c>
      <c r="AA7" s="24">
        <v>8.158574635479067E-2</v>
      </c>
    </row>
    <row r="8" spans="1:27" x14ac:dyDescent="0.25">
      <c r="A8" s="28" t="s">
        <v>40</v>
      </c>
      <c r="B8" s="28" t="s">
        <v>20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row>
    <row r="9" spans="1:27" x14ac:dyDescent="0.25">
      <c r="A9" s="28" t="s">
        <v>40</v>
      </c>
      <c r="B9" s="28" t="s">
        <v>32</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row>
    <row r="10" spans="1:27" x14ac:dyDescent="0.25">
      <c r="A10" s="28" t="s">
        <v>40</v>
      </c>
      <c r="B10" s="28" t="s">
        <v>67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row>
    <row r="11" spans="1:27" x14ac:dyDescent="0.25">
      <c r="A11" s="28" t="s">
        <v>40</v>
      </c>
      <c r="B11" s="28" t="s">
        <v>66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row>
    <row r="12" spans="1:27" x14ac:dyDescent="0.25">
      <c r="A12" s="28" t="s">
        <v>40</v>
      </c>
      <c r="B12" s="28" t="s">
        <v>70</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row>
    <row r="13" spans="1:27" x14ac:dyDescent="0.25">
      <c r="A13" s="28" t="s">
        <v>40</v>
      </c>
      <c r="B13" s="28" t="s">
        <v>69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row>
    <row r="14" spans="1:27" x14ac:dyDescent="0.25">
      <c r="A14" s="28" t="s">
        <v>40</v>
      </c>
      <c r="B14" s="28" t="s">
        <v>36</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row>
    <row r="15" spans="1:27" x14ac:dyDescent="0.25">
      <c r="A15" s="28" t="s">
        <v>40</v>
      </c>
      <c r="B15" s="28" t="s">
        <v>74</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row>
    <row r="16" spans="1:27" x14ac:dyDescent="0.25">
      <c r="A16" s="28" t="s">
        <v>40</v>
      </c>
      <c r="B16" s="28" t="s">
        <v>56</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row>
    <row r="17" spans="1:27" x14ac:dyDescent="0.25">
      <c r="A17" s="33" t="s">
        <v>139</v>
      </c>
      <c r="B17" s="33"/>
      <c r="C17" s="30">
        <v>0</v>
      </c>
      <c r="D17" s="30">
        <v>0</v>
      </c>
      <c r="E17" s="30">
        <v>0</v>
      </c>
      <c r="F17" s="30">
        <v>95675.717503296852</v>
      </c>
      <c r="G17" s="30">
        <v>188519.2163894127</v>
      </c>
      <c r="H17" s="30">
        <v>222706.62768315183</v>
      </c>
      <c r="I17" s="30">
        <v>94792.325377041125</v>
      </c>
      <c r="J17" s="30">
        <v>29391.972772414152</v>
      </c>
      <c r="K17" s="30">
        <v>21217.307018491207</v>
      </c>
      <c r="L17" s="30">
        <v>262.36444910351457</v>
      </c>
      <c r="M17" s="30">
        <v>1183.7387114444568</v>
      </c>
      <c r="N17" s="30">
        <v>25268.542101244402</v>
      </c>
      <c r="O17" s="30">
        <v>4.1176530169426101E-2</v>
      </c>
      <c r="P17" s="30">
        <v>2860.6307452997989</v>
      </c>
      <c r="Q17" s="30">
        <v>9.555560842030847E-4</v>
      </c>
      <c r="R17" s="30">
        <v>1.6224808458340564E-4</v>
      </c>
      <c r="S17" s="30">
        <v>5.1060157234425901E-5</v>
      </c>
      <c r="T17" s="30">
        <v>9.0493551485998358E-3</v>
      </c>
      <c r="U17" s="30">
        <v>4.5999738704563737E-5</v>
      </c>
      <c r="V17" s="30">
        <v>4084.7710528296184</v>
      </c>
      <c r="W17" s="30">
        <v>32531.742215088878</v>
      </c>
      <c r="X17" s="30">
        <v>3.4783147740395389E-6</v>
      </c>
      <c r="Y17" s="30">
        <v>5.5754776798560418E-2</v>
      </c>
      <c r="Z17" s="30">
        <v>1.0784009221440521E-2</v>
      </c>
      <c r="AA17" s="30">
        <v>8.1605145532664985E-2</v>
      </c>
    </row>
    <row r="18" spans="1:27" x14ac:dyDescent="0.25">
      <c r="A18" s="12"/>
      <c r="B18" s="12"/>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0</v>
      </c>
      <c r="D20" s="24">
        <v>0</v>
      </c>
      <c r="E20" s="24">
        <v>0</v>
      </c>
      <c r="F20" s="24">
        <v>2.9951575111291204E-3</v>
      </c>
      <c r="G20" s="24">
        <v>6490.7693356510845</v>
      </c>
      <c r="H20" s="24">
        <v>35182.928548173943</v>
      </c>
      <c r="I20" s="24">
        <v>14095.57988457331</v>
      </c>
      <c r="J20" s="24">
        <v>4620.6866622897714</v>
      </c>
      <c r="K20" s="24">
        <v>14457.154324192707</v>
      </c>
      <c r="L20" s="24">
        <v>262.34942713017819</v>
      </c>
      <c r="M20" s="24">
        <v>1183.2025581551554</v>
      </c>
      <c r="N20" s="24">
        <v>3.8037586778057182E-5</v>
      </c>
      <c r="O20" s="24">
        <v>6.5531226011267523E-3</v>
      </c>
      <c r="P20" s="24">
        <v>2860.6307036596959</v>
      </c>
      <c r="Q20" s="24">
        <v>0</v>
      </c>
      <c r="R20" s="24">
        <v>0</v>
      </c>
      <c r="S20" s="24">
        <v>0</v>
      </c>
      <c r="T20" s="24">
        <v>0</v>
      </c>
      <c r="U20" s="24">
        <v>0</v>
      </c>
      <c r="V20" s="24">
        <v>2.8903869326898614E-4</v>
      </c>
      <c r="W20" s="24">
        <v>4.8028059346679995E-7</v>
      </c>
      <c r="X20" s="24">
        <v>0</v>
      </c>
      <c r="Y20" s="24">
        <v>0</v>
      </c>
      <c r="Z20" s="24">
        <v>0</v>
      </c>
      <c r="AA20" s="24">
        <v>0</v>
      </c>
    </row>
    <row r="21" spans="1:27"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x14ac:dyDescent="0.25">
      <c r="A22" s="28" t="s">
        <v>131</v>
      </c>
      <c r="B22" s="28" t="s">
        <v>20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row>
    <row r="23" spans="1:27"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x14ac:dyDescent="0.25">
      <c r="A24" s="28" t="s">
        <v>131</v>
      </c>
      <c r="B24" s="28" t="s">
        <v>67</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row>
    <row r="25" spans="1:27" x14ac:dyDescent="0.25">
      <c r="A25" s="28" t="s">
        <v>131</v>
      </c>
      <c r="B25" s="28" t="s">
        <v>66</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row>
    <row r="26" spans="1:27" x14ac:dyDescent="0.25">
      <c r="A26" s="28" t="s">
        <v>131</v>
      </c>
      <c r="B26" s="28" t="s">
        <v>70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row>
    <row r="27" spans="1:27" x14ac:dyDescent="0.25">
      <c r="A27" s="28" t="s">
        <v>131</v>
      </c>
      <c r="B27" s="28" t="s">
        <v>69</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row>
    <row r="28" spans="1:27" x14ac:dyDescent="0.25">
      <c r="A28" s="28" t="s">
        <v>131</v>
      </c>
      <c r="B28" s="28" t="s">
        <v>36</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row>
    <row r="29" spans="1:27" x14ac:dyDescent="0.25">
      <c r="A29" s="28" t="s">
        <v>131</v>
      </c>
      <c r="B29" s="28" t="s">
        <v>74</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row>
    <row r="30" spans="1:27" x14ac:dyDescent="0.25">
      <c r="A30" s="28" t="s">
        <v>131</v>
      </c>
      <c r="B30" s="28" t="s">
        <v>56</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0</v>
      </c>
      <c r="Z30" s="24">
        <v>0</v>
      </c>
      <c r="AA30" s="24">
        <v>0</v>
      </c>
    </row>
    <row r="31" spans="1:27" x14ac:dyDescent="0.25">
      <c r="A31" s="33" t="s">
        <v>139</v>
      </c>
      <c r="B31" s="33"/>
      <c r="C31" s="30">
        <v>0</v>
      </c>
      <c r="D31" s="30">
        <v>0</v>
      </c>
      <c r="E31" s="30">
        <v>0</v>
      </c>
      <c r="F31" s="30">
        <v>2.9951575111291204E-3</v>
      </c>
      <c r="G31" s="30">
        <v>6490.7693356510845</v>
      </c>
      <c r="H31" s="30">
        <v>35182.928548173943</v>
      </c>
      <c r="I31" s="30">
        <v>14095.57988457331</v>
      </c>
      <c r="J31" s="30">
        <v>4620.6866622897714</v>
      </c>
      <c r="K31" s="30">
        <v>14457.154324192707</v>
      </c>
      <c r="L31" s="30">
        <v>262.34942713017819</v>
      </c>
      <c r="M31" s="30">
        <v>1183.2025581551554</v>
      </c>
      <c r="N31" s="30">
        <v>3.8037586778057182E-5</v>
      </c>
      <c r="O31" s="30">
        <v>6.5531226011267523E-3</v>
      </c>
      <c r="P31" s="30">
        <v>2860.6307036596959</v>
      </c>
      <c r="Q31" s="30">
        <v>0</v>
      </c>
      <c r="R31" s="30">
        <v>0</v>
      </c>
      <c r="S31" s="30">
        <v>0</v>
      </c>
      <c r="T31" s="30">
        <v>0</v>
      </c>
      <c r="U31" s="30">
        <v>0</v>
      </c>
      <c r="V31" s="30">
        <v>2.8903869326898614E-4</v>
      </c>
      <c r="W31" s="30">
        <v>4.8028059346679995E-7</v>
      </c>
      <c r="X31" s="30">
        <v>0</v>
      </c>
      <c r="Y31" s="30">
        <v>0</v>
      </c>
      <c r="Z31" s="30">
        <v>0</v>
      </c>
      <c r="AA31" s="30">
        <v>0</v>
      </c>
    </row>
    <row r="33" spans="1:27"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x14ac:dyDescent="0.25">
      <c r="A34" s="28" t="s">
        <v>132</v>
      </c>
      <c r="B34" s="28" t="s">
        <v>64</v>
      </c>
      <c r="C34" s="24">
        <v>0</v>
      </c>
      <c r="D34" s="24">
        <v>0</v>
      </c>
      <c r="E34" s="24">
        <v>0</v>
      </c>
      <c r="F34" s="24">
        <v>53655.675173828306</v>
      </c>
      <c r="G34" s="24">
        <v>63171.595145864638</v>
      </c>
      <c r="H34" s="24">
        <v>102159.76574415472</v>
      </c>
      <c r="I34" s="24">
        <v>22632.838395019076</v>
      </c>
      <c r="J34" s="24">
        <v>1.2075951382094876E-4</v>
      </c>
      <c r="K34" s="24">
        <v>6760.1526942985001</v>
      </c>
      <c r="L34" s="24">
        <v>1.5021973336363568E-2</v>
      </c>
      <c r="M34" s="24">
        <v>0.53615328930137396</v>
      </c>
      <c r="N34" s="24">
        <v>25268.542063206816</v>
      </c>
      <c r="O34" s="24">
        <v>3.4623407568299347E-2</v>
      </c>
      <c r="P34" s="24">
        <v>3.0512647332525089E-5</v>
      </c>
      <c r="Q34" s="24">
        <v>1.4709547099818751E-5</v>
      </c>
      <c r="R34" s="24">
        <v>6.8776447352170194E-6</v>
      </c>
      <c r="S34" s="24">
        <v>0</v>
      </c>
      <c r="T34" s="24">
        <v>3.1699820331299819E-4</v>
      </c>
      <c r="U34" s="24">
        <v>4.5999738704563737E-5</v>
      </c>
      <c r="V34" s="24">
        <v>4084.7707637909252</v>
      </c>
      <c r="W34" s="24">
        <v>32531.742214608596</v>
      </c>
      <c r="X34" s="24">
        <v>3.4783147740395389E-6</v>
      </c>
      <c r="Y34" s="24">
        <v>5.5754776798560418E-2</v>
      </c>
      <c r="Z34" s="24">
        <v>1.0784009221440521E-2</v>
      </c>
      <c r="AA34" s="24">
        <v>1.9399177874311887E-5</v>
      </c>
    </row>
    <row r="35" spans="1:27"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x14ac:dyDescent="0.25">
      <c r="A36" s="28" t="s">
        <v>132</v>
      </c>
      <c r="B36" s="28" t="s">
        <v>20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row>
    <row r="37" spans="1:27"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x14ac:dyDescent="0.25">
      <c r="A38" s="28" t="s">
        <v>132</v>
      </c>
      <c r="B38" s="28" t="s">
        <v>67</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x14ac:dyDescent="0.25">
      <c r="A39" s="28" t="s">
        <v>132</v>
      </c>
      <c r="B39" s="28" t="s">
        <v>66</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row>
    <row r="40" spans="1:27" x14ac:dyDescent="0.25">
      <c r="A40" s="28" t="s">
        <v>132</v>
      </c>
      <c r="B40" s="28" t="s">
        <v>70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row>
    <row r="41" spans="1:27" x14ac:dyDescent="0.25">
      <c r="A41" s="28" t="s">
        <v>132</v>
      </c>
      <c r="B41" s="28" t="s">
        <v>69</v>
      </c>
      <c r="C41" s="24">
        <v>0</v>
      </c>
      <c r="D41" s="24">
        <v>0</v>
      </c>
      <c r="E41" s="24">
        <v>0</v>
      </c>
      <c r="F41" s="24">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row>
    <row r="42" spans="1:27" x14ac:dyDescent="0.25">
      <c r="A42" s="28" t="s">
        <v>132</v>
      </c>
      <c r="B42" s="28" t="s">
        <v>36</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x14ac:dyDescent="0.25">
      <c r="A43" s="28" t="s">
        <v>132</v>
      </c>
      <c r="B43" s="28" t="s">
        <v>74</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row>
    <row r="44" spans="1:27" x14ac:dyDescent="0.25">
      <c r="A44" s="28" t="s">
        <v>132</v>
      </c>
      <c r="B44" s="28" t="s">
        <v>56</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row>
    <row r="45" spans="1:27" x14ac:dyDescent="0.25">
      <c r="A45" s="33" t="s">
        <v>139</v>
      </c>
      <c r="B45" s="33"/>
      <c r="C45" s="30">
        <v>0</v>
      </c>
      <c r="D45" s="30">
        <v>0</v>
      </c>
      <c r="E45" s="30">
        <v>0</v>
      </c>
      <c r="F45" s="30">
        <v>53655.675173828306</v>
      </c>
      <c r="G45" s="30">
        <v>63171.595145864638</v>
      </c>
      <c r="H45" s="30">
        <v>102159.76574415472</v>
      </c>
      <c r="I45" s="30">
        <v>22632.838395019076</v>
      </c>
      <c r="J45" s="30">
        <v>1.2075951382094876E-4</v>
      </c>
      <c r="K45" s="30">
        <v>6760.1526942985001</v>
      </c>
      <c r="L45" s="30">
        <v>1.5021973336363568E-2</v>
      </c>
      <c r="M45" s="30">
        <v>0.53615328930137396</v>
      </c>
      <c r="N45" s="30">
        <v>25268.542063206816</v>
      </c>
      <c r="O45" s="30">
        <v>3.4623407568299347E-2</v>
      </c>
      <c r="P45" s="30">
        <v>3.0512647332525089E-5</v>
      </c>
      <c r="Q45" s="30">
        <v>1.4709547099818751E-5</v>
      </c>
      <c r="R45" s="30">
        <v>6.8776447352170194E-6</v>
      </c>
      <c r="S45" s="30">
        <v>0</v>
      </c>
      <c r="T45" s="30">
        <v>3.1699820331299819E-4</v>
      </c>
      <c r="U45" s="30">
        <v>4.5999738704563737E-5</v>
      </c>
      <c r="V45" s="30">
        <v>4084.7707637909252</v>
      </c>
      <c r="W45" s="30">
        <v>32531.742214608596</v>
      </c>
      <c r="X45" s="30">
        <v>3.4783147740395389E-6</v>
      </c>
      <c r="Y45" s="30">
        <v>5.5754776798560418E-2</v>
      </c>
      <c r="Z45" s="30">
        <v>1.0784009221440521E-2</v>
      </c>
      <c r="AA45" s="30">
        <v>1.9399177874311887E-5</v>
      </c>
    </row>
    <row r="47" spans="1:27"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x14ac:dyDescent="0.25">
      <c r="A49" s="28" t="s">
        <v>133</v>
      </c>
      <c r="B49" s="28" t="s">
        <v>72</v>
      </c>
      <c r="C49" s="24">
        <v>0</v>
      </c>
      <c r="D49" s="24">
        <v>0</v>
      </c>
      <c r="E49" s="24">
        <v>0</v>
      </c>
      <c r="F49" s="24">
        <v>42020.039334311041</v>
      </c>
      <c r="G49" s="24">
        <v>118856.85190789697</v>
      </c>
      <c r="H49" s="24">
        <v>85363.933390823164</v>
      </c>
      <c r="I49" s="24">
        <v>58063.907097448733</v>
      </c>
      <c r="J49" s="24">
        <v>24771.285989364867</v>
      </c>
      <c r="K49" s="24">
        <v>0</v>
      </c>
      <c r="L49" s="24">
        <v>0</v>
      </c>
      <c r="M49" s="24">
        <v>0</v>
      </c>
      <c r="N49" s="24">
        <v>0</v>
      </c>
      <c r="O49" s="24">
        <v>0</v>
      </c>
      <c r="P49" s="24">
        <v>1.1127455565805449E-5</v>
      </c>
      <c r="Q49" s="24">
        <v>9.408465371032659E-4</v>
      </c>
      <c r="R49" s="24">
        <v>1.553704398481886E-4</v>
      </c>
      <c r="S49" s="24">
        <v>5.1060157234425901E-5</v>
      </c>
      <c r="T49" s="24">
        <v>8.7323569452868368E-3</v>
      </c>
      <c r="U49" s="24">
        <v>0</v>
      </c>
      <c r="V49" s="24">
        <v>0</v>
      </c>
      <c r="W49" s="24">
        <v>0</v>
      </c>
      <c r="X49" s="24">
        <v>0</v>
      </c>
      <c r="Y49" s="24">
        <v>0</v>
      </c>
      <c r="Z49" s="24">
        <v>0</v>
      </c>
      <c r="AA49" s="24">
        <v>8.158574635479067E-2</v>
      </c>
    </row>
    <row r="50" spans="1:27" x14ac:dyDescent="0.25">
      <c r="A50" s="28" t="s">
        <v>133</v>
      </c>
      <c r="B50" s="28" t="s">
        <v>20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c r="U50" s="24">
        <v>0</v>
      </c>
      <c r="V50" s="24">
        <v>0</v>
      </c>
      <c r="W50" s="24">
        <v>0</v>
      </c>
      <c r="X50" s="24">
        <v>0</v>
      </c>
      <c r="Y50" s="24">
        <v>0</v>
      </c>
      <c r="Z50" s="24">
        <v>0</v>
      </c>
      <c r="AA50" s="24">
        <v>0</v>
      </c>
    </row>
    <row r="51" spans="1:27" x14ac:dyDescent="0.25">
      <c r="A51" s="28" t="s">
        <v>133</v>
      </c>
      <c r="B51" s="28" t="s">
        <v>32</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row>
    <row r="52" spans="1:27" x14ac:dyDescent="0.25">
      <c r="A52" s="28" t="s">
        <v>133</v>
      </c>
      <c r="B52" s="28" t="s">
        <v>67</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0</v>
      </c>
      <c r="AA52" s="24">
        <v>0</v>
      </c>
    </row>
    <row r="53" spans="1:27" x14ac:dyDescent="0.25">
      <c r="A53" s="28" t="s">
        <v>133</v>
      </c>
      <c r="B53" s="28" t="s">
        <v>66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row>
    <row r="54" spans="1:27" x14ac:dyDescent="0.25">
      <c r="A54" s="28" t="s">
        <v>133</v>
      </c>
      <c r="B54" s="28" t="s">
        <v>70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row>
    <row r="55" spans="1:27" x14ac:dyDescent="0.25">
      <c r="A55" s="28" t="s">
        <v>133</v>
      </c>
      <c r="B55" s="28" t="s">
        <v>69</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row>
    <row r="56" spans="1:27" x14ac:dyDescent="0.25">
      <c r="A56" s="28" t="s">
        <v>133</v>
      </c>
      <c r="B56" s="28" t="s">
        <v>36</v>
      </c>
      <c r="C56" s="24">
        <v>0</v>
      </c>
      <c r="D56" s="24">
        <v>0</v>
      </c>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c r="Y56" s="24">
        <v>0</v>
      </c>
      <c r="Z56" s="24">
        <v>0</v>
      </c>
      <c r="AA56" s="24">
        <v>0</v>
      </c>
    </row>
    <row r="57" spans="1:27" x14ac:dyDescent="0.25">
      <c r="A57" s="28" t="s">
        <v>133</v>
      </c>
      <c r="B57" s="28" t="s">
        <v>74</v>
      </c>
      <c r="C57" s="24">
        <v>0</v>
      </c>
      <c r="D57" s="24">
        <v>0</v>
      </c>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c r="Y57" s="24">
        <v>0</v>
      </c>
      <c r="Z57" s="24">
        <v>0</v>
      </c>
      <c r="AA57" s="24">
        <v>0</v>
      </c>
    </row>
    <row r="58" spans="1:27" x14ac:dyDescent="0.25">
      <c r="A58" s="28" t="s">
        <v>133</v>
      </c>
      <c r="B58" s="28" t="s">
        <v>56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row>
    <row r="59" spans="1:27" x14ac:dyDescent="0.25">
      <c r="A59" s="33" t="s">
        <v>139</v>
      </c>
      <c r="B59" s="33"/>
      <c r="C59" s="30">
        <v>0</v>
      </c>
      <c r="D59" s="30">
        <v>0</v>
      </c>
      <c r="E59" s="30">
        <v>0</v>
      </c>
      <c r="F59" s="30">
        <v>42020.039334311041</v>
      </c>
      <c r="G59" s="30">
        <v>118856.85190789697</v>
      </c>
      <c r="H59" s="30">
        <v>85363.933390823164</v>
      </c>
      <c r="I59" s="30">
        <v>58063.907097448733</v>
      </c>
      <c r="J59" s="30">
        <v>24771.285989364867</v>
      </c>
      <c r="K59" s="30">
        <v>0</v>
      </c>
      <c r="L59" s="30">
        <v>0</v>
      </c>
      <c r="M59" s="30">
        <v>0</v>
      </c>
      <c r="N59" s="30">
        <v>0</v>
      </c>
      <c r="O59" s="30">
        <v>0</v>
      </c>
      <c r="P59" s="30">
        <v>1.1127455565805449E-5</v>
      </c>
      <c r="Q59" s="30">
        <v>9.408465371032659E-4</v>
      </c>
      <c r="R59" s="30">
        <v>1.553704398481886E-4</v>
      </c>
      <c r="S59" s="30">
        <v>5.1060157234425901E-5</v>
      </c>
      <c r="T59" s="30">
        <v>8.7323569452868368E-3</v>
      </c>
      <c r="U59" s="30">
        <v>0</v>
      </c>
      <c r="V59" s="30">
        <v>0</v>
      </c>
      <c r="W59" s="30">
        <v>0</v>
      </c>
      <c r="X59" s="30">
        <v>0</v>
      </c>
      <c r="Y59" s="30">
        <v>0</v>
      </c>
      <c r="Z59" s="30">
        <v>0</v>
      </c>
      <c r="AA59" s="30">
        <v>8.158574635479067E-2</v>
      </c>
    </row>
    <row r="61" spans="1:27"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x14ac:dyDescent="0.25">
      <c r="A64" s="28" t="s">
        <v>134</v>
      </c>
      <c r="B64" s="28" t="s">
        <v>20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x14ac:dyDescent="0.25">
      <c r="A65" s="28" t="s">
        <v>134</v>
      </c>
      <c r="B65" s="28" t="s">
        <v>32</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row>
    <row r="66" spans="1:27" x14ac:dyDescent="0.25">
      <c r="A66" s="28" t="s">
        <v>134</v>
      </c>
      <c r="B66" s="28" t="s">
        <v>67</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row>
    <row r="67" spans="1:27"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x14ac:dyDescent="0.25">
      <c r="A68" s="28" t="s">
        <v>134</v>
      </c>
      <c r="B68" s="28" t="s">
        <v>70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x14ac:dyDescent="0.25">
      <c r="A69" s="28" t="s">
        <v>134</v>
      </c>
      <c r="B69" s="28" t="s">
        <v>69</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row>
    <row r="70" spans="1:27" x14ac:dyDescent="0.25">
      <c r="A70" s="28" t="s">
        <v>134</v>
      </c>
      <c r="B70" s="28" t="s">
        <v>36</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row>
    <row r="71" spans="1:27" x14ac:dyDescent="0.25">
      <c r="A71" s="28" t="s">
        <v>134</v>
      </c>
      <c r="B71" s="28" t="s">
        <v>74</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row>
    <row r="72" spans="1:27" x14ac:dyDescent="0.25">
      <c r="A72" s="28" t="s">
        <v>134</v>
      </c>
      <c r="B72" s="28" t="s">
        <v>56</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row>
    <row r="73" spans="1:27" x14ac:dyDescent="0.25">
      <c r="A73" s="33" t="s">
        <v>139</v>
      </c>
      <c r="B73" s="33"/>
      <c r="C73" s="30">
        <v>0</v>
      </c>
      <c r="D73" s="30">
        <v>0</v>
      </c>
      <c r="E73" s="30">
        <v>0</v>
      </c>
      <c r="F73" s="30">
        <v>0</v>
      </c>
      <c r="G73" s="30">
        <v>0</v>
      </c>
      <c r="H73" s="30">
        <v>0</v>
      </c>
      <c r="I73" s="30">
        <v>0</v>
      </c>
      <c r="J73" s="30">
        <v>0</v>
      </c>
      <c r="K73" s="30">
        <v>0</v>
      </c>
      <c r="L73" s="30">
        <v>0</v>
      </c>
      <c r="M73" s="30">
        <v>0</v>
      </c>
      <c r="N73" s="30">
        <v>0</v>
      </c>
      <c r="O73" s="30">
        <v>0</v>
      </c>
      <c r="P73" s="30">
        <v>0</v>
      </c>
      <c r="Q73" s="30">
        <v>0</v>
      </c>
      <c r="R73" s="30">
        <v>0</v>
      </c>
      <c r="S73" s="30">
        <v>0</v>
      </c>
      <c r="T73" s="30">
        <v>0</v>
      </c>
      <c r="U73" s="30">
        <v>0</v>
      </c>
      <c r="V73" s="30">
        <v>0</v>
      </c>
      <c r="W73" s="30">
        <v>0</v>
      </c>
      <c r="X73" s="30">
        <v>0</v>
      </c>
      <c r="Y73" s="30">
        <v>0</v>
      </c>
      <c r="Z73" s="30">
        <v>0</v>
      </c>
      <c r="AA73" s="30">
        <v>0</v>
      </c>
    </row>
    <row r="75" spans="1:27"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x14ac:dyDescent="0.25">
      <c r="A78" s="28" t="s">
        <v>135</v>
      </c>
      <c r="B78" s="28" t="s">
        <v>20</v>
      </c>
      <c r="C78" s="24">
        <v>0</v>
      </c>
      <c r="D78" s="24">
        <v>0</v>
      </c>
      <c r="E78" s="24">
        <v>0</v>
      </c>
      <c r="F78" s="24">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row>
    <row r="79" spans="1:27"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x14ac:dyDescent="0.25">
      <c r="A80" s="28" t="s">
        <v>135</v>
      </c>
      <c r="B80" s="28" t="s">
        <v>67</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c r="U80" s="24">
        <v>0</v>
      </c>
      <c r="V80" s="24">
        <v>0</v>
      </c>
      <c r="W80" s="24">
        <v>0</v>
      </c>
      <c r="X80" s="24">
        <v>0</v>
      </c>
      <c r="Y80" s="24">
        <v>0</v>
      </c>
      <c r="Z80" s="24">
        <v>0</v>
      </c>
      <c r="AA80" s="24">
        <v>0</v>
      </c>
    </row>
    <row r="81" spans="1:27" x14ac:dyDescent="0.25">
      <c r="A81" s="28" t="s">
        <v>135</v>
      </c>
      <c r="B81" s="28" t="s">
        <v>66</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x14ac:dyDescent="0.25">
      <c r="A82" s="28" t="s">
        <v>135</v>
      </c>
      <c r="B82" s="28" t="s">
        <v>70</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row>
    <row r="83" spans="1:27" x14ac:dyDescent="0.25">
      <c r="A83" s="28" t="s">
        <v>135</v>
      </c>
      <c r="B83" s="28" t="s">
        <v>69</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0</v>
      </c>
      <c r="X83" s="24">
        <v>0</v>
      </c>
      <c r="Y83" s="24">
        <v>0</v>
      </c>
      <c r="Z83" s="24">
        <v>0</v>
      </c>
      <c r="AA83" s="24">
        <v>0</v>
      </c>
    </row>
    <row r="84" spans="1:27" x14ac:dyDescent="0.25">
      <c r="A84" s="28" t="s">
        <v>135</v>
      </c>
      <c r="B84" s="28" t="s">
        <v>36</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x14ac:dyDescent="0.25">
      <c r="A85" s="28" t="s">
        <v>135</v>
      </c>
      <c r="B85" s="28" t="s">
        <v>74</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row>
    <row r="86" spans="1:27" x14ac:dyDescent="0.25">
      <c r="A86" s="28" t="s">
        <v>135</v>
      </c>
      <c r="B86" s="28" t="s">
        <v>56</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row>
    <row r="87" spans="1:27" x14ac:dyDescent="0.25">
      <c r="A87" s="33" t="s">
        <v>139</v>
      </c>
      <c r="B87" s="33"/>
      <c r="C87" s="30">
        <v>0</v>
      </c>
      <c r="D87" s="30">
        <v>0</v>
      </c>
      <c r="E87" s="30">
        <v>0</v>
      </c>
      <c r="F87" s="30">
        <v>0</v>
      </c>
      <c r="G87" s="30">
        <v>0</v>
      </c>
      <c r="H87" s="30">
        <v>0</v>
      </c>
      <c r="I87" s="30">
        <v>0</v>
      </c>
      <c r="J87" s="30">
        <v>0</v>
      </c>
      <c r="K87" s="30">
        <v>0</v>
      </c>
      <c r="L87" s="30">
        <v>0</v>
      </c>
      <c r="M87" s="30">
        <v>0</v>
      </c>
      <c r="N87" s="30">
        <v>0</v>
      </c>
      <c r="O87" s="30">
        <v>0</v>
      </c>
      <c r="P87" s="30">
        <v>0</v>
      </c>
      <c r="Q87" s="30">
        <v>0</v>
      </c>
      <c r="R87" s="30">
        <v>0</v>
      </c>
      <c r="S87" s="30">
        <v>0</v>
      </c>
      <c r="T87" s="30">
        <v>0</v>
      </c>
      <c r="U87" s="30">
        <v>0</v>
      </c>
      <c r="V87" s="30">
        <v>0</v>
      </c>
      <c r="W87" s="30">
        <v>0</v>
      </c>
      <c r="X87" s="30">
        <v>0</v>
      </c>
      <c r="Y87" s="30">
        <v>0</v>
      </c>
      <c r="Z87" s="30">
        <v>0</v>
      </c>
      <c r="AA87" s="30">
        <v>0</v>
      </c>
    </row>
    <row r="89" spans="1:27" collapsed="1" x14ac:dyDescent="0.25"/>
  </sheetData>
  <sheetProtection algorithmName="SHA-512" hashValue="yhdMPi1quRu85GRsi2QwuUBRkQsgoD2uFz3FvVM7aNCxV8VCKMHe7Q/zc74XQv3WcxFkc9AgVrwnZUToTw5UpQ==" saltValue="8VSlPxqHlS4SK7HdAr6duA==" spinCount="100000" sheet="1" objects="1" scenarios="1"/>
  <mergeCells count="6">
    <mergeCell ref="A17:B17"/>
    <mergeCell ref="A31:B31"/>
    <mergeCell ref="A45:B45"/>
    <mergeCell ref="A59:B59"/>
    <mergeCell ref="A73:B73"/>
    <mergeCell ref="A87:B8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6FD7-FD0F-4F8D-8BF4-A07EE45AF682}">
  <sheetPr codeName="Sheet25">
    <tabColor theme="7" tint="0.39997558519241921"/>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164</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151</v>
      </c>
      <c r="B2" s="17" t="s">
        <v>152</v>
      </c>
    </row>
    <row r="3" spans="1:27" x14ac:dyDescent="0.25">
      <c r="B3" s="17"/>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75</v>
      </c>
      <c r="C6" s="24">
        <v>0.28533651930983994</v>
      </c>
      <c r="D6" s="24">
        <v>1.114964980484263</v>
      </c>
      <c r="E6" s="24">
        <v>1.440315038477775E-2</v>
      </c>
      <c r="F6" s="24">
        <v>0.340073042019512</v>
      </c>
      <c r="G6" s="24">
        <v>9.2593075029262409E-2</v>
      </c>
      <c r="H6" s="24">
        <v>0.50175597047156362</v>
      </c>
      <c r="I6" s="24">
        <v>0.25782223947504795</v>
      </c>
      <c r="J6" s="24">
        <v>0.19108950816996942</v>
      </c>
      <c r="K6" s="24">
        <v>67337.812602378035</v>
      </c>
      <c r="L6" s="24">
        <v>3.5807012231041054E-2</v>
      </c>
      <c r="M6" s="24">
        <v>1.4107808201837312E-2</v>
      </c>
      <c r="N6" s="24">
        <v>92473.637537022558</v>
      </c>
      <c r="O6" s="24">
        <v>22430.123641594044</v>
      </c>
      <c r="P6" s="24">
        <v>6.0868102951058066E-2</v>
      </c>
      <c r="Q6" s="24">
        <v>0.26151855877331021</v>
      </c>
      <c r="R6" s="24">
        <v>0.11201852765264869</v>
      </c>
      <c r="S6" s="24">
        <v>86638.373403726684</v>
      </c>
      <c r="T6" s="24">
        <v>12552.475588229672</v>
      </c>
      <c r="U6" s="24">
        <v>26521.118906729538</v>
      </c>
      <c r="V6" s="24">
        <v>5340.145274915415</v>
      </c>
      <c r="W6" s="24">
        <v>92555.484114067658</v>
      </c>
      <c r="X6" s="24">
        <v>61412.652276721477</v>
      </c>
      <c r="Y6" s="24">
        <v>7.3516693978949471E-2</v>
      </c>
      <c r="Z6" s="24">
        <v>6.0111220436678235E-3</v>
      </c>
      <c r="AA6" s="24">
        <v>2345.714262532882</v>
      </c>
    </row>
    <row r="7" spans="1:27" x14ac:dyDescent="0.25">
      <c r="A7" s="28" t="s">
        <v>132</v>
      </c>
      <c r="B7" s="28" t="s">
        <v>75</v>
      </c>
      <c r="C7" s="24">
        <v>0.29909367982841301</v>
      </c>
      <c r="D7" s="24">
        <v>1.2042165476271538</v>
      </c>
      <c r="E7" s="24">
        <v>0.18832894537827624</v>
      </c>
      <c r="F7" s="24">
        <v>0.19127200435071184</v>
      </c>
      <c r="G7" s="24">
        <v>0.94760531233536849</v>
      </c>
      <c r="H7" s="24">
        <v>258638.84246631019</v>
      </c>
      <c r="I7" s="24">
        <v>2530.4925816802634</v>
      </c>
      <c r="J7" s="24">
        <v>311626.57273579028</v>
      </c>
      <c r="K7" s="24">
        <v>10129.564600379057</v>
      </c>
      <c r="L7" s="24">
        <v>16621.447191663261</v>
      </c>
      <c r="M7" s="24">
        <v>66706.444188698864</v>
      </c>
      <c r="N7" s="24">
        <v>78084.843775984045</v>
      </c>
      <c r="O7" s="24">
        <v>67398.162906115642</v>
      </c>
      <c r="P7" s="24">
        <v>0.72996479277442128</v>
      </c>
      <c r="Q7" s="24">
        <v>239567.59024936505</v>
      </c>
      <c r="R7" s="24">
        <v>410957.69631753367</v>
      </c>
      <c r="S7" s="24">
        <v>819812.7352315298</v>
      </c>
      <c r="T7" s="24">
        <v>4.4310644517196421E-2</v>
      </c>
      <c r="U7" s="24">
        <v>0.1553583251622411</v>
      </c>
      <c r="V7" s="24">
        <v>16331.915356440624</v>
      </c>
      <c r="W7" s="24">
        <v>68882.201587089527</v>
      </c>
      <c r="X7" s="24">
        <v>76144.668397513</v>
      </c>
      <c r="Y7" s="24">
        <v>78029.950349710867</v>
      </c>
      <c r="Z7" s="24">
        <v>5.3832133479547906E-2</v>
      </c>
      <c r="AA7" s="24">
        <v>21058.651993751195</v>
      </c>
    </row>
    <row r="8" spans="1:27" x14ac:dyDescent="0.25">
      <c r="A8" s="28" t="s">
        <v>133</v>
      </c>
      <c r="B8" s="28" t="s">
        <v>75</v>
      </c>
      <c r="C8" s="24">
        <v>0.10495723436466514</v>
      </c>
      <c r="D8" s="24">
        <v>1.2513736952263127E-2</v>
      </c>
      <c r="E8" s="24">
        <v>2.9757113519216314E-3</v>
      </c>
      <c r="F8" s="24">
        <v>1.6894029532877643E-2</v>
      </c>
      <c r="G8" s="24">
        <v>6.9625287053999034E-3</v>
      </c>
      <c r="H8" s="24">
        <v>0.26290631343136406</v>
      </c>
      <c r="I8" s="24">
        <v>32803.555192599721</v>
      </c>
      <c r="J8" s="24">
        <v>18163.745671811404</v>
      </c>
      <c r="K8" s="24">
        <v>1.9214537674356096</v>
      </c>
      <c r="L8" s="24">
        <v>55.218487611640541</v>
      </c>
      <c r="M8" s="24">
        <v>1.3642732137576382E-3</v>
      </c>
      <c r="N8" s="24">
        <v>43658.389258814888</v>
      </c>
      <c r="O8" s="24">
        <v>48732.359326192462</v>
      </c>
      <c r="P8" s="24">
        <v>9.510575053572029E-3</v>
      </c>
      <c r="Q8" s="24">
        <v>6.575408020394892E-3</v>
      </c>
      <c r="R8" s="24">
        <v>8.2522028287270646E-3</v>
      </c>
      <c r="S8" s="24">
        <v>25052.887169892783</v>
      </c>
      <c r="T8" s="24">
        <v>2.0993889592235193E-2</v>
      </c>
      <c r="U8" s="24">
        <v>8.7580427892356622E-2</v>
      </c>
      <c r="V8" s="24">
        <v>0.26522087918300702</v>
      </c>
      <c r="W8" s="24">
        <v>82233.270570439345</v>
      </c>
      <c r="X8" s="24">
        <v>25232.885996467543</v>
      </c>
      <c r="Y8" s="24">
        <v>0.40292315630111336</v>
      </c>
      <c r="Z8" s="24">
        <v>8.7659928688764151E-4</v>
      </c>
      <c r="AA8" s="24">
        <v>316.38427509088956</v>
      </c>
    </row>
    <row r="9" spans="1:27" x14ac:dyDescent="0.25">
      <c r="A9" s="28" t="s">
        <v>134</v>
      </c>
      <c r="B9" s="28" t="s">
        <v>75</v>
      </c>
      <c r="C9" s="24">
        <v>0.21356246628406911</v>
      </c>
      <c r="D9" s="24">
        <v>1.0508706779653243</v>
      </c>
      <c r="E9" s="24">
        <v>0.30323834282367773</v>
      </c>
      <c r="F9" s="24">
        <v>0.31639674014312946</v>
      </c>
      <c r="G9" s="24">
        <v>0.38098610213563155</v>
      </c>
      <c r="H9" s="24">
        <v>1.1847737587690135</v>
      </c>
      <c r="I9" s="24">
        <v>0.24611608091020901</v>
      </c>
      <c r="J9" s="24">
        <v>52368.890754738219</v>
      </c>
      <c r="K9" s="24">
        <v>34299.860204496974</v>
      </c>
      <c r="L9" s="24">
        <v>5.1280112045706913E-2</v>
      </c>
      <c r="M9" s="24">
        <v>1.440724726354976E-2</v>
      </c>
      <c r="N9" s="24">
        <v>45346.564107111546</v>
      </c>
      <c r="O9" s="24">
        <v>147.35052719468794</v>
      </c>
      <c r="P9" s="24">
        <v>7.3886496749320602E-2</v>
      </c>
      <c r="Q9" s="24">
        <v>10267.656432244346</v>
      </c>
      <c r="R9" s="24">
        <v>5.1170667788567721E-2</v>
      </c>
      <c r="S9" s="24">
        <v>41896.128675645305</v>
      </c>
      <c r="T9" s="24">
        <v>27042.024205883808</v>
      </c>
      <c r="U9" s="24">
        <v>37162.624902956763</v>
      </c>
      <c r="V9" s="24">
        <v>4806.0846625544</v>
      </c>
      <c r="W9" s="24">
        <v>7247.3955992260044</v>
      </c>
      <c r="X9" s="24">
        <v>8784.7008008366283</v>
      </c>
      <c r="Y9" s="24">
        <v>12650.341984521039</v>
      </c>
      <c r="Z9" s="24">
        <v>5756.4023550322881</v>
      </c>
      <c r="AA9" s="24">
        <v>743.5555283607174</v>
      </c>
    </row>
    <row r="10" spans="1:27" x14ac:dyDescent="0.25">
      <c r="A10" s="28" t="s">
        <v>135</v>
      </c>
      <c r="B10" s="28" t="s">
        <v>75</v>
      </c>
      <c r="C10" s="24">
        <v>0</v>
      </c>
      <c r="D10" s="24">
        <v>6.5641681386609E-3</v>
      </c>
      <c r="E10" s="24">
        <v>4.7483770319948796E-3</v>
      </c>
      <c r="F10" s="24">
        <v>4.4397243785270681E-3</v>
      </c>
      <c r="G10" s="24">
        <v>5.5063013946166593E-4</v>
      </c>
      <c r="H10" s="24">
        <v>1.9448242080825601E-2</v>
      </c>
      <c r="I10" s="24">
        <v>1.0549412629644662E-2</v>
      </c>
      <c r="J10" s="24">
        <v>5.6991912353466061E-3</v>
      </c>
      <c r="K10" s="24">
        <v>26698.878961534723</v>
      </c>
      <c r="L10" s="24">
        <v>33883.665499797513</v>
      </c>
      <c r="M10" s="24">
        <v>7.9285871738998641E-3</v>
      </c>
      <c r="N10" s="24">
        <v>11962.817332687777</v>
      </c>
      <c r="O10" s="24">
        <v>2.357328328124892E-3</v>
      </c>
      <c r="P10" s="24">
        <v>9.3973468920195301E-4</v>
      </c>
      <c r="Q10" s="24">
        <v>4.8363785134893642E-4</v>
      </c>
      <c r="R10" s="24">
        <v>9.2340964697095005E-4</v>
      </c>
      <c r="S10" s="24">
        <v>1.3272197569707388E-3</v>
      </c>
      <c r="T10" s="24">
        <v>9.5518799481266042E-3</v>
      </c>
      <c r="U10" s="24">
        <v>5.8850030422926049E-3</v>
      </c>
      <c r="V10" s="24">
        <v>5.0267402339449754E-4</v>
      </c>
      <c r="W10" s="24">
        <v>1.7779497908114131E-3</v>
      </c>
      <c r="X10" s="24">
        <v>5.1055524035986061E-3</v>
      </c>
      <c r="Y10" s="24">
        <v>5.1566696671732752E-4</v>
      </c>
      <c r="Z10" s="24">
        <v>2.7109069032542761E-4</v>
      </c>
      <c r="AA10" s="24">
        <v>6.3054678919804931E-4</v>
      </c>
    </row>
    <row r="11" spans="1:27" x14ac:dyDescent="0.25">
      <c r="A11" s="22" t="s">
        <v>40</v>
      </c>
      <c r="B11" s="22" t="s">
        <v>153</v>
      </c>
      <c r="C11" s="30">
        <v>0.90294989978698736</v>
      </c>
      <c r="D11" s="30">
        <v>3.3891301111676646</v>
      </c>
      <c r="E11" s="30">
        <v>0.51369452697064832</v>
      </c>
      <c r="F11" s="30">
        <v>0.86907554042475799</v>
      </c>
      <c r="G11" s="30">
        <v>1.4286976483451241</v>
      </c>
      <c r="H11" s="30">
        <v>258640.81135059497</v>
      </c>
      <c r="I11" s="30">
        <v>35334.562262013002</v>
      </c>
      <c r="J11" s="30">
        <v>382159.40595103934</v>
      </c>
      <c r="K11" s="30">
        <v>138468.03782255625</v>
      </c>
      <c r="L11" s="30">
        <v>50560.418266196692</v>
      </c>
      <c r="M11" s="30">
        <v>66706.481996614719</v>
      </c>
      <c r="N11" s="30">
        <v>271526.25201162079</v>
      </c>
      <c r="O11" s="30">
        <v>138707.99875842518</v>
      </c>
      <c r="P11" s="30">
        <v>0.87516970221757384</v>
      </c>
      <c r="Q11" s="30">
        <v>249835.51525921404</v>
      </c>
      <c r="R11" s="30">
        <v>410957.86868234159</v>
      </c>
      <c r="S11" s="30">
        <v>973400.12580801442</v>
      </c>
      <c r="T11" s="30">
        <v>39594.574650527538</v>
      </c>
      <c r="U11" s="30">
        <v>63683.992633442394</v>
      </c>
      <c r="V11" s="30">
        <v>26478.411017463644</v>
      </c>
      <c r="W11" s="30">
        <v>250918.35364877235</v>
      </c>
      <c r="X11" s="30">
        <v>171574.91257709108</v>
      </c>
      <c r="Y11" s="30">
        <v>90680.769289749165</v>
      </c>
      <c r="Z11" s="30">
        <v>5756.4633459777888</v>
      </c>
      <c r="AA11" s="30">
        <v>24464.306690282472</v>
      </c>
    </row>
  </sheetData>
  <sheetProtection algorithmName="SHA-512" hashValue="TsJu6HXDMk3MSFwJZC2LlfxHK3AN/H2jMEaFTkz70MfKtzNxAlavPQPdi6tEaYBsPig64rjnvpDlkPaeGKNR/g==" saltValue="2P8a15EHnvZ53YEovBnNwQ=="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F1F25-5527-4553-85E7-B889ADF1F7AD}">
  <sheetPr codeName="Sheet26">
    <tabColor theme="7" tint="0.39997558519241921"/>
  </sheetPr>
  <dimension ref="A1:AA11"/>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165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A2" s="27" t="s">
        <v>68</v>
      </c>
      <c r="B2" s="17" t="s">
        <v>126</v>
      </c>
    </row>
    <row r="4" spans="1:27" x14ac:dyDescent="0.25">
      <c r="A4" s="17" t="s">
        <v>128</v>
      </c>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131</v>
      </c>
      <c r="B6" s="28" t="s">
        <v>68</v>
      </c>
      <c r="C6" s="24">
        <v>79232.990326100989</v>
      </c>
      <c r="D6" s="24">
        <v>6.974501071999998</v>
      </c>
      <c r="E6" s="24">
        <v>104257.50231176701</v>
      </c>
      <c r="F6" s="24">
        <v>45459.903517157996</v>
      </c>
      <c r="G6" s="24">
        <v>82862.919248464023</v>
      </c>
      <c r="H6" s="24">
        <v>3261.3383519600002</v>
      </c>
      <c r="I6" s="24">
        <v>88.276677352999997</v>
      </c>
      <c r="J6" s="24">
        <v>1.4392323599999992</v>
      </c>
      <c r="K6" s="24">
        <v>1.4474995279999996</v>
      </c>
      <c r="L6" s="24">
        <v>1.4489778209999991</v>
      </c>
      <c r="M6" s="24">
        <v>1.4535902919999999</v>
      </c>
      <c r="N6" s="24">
        <v>339.66863372999995</v>
      </c>
      <c r="O6" s="24">
        <v>1.4631346599999997</v>
      </c>
      <c r="P6" s="24">
        <v>1.4662126589999995</v>
      </c>
      <c r="Q6" s="24">
        <v>4620.6879654040004</v>
      </c>
      <c r="R6" s="24">
        <v>17290.019821204998</v>
      </c>
      <c r="S6" s="24">
        <v>30843.102529407002</v>
      </c>
      <c r="T6" s="24">
        <v>1.4977405130000001</v>
      </c>
      <c r="U6" s="24">
        <v>319.24909902500002</v>
      </c>
      <c r="V6" s="24">
        <v>1.5566748469999998</v>
      </c>
      <c r="W6" s="24">
        <v>751.29630882799984</v>
      </c>
      <c r="X6" s="24">
        <v>1308.4322582389998</v>
      </c>
      <c r="Y6" s="24">
        <v>851.09802278599966</v>
      </c>
      <c r="Z6" s="24">
        <v>1445.7519683070002</v>
      </c>
      <c r="AA6" s="24">
        <v>583.01463282400016</v>
      </c>
    </row>
    <row r="7" spans="1:27" x14ac:dyDescent="0.25">
      <c r="A7" s="28" t="s">
        <v>132</v>
      </c>
      <c r="B7" s="28" t="s">
        <v>68</v>
      </c>
      <c r="C7" s="24">
        <v>0.17122143100000001</v>
      </c>
      <c r="D7" s="24">
        <v>0.21760745799999989</v>
      </c>
      <c r="E7" s="24">
        <v>0.2186332124999999</v>
      </c>
      <c r="F7" s="24">
        <v>6397.3802161999993</v>
      </c>
      <c r="G7" s="24">
        <v>5656.8134951000002</v>
      </c>
      <c r="H7" s="24">
        <v>1658.7793879599999</v>
      </c>
      <c r="I7" s="24">
        <v>0.22333019799999992</v>
      </c>
      <c r="J7" s="24">
        <v>9522.9599930599998</v>
      </c>
      <c r="K7" s="24">
        <v>0.22449755799999987</v>
      </c>
      <c r="L7" s="24">
        <v>0.22694495799999997</v>
      </c>
      <c r="M7" s="24">
        <v>13691.621408427</v>
      </c>
      <c r="N7" s="24">
        <v>305.97107929850006</v>
      </c>
      <c r="O7" s="24">
        <v>6680.1581148000005</v>
      </c>
      <c r="P7" s="24">
        <v>7451.4032978200003</v>
      </c>
      <c r="Q7" s="24">
        <v>1404.5238006429997</v>
      </c>
      <c r="R7" s="24">
        <v>3922.9839240590004</v>
      </c>
      <c r="S7" s="24">
        <v>12849.707551578</v>
      </c>
      <c r="T7" s="24">
        <v>0.22927373999999998</v>
      </c>
      <c r="U7" s="24">
        <v>1495.2915014170001</v>
      </c>
      <c r="V7" s="24">
        <v>0.240252987</v>
      </c>
      <c r="W7" s="24">
        <v>1497.240663774</v>
      </c>
      <c r="X7" s="24">
        <v>2900.6334566180008</v>
      </c>
      <c r="Y7" s="24">
        <v>957.27360452599999</v>
      </c>
      <c r="Z7" s="24">
        <v>0.254827996</v>
      </c>
      <c r="AA7" s="24">
        <v>822.9169805759999</v>
      </c>
    </row>
    <row r="8" spans="1:27" x14ac:dyDescent="0.25">
      <c r="A8" s="28" t="s">
        <v>133</v>
      </c>
      <c r="B8" s="28" t="s">
        <v>68</v>
      </c>
      <c r="C8" s="24">
        <v>0.24350622299999997</v>
      </c>
      <c r="D8" s="24">
        <v>45337.482745299996</v>
      </c>
      <c r="E8" s="24">
        <v>0.24255094099999999</v>
      </c>
      <c r="F8" s="24">
        <v>13061.053214</v>
      </c>
      <c r="G8" s="24">
        <v>76.763534050999993</v>
      </c>
      <c r="H8" s="24">
        <v>71.594988333000003</v>
      </c>
      <c r="I8" s="24">
        <v>191.51619315299999</v>
      </c>
      <c r="J8" s="24">
        <v>0.25222877100000002</v>
      </c>
      <c r="K8" s="24">
        <v>0.25292706599999987</v>
      </c>
      <c r="L8" s="24">
        <v>0.25963131299999997</v>
      </c>
      <c r="M8" s="24">
        <v>0.25450770899999992</v>
      </c>
      <c r="N8" s="24">
        <v>1164.7427003980001</v>
      </c>
      <c r="O8" s="24">
        <v>1040.9395476079999</v>
      </c>
      <c r="P8" s="24">
        <v>0.26227934300000005</v>
      </c>
      <c r="Q8" s="24">
        <v>1521.4002244149999</v>
      </c>
      <c r="R8" s="24">
        <v>490.15718315499998</v>
      </c>
      <c r="S8" s="24">
        <v>6740.6579087680002</v>
      </c>
      <c r="T8" s="24">
        <v>0.25591287099999999</v>
      </c>
      <c r="U8" s="24">
        <v>107.72656743500001</v>
      </c>
      <c r="V8" s="24">
        <v>4.2073339000000001</v>
      </c>
      <c r="W8" s="24">
        <v>3628.2882301699997</v>
      </c>
      <c r="X8" s="24">
        <v>13.307826895</v>
      </c>
      <c r="Y8" s="24">
        <v>674.36059065100005</v>
      </c>
      <c r="Z8" s="24">
        <v>6390.5976758919996</v>
      </c>
      <c r="AA8" s="24">
        <v>16.394533441</v>
      </c>
    </row>
    <row r="9" spans="1:27" x14ac:dyDescent="0.25">
      <c r="A9" s="28" t="s">
        <v>134</v>
      </c>
      <c r="B9" s="28" t="s">
        <v>68</v>
      </c>
      <c r="C9" s="24">
        <v>0.20997344999999978</v>
      </c>
      <c r="D9" s="24">
        <v>0.20505150599999991</v>
      </c>
      <c r="E9" s="24">
        <v>24.323595486999903</v>
      </c>
      <c r="F9" s="24">
        <v>0.20926394199999993</v>
      </c>
      <c r="G9" s="24">
        <v>71.762711652999897</v>
      </c>
      <c r="H9" s="24">
        <v>66.156044838999989</v>
      </c>
      <c r="I9" s="24">
        <v>91.608692878999904</v>
      </c>
      <c r="J9" s="24">
        <v>0.20926427400000003</v>
      </c>
      <c r="K9" s="24">
        <v>0.20861679799999999</v>
      </c>
      <c r="L9" s="24">
        <v>0.21157234299999991</v>
      </c>
      <c r="M9" s="24">
        <v>0.21076366799999988</v>
      </c>
      <c r="N9" s="24">
        <v>179.04306216699999</v>
      </c>
      <c r="O9" s="24">
        <v>0.21129704299999996</v>
      </c>
      <c r="P9" s="24">
        <v>0.21560210100000002</v>
      </c>
      <c r="Q9" s="24">
        <v>1540.163998537</v>
      </c>
      <c r="R9" s="24">
        <v>1159.306114944</v>
      </c>
      <c r="S9" s="24">
        <v>7211.0431778699995</v>
      </c>
      <c r="T9" s="24">
        <v>0.21718191199999998</v>
      </c>
      <c r="U9" s="24">
        <v>100.04885149199998</v>
      </c>
      <c r="V9" s="24">
        <v>59.2648325749999</v>
      </c>
      <c r="W9" s="24">
        <v>1991.2487622630001</v>
      </c>
      <c r="X9" s="24">
        <v>285.79224083100002</v>
      </c>
      <c r="Y9" s="24">
        <v>593.02346687600004</v>
      </c>
      <c r="Z9" s="24">
        <v>4989.3741336540006</v>
      </c>
      <c r="AA9" s="24">
        <v>148.32405387200001</v>
      </c>
    </row>
    <row r="10" spans="1:27" x14ac:dyDescent="0.25">
      <c r="A10" s="28" t="s">
        <v>135</v>
      </c>
      <c r="B10" s="28" t="s">
        <v>68</v>
      </c>
      <c r="C10" s="24">
        <v>0.16718561800000001</v>
      </c>
      <c r="D10" s="24">
        <v>0.14901070399999991</v>
      </c>
      <c r="E10" s="24">
        <v>0.16290028799999987</v>
      </c>
      <c r="F10" s="24">
        <v>0.1634878619999999</v>
      </c>
      <c r="G10" s="24">
        <v>0.14921079900000001</v>
      </c>
      <c r="H10" s="24">
        <v>0.14907023899999983</v>
      </c>
      <c r="I10" s="24">
        <v>0.149038381</v>
      </c>
      <c r="J10" s="24">
        <v>0.16418163299999999</v>
      </c>
      <c r="K10" s="24">
        <v>0.164964993</v>
      </c>
      <c r="L10" s="24">
        <v>0.17253127899999987</v>
      </c>
      <c r="M10" s="24">
        <v>0.17015197999999992</v>
      </c>
      <c r="N10" s="24">
        <v>148.93180645000001</v>
      </c>
      <c r="O10" s="24">
        <v>0.17489742699999999</v>
      </c>
      <c r="P10" s="24">
        <v>0.17558843500000001</v>
      </c>
      <c r="Q10" s="24">
        <v>375.70874864499996</v>
      </c>
      <c r="R10" s="24">
        <v>172.12807164200001</v>
      </c>
      <c r="S10" s="24">
        <v>409.90302885</v>
      </c>
      <c r="T10" s="24">
        <v>0.16792746799999997</v>
      </c>
      <c r="U10" s="24">
        <v>73.228494405000006</v>
      </c>
      <c r="V10" s="24">
        <v>1.1003666570000001</v>
      </c>
      <c r="W10" s="24">
        <v>416.05916091</v>
      </c>
      <c r="X10" s="24">
        <v>2.9442370129999995</v>
      </c>
      <c r="Y10" s="24">
        <v>396.30601530500007</v>
      </c>
      <c r="Z10" s="24">
        <v>573.32718369600002</v>
      </c>
      <c r="AA10" s="24">
        <v>2.4399591010000004</v>
      </c>
    </row>
    <row r="11" spans="1:27" x14ac:dyDescent="0.25">
      <c r="A11" s="22" t="s">
        <v>40</v>
      </c>
      <c r="B11" s="22" t="s">
        <v>153</v>
      </c>
      <c r="C11" s="30">
        <v>79233.782212822989</v>
      </c>
      <c r="D11" s="30">
        <v>45345.028916039992</v>
      </c>
      <c r="E11" s="30">
        <v>104282.44999169551</v>
      </c>
      <c r="F11" s="30">
        <v>64918.709699161998</v>
      </c>
      <c r="G11" s="30">
        <v>88668.408200067031</v>
      </c>
      <c r="H11" s="30">
        <v>5058.0178433310011</v>
      </c>
      <c r="I11" s="30">
        <v>371.77393196399993</v>
      </c>
      <c r="J11" s="30">
        <v>9525.0249000980002</v>
      </c>
      <c r="K11" s="30">
        <v>2.2985059429999994</v>
      </c>
      <c r="L11" s="30">
        <v>2.3196577139999985</v>
      </c>
      <c r="M11" s="30">
        <v>13693.710422075999</v>
      </c>
      <c r="N11" s="30">
        <v>2138.3572820435002</v>
      </c>
      <c r="O11" s="30">
        <v>7722.9469915380005</v>
      </c>
      <c r="P11" s="30">
        <v>7453.5229803579996</v>
      </c>
      <c r="Q11" s="30">
        <v>9462.4847376439993</v>
      </c>
      <c r="R11" s="30">
        <v>23034.595115004999</v>
      </c>
      <c r="S11" s="30">
        <v>58054.414196473001</v>
      </c>
      <c r="T11" s="30">
        <v>2.368036504</v>
      </c>
      <c r="U11" s="30">
        <v>2095.5445137740003</v>
      </c>
      <c r="V11" s="30">
        <v>66.369460965999892</v>
      </c>
      <c r="W11" s="30">
        <v>8284.133125944998</v>
      </c>
      <c r="X11" s="30">
        <v>4511.1100195960007</v>
      </c>
      <c r="Y11" s="30">
        <v>3472.0617001439996</v>
      </c>
      <c r="Z11" s="30">
        <v>13399.305789545</v>
      </c>
      <c r="AA11" s="30">
        <v>1573.0901598140001</v>
      </c>
    </row>
  </sheetData>
  <sheetProtection algorithmName="SHA-512" hashValue="WRW6uzM1jdeqmcYVfbm1oSp7/e1rvwmGB3DqZcVSA8UpfS/9o6VCONNKUe9CGKsKdLFs4XHEejJ2A9CUMkaH/w==" saltValue="vOdup34MGeTo1Brmf47WU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DD3F2-A3BE-4838-824F-204A0F4C81B8}">
  <sheetPr codeName="Sheet15">
    <tabColor rgb="FFFFE600"/>
  </sheetPr>
  <dimension ref="A1:C32"/>
  <sheetViews>
    <sheetView showGridLines="0" zoomScale="85" zoomScaleNormal="85" workbookViewId="0"/>
  </sheetViews>
  <sheetFormatPr defaultRowHeight="15" x14ac:dyDescent="0.25"/>
  <cols>
    <col min="1" max="1" width="11.5703125" bestFit="1" customWidth="1"/>
    <col min="2" max="2" width="3.7109375" bestFit="1" customWidth="1"/>
    <col min="3" max="3" width="37.5703125" customWidth="1"/>
    <col min="4" max="24" width="9.42578125" customWidth="1"/>
  </cols>
  <sheetData>
    <row r="1" spans="1:3" x14ac:dyDescent="0.25">
      <c r="A1" s="2" t="s">
        <v>15</v>
      </c>
    </row>
    <row r="3" spans="1:3" x14ac:dyDescent="0.25">
      <c r="A3" s="6">
        <v>44406</v>
      </c>
      <c r="B3" s="5">
        <v>1</v>
      </c>
      <c r="C3" t="s">
        <v>16</v>
      </c>
    </row>
    <row r="4" spans="1:3" x14ac:dyDescent="0.25">
      <c r="A4" s="3"/>
      <c r="B4" s="5"/>
    </row>
    <row r="5" spans="1:3" x14ac:dyDescent="0.25">
      <c r="A5" s="3"/>
      <c r="B5" s="5"/>
    </row>
    <row r="6" spans="1:3" x14ac:dyDescent="0.25">
      <c r="A6" s="3"/>
      <c r="B6" s="5"/>
    </row>
    <row r="7" spans="1:3" x14ac:dyDescent="0.25">
      <c r="A7" s="3"/>
      <c r="B7" s="5"/>
    </row>
    <row r="8" spans="1:3" x14ac:dyDescent="0.25">
      <c r="A8" s="3"/>
      <c r="B8" s="5"/>
    </row>
    <row r="9" spans="1:3" x14ac:dyDescent="0.25">
      <c r="A9" s="3"/>
      <c r="B9" s="5"/>
    </row>
    <row r="10" spans="1:3" x14ac:dyDescent="0.25">
      <c r="A10" s="3"/>
      <c r="B10" s="5"/>
    </row>
    <row r="11" spans="1:3" x14ac:dyDescent="0.25">
      <c r="A11" s="3"/>
      <c r="B11" s="5"/>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sheetData>
  <sheetProtection algorithmName="SHA-512" hashValue="vkx+wEv7igmwoVgbYzZfCmwhOiAzwPYWdUjZdORiUAye+rxSpkECKG7+uhja/Cbf7ZKKmxvBZJrlhgvK/xTLgw==" saltValue="aR6hyJrWfLf504ocngdHPQ=="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04A2-BFF7-42D6-BC22-F218BD37F31E}">
  <sheetPr codeName="Sheet17">
    <tabColor rgb="FFFFE600"/>
  </sheetPr>
  <dimension ref="A1:B30"/>
  <sheetViews>
    <sheetView showGridLines="0" zoomScale="85" zoomScaleNormal="85" workbookViewId="0"/>
  </sheetViews>
  <sheetFormatPr defaultRowHeight="15" x14ac:dyDescent="0.25"/>
  <cols>
    <col min="1" max="1" width="13.7109375" customWidth="1"/>
    <col min="2" max="2" width="20.140625" customWidth="1"/>
    <col min="3" max="3" width="37.5703125" customWidth="1"/>
    <col min="4" max="24" width="9.42578125" customWidth="1"/>
  </cols>
  <sheetData>
    <row r="1" spans="1:2" x14ac:dyDescent="0.25">
      <c r="A1" s="2" t="s">
        <v>17</v>
      </c>
    </row>
    <row r="3" spans="1:2" x14ac:dyDescent="0.25">
      <c r="A3" t="s">
        <v>18</v>
      </c>
      <c r="B3" s="5" t="s">
        <v>19</v>
      </c>
    </row>
    <row r="4" spans="1:2" x14ac:dyDescent="0.25">
      <c r="A4" t="s">
        <v>20</v>
      </c>
      <c r="B4" s="5" t="s">
        <v>21</v>
      </c>
    </row>
    <row r="5" spans="1:2" x14ac:dyDescent="0.25">
      <c r="A5" s="3" t="s">
        <v>22</v>
      </c>
      <c r="B5" t="s">
        <v>23</v>
      </c>
    </row>
    <row r="6" spans="1:2" x14ac:dyDescent="0.25">
      <c r="A6" t="s">
        <v>24</v>
      </c>
      <c r="B6" s="5" t="s">
        <v>25</v>
      </c>
    </row>
    <row r="7" spans="1:2" x14ac:dyDescent="0.25">
      <c r="A7" t="s">
        <v>26</v>
      </c>
      <c r="B7" s="5" t="s">
        <v>27</v>
      </c>
    </row>
    <row r="8" spans="1:2" x14ac:dyDescent="0.25">
      <c r="A8" t="s">
        <v>28</v>
      </c>
      <c r="B8" s="5" t="s">
        <v>29</v>
      </c>
    </row>
    <row r="9" spans="1:2" x14ac:dyDescent="0.25">
      <c r="A9" t="s">
        <v>30</v>
      </c>
      <c r="B9" s="5" t="s">
        <v>31</v>
      </c>
    </row>
    <row r="10" spans="1:2" x14ac:dyDescent="0.25">
      <c r="A10" t="s">
        <v>32</v>
      </c>
      <c r="B10" t="s">
        <v>33</v>
      </c>
    </row>
    <row r="11" spans="1:2" x14ac:dyDescent="0.25">
      <c r="A11" t="s">
        <v>34</v>
      </c>
      <c r="B11" s="5" t="s">
        <v>35</v>
      </c>
    </row>
    <row r="12" spans="1:2" x14ac:dyDescent="0.25">
      <c r="A12" t="s">
        <v>36</v>
      </c>
      <c r="B12" s="5" t="s">
        <v>37</v>
      </c>
    </row>
    <row r="13" spans="1:2" x14ac:dyDescent="0.25">
      <c r="A13" t="s">
        <v>38</v>
      </c>
      <c r="B13" s="5" t="s">
        <v>39</v>
      </c>
    </row>
    <row r="14" spans="1:2" x14ac:dyDescent="0.25">
      <c r="A14" t="s">
        <v>40</v>
      </c>
      <c r="B14" s="5" t="s">
        <v>41</v>
      </c>
    </row>
    <row r="15" spans="1:2" x14ac:dyDescent="0.25">
      <c r="A15" t="s">
        <v>42</v>
      </c>
      <c r="B15" s="5" t="s">
        <v>43</v>
      </c>
    </row>
    <row r="16" spans="1:2" x14ac:dyDescent="0.25">
      <c r="A16" t="s">
        <v>44</v>
      </c>
      <c r="B16" s="5" t="s">
        <v>45</v>
      </c>
    </row>
    <row r="17" spans="1:2" x14ac:dyDescent="0.25">
      <c r="A17" t="s">
        <v>46</v>
      </c>
      <c r="B17" s="5" t="s">
        <v>47</v>
      </c>
    </row>
    <row r="18" spans="1:2" x14ac:dyDescent="0.25">
      <c r="A18" t="s">
        <v>48</v>
      </c>
      <c r="B18" s="5" t="s">
        <v>49</v>
      </c>
    </row>
    <row r="19" spans="1:2" x14ac:dyDescent="0.25">
      <c r="A19" t="s">
        <v>50</v>
      </c>
      <c r="B19" s="5" t="s">
        <v>51</v>
      </c>
    </row>
    <row r="20" spans="1:2" x14ac:dyDescent="0.25">
      <c r="A20" t="s">
        <v>52</v>
      </c>
      <c r="B20" s="5" t="s">
        <v>53</v>
      </c>
    </row>
    <row r="21" spans="1:2" x14ac:dyDescent="0.25">
      <c r="A21" t="s">
        <v>54</v>
      </c>
      <c r="B21" s="5" t="s">
        <v>55</v>
      </c>
    </row>
    <row r="22" spans="1:2" x14ac:dyDescent="0.25">
      <c r="A22" t="s">
        <v>56</v>
      </c>
      <c r="B22" s="5" t="s">
        <v>57</v>
      </c>
    </row>
    <row r="24" spans="1:2" x14ac:dyDescent="0.25">
      <c r="A24" s="2" t="s">
        <v>58</v>
      </c>
    </row>
    <row r="26" spans="1:2" x14ac:dyDescent="0.25">
      <c r="A26" t="s">
        <v>59</v>
      </c>
    </row>
    <row r="27" spans="1:2" x14ac:dyDescent="0.25">
      <c r="A27" t="s">
        <v>60</v>
      </c>
    </row>
    <row r="28" spans="1:2" x14ac:dyDescent="0.25">
      <c r="A28" t="s">
        <v>61</v>
      </c>
    </row>
    <row r="29" spans="1:2" x14ac:dyDescent="0.25">
      <c r="A29" t="s">
        <v>62</v>
      </c>
    </row>
    <row r="30" spans="1:2" x14ac:dyDescent="0.25">
      <c r="A30" s="7" t="s">
        <v>63</v>
      </c>
    </row>
  </sheetData>
  <sheetProtection algorithmName="SHA-512" hashValue="Tg+5iohaMvQVbHq4cOz0djarc25KRAtAhm4K5eJ8rLa769g5F90Zp/Itnf5LpgFnx83LvlEQLmaZY+8IQquDKg==" saltValue="FH9eNI12/ph9w7BzC4ihZQ=="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55C29-9DDA-4598-B538-64BACCC6A5C9}">
  <sheetPr codeName="Sheet90">
    <tabColor rgb="FFFF6D00"/>
  </sheetPr>
  <dimension ref="A1:AG80"/>
  <sheetViews>
    <sheetView zoomScale="90" zoomScaleNormal="90" workbookViewId="0">
      <selection activeCell="H51" sqref="H51:R51"/>
    </sheetView>
  </sheetViews>
  <sheetFormatPr defaultColWidth="9.140625" defaultRowHeight="15" x14ac:dyDescent="0.25"/>
  <cols>
    <col min="1" max="1" width="14.42578125" style="12" bestFit="1" customWidth="1"/>
    <col min="2" max="2" width="9.140625" style="12"/>
    <col min="3" max="3" width="22.28515625" style="12" customWidth="1"/>
    <col min="4" max="4" width="7.7109375" style="12" customWidth="1"/>
    <col min="5" max="5" width="22.28515625" style="12" customWidth="1"/>
    <col min="6" max="6" width="8.42578125" style="12" customWidth="1"/>
    <col min="7" max="7" width="9.140625" style="12"/>
    <col min="8" max="8" width="46.7109375" style="12" customWidth="1"/>
    <col min="9" max="9" width="9.28515625" style="12" customWidth="1"/>
    <col min="10" max="19" width="9.28515625" style="12" bestFit="1" customWidth="1"/>
    <col min="20" max="21" width="9.5703125" style="12" bestFit="1" customWidth="1"/>
    <col min="22" max="22" width="9.28515625" style="12" bestFit="1" customWidth="1"/>
    <col min="23" max="29" width="9.5703125" style="12" bestFit="1" customWidth="1"/>
    <col min="30" max="33" width="9.5703125" style="12" customWidth="1"/>
    <col min="34" max="16384" width="9.140625" style="12"/>
  </cols>
  <sheetData>
    <row r="1" spans="1:33" ht="23.25" x14ac:dyDescent="0.35">
      <c r="A1" s="9" t="s">
        <v>82</v>
      </c>
      <c r="B1" s="10"/>
      <c r="C1" s="11" t="s">
        <v>65</v>
      </c>
      <c r="D1" s="9" t="s">
        <v>83</v>
      </c>
      <c r="E1" s="11" t="s">
        <v>84</v>
      </c>
      <c r="I1" s="13">
        <v>0</v>
      </c>
      <c r="J1" s="13">
        <f>I1+1</f>
        <v>1</v>
      </c>
      <c r="K1" s="13">
        <f t="shared" ref="K1:AG1" si="0">J1+1</f>
        <v>2</v>
      </c>
      <c r="L1" s="13">
        <f t="shared" si="0"/>
        <v>3</v>
      </c>
      <c r="M1" s="13">
        <f t="shared" si="0"/>
        <v>4</v>
      </c>
      <c r="N1" s="13">
        <f t="shared" si="0"/>
        <v>5</v>
      </c>
      <c r="O1" s="13">
        <f t="shared" si="0"/>
        <v>6</v>
      </c>
      <c r="P1" s="13">
        <f t="shared" si="0"/>
        <v>7</v>
      </c>
      <c r="Q1" s="13">
        <f t="shared" si="0"/>
        <v>8</v>
      </c>
      <c r="R1" s="13">
        <f t="shared" si="0"/>
        <v>9</v>
      </c>
      <c r="S1" s="13">
        <f t="shared" si="0"/>
        <v>10</v>
      </c>
      <c r="T1" s="13">
        <f t="shared" si="0"/>
        <v>11</v>
      </c>
      <c r="U1" s="13">
        <f t="shared" si="0"/>
        <v>12</v>
      </c>
      <c r="V1" s="13">
        <f t="shared" si="0"/>
        <v>13</v>
      </c>
      <c r="W1" s="13">
        <f t="shared" si="0"/>
        <v>14</v>
      </c>
      <c r="X1" s="13">
        <f t="shared" si="0"/>
        <v>15</v>
      </c>
      <c r="Y1" s="13">
        <f t="shared" si="0"/>
        <v>16</v>
      </c>
      <c r="Z1" s="13">
        <f t="shared" si="0"/>
        <v>17</v>
      </c>
      <c r="AA1" s="13">
        <f t="shared" si="0"/>
        <v>18</v>
      </c>
      <c r="AB1" s="13">
        <f t="shared" si="0"/>
        <v>19</v>
      </c>
      <c r="AC1" s="13">
        <f t="shared" si="0"/>
        <v>20</v>
      </c>
      <c r="AD1" s="13">
        <f t="shared" si="0"/>
        <v>21</v>
      </c>
      <c r="AE1" s="13">
        <f t="shared" si="0"/>
        <v>22</v>
      </c>
      <c r="AF1" s="13">
        <f t="shared" si="0"/>
        <v>23</v>
      </c>
      <c r="AG1" s="13">
        <f t="shared" si="0"/>
        <v>24</v>
      </c>
    </row>
    <row r="3" spans="1:33" ht="24.75" x14ac:dyDescent="0.4">
      <c r="A3" s="14" t="str">
        <f xml:space="preserve"> B4&amp; " discounted market benefits (excluding competition benefits)"</f>
        <v>NEM discounted market benefits (excluding competition benefits)</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x14ac:dyDescent="0.25">
      <c r="A4" s="16" t="s">
        <v>85</v>
      </c>
      <c r="B4" s="8" t="s">
        <v>40</v>
      </c>
    </row>
    <row r="6" spans="1:33" x14ac:dyDescent="0.25">
      <c r="H6" s="17" t="s">
        <v>86</v>
      </c>
      <c r="I6" s="18" t="s">
        <v>79</v>
      </c>
      <c r="J6" s="18" t="s">
        <v>87</v>
      </c>
      <c r="K6" s="18" t="s">
        <v>88</v>
      </c>
      <c r="L6" s="18" t="s">
        <v>89</v>
      </c>
      <c r="M6" s="18" t="s">
        <v>90</v>
      </c>
      <c r="N6" s="18" t="s">
        <v>91</v>
      </c>
      <c r="O6" s="18" t="s">
        <v>92</v>
      </c>
      <c r="P6" s="18" t="s">
        <v>93</v>
      </c>
      <c r="Q6" s="18" t="s">
        <v>94</v>
      </c>
      <c r="R6" s="18" t="s">
        <v>95</v>
      </c>
      <c r="S6" s="18" t="s">
        <v>96</v>
      </c>
      <c r="T6" s="18" t="s">
        <v>97</v>
      </c>
      <c r="U6" s="18" t="s">
        <v>98</v>
      </c>
      <c r="V6" s="18" t="s">
        <v>99</v>
      </c>
      <c r="W6" s="18" t="s">
        <v>100</v>
      </c>
      <c r="X6" s="18" t="s">
        <v>101</v>
      </c>
      <c r="Y6" s="18" t="s">
        <v>102</v>
      </c>
      <c r="Z6" s="18" t="s">
        <v>103</v>
      </c>
      <c r="AA6" s="18" t="s">
        <v>104</v>
      </c>
      <c r="AB6" s="18" t="s">
        <v>105</v>
      </c>
      <c r="AC6" s="18" t="s">
        <v>106</v>
      </c>
      <c r="AD6" s="18" t="s">
        <v>107</v>
      </c>
      <c r="AE6" s="18" t="s">
        <v>108</v>
      </c>
      <c r="AF6" s="18" t="s">
        <v>109</v>
      </c>
      <c r="AG6" s="18" t="s">
        <v>110</v>
      </c>
    </row>
    <row r="7" spans="1:33" x14ac:dyDescent="0.25">
      <c r="E7" s="19" t="s">
        <v>111</v>
      </c>
      <c r="H7" s="20" t="s">
        <v>112</v>
      </c>
      <c r="I7" s="21">
        <f t="shared" ref="I7:I13" ca="1" si="1">(SUMIFS(OFFSET(INDIRECT("'"&amp;$E$1 &amp; "_"&amp;$E7 &amp; " Cost'!C:C"), 0, I$1), INDIRECT("'"&amp;$E$1 &amp; "_"&amp;$E7 &amp; " Cost'!A:A"), $B$4)-SUMIFS(OFFSET(INDIRECT("'"&amp;$C$1 &amp; "_"&amp;$E7 &amp; " Cost'!C:C"), 0, I$1), INDIRECT("'"&amp;$C$1 &amp; "_"&amp;$E7 &amp; " Cost'!A:A"), $B$4))/1000</f>
        <v>3.9915521204238755E-3</v>
      </c>
      <c r="J7" s="21">
        <f ca="1">I7+(SUMIFS(OFFSET(INDIRECT("'"&amp;$E$1 &amp; "_"&amp;$E7 &amp; " Cost'!C:C"), 0, J$1), INDIRECT("'"&amp;$E$1 &amp; "_"&amp;$E7 &amp; " Cost'!A:A"), $B$4)-SUMIFS(OFFSET(INDIRECT("'"&amp;$C$1 &amp; "_"&amp;$E7 &amp; " Cost'!C:C"), 0, J$1), INDIRECT("'"&amp;$C$1 &amp; "_"&amp;$E7 &amp; " Cost'!A:A"), $B$4))/1000</f>
        <v>-2.5203985887230374E-2</v>
      </c>
      <c r="K7" s="21">
        <f t="shared" ref="K7:Z13" ca="1" si="2">J7+(SUMIFS(OFFSET(INDIRECT("'"&amp;$E$1 &amp; "_"&amp;$E7 &amp; " Cost'!C:C"), 0, K$1), INDIRECT("'"&amp;$E$1 &amp; "_"&amp;$E7 &amp; " Cost'!A:A"), $B$4)-SUMIFS(OFFSET(INDIRECT("'"&amp;$C$1 &amp; "_"&amp;$E7 &amp; " Cost'!C:C"), 0, K$1), INDIRECT("'"&amp;$C$1 &amp; "_"&amp;$E7 &amp; " Cost'!A:A"), $B$4))/1000</f>
        <v>45.174949920712855</v>
      </c>
      <c r="L7" s="21">
        <f t="shared" ca="1" si="2"/>
        <v>129.60291386456356</v>
      </c>
      <c r="M7" s="21">
        <f t="shared" ca="1" si="2"/>
        <v>305.72948401583534</v>
      </c>
      <c r="N7" s="21">
        <f t="shared" ca="1" si="2"/>
        <v>1277.3113480271641</v>
      </c>
      <c r="O7" s="21">
        <f t="shared" ca="1" si="2"/>
        <v>829.88343352344486</v>
      </c>
      <c r="P7" s="21">
        <f t="shared" ca="1" si="2"/>
        <v>679.65129053660621</v>
      </c>
      <c r="Q7" s="21">
        <f t="shared" ca="1" si="2"/>
        <v>825.32250009001837</v>
      </c>
      <c r="R7" s="21">
        <f t="shared" ca="1" si="2"/>
        <v>736.72522408154305</v>
      </c>
      <c r="S7" s="21">
        <f t="shared" ca="1" si="2"/>
        <v>1135.3739441567943</v>
      </c>
      <c r="T7" s="21">
        <f t="shared" ca="1" si="2"/>
        <v>1011.1200300716259</v>
      </c>
      <c r="U7" s="21">
        <f t="shared" ca="1" si="2"/>
        <v>802.58720432554765</v>
      </c>
      <c r="V7" s="21">
        <f t="shared" ca="1" si="2"/>
        <v>842.04718992088578</v>
      </c>
      <c r="W7" s="21">
        <f t="shared" ca="1" si="2"/>
        <v>1523.1716614532666</v>
      </c>
      <c r="X7" s="21">
        <f t="shared" ca="1" si="2"/>
        <v>1705.9903561215688</v>
      </c>
      <c r="Y7" s="21">
        <f t="shared" ca="1" si="2"/>
        <v>1531.4237989549806</v>
      </c>
      <c r="Z7" s="21">
        <f t="shared" ca="1" si="2"/>
        <v>1698.9186883275827</v>
      </c>
      <c r="AA7" s="21">
        <f t="shared" ref="Z7:AG13" ca="1" si="3">Z7+(SUMIFS(OFFSET(INDIRECT("'"&amp;$E$1 &amp; "_"&amp;$E7 &amp; " Cost'!C:C"), 0, AA$1), INDIRECT("'"&amp;$E$1 &amp; "_"&amp;$E7 &amp; " Cost'!A:A"), $B$4)-SUMIFS(OFFSET(INDIRECT("'"&amp;$C$1 &amp; "_"&amp;$E7 &amp; " Cost'!C:C"), 0, AA$1), INDIRECT("'"&amp;$C$1 &amp; "_"&amp;$E7 &amp; " Cost'!A:A"), $B$4))/1000</f>
        <v>1938.0898048890749</v>
      </c>
      <c r="AB7" s="21">
        <f t="shared" ca="1" si="3"/>
        <v>2183.5587264931623</v>
      </c>
      <c r="AC7" s="21">
        <f t="shared" ca="1" si="3"/>
        <v>1669.8650886497719</v>
      </c>
      <c r="AD7" s="21">
        <f t="shared" ca="1" si="3"/>
        <v>1983.7733933843369</v>
      </c>
      <c r="AE7" s="21">
        <f t="shared" ca="1" si="3"/>
        <v>1886.8249689872641</v>
      </c>
      <c r="AF7" s="21">
        <f t="shared" ca="1" si="3"/>
        <v>1824.6502443343309</v>
      </c>
      <c r="AG7" s="21">
        <f t="shared" ca="1" si="3"/>
        <v>1807.2598296785939</v>
      </c>
    </row>
    <row r="8" spans="1:33" x14ac:dyDescent="0.25">
      <c r="E8" s="19" t="str">
        <f>H8</f>
        <v>FOM</v>
      </c>
      <c r="H8" s="20" t="s">
        <v>30</v>
      </c>
      <c r="I8" s="21">
        <f t="shared" ca="1" si="1"/>
        <v>1.1994415418448625E-3</v>
      </c>
      <c r="J8" s="21">
        <f t="shared" ref="J8:Y13" ca="1" si="4">I8+(SUMIFS(OFFSET(INDIRECT("'"&amp;$E$1 &amp; "_"&amp;$E8 &amp; " Cost'!C:C"), 0, J$1), INDIRECT("'"&amp;$E$1 &amp; "_"&amp;$E8 &amp; " Cost'!A:A"), $B$4)-SUMIFS(OFFSET(INDIRECT("'"&amp;$C$1 &amp; "_"&amp;$E8 &amp; " Cost'!C:C"), 0, J$1), INDIRECT("'"&amp;$C$1 &amp; "_"&amp;$E8 &amp; " Cost'!A:A"), $B$4))/1000</f>
        <v>-6.1344462487177226E-3</v>
      </c>
      <c r="K8" s="21">
        <f t="shared" ca="1" si="4"/>
        <v>11.569606443619982</v>
      </c>
      <c r="L8" s="21">
        <f t="shared" ca="1" si="4"/>
        <v>-28.142098511594071</v>
      </c>
      <c r="M8" s="21">
        <f t="shared" ca="1" si="4"/>
        <v>42.087192971894709</v>
      </c>
      <c r="N8" s="21">
        <f t="shared" ca="1" si="4"/>
        <v>198.01481921379519</v>
      </c>
      <c r="O8" s="21">
        <f t="shared" ca="1" si="4"/>
        <v>285.01734349446428</v>
      </c>
      <c r="P8" s="21">
        <f t="shared" ca="1" si="4"/>
        <v>187.66793674760555</v>
      </c>
      <c r="Q8" s="21">
        <f t="shared" ca="1" si="4"/>
        <v>198.30570691878987</v>
      </c>
      <c r="R8" s="21">
        <f t="shared" ca="1" si="4"/>
        <v>168.37803836030611</v>
      </c>
      <c r="S8" s="21">
        <f t="shared" ca="1" si="4"/>
        <v>199.67597265335877</v>
      </c>
      <c r="T8" s="21">
        <f t="shared" ca="1" si="4"/>
        <v>286.58881773130372</v>
      </c>
      <c r="U8" s="21">
        <f t="shared" ca="1" si="4"/>
        <v>158.0182587660336</v>
      </c>
      <c r="V8" s="21">
        <f t="shared" ca="1" si="4"/>
        <v>171.43682168892113</v>
      </c>
      <c r="W8" s="21">
        <f t="shared" ca="1" si="4"/>
        <v>326.60132104909144</v>
      </c>
      <c r="X8" s="21">
        <f t="shared" ca="1" si="4"/>
        <v>258.33678297194524</v>
      </c>
      <c r="Y8" s="21">
        <f t="shared" ca="1" si="4"/>
        <v>179.21423458447401</v>
      </c>
      <c r="Z8" s="21">
        <f t="shared" ca="1" si="3"/>
        <v>229.18424693499804</v>
      </c>
      <c r="AA8" s="21">
        <f t="shared" ca="1" si="3"/>
        <v>278.64715114004662</v>
      </c>
      <c r="AB8" s="21">
        <f t="shared" ca="1" si="3"/>
        <v>270.19596955769902</v>
      </c>
      <c r="AC8" s="21">
        <f t="shared" ca="1" si="3"/>
        <v>220.35713807917901</v>
      </c>
      <c r="AD8" s="21">
        <f t="shared" ca="1" si="3"/>
        <v>256.15111520762548</v>
      </c>
      <c r="AE8" s="21">
        <f t="shared" ca="1" si="3"/>
        <v>263.18117942575236</v>
      </c>
      <c r="AF8" s="21">
        <f t="shared" ca="1" si="3"/>
        <v>255.72948083225768</v>
      </c>
      <c r="AG8" s="21">
        <f t="shared" ca="1" si="3"/>
        <v>250.1504783963876</v>
      </c>
    </row>
    <row r="9" spans="1:33" x14ac:dyDescent="0.25">
      <c r="E9" s="19" t="str">
        <f>H9</f>
        <v>Fuel</v>
      </c>
      <c r="H9" s="20" t="s">
        <v>80</v>
      </c>
      <c r="I9" s="21">
        <f t="shared" ca="1" si="1"/>
        <v>2.0829784063687549</v>
      </c>
      <c r="J9" s="21">
        <f t="shared" ca="1" si="4"/>
        <v>4.4847735085815659</v>
      </c>
      <c r="K9" s="21">
        <f t="shared" ca="1" si="4"/>
        <v>5.7668075807713901</v>
      </c>
      <c r="L9" s="21">
        <f t="shared" ca="1" si="4"/>
        <v>5.9448089730706997</v>
      </c>
      <c r="M9" s="21">
        <f t="shared" ca="1" si="4"/>
        <v>-4.5416105838799847</v>
      </c>
      <c r="N9" s="21">
        <f t="shared" ca="1" si="4"/>
        <v>-14.528687443177914</v>
      </c>
      <c r="O9" s="21">
        <f t="shared" ca="1" si="4"/>
        <v>-17.681962725736085</v>
      </c>
      <c r="P9" s="21">
        <f t="shared" ca="1" si="4"/>
        <v>-14.200469571606723</v>
      </c>
      <c r="Q9" s="21">
        <f t="shared" ca="1" si="4"/>
        <v>-20.072331520541688</v>
      </c>
      <c r="R9" s="21">
        <f t="shared" ca="1" si="4"/>
        <v>-7.5184477869251278</v>
      </c>
      <c r="S9" s="21">
        <f t="shared" ca="1" si="4"/>
        <v>-8.1054371043090949</v>
      </c>
      <c r="T9" s="21">
        <f t="shared" ca="1" si="4"/>
        <v>-17.2217104731882</v>
      </c>
      <c r="U9" s="21">
        <f t="shared" ca="1" si="4"/>
        <v>5.8876303560286765</v>
      </c>
      <c r="V9" s="21">
        <f t="shared" ca="1" si="4"/>
        <v>19.804696025075625</v>
      </c>
      <c r="W9" s="21">
        <f t="shared" ca="1" si="4"/>
        <v>-0.37527370615140399</v>
      </c>
      <c r="X9" s="21">
        <f t="shared" ca="1" si="4"/>
        <v>23.295111469082535</v>
      </c>
      <c r="Y9" s="21">
        <f t="shared" ca="1" si="4"/>
        <v>89.603877694986522</v>
      </c>
      <c r="Z9" s="21">
        <f t="shared" ca="1" si="3"/>
        <v>127.6166045465605</v>
      </c>
      <c r="AA9" s="21">
        <f t="shared" ca="1" si="3"/>
        <v>156.48710066066647</v>
      </c>
      <c r="AB9" s="21">
        <f t="shared" ca="1" si="3"/>
        <v>175.10442854292057</v>
      </c>
      <c r="AC9" s="21">
        <f t="shared" ca="1" si="3"/>
        <v>243.42456811699057</v>
      </c>
      <c r="AD9" s="21">
        <f t="shared" ca="1" si="3"/>
        <v>273.9991910031477</v>
      </c>
      <c r="AE9" s="21">
        <f t="shared" ca="1" si="3"/>
        <v>257.96955806918379</v>
      </c>
      <c r="AF9" s="21">
        <f t="shared" ca="1" si="3"/>
        <v>277.79584685340251</v>
      </c>
      <c r="AG9" s="21">
        <f t="shared" ca="1" si="3"/>
        <v>326.82592819795201</v>
      </c>
    </row>
    <row r="10" spans="1:33" x14ac:dyDescent="0.25">
      <c r="E10" s="19" t="str">
        <f>H10</f>
        <v>VOM</v>
      </c>
      <c r="H10" s="20" t="s">
        <v>54</v>
      </c>
      <c r="I10" s="21">
        <f t="shared" ca="1" si="1"/>
        <v>-1.3691194999497384E-2</v>
      </c>
      <c r="J10" s="21">
        <f t="shared" ca="1" si="4"/>
        <v>-5.0996246916241945E-2</v>
      </c>
      <c r="K10" s="21">
        <f t="shared" ca="1" si="4"/>
        <v>-0.2501973542976193</v>
      </c>
      <c r="L10" s="21">
        <f t="shared" ca="1" si="4"/>
        <v>-0.75312779291695908</v>
      </c>
      <c r="M10" s="21">
        <f t="shared" ca="1" si="4"/>
        <v>-1.7121734510854585</v>
      </c>
      <c r="N10" s="21">
        <f t="shared" ca="1" si="4"/>
        <v>-12.10743041990837</v>
      </c>
      <c r="O10" s="21">
        <f t="shared" ca="1" si="4"/>
        <v>-22.271663965582324</v>
      </c>
      <c r="P10" s="21">
        <f t="shared" ca="1" si="4"/>
        <v>-33.137183471553556</v>
      </c>
      <c r="Q10" s="21">
        <f t="shared" ca="1" si="4"/>
        <v>-43.3091988969759</v>
      </c>
      <c r="R10" s="21">
        <f t="shared" ca="1" si="4"/>
        <v>-55.010543954079452</v>
      </c>
      <c r="S10" s="21">
        <f t="shared" ca="1" si="4"/>
        <v>-67.972788482606589</v>
      </c>
      <c r="T10" s="21">
        <f t="shared" ca="1" si="4"/>
        <v>-79.876757101146268</v>
      </c>
      <c r="U10" s="21">
        <f t="shared" ca="1" si="4"/>
        <v>-90.494616705289459</v>
      </c>
      <c r="V10" s="21">
        <f t="shared" ca="1" si="4"/>
        <v>-100.31289483483491</v>
      </c>
      <c r="W10" s="21">
        <f t="shared" ca="1" si="4"/>
        <v>-115.75212965072069</v>
      </c>
      <c r="X10" s="21">
        <f t="shared" ca="1" si="4"/>
        <v>-130.80198217633978</v>
      </c>
      <c r="Y10" s="21">
        <f t="shared" ca="1" si="4"/>
        <v>-139.19626724452567</v>
      </c>
      <c r="Z10" s="21">
        <f t="shared" ca="1" si="3"/>
        <v>-149.31636817364867</v>
      </c>
      <c r="AA10" s="21">
        <f t="shared" ca="1" si="3"/>
        <v>-161.47404769689584</v>
      </c>
      <c r="AB10" s="21">
        <f t="shared" ca="1" si="3"/>
        <v>-176.06704762506186</v>
      </c>
      <c r="AC10" s="21">
        <f t="shared" ca="1" si="3"/>
        <v>-178.30721466896526</v>
      </c>
      <c r="AD10" s="21">
        <f t="shared" ca="1" si="3"/>
        <v>-185.96020615686726</v>
      </c>
      <c r="AE10" s="21">
        <f t="shared" ca="1" si="3"/>
        <v>-193.29683142418213</v>
      </c>
      <c r="AF10" s="21">
        <f t="shared" ca="1" si="3"/>
        <v>-195.08780148441247</v>
      </c>
      <c r="AG10" s="21">
        <f t="shared" ca="1" si="3"/>
        <v>-196.53851510684052</v>
      </c>
    </row>
    <row r="11" spans="1:33" x14ac:dyDescent="0.25">
      <c r="E11" s="19" t="str">
        <f>H11</f>
        <v>REHAB</v>
      </c>
      <c r="H11" s="20" t="s">
        <v>81</v>
      </c>
      <c r="I11" s="21">
        <f t="shared" ca="1" si="1"/>
        <v>0</v>
      </c>
      <c r="J11" s="21">
        <f t="shared" ca="1" si="4"/>
        <v>0</v>
      </c>
      <c r="K11" s="21">
        <f t="shared" ca="1" si="4"/>
        <v>0</v>
      </c>
      <c r="L11" s="21">
        <f t="shared" ca="1" si="4"/>
        <v>3.9448566684088582</v>
      </c>
      <c r="M11" s="21">
        <f t="shared" ca="1" si="4"/>
        <v>1.6073864736633987</v>
      </c>
      <c r="N11" s="21">
        <f t="shared" ca="1" si="4"/>
        <v>7.5248892222341812</v>
      </c>
      <c r="O11" s="21">
        <f t="shared" ca="1" si="4"/>
        <v>-4.1562768959591061</v>
      </c>
      <c r="P11" s="21">
        <f t="shared" ca="1" si="4"/>
        <v>-3.5310903983758339</v>
      </c>
      <c r="Q11" s="21">
        <f t="shared" ca="1" si="4"/>
        <v>0.25984817053146125</v>
      </c>
      <c r="R11" s="21">
        <f t="shared" ca="1" si="4"/>
        <v>-2.5055322043471273E-3</v>
      </c>
      <c r="S11" s="21">
        <f t="shared" ca="1" si="4"/>
        <v>1.405452147776868</v>
      </c>
      <c r="T11" s="21">
        <f t="shared" ca="1" si="4"/>
        <v>-23.862818265864831</v>
      </c>
      <c r="U11" s="21">
        <f t="shared" ca="1" si="4"/>
        <v>-10.768929305964244</v>
      </c>
      <c r="V11" s="21">
        <f t="shared" ca="1" si="4"/>
        <v>-10.942912891037524</v>
      </c>
      <c r="W11" s="21">
        <f t="shared" ca="1" si="4"/>
        <v>-10.94291186957256</v>
      </c>
      <c r="X11" s="21">
        <f t="shared" ca="1" si="4"/>
        <v>-9.0110126415099607</v>
      </c>
      <c r="Y11" s="21">
        <f t="shared" ca="1" si="4"/>
        <v>-9.0110126372858446</v>
      </c>
      <c r="Z11" s="21">
        <f t="shared" ca="1" si="3"/>
        <v>-9.0110117557085392</v>
      </c>
      <c r="AA11" s="21">
        <f t="shared" ca="1" si="3"/>
        <v>-9.0110117883542404</v>
      </c>
      <c r="AB11" s="21">
        <f t="shared" ca="1" si="3"/>
        <v>13.687222365433689</v>
      </c>
      <c r="AC11" s="21">
        <f t="shared" ca="1" si="3"/>
        <v>-3.028722501490881</v>
      </c>
      <c r="AD11" s="21">
        <f t="shared" ca="1" si="3"/>
        <v>-3.0287225049691959</v>
      </c>
      <c r="AE11" s="21">
        <f t="shared" ca="1" si="3"/>
        <v>-3.0287782444351259</v>
      </c>
      <c r="AF11" s="21">
        <f t="shared" ca="1" si="3"/>
        <v>-3.0287664824670881</v>
      </c>
      <c r="AG11" s="21">
        <f t="shared" ca="1" si="3"/>
        <v>-3.0288337548764628</v>
      </c>
    </row>
    <row r="12" spans="1:33" x14ac:dyDescent="0.25">
      <c r="E12" s="19" t="s">
        <v>113</v>
      </c>
      <c r="H12" s="20" t="s">
        <v>114</v>
      </c>
      <c r="I12" s="21">
        <f t="shared" ca="1" si="1"/>
        <v>-2.7505943928955576E-4</v>
      </c>
      <c r="J12" s="21">
        <f t="shared" ca="1" si="4"/>
        <v>-1.2805125645474825E-3</v>
      </c>
      <c r="K12" s="21">
        <f t="shared" ca="1" si="4"/>
        <v>-1.4612193733680244E-3</v>
      </c>
      <c r="L12" s="21">
        <f t="shared" ca="1" si="4"/>
        <v>-1.674071635748411E-3</v>
      </c>
      <c r="M12" s="21">
        <f t="shared" ca="1" si="4"/>
        <v>-2.0842340835919952E-3</v>
      </c>
      <c r="N12" s="21">
        <f t="shared" ca="1" si="4"/>
        <v>-1.3164670601513119E-3</v>
      </c>
      <c r="O12" s="21">
        <f t="shared" ca="1" si="4"/>
        <v>42.455225747503711</v>
      </c>
      <c r="P12" s="21">
        <f t="shared" ca="1" si="4"/>
        <v>111.01901057737456</v>
      </c>
      <c r="Q12" s="21">
        <f t="shared" ca="1" si="4"/>
        <v>192.9575482016925</v>
      </c>
      <c r="R12" s="21">
        <f t="shared" ca="1" si="4"/>
        <v>191.64182158051906</v>
      </c>
      <c r="S12" s="21">
        <f t="shared" ca="1" si="4"/>
        <v>191.33358367319028</v>
      </c>
      <c r="T12" s="21">
        <f t="shared" ca="1" si="4"/>
        <v>154.23259767208208</v>
      </c>
      <c r="U12" s="21">
        <f t="shared" ca="1" si="4"/>
        <v>170.95294554106874</v>
      </c>
      <c r="V12" s="21">
        <f t="shared" ca="1" si="4"/>
        <v>176.86909177634755</v>
      </c>
      <c r="W12" s="21">
        <f t="shared" ca="1" si="4"/>
        <v>893.36900751914209</v>
      </c>
      <c r="X12" s="21">
        <f t="shared" ca="1" si="4"/>
        <v>482.41153278158225</v>
      </c>
      <c r="Y12" s="21">
        <f t="shared" ca="1" si="4"/>
        <v>375.39536831251235</v>
      </c>
      <c r="Z12" s="21">
        <f t="shared" ca="1" si="3"/>
        <v>379.7006156380088</v>
      </c>
      <c r="AA12" s="21">
        <f t="shared" ca="1" si="3"/>
        <v>368.74330722081243</v>
      </c>
      <c r="AB12" s="21">
        <f t="shared" ca="1" si="3"/>
        <v>384.33743105581493</v>
      </c>
      <c r="AC12" s="21">
        <f t="shared" ca="1" si="3"/>
        <v>334.62842849803604</v>
      </c>
      <c r="AD12" s="21">
        <f t="shared" ca="1" si="3"/>
        <v>444.31450634281185</v>
      </c>
      <c r="AE12" s="21">
        <f t="shared" ca="1" si="3"/>
        <v>486.0212941335393</v>
      </c>
      <c r="AF12" s="21">
        <f t="shared" ca="1" si="3"/>
        <v>486.3142328337529</v>
      </c>
      <c r="AG12" s="21">
        <f t="shared" ca="1" si="3"/>
        <v>466.10136693818379</v>
      </c>
    </row>
    <row r="13" spans="1:33" x14ac:dyDescent="0.25">
      <c r="E13" s="19" t="str">
        <f>H13</f>
        <v>USE+DSP</v>
      </c>
      <c r="H13" s="20" t="s">
        <v>115</v>
      </c>
      <c r="I13" s="21">
        <f t="shared" ca="1" si="1"/>
        <v>-1.267293527998845E-3</v>
      </c>
      <c r="J13" s="21">
        <f t="shared" ca="1" si="4"/>
        <v>-1.6890636419993825E-3</v>
      </c>
      <c r="K13" s="21">
        <f t="shared" ca="1" si="4"/>
        <v>-2.1826584954978898E-3</v>
      </c>
      <c r="L13" s="21">
        <f t="shared" ca="1" si="4"/>
        <v>-0.79472280721549038</v>
      </c>
      <c r="M13" s="21">
        <f t="shared" ca="1" si="4"/>
        <v>-11.499588724696522</v>
      </c>
      <c r="N13" s="21">
        <f t="shared" ca="1" si="4"/>
        <v>-13.441508626205524</v>
      </c>
      <c r="O13" s="21">
        <f t="shared" ca="1" si="4"/>
        <v>-12.599151445937524</v>
      </c>
      <c r="P13" s="21">
        <f t="shared" ca="1" si="4"/>
        <v>-9.6182255334875251</v>
      </c>
      <c r="Q13" s="21">
        <f t="shared" ca="1" si="4"/>
        <v>-9.618982801975525</v>
      </c>
      <c r="R13" s="21">
        <f t="shared" ca="1" si="4"/>
        <v>-8.2220399221305254</v>
      </c>
      <c r="S13" s="21">
        <f t="shared" ca="1" si="4"/>
        <v>-12.374252114366524</v>
      </c>
      <c r="T13" s="21">
        <f t="shared" ca="1" si="4"/>
        <v>11.738920137268973</v>
      </c>
      <c r="U13" s="21">
        <f t="shared" ca="1" si="4"/>
        <v>11.479095982113973</v>
      </c>
      <c r="V13" s="21">
        <f t="shared" ca="1" si="4"/>
        <v>10.741820726359972</v>
      </c>
      <c r="W13" s="21">
        <f t="shared" ca="1" si="4"/>
        <v>28.207497378549977</v>
      </c>
      <c r="X13" s="21">
        <f t="shared" ca="1" si="4"/>
        <v>35.876961137500977</v>
      </c>
      <c r="Y13" s="21">
        <f t="shared" ca="1" si="4"/>
        <v>23.08098572224797</v>
      </c>
      <c r="Z13" s="21">
        <f t="shared" ca="1" si="3"/>
        <v>23.30976862631897</v>
      </c>
      <c r="AA13" s="21">
        <f t="shared" ca="1" si="3"/>
        <v>27.52474284243797</v>
      </c>
      <c r="AB13" s="21">
        <f t="shared" ca="1" si="3"/>
        <v>30.030321338877968</v>
      </c>
      <c r="AC13" s="21">
        <f t="shared" ca="1" si="3"/>
        <v>29.094336269280969</v>
      </c>
      <c r="AD13" s="21">
        <f t="shared" ca="1" si="3"/>
        <v>28.686321307357968</v>
      </c>
      <c r="AE13" s="21">
        <f t="shared" ca="1" si="3"/>
        <v>36.357693459482967</v>
      </c>
      <c r="AF13" s="21">
        <f t="shared" ca="1" si="3"/>
        <v>26.839619132236969</v>
      </c>
      <c r="AG13" s="21">
        <f t="shared" ca="1" si="3"/>
        <v>29.108148484077969</v>
      </c>
    </row>
    <row r="14" spans="1:33" x14ac:dyDescent="0.25">
      <c r="H14" s="22" t="s">
        <v>116</v>
      </c>
      <c r="I14" s="23">
        <f ca="1">SUM(I7:I13)</f>
        <v>2.0729358520642376</v>
      </c>
      <c r="J14" s="23">
        <f t="shared" ref="J14:AG14" ca="1" si="5">SUM(J7:J13)</f>
        <v>4.3994692533228292</v>
      </c>
      <c r="K14" s="23">
        <f t="shared" ca="1" si="5"/>
        <v>62.257522712937742</v>
      </c>
      <c r="L14" s="23">
        <f t="shared" ca="1" si="5"/>
        <v>109.80095632268086</v>
      </c>
      <c r="M14" s="23">
        <f t="shared" ca="1" si="5"/>
        <v>331.66860646764786</v>
      </c>
      <c r="N14" s="23">
        <f t="shared" ca="1" si="5"/>
        <v>1442.7721135068414</v>
      </c>
      <c r="O14" s="23">
        <f t="shared" ca="1" si="5"/>
        <v>1100.6469477321978</v>
      </c>
      <c r="P14" s="23">
        <f t="shared" ca="1" si="5"/>
        <v>917.85126888656282</v>
      </c>
      <c r="Q14" s="23">
        <f t="shared" ca="1" si="5"/>
        <v>1143.845090161539</v>
      </c>
      <c r="R14" s="23">
        <f t="shared" ca="1" si="5"/>
        <v>1025.9915468270287</v>
      </c>
      <c r="S14" s="23">
        <f t="shared" ca="1" si="5"/>
        <v>1439.336474929838</v>
      </c>
      <c r="T14" s="23">
        <f t="shared" ca="1" si="5"/>
        <v>1342.7190797720809</v>
      </c>
      <c r="U14" s="23">
        <f t="shared" ca="1" si="5"/>
        <v>1047.6615889595389</v>
      </c>
      <c r="V14" s="23">
        <f t="shared" ca="1" si="5"/>
        <v>1109.6438124117176</v>
      </c>
      <c r="W14" s="23">
        <f t="shared" ca="1" si="5"/>
        <v>2644.2791721736053</v>
      </c>
      <c r="X14" s="23">
        <f t="shared" ca="1" si="5"/>
        <v>2366.0977496638297</v>
      </c>
      <c r="Y14" s="23">
        <f t="shared" ca="1" si="5"/>
        <v>2050.5109853873901</v>
      </c>
      <c r="Z14" s="23">
        <f t="shared" ca="1" si="5"/>
        <v>2300.4025441441117</v>
      </c>
      <c r="AA14" s="23">
        <f t="shared" ca="1" si="5"/>
        <v>2599.0070472677885</v>
      </c>
      <c r="AB14" s="23">
        <f t="shared" ca="1" si="5"/>
        <v>2880.8470517288461</v>
      </c>
      <c r="AC14" s="23">
        <f t="shared" ca="1" si="5"/>
        <v>2316.0336224428024</v>
      </c>
      <c r="AD14" s="23">
        <f t="shared" ca="1" si="5"/>
        <v>2797.9355985834436</v>
      </c>
      <c r="AE14" s="23">
        <f t="shared" ca="1" si="5"/>
        <v>2734.0290844066053</v>
      </c>
      <c r="AF14" s="23">
        <f t="shared" ca="1" si="5"/>
        <v>2673.2128560191013</v>
      </c>
      <c r="AG14" s="23">
        <f t="shared" ca="1" si="5"/>
        <v>2679.8784028334785</v>
      </c>
    </row>
    <row r="20" spans="1:33" ht="24.75" x14ac:dyDescent="0.4">
      <c r="A20" s="14" t="s">
        <v>117</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row>
    <row r="23" spans="1:33" x14ac:dyDescent="0.25">
      <c r="H23" s="17" t="s">
        <v>86</v>
      </c>
      <c r="I23" s="18" t="s">
        <v>79</v>
      </c>
      <c r="J23" s="18" t="s">
        <v>87</v>
      </c>
      <c r="K23" s="18" t="s">
        <v>88</v>
      </c>
      <c r="L23" s="18" t="s">
        <v>89</v>
      </c>
      <c r="M23" s="18" t="s">
        <v>90</v>
      </c>
      <c r="N23" s="18" t="s">
        <v>91</v>
      </c>
      <c r="O23" s="18" t="s">
        <v>92</v>
      </c>
      <c r="P23" s="18" t="s">
        <v>93</v>
      </c>
      <c r="Q23" s="18" t="s">
        <v>94</v>
      </c>
      <c r="R23" s="18" t="s">
        <v>95</v>
      </c>
      <c r="S23" s="18" t="s">
        <v>96</v>
      </c>
      <c r="T23" s="18" t="s">
        <v>97</v>
      </c>
      <c r="U23" s="18" t="s">
        <v>98</v>
      </c>
      <c r="V23" s="18" t="s">
        <v>99</v>
      </c>
      <c r="W23" s="18" t="s">
        <v>100</v>
      </c>
      <c r="X23" s="18" t="s">
        <v>101</v>
      </c>
      <c r="Y23" s="18" t="s">
        <v>102</v>
      </c>
      <c r="Z23" s="18" t="s">
        <v>103</v>
      </c>
      <c r="AA23" s="18" t="s">
        <v>104</v>
      </c>
      <c r="AB23" s="18" t="s">
        <v>105</v>
      </c>
      <c r="AC23" s="18" t="s">
        <v>106</v>
      </c>
      <c r="AD23" s="18" t="s">
        <v>107</v>
      </c>
      <c r="AE23" s="18" t="s">
        <v>108</v>
      </c>
      <c r="AF23" s="18" t="s">
        <v>109</v>
      </c>
      <c r="AG23" s="18" t="s">
        <v>110</v>
      </c>
    </row>
    <row r="24" spans="1:33" x14ac:dyDescent="0.25">
      <c r="H24" s="20" t="s">
        <v>118</v>
      </c>
      <c r="I24" s="21">
        <f>'Competition Benefits'!C6/1000</f>
        <v>0</v>
      </c>
      <c r="J24" s="21">
        <f>'Competition Benefits'!D6/1000</f>
        <v>0</v>
      </c>
      <c r="K24" s="21">
        <f>'Competition Benefits'!E6/1000</f>
        <v>0</v>
      </c>
      <c r="L24" s="21">
        <f>'Competition Benefits'!F6/1000</f>
        <v>0</v>
      </c>
      <c r="M24" s="21">
        <f>'Competition Benefits'!G6/1000</f>
        <v>0</v>
      </c>
      <c r="N24" s="21">
        <f>'Competition Benefits'!H6/1000</f>
        <v>0</v>
      </c>
      <c r="O24" s="21">
        <f>'Competition Benefits'!I6/1000</f>
        <v>15.50225</v>
      </c>
      <c r="P24" s="21">
        <f>'Competition Benefits'!J6/1000</f>
        <v>27.168500000000002</v>
      </c>
      <c r="Q24" s="21">
        <f>'Competition Benefits'!K6/1000</f>
        <v>33.917299999999997</v>
      </c>
      <c r="R24" s="21">
        <f>'Competition Benefits'!L6/1000</f>
        <v>45.113599999999998</v>
      </c>
      <c r="S24" s="21">
        <f>'Competition Benefits'!M6/1000</f>
        <v>45.956429999999997</v>
      </c>
      <c r="T24" s="21">
        <f>'Competition Benefits'!N6/1000</f>
        <v>51.990189999999998</v>
      </c>
      <c r="U24" s="21">
        <f>'Competition Benefits'!O6/1000</f>
        <v>62.269959999999998</v>
      </c>
      <c r="V24" s="21">
        <f>'Competition Benefits'!P6/1000</f>
        <v>67.090770000000006</v>
      </c>
      <c r="W24" s="21">
        <f>'Competition Benefits'!Q6/1000</f>
        <v>68.059939999999997</v>
      </c>
      <c r="X24" s="21">
        <f>'Competition Benefits'!R6/1000</f>
        <v>69.70393</v>
      </c>
      <c r="Y24" s="21">
        <f>'Competition Benefits'!S6/1000</f>
        <v>67.06016000000001</v>
      </c>
      <c r="Z24" s="21">
        <f>'Competition Benefits'!T6/1000</f>
        <v>64.51764</v>
      </c>
      <c r="AA24" s="21">
        <f>'Competition Benefits'!U6/1000</f>
        <v>59.637590000000003</v>
      </c>
      <c r="AB24" s="21">
        <f>'Competition Benefits'!V6/1000</f>
        <v>59.564830000000001</v>
      </c>
      <c r="AC24" s="21">
        <f>'Competition Benefits'!W6/1000</f>
        <v>57.753860000000003</v>
      </c>
      <c r="AD24" s="21">
        <f>'Competition Benefits'!X6/1000</f>
        <v>55.248849999999997</v>
      </c>
      <c r="AE24" s="21">
        <f>'Competition Benefits'!Y6/1000</f>
        <v>53.847850000000001</v>
      </c>
      <c r="AF24" s="21">
        <f>'Competition Benefits'!Z6/1000</f>
        <v>52.807870000000001</v>
      </c>
      <c r="AG24" s="21">
        <f>'Competition Benefits'!AA6/1000</f>
        <v>51.178019999999997</v>
      </c>
    </row>
    <row r="25" spans="1:33" x14ac:dyDescent="0.25">
      <c r="H25" s="20" t="s">
        <v>119</v>
      </c>
      <c r="I25" s="21">
        <f>'Competition Benefits'!C7/1000</f>
        <v>0</v>
      </c>
      <c r="J25" s="21">
        <f>'Competition Benefits'!D7/1000</f>
        <v>0</v>
      </c>
      <c r="K25" s="21">
        <f>'Competition Benefits'!E7/1000</f>
        <v>0</v>
      </c>
      <c r="L25" s="21">
        <f>'Competition Benefits'!F7/1000</f>
        <v>0</v>
      </c>
      <c r="M25" s="21">
        <f>'Competition Benefits'!G7/1000</f>
        <v>0</v>
      </c>
      <c r="N25" s="21">
        <f>'Competition Benefits'!H7/1000</f>
        <v>0</v>
      </c>
      <c r="O25" s="21">
        <f>'Competition Benefits'!I7/1000</f>
        <v>-1.02894</v>
      </c>
      <c r="P25" s="21">
        <f>'Competition Benefits'!J7/1000</f>
        <v>1.6357449999999998</v>
      </c>
      <c r="Q25" s="21">
        <f>'Competition Benefits'!K7/1000</f>
        <v>4.7927</v>
      </c>
      <c r="R25" s="21">
        <f>'Competition Benefits'!L7/1000</f>
        <v>6.7732989999999997</v>
      </c>
      <c r="S25" s="21">
        <f>'Competition Benefits'!M7/1000</f>
        <v>10.98312</v>
      </c>
      <c r="T25" s="21">
        <f>'Competition Benefits'!N7/1000</f>
        <v>38.819130000000001</v>
      </c>
      <c r="U25" s="21">
        <f>'Competition Benefits'!O7/1000</f>
        <v>42.029890000000002</v>
      </c>
      <c r="V25" s="21">
        <f>'Competition Benefits'!P7/1000</f>
        <v>42.059600000000003</v>
      </c>
      <c r="W25" s="21">
        <f>'Competition Benefits'!Q7/1000</f>
        <v>79.07602</v>
      </c>
      <c r="X25" s="21">
        <f>'Competition Benefits'!R7/1000</f>
        <v>93.756749999999997</v>
      </c>
      <c r="Y25" s="21">
        <f>'Competition Benefits'!S7/1000</f>
        <v>183.39830000000001</v>
      </c>
      <c r="Z25" s="21">
        <f>'Competition Benefits'!T7/1000</f>
        <v>218.5898</v>
      </c>
      <c r="AA25" s="21">
        <f>'Competition Benefits'!U7/1000</f>
        <v>280.08139999999997</v>
      </c>
      <c r="AB25" s="21">
        <f>'Competition Benefits'!V7/1000</f>
        <v>317.61739999999998</v>
      </c>
      <c r="AC25" s="21">
        <f>'Competition Benefits'!W7/1000</f>
        <v>372.83339999999998</v>
      </c>
      <c r="AD25" s="21">
        <f>'Competition Benefits'!X7/1000</f>
        <v>416.22300000000001</v>
      </c>
      <c r="AE25" s="21">
        <f>'Competition Benefits'!Y7/1000</f>
        <v>483.82670000000002</v>
      </c>
      <c r="AF25" s="21">
        <f>'Competition Benefits'!Z7/1000</f>
        <v>540.03769999999997</v>
      </c>
      <c r="AG25" s="21">
        <f>'Competition Benefits'!AA7/1000</f>
        <v>565.42470000000003</v>
      </c>
    </row>
    <row r="26" spans="1:33" x14ac:dyDescent="0.25">
      <c r="H26" s="22" t="s">
        <v>120</v>
      </c>
      <c r="I26" s="23">
        <f>SUM(I24:I25)</f>
        <v>0</v>
      </c>
      <c r="J26" s="23">
        <f t="shared" ref="J26:AG26" si="6">SUM(J24:J25)</f>
        <v>0</v>
      </c>
      <c r="K26" s="23">
        <f t="shared" si="6"/>
        <v>0</v>
      </c>
      <c r="L26" s="23">
        <f t="shared" si="6"/>
        <v>0</v>
      </c>
      <c r="M26" s="23">
        <f t="shared" si="6"/>
        <v>0</v>
      </c>
      <c r="N26" s="23">
        <f t="shared" si="6"/>
        <v>0</v>
      </c>
      <c r="O26" s="23">
        <f t="shared" si="6"/>
        <v>14.47331</v>
      </c>
      <c r="P26" s="23">
        <f t="shared" si="6"/>
        <v>28.804245000000002</v>
      </c>
      <c r="Q26" s="23">
        <f t="shared" si="6"/>
        <v>38.709999999999994</v>
      </c>
      <c r="R26" s="23">
        <f t="shared" si="6"/>
        <v>51.886899</v>
      </c>
      <c r="S26" s="23">
        <f t="shared" si="6"/>
        <v>56.939549999999997</v>
      </c>
      <c r="T26" s="23">
        <f t="shared" si="6"/>
        <v>90.80932</v>
      </c>
      <c r="U26" s="23">
        <f t="shared" si="6"/>
        <v>104.29984999999999</v>
      </c>
      <c r="V26" s="23">
        <f t="shared" si="6"/>
        <v>109.15037000000001</v>
      </c>
      <c r="W26" s="23">
        <f t="shared" si="6"/>
        <v>147.13596000000001</v>
      </c>
      <c r="X26" s="23">
        <f t="shared" si="6"/>
        <v>163.46068</v>
      </c>
      <c r="Y26" s="23">
        <f t="shared" si="6"/>
        <v>250.45846</v>
      </c>
      <c r="Z26" s="23">
        <f t="shared" si="6"/>
        <v>283.10744</v>
      </c>
      <c r="AA26" s="23">
        <f t="shared" si="6"/>
        <v>339.71898999999996</v>
      </c>
      <c r="AB26" s="23">
        <f t="shared" si="6"/>
        <v>377.18223</v>
      </c>
      <c r="AC26" s="23">
        <f t="shared" si="6"/>
        <v>430.58726000000001</v>
      </c>
      <c r="AD26" s="23">
        <f t="shared" si="6"/>
        <v>471.47185000000002</v>
      </c>
      <c r="AE26" s="23">
        <f t="shared" si="6"/>
        <v>537.67455000000007</v>
      </c>
      <c r="AF26" s="23">
        <f t="shared" si="6"/>
        <v>592.84556999999995</v>
      </c>
      <c r="AG26" s="23">
        <f t="shared" si="6"/>
        <v>616.60271999999998</v>
      </c>
    </row>
    <row r="39" spans="1:33" ht="24.75" x14ac:dyDescent="0.4">
      <c r="A39" s="14" t="str">
        <f>B40&amp;" capacity difference by year"</f>
        <v>NEM capacity difference by year</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row>
    <row r="40" spans="1:33" x14ac:dyDescent="0.25">
      <c r="A40" s="16" t="s">
        <v>85</v>
      </c>
      <c r="B40" s="8" t="s">
        <v>40</v>
      </c>
    </row>
    <row r="42" spans="1:33" x14ac:dyDescent="0.25">
      <c r="H42" t="s">
        <v>121</v>
      </c>
      <c r="I42" s="18" t="str">
        <f t="shared" ref="I42:AG42" si="7">I6</f>
        <v>2021-22</v>
      </c>
      <c r="J42" s="18" t="str">
        <f t="shared" si="7"/>
        <v>2022-23</v>
      </c>
      <c r="K42" s="18" t="str">
        <f t="shared" si="7"/>
        <v>2023-24</v>
      </c>
      <c r="L42" s="18" t="str">
        <f t="shared" si="7"/>
        <v>2024-25</v>
      </c>
      <c r="M42" s="18" t="str">
        <f t="shared" si="7"/>
        <v>2025-26</v>
      </c>
      <c r="N42" s="18" t="str">
        <f t="shared" si="7"/>
        <v>2026-27</v>
      </c>
      <c r="O42" s="18" t="str">
        <f t="shared" si="7"/>
        <v>2027-28</v>
      </c>
      <c r="P42" s="18" t="str">
        <f t="shared" si="7"/>
        <v>2028-29</v>
      </c>
      <c r="Q42" s="18" t="str">
        <f t="shared" si="7"/>
        <v>2029-30</v>
      </c>
      <c r="R42" s="18" t="str">
        <f t="shared" si="7"/>
        <v>2030-31</v>
      </c>
      <c r="S42" s="18" t="str">
        <f t="shared" si="7"/>
        <v>2031-32</v>
      </c>
      <c r="T42" s="18" t="str">
        <f t="shared" si="7"/>
        <v>2032-33</v>
      </c>
      <c r="U42" s="18" t="str">
        <f t="shared" si="7"/>
        <v>2033-34</v>
      </c>
      <c r="V42" s="18" t="str">
        <f t="shared" si="7"/>
        <v>2034-35</v>
      </c>
      <c r="W42" s="18" t="str">
        <f t="shared" si="7"/>
        <v>2035-36</v>
      </c>
      <c r="X42" s="18" t="str">
        <f t="shared" si="7"/>
        <v>2036-37</v>
      </c>
      <c r="Y42" s="18" t="str">
        <f t="shared" si="7"/>
        <v>2037-38</v>
      </c>
      <c r="Z42" s="18" t="str">
        <f t="shared" si="7"/>
        <v>2038-39</v>
      </c>
      <c r="AA42" s="18" t="str">
        <f t="shared" si="7"/>
        <v>2039-40</v>
      </c>
      <c r="AB42" s="18" t="str">
        <f t="shared" si="7"/>
        <v>2040-41</v>
      </c>
      <c r="AC42" s="18" t="str">
        <f t="shared" si="7"/>
        <v>2041-42</v>
      </c>
      <c r="AD42" s="18" t="str">
        <f t="shared" si="7"/>
        <v>2042-43</v>
      </c>
      <c r="AE42" s="18" t="str">
        <f t="shared" si="7"/>
        <v>2043-44</v>
      </c>
      <c r="AF42" s="18" t="str">
        <f t="shared" si="7"/>
        <v>2044-45</v>
      </c>
      <c r="AG42" s="18" t="str">
        <f t="shared" si="7"/>
        <v>2045-46</v>
      </c>
    </row>
    <row r="43" spans="1:33" x14ac:dyDescent="0.25">
      <c r="H43" s="20" t="s">
        <v>64</v>
      </c>
      <c r="I43" s="24">
        <f t="shared" ref="I43:X53" ca="1" si="8">-SUMIFS(OFFSET(INDIRECT("'"&amp;$E$1 &amp; "_Capacity'!C:C"), 0, I$1), INDIRECT("'"&amp;$E$1 &amp; "_Capacity'!B:B"),$H43, INDIRECT("'"&amp;$E$1 &amp; "_Capacity'!A:A"),$B$40) +SUMIFS(OFFSET(INDIRECT("'"&amp;$C$1 &amp; "_Capacity'!C:C"), 0, I$1), INDIRECT("'"&amp;$C$1 &amp; "_Capacity'!B:B"),$H43, INDIRECT("'"&amp;$C$1 &amp; "_Capacity'!A:A"),$B$40)</f>
        <v>0</v>
      </c>
      <c r="J43" s="24">
        <f t="shared" ca="1" si="8"/>
        <v>0</v>
      </c>
      <c r="K43" s="24">
        <f t="shared" ca="1" si="8"/>
        <v>0</v>
      </c>
      <c r="L43" s="24">
        <f t="shared" ca="1" si="8"/>
        <v>2.6806058540005324</v>
      </c>
      <c r="M43" s="24">
        <f t="shared" ca="1" si="8"/>
        <v>-53.852722626201285</v>
      </c>
      <c r="N43" s="24">
        <f t="shared" ca="1" si="8"/>
        <v>122.44230062069801</v>
      </c>
      <c r="O43" s="24">
        <f t="shared" ca="1" si="8"/>
        <v>-21.068220255298002</v>
      </c>
      <c r="P43" s="24">
        <f t="shared" ca="1" si="8"/>
        <v>-228.2363984970998</v>
      </c>
      <c r="Q43" s="24">
        <f t="shared" ca="1" si="8"/>
        <v>-143.69103049550176</v>
      </c>
      <c r="R43" s="24">
        <f t="shared" ca="1" si="8"/>
        <v>-168.62638871860327</v>
      </c>
      <c r="S43" s="24">
        <f t="shared" ca="1" si="8"/>
        <v>106.59017728709659</v>
      </c>
      <c r="T43" s="24">
        <f t="shared" ca="1" si="8"/>
        <v>-489.60425663360184</v>
      </c>
      <c r="U43" s="24">
        <f t="shared" ca="1" si="8"/>
        <v>-122.5538161002014</v>
      </c>
      <c r="V43" s="24">
        <f t="shared" ca="1" si="8"/>
        <v>-163.05057712390226</v>
      </c>
      <c r="W43" s="24">
        <f t="shared" ca="1" si="8"/>
        <v>-66.02180143840269</v>
      </c>
      <c r="X43" s="24">
        <f t="shared" ca="1" si="8"/>
        <v>-66.024179350502436</v>
      </c>
      <c r="Y43" s="24">
        <f t="shared" ref="Y43:AM53" ca="1" si="9">-SUMIFS(OFFSET(INDIRECT("'"&amp;$E$1 &amp; "_Capacity'!C:C"), 0, Y$1), INDIRECT("'"&amp;$E$1 &amp; "_Capacity'!B:B"),$H43, INDIRECT("'"&amp;$E$1 &amp; "_Capacity'!A:A"),$B$40) +SUMIFS(OFFSET(INDIRECT("'"&amp;$C$1 &amp; "_Capacity'!C:C"), 0, Y$1), INDIRECT("'"&amp;$C$1 &amp; "_Capacity'!B:B"),$H43, INDIRECT("'"&amp;$C$1 &amp; "_Capacity'!A:A"),$B$40)</f>
        <v>8.2160880983792595E-3</v>
      </c>
      <c r="Z43" s="24">
        <f t="shared" ca="1" si="9"/>
        <v>8.2156484968436416E-3</v>
      </c>
      <c r="AA43" s="24">
        <f t="shared" ca="1" si="9"/>
        <v>8.2153816979371186E-3</v>
      </c>
      <c r="AB43" s="24">
        <f t="shared" ca="1" si="9"/>
        <v>495.08232397379925</v>
      </c>
      <c r="AC43" s="24">
        <f t="shared" ca="1" si="9"/>
        <v>86.727715696300947</v>
      </c>
      <c r="AD43" s="24">
        <f t="shared" ca="1" si="9"/>
        <v>86.723875359401063</v>
      </c>
      <c r="AE43" s="24">
        <f t="shared" ca="1" si="9"/>
        <v>86.709216317601147</v>
      </c>
      <c r="AF43" s="24">
        <f t="shared" ca="1" si="9"/>
        <v>86.711108386001001</v>
      </c>
      <c r="AG43" s="24">
        <f t="shared" ca="1" si="9"/>
        <v>86.709857731201055</v>
      </c>
    </row>
    <row r="44" spans="1:33" x14ac:dyDescent="0.25">
      <c r="H44" s="20" t="s">
        <v>72</v>
      </c>
      <c r="I44" s="24">
        <f t="shared" ca="1" si="8"/>
        <v>0</v>
      </c>
      <c r="J44" s="24">
        <f t="shared" ca="1" si="8"/>
        <v>0</v>
      </c>
      <c r="K44" s="24">
        <f t="shared" ca="1" si="8"/>
        <v>0</v>
      </c>
      <c r="L44" s="24">
        <f t="shared" ca="1" si="8"/>
        <v>36.114204393000364</v>
      </c>
      <c r="M44" s="24">
        <f t="shared" ca="1" si="8"/>
        <v>45.104077666000421</v>
      </c>
      <c r="N44" s="24">
        <f t="shared" ca="1" si="8"/>
        <v>2.0302439794988913</v>
      </c>
      <c r="O44" s="24">
        <f t="shared" ca="1" si="8"/>
        <v>-130.6912349392</v>
      </c>
      <c r="P44" s="24">
        <f t="shared" ca="1" si="8"/>
        <v>-60.039354562109999</v>
      </c>
      <c r="Q44" s="24">
        <f t="shared" ca="1" si="8"/>
        <v>-60.039354617949996</v>
      </c>
      <c r="R44" s="24">
        <f t="shared" ca="1" si="8"/>
        <v>-60.039354650359996</v>
      </c>
      <c r="S44" s="24">
        <f t="shared" ca="1" si="8"/>
        <v>-60.039354750349993</v>
      </c>
      <c r="T44" s="24">
        <f t="shared" ca="1" si="8"/>
        <v>-60.039354893780001</v>
      </c>
      <c r="U44" s="24">
        <f t="shared" ca="1" si="8"/>
        <v>-60.0393550804</v>
      </c>
      <c r="V44" s="24">
        <f t="shared" ca="1" si="8"/>
        <v>-60.039355308929999</v>
      </c>
      <c r="W44" s="24">
        <f t="shared" ca="1" si="8"/>
        <v>-60.039328828159995</v>
      </c>
      <c r="X44" s="24">
        <f t="shared" ca="1" si="8"/>
        <v>1.9507494899999991E-2</v>
      </c>
      <c r="Y44" s="24">
        <f t="shared" ca="1" si="9"/>
        <v>1.9507525699999976E-2</v>
      </c>
      <c r="Z44" s="24">
        <f t="shared" ca="1" si="9"/>
        <v>1.9546505929999999E-2</v>
      </c>
      <c r="AA44" s="24">
        <f t="shared" ca="1" si="9"/>
        <v>1.9546468529999989E-2</v>
      </c>
      <c r="AB44" s="24">
        <f t="shared" ca="1" si="9"/>
        <v>1.9546420590000002E-2</v>
      </c>
      <c r="AC44" s="24">
        <f t="shared" ca="1" si="9"/>
        <v>1.9546422819999989E-2</v>
      </c>
      <c r="AD44" s="24">
        <f t="shared" ca="1" si="9"/>
        <v>1.9546456869999992E-2</v>
      </c>
      <c r="AE44" s="24">
        <f t="shared" ca="1" si="9"/>
        <v>1.9546565759999999E-2</v>
      </c>
      <c r="AF44" s="24">
        <f t="shared" ca="1" si="9"/>
        <v>1.9546602059999994E-2</v>
      </c>
      <c r="AG44" s="24">
        <f t="shared" ca="1" si="9"/>
        <v>4.61798756E-3</v>
      </c>
    </row>
    <row r="45" spans="1:33" x14ac:dyDescent="0.25">
      <c r="H45" s="20" t="s">
        <v>20</v>
      </c>
      <c r="I45" s="24">
        <f t="shared" ca="1" si="8"/>
        <v>0</v>
      </c>
      <c r="J45" s="24">
        <f t="shared" ca="1" si="8"/>
        <v>5.0355439998384099E-4</v>
      </c>
      <c r="K45" s="24">
        <f t="shared" ca="1" si="8"/>
        <v>6.1643376011488726E-4</v>
      </c>
      <c r="L45" s="24">
        <f t="shared" ca="1" si="8"/>
        <v>6.9240065022313502E-4</v>
      </c>
      <c r="M45" s="24">
        <f t="shared" ca="1" si="8"/>
        <v>7.0477306007887819E-4</v>
      </c>
      <c r="N45" s="24">
        <f t="shared" ca="1" si="8"/>
        <v>7.0521295992875821E-4</v>
      </c>
      <c r="O45" s="24">
        <f t="shared" ca="1" si="8"/>
        <v>7.2583679002491408E-4</v>
      </c>
      <c r="P45" s="24">
        <f t="shared" ca="1" si="8"/>
        <v>7.8654863000338082E-4</v>
      </c>
      <c r="Q45" s="24">
        <f t="shared" ca="1" si="8"/>
        <v>7.9736480984138325E-4</v>
      </c>
      <c r="R45" s="24">
        <f t="shared" ca="1" si="8"/>
        <v>8.5770982013855246E-4</v>
      </c>
      <c r="S45" s="24">
        <f t="shared" ca="1" si="8"/>
        <v>8.6615040981996572E-4</v>
      </c>
      <c r="T45" s="24">
        <f t="shared" ca="1" si="8"/>
        <v>8.8501329992141109E-4</v>
      </c>
      <c r="U45" s="24">
        <f t="shared" ca="1" si="8"/>
        <v>8.0736898007671698E-4</v>
      </c>
      <c r="V45" s="24">
        <f t="shared" ca="1" si="8"/>
        <v>8.2247569025639677E-4</v>
      </c>
      <c r="W45" s="24">
        <f t="shared" ca="1" si="8"/>
        <v>8.5051833048055414E-4</v>
      </c>
      <c r="X45" s="24">
        <f t="shared" ca="1" si="8"/>
        <v>8.3571631967060966E-4</v>
      </c>
      <c r="Y45" s="24">
        <f t="shared" ca="1" si="9"/>
        <v>2.2367006099557329E-3</v>
      </c>
      <c r="Z45" s="24">
        <f t="shared" ca="1" si="9"/>
        <v>2.2385490299257071E-3</v>
      </c>
      <c r="AA45" s="24">
        <f t="shared" ca="1" si="9"/>
        <v>1.6110662700157263E-3</v>
      </c>
      <c r="AB45" s="24">
        <f t="shared" ca="1" si="9"/>
        <v>1.6128267600379331E-3</v>
      </c>
      <c r="AC45" s="24">
        <f t="shared" ca="1" si="9"/>
        <v>3.4025023903723195E-3</v>
      </c>
      <c r="AD45" s="24">
        <f t="shared" ca="1" si="9"/>
        <v>2.5272833497638203E-3</v>
      </c>
      <c r="AE45" s="24">
        <f t="shared" ca="1" si="9"/>
        <v>2.4549606503114774E-3</v>
      </c>
      <c r="AF45" s="24">
        <f t="shared" ca="1" si="9"/>
        <v>2.456355460026316E-3</v>
      </c>
      <c r="AG45" s="24">
        <f t="shared" ca="1" si="9"/>
        <v>2.4576665499580486E-3</v>
      </c>
    </row>
    <row r="46" spans="1:33" x14ac:dyDescent="0.25">
      <c r="H46" s="20" t="s">
        <v>32</v>
      </c>
      <c r="I46" s="24">
        <f t="shared" ca="1" si="8"/>
        <v>0</v>
      </c>
      <c r="J46" s="24">
        <f t="shared" ca="1" si="8"/>
        <v>0</v>
      </c>
      <c r="K46" s="24">
        <f t="shared" ca="1" si="8"/>
        <v>0</v>
      </c>
      <c r="L46" s="24">
        <f t="shared" ca="1" si="8"/>
        <v>0</v>
      </c>
      <c r="M46" s="24">
        <f t="shared" ca="1" si="8"/>
        <v>0</v>
      </c>
      <c r="N46" s="24">
        <f t="shared" ca="1" si="8"/>
        <v>0</v>
      </c>
      <c r="O46" s="24">
        <f t="shared" ca="1" si="8"/>
        <v>0</v>
      </c>
      <c r="P46" s="24">
        <f t="shared" ca="1" si="8"/>
        <v>0</v>
      </c>
      <c r="Q46" s="24">
        <f t="shared" ca="1" si="8"/>
        <v>0</v>
      </c>
      <c r="R46" s="24">
        <f t="shared" ca="1" si="8"/>
        <v>0</v>
      </c>
      <c r="S46" s="24">
        <f t="shared" ca="1" si="8"/>
        <v>0</v>
      </c>
      <c r="T46" s="24">
        <f t="shared" ca="1" si="8"/>
        <v>0</v>
      </c>
      <c r="U46" s="24">
        <f t="shared" ca="1" si="8"/>
        <v>0</v>
      </c>
      <c r="V46" s="24">
        <f t="shared" ca="1" si="8"/>
        <v>0</v>
      </c>
      <c r="W46" s="24">
        <f t="shared" ca="1" si="8"/>
        <v>0</v>
      </c>
      <c r="X46" s="24">
        <f t="shared" ca="1" si="8"/>
        <v>0</v>
      </c>
      <c r="Y46" s="24">
        <f t="shared" ca="1" si="9"/>
        <v>0</v>
      </c>
      <c r="Z46" s="24">
        <f t="shared" ca="1" si="9"/>
        <v>0</v>
      </c>
      <c r="AA46" s="24">
        <f t="shared" ca="1" si="9"/>
        <v>0</v>
      </c>
      <c r="AB46" s="24">
        <f t="shared" ca="1" si="9"/>
        <v>0</v>
      </c>
      <c r="AC46" s="24">
        <f t="shared" ca="1" si="9"/>
        <v>0</v>
      </c>
      <c r="AD46" s="24">
        <f t="shared" ca="1" si="9"/>
        <v>0</v>
      </c>
      <c r="AE46" s="24">
        <f t="shared" ca="1" si="9"/>
        <v>0</v>
      </c>
      <c r="AF46" s="24">
        <f t="shared" ca="1" si="9"/>
        <v>0</v>
      </c>
      <c r="AG46" s="24">
        <f t="shared" ca="1" si="9"/>
        <v>0</v>
      </c>
    </row>
    <row r="47" spans="1:33" x14ac:dyDescent="0.25">
      <c r="H47" s="20" t="s">
        <v>67</v>
      </c>
      <c r="I47" s="24">
        <f t="shared" ca="1" si="8"/>
        <v>9.0748075945157325E-4</v>
      </c>
      <c r="J47" s="24">
        <f t="shared" ca="1" si="8"/>
        <v>1.008863880088029E-3</v>
      </c>
      <c r="K47" s="24">
        <f t="shared" ca="1" si="8"/>
        <v>9.9319886976445559E-4</v>
      </c>
      <c r="L47" s="24">
        <f t="shared" ca="1" si="8"/>
        <v>1.0848685897144605E-3</v>
      </c>
      <c r="M47" s="24">
        <f t="shared" ca="1" si="8"/>
        <v>1.1266109204370878E-3</v>
      </c>
      <c r="N47" s="24">
        <f t="shared" ca="1" si="8"/>
        <v>1.1413577203711611E-3</v>
      </c>
      <c r="O47" s="24">
        <f t="shared" ca="1" si="8"/>
        <v>1.1794144202212919E-3</v>
      </c>
      <c r="P47" s="24">
        <f t="shared" ca="1" si="8"/>
        <v>1.2089422289136564E-3</v>
      </c>
      <c r="Q47" s="24">
        <f t="shared" ca="1" si="8"/>
        <v>1.2369766509436886E-3</v>
      </c>
      <c r="R47" s="24">
        <f t="shared" ca="1" si="8"/>
        <v>1.2763273189193569E-3</v>
      </c>
      <c r="S47" s="24">
        <f t="shared" ca="1" si="8"/>
        <v>1.0045332619483816E-3</v>
      </c>
      <c r="T47" s="24">
        <f t="shared" ca="1" si="8"/>
        <v>1.3331507598195458E-3</v>
      </c>
      <c r="U47" s="24">
        <f t="shared" ca="1" si="8"/>
        <v>1.9693002996064024E-3</v>
      </c>
      <c r="V47" s="24">
        <f t="shared" ca="1" si="8"/>
        <v>1.9203185192964156E-3</v>
      </c>
      <c r="W47" s="24">
        <f t="shared" ca="1" si="8"/>
        <v>-110.77816129956864</v>
      </c>
      <c r="X47" s="24">
        <f t="shared" ca="1" si="8"/>
        <v>-521.44655108100142</v>
      </c>
      <c r="Y47" s="24">
        <f t="shared" ca="1" si="9"/>
        <v>-1337.1797365559996</v>
      </c>
      <c r="Z47" s="24">
        <f t="shared" ca="1" si="9"/>
        <v>-1337.1797443480973</v>
      </c>
      <c r="AA47" s="24">
        <f t="shared" ca="1" si="9"/>
        <v>-1502.5766677137999</v>
      </c>
      <c r="AB47" s="24">
        <f t="shared" ca="1" si="9"/>
        <v>-1502.5769201551993</v>
      </c>
      <c r="AC47" s="24">
        <f t="shared" ca="1" si="9"/>
        <v>-1720.9102924114004</v>
      </c>
      <c r="AD47" s="24">
        <f t="shared" ca="1" si="9"/>
        <v>-1836.0612551172981</v>
      </c>
      <c r="AE47" s="24">
        <f t="shared" ca="1" si="9"/>
        <v>-204.10550482479994</v>
      </c>
      <c r="AF47" s="24">
        <f t="shared" ca="1" si="9"/>
        <v>-1187.0176910025984</v>
      </c>
      <c r="AG47" s="24">
        <f t="shared" ca="1" si="9"/>
        <v>-1187.0176826224997</v>
      </c>
    </row>
    <row r="48" spans="1:33" x14ac:dyDescent="0.25">
      <c r="H48" s="20" t="s">
        <v>66</v>
      </c>
      <c r="I48" s="24">
        <f t="shared" ca="1" si="8"/>
        <v>0</v>
      </c>
      <c r="J48" s="24">
        <f t="shared" ca="1" si="8"/>
        <v>0</v>
      </c>
      <c r="K48" s="24">
        <f t="shared" ca="1" si="8"/>
        <v>0</v>
      </c>
      <c r="L48" s="24">
        <f t="shared" ca="1" si="8"/>
        <v>0</v>
      </c>
      <c r="M48" s="24">
        <f t="shared" ca="1" si="8"/>
        <v>0</v>
      </c>
      <c r="N48" s="24">
        <f t="shared" ca="1" si="8"/>
        <v>0</v>
      </c>
      <c r="O48" s="24">
        <f t="shared" ca="1" si="8"/>
        <v>0</v>
      </c>
      <c r="P48" s="24">
        <f t="shared" ca="1" si="8"/>
        <v>0</v>
      </c>
      <c r="Q48" s="24">
        <f t="shared" ca="1" si="8"/>
        <v>0</v>
      </c>
      <c r="R48" s="24">
        <f t="shared" ca="1" si="8"/>
        <v>0</v>
      </c>
      <c r="S48" s="24">
        <f t="shared" ca="1" si="8"/>
        <v>0</v>
      </c>
      <c r="T48" s="24">
        <f t="shared" ca="1" si="8"/>
        <v>0</v>
      </c>
      <c r="U48" s="24">
        <f t="shared" ca="1" si="8"/>
        <v>0</v>
      </c>
      <c r="V48" s="24">
        <f t="shared" ca="1" si="8"/>
        <v>0</v>
      </c>
      <c r="W48" s="24">
        <f t="shared" ca="1" si="8"/>
        <v>0</v>
      </c>
      <c r="X48" s="24">
        <f t="shared" ca="1" si="8"/>
        <v>0</v>
      </c>
      <c r="Y48" s="24">
        <f t="shared" ca="1" si="9"/>
        <v>0</v>
      </c>
      <c r="Z48" s="24">
        <f t="shared" ca="1" si="9"/>
        <v>0</v>
      </c>
      <c r="AA48" s="24">
        <f t="shared" ca="1" si="9"/>
        <v>0</v>
      </c>
      <c r="AB48" s="24">
        <f t="shared" ca="1" si="9"/>
        <v>0</v>
      </c>
      <c r="AC48" s="24">
        <f t="shared" ca="1" si="9"/>
        <v>0</v>
      </c>
      <c r="AD48" s="24">
        <f t="shared" ca="1" si="9"/>
        <v>0</v>
      </c>
      <c r="AE48" s="24">
        <f t="shared" ca="1" si="9"/>
        <v>0</v>
      </c>
      <c r="AF48" s="24">
        <f t="shared" ca="1" si="9"/>
        <v>0</v>
      </c>
      <c r="AG48" s="24">
        <f t="shared" ca="1" si="9"/>
        <v>0</v>
      </c>
    </row>
    <row r="49" spans="1:33" x14ac:dyDescent="0.25">
      <c r="H49" s="20" t="s">
        <v>70</v>
      </c>
      <c r="I49" s="24">
        <f t="shared" ca="1" si="8"/>
        <v>0</v>
      </c>
      <c r="J49" s="24">
        <f t="shared" ca="1" si="8"/>
        <v>1.4126833762929891E-2</v>
      </c>
      <c r="K49" s="24">
        <f t="shared" ca="1" si="8"/>
        <v>-27.195054183715911</v>
      </c>
      <c r="L49" s="24">
        <f t="shared" ca="1" si="8"/>
        <v>-54.453801392828609</v>
      </c>
      <c r="M49" s="24">
        <f t="shared" ca="1" si="8"/>
        <v>-184.74253928355029</v>
      </c>
      <c r="N49" s="24">
        <f t="shared" ca="1" si="8"/>
        <v>-118.74548132258133</v>
      </c>
      <c r="O49" s="24">
        <f t="shared" ca="1" si="8"/>
        <v>-199.44337412125242</v>
      </c>
      <c r="P49" s="24">
        <f t="shared" ca="1" si="8"/>
        <v>-204.27558476437116</v>
      </c>
      <c r="Q49" s="24">
        <f t="shared" ca="1" si="8"/>
        <v>-41.088234059257957</v>
      </c>
      <c r="R49" s="24">
        <f t="shared" ca="1" si="8"/>
        <v>81.182295322523714</v>
      </c>
      <c r="S49" s="24">
        <f t="shared" ca="1" si="8"/>
        <v>154.96059544370291</v>
      </c>
      <c r="T49" s="24">
        <f t="shared" ca="1" si="8"/>
        <v>474.56241269249222</v>
      </c>
      <c r="U49" s="24">
        <f t="shared" ca="1" si="8"/>
        <v>1039.6198692933976</v>
      </c>
      <c r="V49" s="24">
        <f t="shared" ca="1" si="8"/>
        <v>981.96312061494973</v>
      </c>
      <c r="W49" s="24">
        <f t="shared" ca="1" si="8"/>
        <v>-165.96941908533336</v>
      </c>
      <c r="X49" s="24">
        <f t="shared" ca="1" si="8"/>
        <v>619.33243690930976</v>
      </c>
      <c r="Y49" s="24">
        <f t="shared" ca="1" si="9"/>
        <v>1582.1675337231936</v>
      </c>
      <c r="Z49" s="24">
        <f t="shared" ca="1" si="9"/>
        <v>1123.1985781858821</v>
      </c>
      <c r="AA49" s="24">
        <f t="shared" ca="1" si="9"/>
        <v>815.75823403107643</v>
      </c>
      <c r="AB49" s="24">
        <f t="shared" ca="1" si="9"/>
        <v>667.90463467658992</v>
      </c>
      <c r="AC49" s="24">
        <f t="shared" ca="1" si="9"/>
        <v>446.3078876037689</v>
      </c>
      <c r="AD49" s="24">
        <f t="shared" ca="1" si="9"/>
        <v>-181.13113296029769</v>
      </c>
      <c r="AE49" s="24">
        <f t="shared" ca="1" si="9"/>
        <v>-368.98035894749773</v>
      </c>
      <c r="AF49" s="24">
        <f t="shared" ca="1" si="9"/>
        <v>-382.86419247424055</v>
      </c>
      <c r="AG49" s="24">
        <f t="shared" ca="1" si="9"/>
        <v>168.25581795246399</v>
      </c>
    </row>
    <row r="50" spans="1:33" x14ac:dyDescent="0.25">
      <c r="H50" s="20" t="s">
        <v>69</v>
      </c>
      <c r="I50" s="24">
        <f t="shared" ca="1" si="8"/>
        <v>-6.0512567933983519E-3</v>
      </c>
      <c r="J50" s="24">
        <f t="shared" ca="1" si="8"/>
        <v>-5.9461748396643088E-3</v>
      </c>
      <c r="K50" s="24">
        <f t="shared" ca="1" si="8"/>
        <v>-5.598039788310416E-3</v>
      </c>
      <c r="L50" s="24">
        <f t="shared" ca="1" si="8"/>
        <v>-49.654498221838367</v>
      </c>
      <c r="M50" s="24">
        <f t="shared" ca="1" si="8"/>
        <v>-49.65371857379796</v>
      </c>
      <c r="N50" s="24">
        <f t="shared" ca="1" si="8"/>
        <v>-430.88097048978307</v>
      </c>
      <c r="O50" s="24">
        <f t="shared" ca="1" si="8"/>
        <v>217.80267334114797</v>
      </c>
      <c r="P50" s="24">
        <f t="shared" ca="1" si="8"/>
        <v>573.96548936717954</v>
      </c>
      <c r="Q50" s="24">
        <f t="shared" ca="1" si="8"/>
        <v>-70.184312887249689</v>
      </c>
      <c r="R50" s="24">
        <f t="shared" ca="1" si="8"/>
        <v>-58.970712698672287</v>
      </c>
      <c r="S50" s="24">
        <f t="shared" ca="1" si="8"/>
        <v>-386.90594454432357</v>
      </c>
      <c r="T50" s="24">
        <f t="shared" ca="1" si="8"/>
        <v>-235.5062410870778</v>
      </c>
      <c r="U50" s="24">
        <f t="shared" ca="1" si="8"/>
        <v>-815.60260215118251</v>
      </c>
      <c r="V50" s="24">
        <f t="shared" ca="1" si="8"/>
        <v>-845.4866205235594</v>
      </c>
      <c r="W50" s="24">
        <f t="shared" ca="1" si="8"/>
        <v>-553.57389819063246</v>
      </c>
      <c r="X50" s="24">
        <f t="shared" ca="1" si="8"/>
        <v>-818.70676865178029</v>
      </c>
      <c r="Y50" s="24">
        <f t="shared" ca="1" si="9"/>
        <v>-1436.1461715614241</v>
      </c>
      <c r="Z50" s="24">
        <f t="shared" ca="1" si="9"/>
        <v>-1648.9386207970929</v>
      </c>
      <c r="AA50" s="24">
        <f t="shared" ca="1" si="9"/>
        <v>-2176.9017423144614</v>
      </c>
      <c r="AB50" s="24">
        <f t="shared" ca="1" si="9"/>
        <v>-2676.3980367827171</v>
      </c>
      <c r="AC50" s="24">
        <f t="shared" ca="1" si="9"/>
        <v>-452.6282824845548</v>
      </c>
      <c r="AD50" s="24">
        <f t="shared" ca="1" si="9"/>
        <v>-65.022658198875433</v>
      </c>
      <c r="AE50" s="24">
        <f t="shared" ca="1" si="9"/>
        <v>-574.72430144609825</v>
      </c>
      <c r="AF50" s="24">
        <f t="shared" ca="1" si="9"/>
        <v>-574.72420888813213</v>
      </c>
      <c r="AG50" s="24">
        <f t="shared" ca="1" si="9"/>
        <v>-557.21038058236445</v>
      </c>
    </row>
    <row r="51" spans="1:33" x14ac:dyDescent="0.25">
      <c r="H51" s="20" t="s">
        <v>36</v>
      </c>
      <c r="I51" s="24">
        <f t="shared" ca="1" si="8"/>
        <v>1.9069739200290314E-3</v>
      </c>
      <c r="J51" s="24">
        <f t="shared" ca="1" si="8"/>
        <v>2.2128882899323798E-3</v>
      </c>
      <c r="K51" s="24">
        <f t="shared" ca="1" si="8"/>
        <v>3.2641317501429512E-3</v>
      </c>
      <c r="L51" s="24">
        <f t="shared" ca="1" si="8"/>
        <v>3.4853932099849771E-3</v>
      </c>
      <c r="M51" s="24">
        <f t="shared" ca="1" si="8"/>
        <v>0.28401202351994925</v>
      </c>
      <c r="N51" s="24">
        <f t="shared" ca="1" si="8"/>
        <v>-1224.8292084463001</v>
      </c>
      <c r="O51" s="24">
        <f t="shared" ca="1" si="8"/>
        <v>-911.4980885304094</v>
      </c>
      <c r="P51" s="24">
        <f t="shared" ca="1" si="8"/>
        <v>-962.06099667790022</v>
      </c>
      <c r="Q51" s="24">
        <f t="shared" ca="1" si="8"/>
        <v>-962.06072724060141</v>
      </c>
      <c r="R51" s="24">
        <f t="shared" ca="1" si="8"/>
        <v>-980.08389211859958</v>
      </c>
      <c r="S51" s="24">
        <f t="shared" ca="1" si="8"/>
        <v>-980.08348922169989</v>
      </c>
      <c r="T51" s="24">
        <f t="shared" ca="1" si="8"/>
        <v>-1458.814337264298</v>
      </c>
      <c r="U51" s="24">
        <f t="shared" ca="1" si="8"/>
        <v>-1458.8143360699987</v>
      </c>
      <c r="V51" s="24">
        <f t="shared" ca="1" si="8"/>
        <v>-1458.8143356900018</v>
      </c>
      <c r="W51" s="24">
        <f t="shared" ca="1" si="8"/>
        <v>-1458.8143352811994</v>
      </c>
      <c r="X51" s="24">
        <f t="shared" ca="1" si="8"/>
        <v>-1458.8143351360004</v>
      </c>
      <c r="Y51" s="24">
        <f t="shared" ca="1" si="9"/>
        <v>-1458.814334989499</v>
      </c>
      <c r="Z51" s="24">
        <f t="shared" ca="1" si="9"/>
        <v>-1458.8143348740996</v>
      </c>
      <c r="AA51" s="24">
        <f t="shared" ca="1" si="9"/>
        <v>-1458.8143344749997</v>
      </c>
      <c r="AB51" s="24">
        <f t="shared" ca="1" si="9"/>
        <v>-1458.8143308523995</v>
      </c>
      <c r="AC51" s="24">
        <f t="shared" ca="1" si="9"/>
        <v>-1458.8152068881982</v>
      </c>
      <c r="AD51" s="24">
        <f t="shared" ca="1" si="9"/>
        <v>-1436.9090098530014</v>
      </c>
      <c r="AE51" s="24">
        <f t="shared" ca="1" si="9"/>
        <v>-1572.4017302020002</v>
      </c>
      <c r="AF51" s="24">
        <f t="shared" ca="1" si="9"/>
        <v>-1000.3629644840003</v>
      </c>
      <c r="AG51" s="24">
        <f t="shared" ca="1" si="9"/>
        <v>-1000.6434595203991</v>
      </c>
    </row>
    <row r="52" spans="1:33" x14ac:dyDescent="0.25">
      <c r="H52" s="20" t="s">
        <v>74</v>
      </c>
      <c r="I52" s="24">
        <f t="shared" ca="1" si="8"/>
        <v>0</v>
      </c>
      <c r="J52" s="24">
        <f t="shared" ca="1" si="8"/>
        <v>0</v>
      </c>
      <c r="K52" s="24">
        <f t="shared" ca="1" si="8"/>
        <v>0</v>
      </c>
      <c r="L52" s="24">
        <f t="shared" ca="1" si="8"/>
        <v>5.6552937801370717E-3</v>
      </c>
      <c r="M52" s="24">
        <f t="shared" ca="1" si="8"/>
        <v>6.0652223996839894E-3</v>
      </c>
      <c r="N52" s="24">
        <f t="shared" ca="1" si="8"/>
        <v>6.5282434597975225E-3</v>
      </c>
      <c r="O52" s="24">
        <f t="shared" ca="1" si="8"/>
        <v>5.9048125999652257E-3</v>
      </c>
      <c r="P52" s="24">
        <f t="shared" ca="1" si="8"/>
        <v>7.4486600992713647E-3</v>
      </c>
      <c r="Q52" s="24">
        <f t="shared" ca="1" si="8"/>
        <v>2.7413781999712228E-3</v>
      </c>
      <c r="R52" s="24">
        <f t="shared" ca="1" si="8"/>
        <v>-7.5257997325988981</v>
      </c>
      <c r="S52" s="24">
        <f t="shared" ca="1" si="8"/>
        <v>-287.47596797719962</v>
      </c>
      <c r="T52" s="24">
        <f t="shared" ca="1" si="8"/>
        <v>-248.71939866279899</v>
      </c>
      <c r="U52" s="24">
        <f t="shared" ca="1" si="8"/>
        <v>-219.65577790690077</v>
      </c>
      <c r="V52" s="24">
        <f t="shared" ca="1" si="8"/>
        <v>-219.65581281719915</v>
      </c>
      <c r="W52" s="24">
        <f t="shared" ca="1" si="8"/>
        <v>-443.48368506819952</v>
      </c>
      <c r="X52" s="24">
        <f t="shared" ca="1" si="8"/>
        <v>-872.51137982570253</v>
      </c>
      <c r="Y52" s="24">
        <f t="shared" ca="1" si="9"/>
        <v>-441.54204176980329</v>
      </c>
      <c r="Z52" s="24">
        <f t="shared" ca="1" si="9"/>
        <v>-441.5418756345025</v>
      </c>
      <c r="AA52" s="24">
        <f t="shared" ca="1" si="9"/>
        <v>-628.72988665730099</v>
      </c>
      <c r="AB52" s="24">
        <f t="shared" ca="1" si="9"/>
        <v>-1110.8861583433008</v>
      </c>
      <c r="AC52" s="24">
        <f t="shared" ca="1" si="9"/>
        <v>346.09869635710129</v>
      </c>
      <c r="AD52" s="24">
        <f t="shared" ca="1" si="9"/>
        <v>-709.6941552920016</v>
      </c>
      <c r="AE52" s="24">
        <f t="shared" ca="1" si="9"/>
        <v>-709.69413398180041</v>
      </c>
      <c r="AF52" s="24">
        <f t="shared" ca="1" si="9"/>
        <v>113.78582156200173</v>
      </c>
      <c r="AG52" s="24">
        <f t="shared" ca="1" si="9"/>
        <v>113.78585541700159</v>
      </c>
    </row>
    <row r="53" spans="1:33" x14ac:dyDescent="0.25">
      <c r="H53" s="20" t="s">
        <v>56</v>
      </c>
      <c r="I53" s="24">
        <f t="shared" ca="1" si="8"/>
        <v>0</v>
      </c>
      <c r="J53" s="24">
        <f t="shared" ca="1" si="8"/>
        <v>0</v>
      </c>
      <c r="K53" s="24">
        <f t="shared" ca="1" si="8"/>
        <v>0</v>
      </c>
      <c r="L53" s="24">
        <f t="shared" ca="1" si="8"/>
        <v>0</v>
      </c>
      <c r="M53" s="24">
        <f t="shared" ca="1" si="8"/>
        <v>0</v>
      </c>
      <c r="N53" s="24">
        <f t="shared" ca="1" si="8"/>
        <v>0</v>
      </c>
      <c r="O53" s="24">
        <f t="shared" ca="1" si="8"/>
        <v>0</v>
      </c>
      <c r="P53" s="24">
        <f t="shared" ca="1" si="8"/>
        <v>0</v>
      </c>
      <c r="Q53" s="24">
        <f t="shared" ca="1" si="8"/>
        <v>0</v>
      </c>
      <c r="R53" s="24">
        <f t="shared" ca="1" si="8"/>
        <v>0</v>
      </c>
      <c r="S53" s="24">
        <f t="shared" ca="1" si="8"/>
        <v>0</v>
      </c>
      <c r="T53" s="24">
        <f t="shared" ca="1" si="8"/>
        <v>0</v>
      </c>
      <c r="U53" s="24">
        <f t="shared" ca="1" si="8"/>
        <v>0</v>
      </c>
      <c r="V53" s="24">
        <f t="shared" ca="1" si="8"/>
        <v>0</v>
      </c>
      <c r="W53" s="24">
        <f t="shared" ca="1" si="8"/>
        <v>0</v>
      </c>
      <c r="X53" s="24">
        <f t="shared" ca="1" si="8"/>
        <v>0</v>
      </c>
      <c r="Y53" s="24">
        <f t="shared" ca="1" si="9"/>
        <v>0</v>
      </c>
      <c r="Z53" s="24">
        <f t="shared" ca="1" si="9"/>
        <v>0</v>
      </c>
      <c r="AA53" s="24">
        <f t="shared" ca="1" si="9"/>
        <v>0</v>
      </c>
      <c r="AB53" s="24">
        <f t="shared" ca="1" si="9"/>
        <v>0</v>
      </c>
      <c r="AC53" s="24">
        <f t="shared" ca="1" si="9"/>
        <v>0</v>
      </c>
      <c r="AD53" s="24">
        <f t="shared" ca="1" si="9"/>
        <v>0</v>
      </c>
      <c r="AE53" s="24">
        <f t="shared" ca="1" si="9"/>
        <v>0</v>
      </c>
      <c r="AF53" s="24">
        <f t="shared" ca="1" si="9"/>
        <v>0</v>
      </c>
      <c r="AG53" s="24">
        <f t="shared" ca="1" si="9"/>
        <v>0</v>
      </c>
    </row>
    <row r="55" spans="1:33" x14ac:dyDescent="0.25">
      <c r="H55" s="20" t="s">
        <v>71</v>
      </c>
      <c r="I55" s="24">
        <f t="shared" ref="I55:X57" ca="1" si="10">-SUMIFS(OFFSET(INDIRECT("'"&amp;$E$1 &amp; "_Capacity'!C:C"), 0, I$1), INDIRECT("'"&amp;$E$1 &amp; "_Capacity'!B:B"),$H55, INDIRECT("'"&amp;$E$1 &amp; "_Capacity'!A:A"),$B$40) +SUMIFS(OFFSET(INDIRECT("'"&amp;$C$1 &amp; "_Capacity'!C:C"), 0, I$1), INDIRECT("'"&amp;$C$1 &amp; "_Capacity'!B:B"),$H55, INDIRECT("'"&amp;$C$1 &amp; "_Capacity'!A:A"),$B$40)</f>
        <v>1.9069739200290314E-3</v>
      </c>
      <c r="J55" s="24">
        <f t="shared" ca="1" si="10"/>
        <v>2.2128882899323798E-3</v>
      </c>
      <c r="K55" s="24">
        <f t="shared" ca="1" si="10"/>
        <v>3.2641317501429512E-3</v>
      </c>
      <c r="L55" s="24">
        <f t="shared" ca="1" si="10"/>
        <v>3.4853932099849771E-3</v>
      </c>
      <c r="M55" s="24">
        <f t="shared" ca="1" si="10"/>
        <v>0.28401202351994925</v>
      </c>
      <c r="N55" s="24">
        <f t="shared" ca="1" si="10"/>
        <v>-1224.8292084463001</v>
      </c>
      <c r="O55" s="24">
        <f t="shared" ca="1" si="10"/>
        <v>-911.4980885304094</v>
      </c>
      <c r="P55" s="24">
        <f t="shared" ca="1" si="10"/>
        <v>-962.06099667790022</v>
      </c>
      <c r="Q55" s="24">
        <f t="shared" ca="1" si="10"/>
        <v>-962.06072724060141</v>
      </c>
      <c r="R55" s="24">
        <f t="shared" ca="1" si="10"/>
        <v>-980.08389211859958</v>
      </c>
      <c r="S55" s="24">
        <f t="shared" ca="1" si="10"/>
        <v>-980.08348922169989</v>
      </c>
      <c r="T55" s="24">
        <f t="shared" ca="1" si="10"/>
        <v>-1458.814337264298</v>
      </c>
      <c r="U55" s="24">
        <f t="shared" ca="1" si="10"/>
        <v>-1458.8143360699987</v>
      </c>
      <c r="V55" s="24">
        <f t="shared" ca="1" si="10"/>
        <v>-1458.8143356900018</v>
      </c>
      <c r="W55" s="24">
        <f t="shared" ca="1" si="10"/>
        <v>-1458.8143352811994</v>
      </c>
      <c r="X55" s="24">
        <f t="shared" ca="1" si="10"/>
        <v>-1458.8143351360004</v>
      </c>
      <c r="Y55" s="24">
        <f t="shared" ref="Y55:AM57" ca="1" si="11">-SUMIFS(OFFSET(INDIRECT("'"&amp;$E$1 &amp; "_Capacity'!C:C"), 0, Y$1), INDIRECT("'"&amp;$E$1 &amp; "_Capacity'!B:B"),$H55, INDIRECT("'"&amp;$E$1 &amp; "_Capacity'!A:A"),$B$40) +SUMIFS(OFFSET(INDIRECT("'"&amp;$C$1 &amp; "_Capacity'!C:C"), 0, Y$1), INDIRECT("'"&amp;$C$1 &amp; "_Capacity'!B:B"),$H55, INDIRECT("'"&amp;$C$1 &amp; "_Capacity'!A:A"),$B$40)</f>
        <v>-1458.814334989499</v>
      </c>
      <c r="Z55" s="24">
        <f t="shared" ca="1" si="11"/>
        <v>-1458.8143348740996</v>
      </c>
      <c r="AA55" s="24">
        <f t="shared" ca="1" si="11"/>
        <v>-1458.8143344749997</v>
      </c>
      <c r="AB55" s="24">
        <f t="shared" ca="1" si="11"/>
        <v>-1458.8143308523995</v>
      </c>
      <c r="AC55" s="24">
        <f t="shared" ca="1" si="11"/>
        <v>-1458.8152068881982</v>
      </c>
      <c r="AD55" s="24">
        <f t="shared" ca="1" si="11"/>
        <v>-1436.9090098530014</v>
      </c>
      <c r="AE55" s="24">
        <f t="shared" ca="1" si="11"/>
        <v>-1572.4017302020002</v>
      </c>
      <c r="AF55" s="24">
        <f t="shared" ca="1" si="11"/>
        <v>-1000.3629644840003</v>
      </c>
      <c r="AG55" s="24">
        <f t="shared" ca="1" si="11"/>
        <v>-1000.6434595203991</v>
      </c>
    </row>
    <row r="56" spans="1:33" x14ac:dyDescent="0.25">
      <c r="H56" s="20" t="s">
        <v>122</v>
      </c>
      <c r="I56" s="24">
        <f t="shared" ca="1" si="10"/>
        <v>0</v>
      </c>
      <c r="J56" s="24">
        <f t="shared" ca="1" si="10"/>
        <v>0</v>
      </c>
      <c r="K56" s="24">
        <f t="shared" ca="1" si="10"/>
        <v>0</v>
      </c>
      <c r="L56" s="24">
        <f t="shared" ca="1" si="10"/>
        <v>5.6552937799096981E-3</v>
      </c>
      <c r="M56" s="24">
        <f t="shared" ca="1" si="10"/>
        <v>6.0652224001387367E-3</v>
      </c>
      <c r="N56" s="24">
        <f t="shared" ca="1" si="10"/>
        <v>6.5282434602522699E-3</v>
      </c>
      <c r="O56" s="24">
        <f t="shared" ca="1" si="10"/>
        <v>5.904812600419973E-3</v>
      </c>
      <c r="P56" s="24">
        <f t="shared" ca="1" si="10"/>
        <v>7.4486600997261121E-3</v>
      </c>
      <c r="Q56" s="24">
        <f t="shared" ca="1" si="10"/>
        <v>2.7413781999712228E-3</v>
      </c>
      <c r="R56" s="24">
        <f t="shared" ca="1" si="10"/>
        <v>-7.5257997325988981</v>
      </c>
      <c r="S56" s="24">
        <f t="shared" ca="1" si="10"/>
        <v>-287.47596797719962</v>
      </c>
      <c r="T56" s="24">
        <f t="shared" ca="1" si="10"/>
        <v>-248.71939866279808</v>
      </c>
      <c r="U56" s="24">
        <f t="shared" ca="1" si="10"/>
        <v>-219.65577790690077</v>
      </c>
      <c r="V56" s="24">
        <f t="shared" ca="1" si="10"/>
        <v>-219.65581281719915</v>
      </c>
      <c r="W56" s="24">
        <f t="shared" ca="1" si="10"/>
        <v>-443.48368506819952</v>
      </c>
      <c r="X56" s="24">
        <f t="shared" ca="1" si="10"/>
        <v>-872.51137982570253</v>
      </c>
      <c r="Y56" s="24">
        <f t="shared" ca="1" si="11"/>
        <v>-441.54204176980238</v>
      </c>
      <c r="Z56" s="24">
        <f t="shared" ca="1" si="11"/>
        <v>-441.54187563450159</v>
      </c>
      <c r="AA56" s="24">
        <f t="shared" ca="1" si="11"/>
        <v>-628.72988665730099</v>
      </c>
      <c r="AB56" s="24">
        <f t="shared" ca="1" si="11"/>
        <v>-1110.8861583433018</v>
      </c>
      <c r="AC56" s="24">
        <f t="shared" ca="1" si="11"/>
        <v>346.09869635710129</v>
      </c>
      <c r="AD56" s="24">
        <f t="shared" ca="1" si="11"/>
        <v>-709.69415529199978</v>
      </c>
      <c r="AE56" s="24">
        <f t="shared" ca="1" si="11"/>
        <v>-709.69413398180222</v>
      </c>
      <c r="AF56" s="24">
        <f t="shared" ca="1" si="11"/>
        <v>113.78582156200173</v>
      </c>
      <c r="AG56" s="24">
        <f t="shared" ca="1" si="11"/>
        <v>113.78585541700159</v>
      </c>
    </row>
    <row r="57" spans="1:33" x14ac:dyDescent="0.25">
      <c r="H57" s="20" t="s">
        <v>76</v>
      </c>
      <c r="I57" s="24">
        <f t="shared" ca="1" si="10"/>
        <v>0</v>
      </c>
      <c r="J57" s="24">
        <f t="shared" ca="1" si="10"/>
        <v>0</v>
      </c>
      <c r="K57" s="24">
        <f t="shared" ca="1" si="10"/>
        <v>0</v>
      </c>
      <c r="L57" s="24">
        <f t="shared" ca="1" si="10"/>
        <v>0</v>
      </c>
      <c r="M57" s="24">
        <f t="shared" ca="1" si="10"/>
        <v>0</v>
      </c>
      <c r="N57" s="24">
        <f t="shared" ca="1" si="10"/>
        <v>0</v>
      </c>
      <c r="O57" s="24">
        <f t="shared" ca="1" si="10"/>
        <v>0</v>
      </c>
      <c r="P57" s="24">
        <f t="shared" ca="1" si="10"/>
        <v>0</v>
      </c>
      <c r="Q57" s="24">
        <f t="shared" ca="1" si="10"/>
        <v>0</v>
      </c>
      <c r="R57" s="24">
        <f t="shared" ca="1" si="10"/>
        <v>0</v>
      </c>
      <c r="S57" s="24">
        <f t="shared" ca="1" si="10"/>
        <v>0</v>
      </c>
      <c r="T57" s="24">
        <f t="shared" ca="1" si="10"/>
        <v>0</v>
      </c>
      <c r="U57" s="24">
        <f t="shared" ca="1" si="10"/>
        <v>0</v>
      </c>
      <c r="V57" s="24">
        <f t="shared" ca="1" si="10"/>
        <v>0</v>
      </c>
      <c r="W57" s="24">
        <f t="shared" ca="1" si="10"/>
        <v>0</v>
      </c>
      <c r="X57" s="24">
        <f t="shared" ca="1" si="10"/>
        <v>0</v>
      </c>
      <c r="Y57" s="24">
        <f t="shared" ca="1" si="11"/>
        <v>0</v>
      </c>
      <c r="Z57" s="24">
        <f t="shared" ca="1" si="11"/>
        <v>0</v>
      </c>
      <c r="AA57" s="24">
        <f t="shared" ca="1" si="11"/>
        <v>0</v>
      </c>
      <c r="AB57" s="24">
        <f t="shared" ca="1" si="11"/>
        <v>0</v>
      </c>
      <c r="AC57" s="24">
        <f t="shared" ca="1" si="11"/>
        <v>0</v>
      </c>
      <c r="AD57" s="24">
        <f t="shared" ca="1" si="11"/>
        <v>0</v>
      </c>
      <c r="AE57" s="24">
        <f t="shared" ca="1" si="11"/>
        <v>0</v>
      </c>
      <c r="AF57" s="24">
        <f t="shared" ca="1" si="11"/>
        <v>0</v>
      </c>
      <c r="AG57" s="24">
        <f t="shared" ca="1" si="11"/>
        <v>0</v>
      </c>
    </row>
    <row r="60" spans="1:33" ht="24.75" x14ac:dyDescent="0.4">
      <c r="A60" s="14" t="str">
        <f>B61&amp;" generation difference by year"</f>
        <v>NEM generation difference by year</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row>
    <row r="61" spans="1:33" x14ac:dyDescent="0.25">
      <c r="A61" s="16" t="s">
        <v>85</v>
      </c>
      <c r="B61" s="8" t="s">
        <v>40</v>
      </c>
    </row>
    <row r="63" spans="1:33" x14ac:dyDescent="0.25">
      <c r="H63" t="s">
        <v>123</v>
      </c>
      <c r="I63" s="18" t="str">
        <f t="shared" ref="I63:AG63" si="12">I6</f>
        <v>2021-22</v>
      </c>
      <c r="J63" s="18" t="str">
        <f t="shared" si="12"/>
        <v>2022-23</v>
      </c>
      <c r="K63" s="18" t="str">
        <f t="shared" si="12"/>
        <v>2023-24</v>
      </c>
      <c r="L63" s="18" t="str">
        <f t="shared" si="12"/>
        <v>2024-25</v>
      </c>
      <c r="M63" s="18" t="str">
        <f t="shared" si="12"/>
        <v>2025-26</v>
      </c>
      <c r="N63" s="18" t="str">
        <f t="shared" si="12"/>
        <v>2026-27</v>
      </c>
      <c r="O63" s="18" t="str">
        <f t="shared" si="12"/>
        <v>2027-28</v>
      </c>
      <c r="P63" s="18" t="str">
        <f t="shared" si="12"/>
        <v>2028-29</v>
      </c>
      <c r="Q63" s="18" t="str">
        <f t="shared" si="12"/>
        <v>2029-30</v>
      </c>
      <c r="R63" s="18" t="str">
        <f t="shared" si="12"/>
        <v>2030-31</v>
      </c>
      <c r="S63" s="18" t="str">
        <f t="shared" si="12"/>
        <v>2031-32</v>
      </c>
      <c r="T63" s="18" t="str">
        <f t="shared" si="12"/>
        <v>2032-33</v>
      </c>
      <c r="U63" s="18" t="str">
        <f t="shared" si="12"/>
        <v>2033-34</v>
      </c>
      <c r="V63" s="18" t="str">
        <f t="shared" si="12"/>
        <v>2034-35</v>
      </c>
      <c r="W63" s="18" t="str">
        <f t="shared" si="12"/>
        <v>2035-36</v>
      </c>
      <c r="X63" s="18" t="str">
        <f t="shared" si="12"/>
        <v>2036-37</v>
      </c>
      <c r="Y63" s="18" t="str">
        <f t="shared" si="12"/>
        <v>2037-38</v>
      </c>
      <c r="Z63" s="18" t="str">
        <f t="shared" si="12"/>
        <v>2038-39</v>
      </c>
      <c r="AA63" s="18" t="str">
        <f t="shared" si="12"/>
        <v>2039-40</v>
      </c>
      <c r="AB63" s="18" t="str">
        <f t="shared" si="12"/>
        <v>2040-41</v>
      </c>
      <c r="AC63" s="18" t="str">
        <f t="shared" si="12"/>
        <v>2041-42</v>
      </c>
      <c r="AD63" s="18" t="str">
        <f t="shared" si="12"/>
        <v>2042-43</v>
      </c>
      <c r="AE63" s="18" t="str">
        <f t="shared" si="12"/>
        <v>2043-44</v>
      </c>
      <c r="AF63" s="18" t="str">
        <f t="shared" si="12"/>
        <v>2044-45</v>
      </c>
      <c r="AG63" s="18" t="str">
        <f t="shared" si="12"/>
        <v>2045-46</v>
      </c>
    </row>
    <row r="64" spans="1:33" x14ac:dyDescent="0.25">
      <c r="H64" s="20" t="s">
        <v>64</v>
      </c>
      <c r="I64" s="24">
        <f t="shared" ref="I64:X74" ca="1" si="13">-SUMIFS(OFFSET(INDIRECT("'"&amp;$E$1 &amp; "_Generation'!C:C"), 0, I$1), INDIRECT("'"&amp;$E$1 &amp; "_Generation'!B:B"),$H64, INDIRECT("'"&amp;$E$1 &amp; "_Generation'!A:A"),$B$61) + SUMIFS(OFFSET(INDIRECT("'"&amp;$C$1 &amp; "_Generation'!C:C"), 0, I$1), INDIRECT("'"&amp;$C$1 &amp; "_Generation'!B:B"),$H64, INDIRECT("'"&amp;$C$1 &amp; "_Generation'!A:A"),$B$61)</f>
        <v>-17.250639999998384</v>
      </c>
      <c r="J64" s="24">
        <f t="shared" ca="1" si="13"/>
        <v>-103.97267000001739</v>
      </c>
      <c r="K64" s="24">
        <f t="shared" ca="1" si="13"/>
        <v>-68.505839999983436</v>
      </c>
      <c r="L64" s="24">
        <f t="shared" ca="1" si="13"/>
        <v>-45.170390056009637</v>
      </c>
      <c r="M64" s="24">
        <f t="shared" ca="1" si="13"/>
        <v>323.29772133147344</v>
      </c>
      <c r="N64" s="24">
        <f t="shared" ca="1" si="13"/>
        <v>1242.1321138860003</v>
      </c>
      <c r="O64" s="24">
        <f t="shared" ca="1" si="13"/>
        <v>801.40874397900188</v>
      </c>
      <c r="P64" s="24">
        <f t="shared" ca="1" si="13"/>
        <v>-104.01516470700153</v>
      </c>
      <c r="Q64" s="24">
        <f t="shared" ca="1" si="13"/>
        <v>752.4164872970141</v>
      </c>
      <c r="R64" s="24">
        <f t="shared" ca="1" si="13"/>
        <v>407.9532585364941</v>
      </c>
      <c r="S64" s="24">
        <f t="shared" ca="1" si="13"/>
        <v>1137.7490777779967</v>
      </c>
      <c r="T64" s="24">
        <f t="shared" ca="1" si="13"/>
        <v>-1458.2219565124979</v>
      </c>
      <c r="U64" s="24">
        <f t="shared" ca="1" si="13"/>
        <v>-356.22685571899638</v>
      </c>
      <c r="V64" s="24">
        <f t="shared" ca="1" si="13"/>
        <v>-557.84106405750208</v>
      </c>
      <c r="W64" s="24">
        <f t="shared" ca="1" si="13"/>
        <v>652.98213615900386</v>
      </c>
      <c r="X64" s="24">
        <f t="shared" ca="1" si="13"/>
        <v>271.52907067148772</v>
      </c>
      <c r="Y64" s="24">
        <f t="shared" ref="Y64:AM74" ca="1" si="14">-SUMIFS(OFFSET(INDIRECT("'"&amp;$E$1 &amp; "_Generation'!C:C"), 0, Y$1), INDIRECT("'"&amp;$E$1 &amp; "_Generation'!B:B"),$H64, INDIRECT("'"&amp;$E$1 &amp; "_Generation'!A:A"),$B$61) + SUMIFS(OFFSET(INDIRECT("'"&amp;$C$1 &amp; "_Generation'!C:C"), 0, Y$1), INDIRECT("'"&amp;$C$1 &amp; "_Generation'!B:B"),$H64, INDIRECT("'"&amp;$C$1 &amp; "_Generation'!A:A"),$B$61)</f>
        <v>281.15265677651405</v>
      </c>
      <c r="Z64" s="24">
        <f t="shared" ca="1" si="14"/>
        <v>299.91247514300267</v>
      </c>
      <c r="AA64" s="24">
        <f t="shared" ca="1" si="14"/>
        <v>746.14763785198738</v>
      </c>
      <c r="AB64" s="24">
        <f t="shared" ca="1" si="14"/>
        <v>2446.5635854089996</v>
      </c>
      <c r="AC64" s="24">
        <f t="shared" ca="1" si="14"/>
        <v>347.6866499860007</v>
      </c>
      <c r="AD64" s="24">
        <f t="shared" ca="1" si="14"/>
        <v>512.74214104700013</v>
      </c>
      <c r="AE64" s="24">
        <f t="shared" ca="1" si="14"/>
        <v>577.37246817998971</v>
      </c>
      <c r="AF64" s="24">
        <f t="shared" ca="1" si="14"/>
        <v>455.24010363349998</v>
      </c>
      <c r="AG64" s="24">
        <f t="shared" ca="1" si="14"/>
        <v>506.06801810599973</v>
      </c>
    </row>
    <row r="65" spans="8:33" x14ac:dyDescent="0.25">
      <c r="H65" s="20" t="s">
        <v>72</v>
      </c>
      <c r="I65" s="24">
        <f t="shared" ca="1" si="13"/>
        <v>72.637099999981729</v>
      </c>
      <c r="J65" s="24">
        <f t="shared" ca="1" si="13"/>
        <v>123.12449999999444</v>
      </c>
      <c r="K65" s="24">
        <f t="shared" ca="1" si="13"/>
        <v>214.56269999999495</v>
      </c>
      <c r="L65" s="24">
        <f t="shared" ca="1" si="13"/>
        <v>380.50132310401023</v>
      </c>
      <c r="M65" s="24">
        <f t="shared" ca="1" si="13"/>
        <v>391.91871810640077</v>
      </c>
      <c r="N65" s="24">
        <f t="shared" ca="1" si="13"/>
        <v>97.92176803070106</v>
      </c>
      <c r="O65" s="24">
        <f t="shared" ca="1" si="13"/>
        <v>-659.79805157929991</v>
      </c>
      <c r="P65" s="24">
        <f t="shared" ca="1" si="13"/>
        <v>-337.05230912049996</v>
      </c>
      <c r="Q65" s="24">
        <f t="shared" ca="1" si="13"/>
        <v>-334.90708907440001</v>
      </c>
      <c r="R65" s="24">
        <f t="shared" ca="1" si="13"/>
        <v>-364.13484669489998</v>
      </c>
      <c r="S65" s="24">
        <f t="shared" ca="1" si="13"/>
        <v>-293.52186312469996</v>
      </c>
      <c r="T65" s="24">
        <f t="shared" ca="1" si="13"/>
        <v>-351.50609995859998</v>
      </c>
      <c r="U65" s="24">
        <f t="shared" ca="1" si="13"/>
        <v>-360.12294232300002</v>
      </c>
      <c r="V65" s="24">
        <f t="shared" ca="1" si="13"/>
        <v>-324.93153034869999</v>
      </c>
      <c r="W65" s="24">
        <f t="shared" ca="1" si="13"/>
        <v>-245.62136346169999</v>
      </c>
      <c r="X65" s="24">
        <f t="shared" ca="1" si="13"/>
        <v>8.9863311400000007E-2</v>
      </c>
      <c r="Y65" s="24">
        <f t="shared" ca="1" si="14"/>
        <v>8.6024000499999989E-2</v>
      </c>
      <c r="Z65" s="24">
        <f t="shared" ca="1" si="14"/>
        <v>9.4068898799999995E-2</v>
      </c>
      <c r="AA65" s="24">
        <f t="shared" ca="1" si="14"/>
        <v>9.7764963399999905E-2</v>
      </c>
      <c r="AB65" s="24">
        <f t="shared" ca="1" si="14"/>
        <v>9.2913099400000004E-2</v>
      </c>
      <c r="AC65" s="24">
        <f t="shared" ca="1" si="14"/>
        <v>9.2293281400000093E-2</v>
      </c>
      <c r="AD65" s="24">
        <f t="shared" ca="1" si="14"/>
        <v>0.10327388659999999</v>
      </c>
      <c r="AE65" s="24">
        <f t="shared" ca="1" si="14"/>
        <v>9.8269495700000098E-2</v>
      </c>
      <c r="AF65" s="24">
        <f t="shared" ca="1" si="14"/>
        <v>9.3243532299999987E-2</v>
      </c>
      <c r="AG65" s="24">
        <f t="shared" ca="1" si="14"/>
        <v>2.4203543399999999E-2</v>
      </c>
    </row>
    <row r="66" spans="8:33" x14ac:dyDescent="0.25">
      <c r="H66" s="20" t="s">
        <v>20</v>
      </c>
      <c r="I66" s="24">
        <f t="shared" ca="1" si="13"/>
        <v>-26.946705105039655</v>
      </c>
      <c r="J66" s="24">
        <f t="shared" ca="1" si="13"/>
        <v>3.1387201202051074E-3</v>
      </c>
      <c r="K66" s="24">
        <f t="shared" ca="1" si="13"/>
        <v>-4.6190664333005316</v>
      </c>
      <c r="L66" s="24">
        <f t="shared" ca="1" si="13"/>
        <v>-4.8827600075001101</v>
      </c>
      <c r="M66" s="24">
        <f t="shared" ca="1" si="13"/>
        <v>48.308616473049369</v>
      </c>
      <c r="N66" s="24">
        <f t="shared" ca="1" si="13"/>
        <v>-146.10672659280044</v>
      </c>
      <c r="O66" s="24">
        <f t="shared" ca="1" si="13"/>
        <v>68.15132306733949</v>
      </c>
      <c r="P66" s="24">
        <f t="shared" ca="1" si="13"/>
        <v>188.59248932829951</v>
      </c>
      <c r="Q66" s="24">
        <f t="shared" ca="1" si="13"/>
        <v>157.51029182669981</v>
      </c>
      <c r="R66" s="24">
        <f t="shared" ca="1" si="13"/>
        <v>103.79524204609879</v>
      </c>
      <c r="S66" s="24">
        <f t="shared" ca="1" si="13"/>
        <v>-6.5236925825010985</v>
      </c>
      <c r="T66" s="24">
        <f t="shared" ca="1" si="13"/>
        <v>602.69921368129826</v>
      </c>
      <c r="U66" s="24">
        <f t="shared" ca="1" si="13"/>
        <v>-143.23937403749915</v>
      </c>
      <c r="V66" s="24">
        <f t="shared" ca="1" si="13"/>
        <v>0.59904028409891907</v>
      </c>
      <c r="W66" s="24">
        <f t="shared" ca="1" si="13"/>
        <v>439.83138440489984</v>
      </c>
      <c r="X66" s="24">
        <f t="shared" ca="1" si="13"/>
        <v>-182.94805753020046</v>
      </c>
      <c r="Y66" s="24">
        <f t="shared" ca="1" si="14"/>
        <v>-198.71517801500931</v>
      </c>
      <c r="Z66" s="24">
        <f t="shared" ca="1" si="14"/>
        <v>-54.749686185499741</v>
      </c>
      <c r="AA66" s="24">
        <f t="shared" ca="1" si="14"/>
        <v>209.4631570520005</v>
      </c>
      <c r="AB66" s="24">
        <f t="shared" ca="1" si="14"/>
        <v>-37.9391309349121</v>
      </c>
      <c r="AC66" s="24">
        <f t="shared" ca="1" si="14"/>
        <v>-329.2989707905017</v>
      </c>
      <c r="AD66" s="24">
        <f t="shared" ca="1" si="14"/>
        <v>213.16368412168958</v>
      </c>
      <c r="AE66" s="24">
        <f t="shared" ca="1" si="14"/>
        <v>305.85030605990096</v>
      </c>
      <c r="AF66" s="24">
        <f t="shared" ca="1" si="14"/>
        <v>220.44457983050006</v>
      </c>
      <c r="AG66" s="24">
        <f t="shared" ca="1" si="14"/>
        <v>4.6736858724002559</v>
      </c>
    </row>
    <row r="67" spans="8:33" x14ac:dyDescent="0.25">
      <c r="H67" s="20" t="s">
        <v>32</v>
      </c>
      <c r="I67" s="24">
        <f t="shared" ca="1" si="13"/>
        <v>-1.6642999999817221E-2</v>
      </c>
      <c r="J67" s="24">
        <f t="shared" ca="1" si="13"/>
        <v>4.0999999987434421E-4</v>
      </c>
      <c r="K67" s="24">
        <f t="shared" ca="1" si="13"/>
        <v>-2.3007000000006883E-2</v>
      </c>
      <c r="L67" s="24">
        <f t="shared" ca="1" si="13"/>
        <v>-0.75182999999999822</v>
      </c>
      <c r="M67" s="24">
        <f t="shared" ca="1" si="13"/>
        <v>-10.33244000000002</v>
      </c>
      <c r="N67" s="24">
        <f t="shared" ca="1" si="13"/>
        <v>-37.499140000001034</v>
      </c>
      <c r="O67" s="24">
        <f t="shared" ca="1" si="13"/>
        <v>-45.67941999999897</v>
      </c>
      <c r="P67" s="24">
        <f t="shared" ca="1" si="13"/>
        <v>-5.5713499999999954</v>
      </c>
      <c r="Q67" s="24">
        <f t="shared" ca="1" si="13"/>
        <v>-2.3316560000000095</v>
      </c>
      <c r="R67" s="24">
        <f t="shared" ca="1" si="13"/>
        <v>-87.239299999999957</v>
      </c>
      <c r="S67" s="24">
        <f t="shared" ca="1" si="13"/>
        <v>-22.212776000000019</v>
      </c>
      <c r="T67" s="24">
        <f t="shared" ca="1" si="13"/>
        <v>-81.923048999999878</v>
      </c>
      <c r="U67" s="24">
        <f t="shared" ca="1" si="13"/>
        <v>-38.087626</v>
      </c>
      <c r="V67" s="24">
        <f t="shared" ca="1" si="13"/>
        <v>-86.32167000000095</v>
      </c>
      <c r="W67" s="24">
        <f t="shared" ca="1" si="13"/>
        <v>66.427829999999972</v>
      </c>
      <c r="X67" s="24">
        <f t="shared" ca="1" si="13"/>
        <v>-22.334990000000005</v>
      </c>
      <c r="Y67" s="24">
        <f t="shared" ca="1" si="14"/>
        <v>-180.71680000000003</v>
      </c>
      <c r="Z67" s="24">
        <f t="shared" ca="1" si="14"/>
        <v>-97.604920000000106</v>
      </c>
      <c r="AA67" s="24">
        <f t="shared" ca="1" si="14"/>
        <v>0</v>
      </c>
      <c r="AB67" s="24">
        <f t="shared" ca="1" si="14"/>
        <v>0</v>
      </c>
      <c r="AC67" s="24">
        <f t="shared" ca="1" si="14"/>
        <v>0</v>
      </c>
      <c r="AD67" s="24">
        <f t="shared" ca="1" si="14"/>
        <v>0</v>
      </c>
      <c r="AE67" s="24">
        <f t="shared" ca="1" si="14"/>
        <v>0</v>
      </c>
      <c r="AF67" s="24">
        <f t="shared" ca="1" si="14"/>
        <v>0</v>
      </c>
      <c r="AG67" s="24">
        <f t="shared" ca="1" si="14"/>
        <v>0</v>
      </c>
    </row>
    <row r="68" spans="8:33" x14ac:dyDescent="0.25">
      <c r="H68" s="20" t="s">
        <v>67</v>
      </c>
      <c r="I68" s="24">
        <f t="shared" ca="1" si="13"/>
        <v>-0.84872159287399995</v>
      </c>
      <c r="J68" s="24">
        <f t="shared" ca="1" si="13"/>
        <v>-4.4161028728005647E-2</v>
      </c>
      <c r="K68" s="24">
        <f t="shared" ca="1" si="13"/>
        <v>-0.66200741543600827</v>
      </c>
      <c r="L68" s="24">
        <f t="shared" ca="1" si="13"/>
        <v>-3.1472525923409833</v>
      </c>
      <c r="M68" s="24">
        <f t="shared" ca="1" si="13"/>
        <v>-5.8848040164779718</v>
      </c>
      <c r="N68" s="24">
        <f t="shared" ca="1" si="13"/>
        <v>-39.06446346659294</v>
      </c>
      <c r="O68" s="24">
        <f t="shared" ca="1" si="13"/>
        <v>-67.946903381407935</v>
      </c>
      <c r="P68" s="24">
        <f t="shared" ca="1" si="13"/>
        <v>-51.236918694661995</v>
      </c>
      <c r="Q68" s="24">
        <f t="shared" ca="1" si="13"/>
        <v>-32.420607941177877</v>
      </c>
      <c r="R68" s="24">
        <f t="shared" ca="1" si="13"/>
        <v>-118.27350033737901</v>
      </c>
      <c r="S68" s="24">
        <f t="shared" ca="1" si="13"/>
        <v>-94.619506708851986</v>
      </c>
      <c r="T68" s="24">
        <f t="shared" ca="1" si="13"/>
        <v>37.320465836590074</v>
      </c>
      <c r="U68" s="24">
        <f t="shared" ca="1" si="13"/>
        <v>-184.29245390230801</v>
      </c>
      <c r="V68" s="24">
        <f t="shared" ca="1" si="13"/>
        <v>-65.037376716450126</v>
      </c>
      <c r="W68" s="24">
        <f t="shared" ca="1" si="13"/>
        <v>12.68287098074984</v>
      </c>
      <c r="X68" s="24">
        <f t="shared" ca="1" si="13"/>
        <v>-361.24442511414873</v>
      </c>
      <c r="Y68" s="24">
        <f t="shared" ca="1" si="14"/>
        <v>-1134.0656610528699</v>
      </c>
      <c r="Z68" s="24">
        <f t="shared" ca="1" si="14"/>
        <v>-739.08594519472899</v>
      </c>
      <c r="AA68" s="24">
        <f t="shared" ca="1" si="14"/>
        <v>-869.84637090389879</v>
      </c>
      <c r="AB68" s="24">
        <f t="shared" ca="1" si="14"/>
        <v>-584.93157930048892</v>
      </c>
      <c r="AC68" s="24">
        <f t="shared" ca="1" si="14"/>
        <v>-1551.3657122981022</v>
      </c>
      <c r="AD68" s="24">
        <f t="shared" ca="1" si="14"/>
        <v>-706.08790419033176</v>
      </c>
      <c r="AE68" s="24">
        <f t="shared" ca="1" si="14"/>
        <v>361.46546589950231</v>
      </c>
      <c r="AF68" s="24">
        <f t="shared" ca="1" si="14"/>
        <v>-636.97969876599927</v>
      </c>
      <c r="AG68" s="24">
        <f t="shared" ca="1" si="14"/>
        <v>-1405.1670182263297</v>
      </c>
    </row>
    <row r="69" spans="8:33" x14ac:dyDescent="0.25">
      <c r="H69" s="20" t="s">
        <v>66</v>
      </c>
      <c r="I69" s="24">
        <f t="shared" ca="1" si="13"/>
        <v>-1.1012000031769276E-3</v>
      </c>
      <c r="J69" s="24">
        <f t="shared" ca="1" si="13"/>
        <v>-1.7557999999553431E-2</v>
      </c>
      <c r="K69" s="24">
        <f t="shared" ca="1" si="13"/>
        <v>-0.35119100000156322</v>
      </c>
      <c r="L69" s="24">
        <f t="shared" ca="1" si="13"/>
        <v>-7.7302779999990889</v>
      </c>
      <c r="M69" s="24">
        <f t="shared" ca="1" si="13"/>
        <v>-1.9831952999993518</v>
      </c>
      <c r="N69" s="24">
        <f t="shared" ca="1" si="13"/>
        <v>32.496783999999025</v>
      </c>
      <c r="O69" s="24">
        <f t="shared" ca="1" si="13"/>
        <v>95.383569499999794</v>
      </c>
      <c r="P69" s="24">
        <f t="shared" ca="1" si="13"/>
        <v>186.73410299999887</v>
      </c>
      <c r="Q69" s="24">
        <f t="shared" ca="1" si="13"/>
        <v>110.18508099999963</v>
      </c>
      <c r="R69" s="24">
        <f t="shared" ca="1" si="13"/>
        <v>200.33974000000126</v>
      </c>
      <c r="S69" s="24">
        <f t="shared" ca="1" si="13"/>
        <v>107.6037000000033</v>
      </c>
      <c r="T69" s="24">
        <f t="shared" ca="1" si="13"/>
        <v>198.12331600000471</v>
      </c>
      <c r="U69" s="24">
        <f t="shared" ca="1" si="13"/>
        <v>111.02922999999828</v>
      </c>
      <c r="V69" s="24">
        <f t="shared" ca="1" si="13"/>
        <v>116.44302500000049</v>
      </c>
      <c r="W69" s="24">
        <f t="shared" ca="1" si="13"/>
        <v>239.21422600000005</v>
      </c>
      <c r="X69" s="24">
        <f t="shared" ca="1" si="13"/>
        <v>403.04975100000047</v>
      </c>
      <c r="Y69" s="24">
        <f t="shared" ca="1" si="14"/>
        <v>149.43271600000298</v>
      </c>
      <c r="Z69" s="24">
        <f t="shared" ca="1" si="14"/>
        <v>137.22098599999845</v>
      </c>
      <c r="AA69" s="24">
        <f t="shared" ca="1" si="14"/>
        <v>249.15461499999765</v>
      </c>
      <c r="AB69" s="24">
        <f t="shared" ca="1" si="14"/>
        <v>288.9985880000022</v>
      </c>
      <c r="AC69" s="24">
        <f t="shared" ca="1" si="14"/>
        <v>151.74402600000212</v>
      </c>
      <c r="AD69" s="24">
        <f t="shared" ca="1" si="14"/>
        <v>331.95867700000235</v>
      </c>
      <c r="AE69" s="24">
        <f t="shared" ca="1" si="14"/>
        <v>151.90802900000017</v>
      </c>
      <c r="AF69" s="24">
        <f t="shared" ca="1" si="14"/>
        <v>5.3595500000010361</v>
      </c>
      <c r="AG69" s="24">
        <f t="shared" ca="1" si="14"/>
        <v>38.958588999998028</v>
      </c>
    </row>
    <row r="70" spans="8:33" x14ac:dyDescent="0.25">
      <c r="H70" s="20" t="s">
        <v>70</v>
      </c>
      <c r="I70" s="24">
        <f t="shared" ca="1" si="13"/>
        <v>0.13952599999902304</v>
      </c>
      <c r="J70" s="24">
        <f t="shared" ca="1" si="13"/>
        <v>0.52190377149236156</v>
      </c>
      <c r="K70" s="24">
        <f t="shared" ca="1" si="13"/>
        <v>-101.95696068168763</v>
      </c>
      <c r="L70" s="24">
        <f t="shared" ca="1" si="13"/>
        <v>-167.85540039584885</v>
      </c>
      <c r="M70" s="24">
        <f t="shared" ca="1" si="13"/>
        <v>-542.57496002921835</v>
      </c>
      <c r="N70" s="24">
        <f t="shared" ca="1" si="13"/>
        <v>-198.00379254418658</v>
      </c>
      <c r="O70" s="24">
        <f t="shared" ca="1" si="13"/>
        <v>-686.84047949110391</v>
      </c>
      <c r="P70" s="24">
        <f t="shared" ca="1" si="13"/>
        <v>-1174.2163688864821</v>
      </c>
      <c r="Q70" s="24">
        <f t="shared" ca="1" si="13"/>
        <v>-223.86166309540567</v>
      </c>
      <c r="R70" s="24">
        <f t="shared" ca="1" si="13"/>
        <v>147.09215093875537</v>
      </c>
      <c r="S70" s="24">
        <f t="shared" ca="1" si="13"/>
        <v>346.40208144469943</v>
      </c>
      <c r="T70" s="24">
        <f t="shared" ca="1" si="13"/>
        <v>1029.7927123205882</v>
      </c>
      <c r="U70" s="24">
        <f t="shared" ca="1" si="13"/>
        <v>2560.5083406891499</v>
      </c>
      <c r="V70" s="24">
        <f t="shared" ca="1" si="13"/>
        <v>2735.4763898392121</v>
      </c>
      <c r="W70" s="24">
        <f t="shared" ca="1" si="13"/>
        <v>-81.30887827121478</v>
      </c>
      <c r="X70" s="24">
        <f t="shared" ca="1" si="13"/>
        <v>2145.1408351155987</v>
      </c>
      <c r="Y70" s="24">
        <f t="shared" ca="1" si="14"/>
        <v>3574.4616820430092</v>
      </c>
      <c r="Z70" s="24">
        <f t="shared" ca="1" si="14"/>
        <v>3640.4746866959467</v>
      </c>
      <c r="AA70" s="24">
        <f t="shared" ca="1" si="14"/>
        <v>4286.4899647453858</v>
      </c>
      <c r="AB70" s="24">
        <f t="shared" ca="1" si="14"/>
        <v>4209.1178619981074</v>
      </c>
      <c r="AC70" s="24">
        <f t="shared" ca="1" si="14"/>
        <v>2274.4482365438598</v>
      </c>
      <c r="AD70" s="24">
        <f t="shared" ca="1" si="14"/>
        <v>-391.44342138399952</v>
      </c>
      <c r="AE70" s="24">
        <f t="shared" ca="1" si="14"/>
        <v>-321.7266663384944</v>
      </c>
      <c r="AF70" s="24">
        <f t="shared" ca="1" si="14"/>
        <v>80.604810849996284</v>
      </c>
      <c r="AG70" s="24">
        <f t="shared" ca="1" si="14"/>
        <v>1878.0407074485411</v>
      </c>
    </row>
    <row r="71" spans="8:33" x14ac:dyDescent="0.25">
      <c r="H71" s="20" t="s">
        <v>69</v>
      </c>
      <c r="I71" s="24">
        <f t="shared" ca="1" si="13"/>
        <v>1.5083256962261657</v>
      </c>
      <c r="J71" s="24">
        <f t="shared" ca="1" si="13"/>
        <v>0.76432924332402763</v>
      </c>
      <c r="K71" s="24">
        <f t="shared" ca="1" si="13"/>
        <v>5.2435851112568344</v>
      </c>
      <c r="L71" s="24">
        <f t="shared" ca="1" si="13"/>
        <v>-120.06141192753785</v>
      </c>
      <c r="M71" s="24">
        <f t="shared" ca="1" si="13"/>
        <v>-128.10303039142309</v>
      </c>
      <c r="N71" s="24">
        <f t="shared" ca="1" si="13"/>
        <v>-1158.0016746130714</v>
      </c>
      <c r="O71" s="24">
        <f t="shared" ca="1" si="13"/>
        <v>494.23155759460496</v>
      </c>
      <c r="P71" s="24">
        <f t="shared" ca="1" si="13"/>
        <v>1298.1902934915197</v>
      </c>
      <c r="Q71" s="24">
        <f t="shared" ca="1" si="13"/>
        <v>-215.8360136217234</v>
      </c>
      <c r="R71" s="24">
        <f t="shared" ca="1" si="13"/>
        <v>-267.6665106211658</v>
      </c>
      <c r="S71" s="24">
        <f t="shared" ca="1" si="13"/>
        <v>-1266.4453524444325</v>
      </c>
      <c r="T71" s="24">
        <f t="shared" ca="1" si="13"/>
        <v>-627.56368571531493</v>
      </c>
      <c r="U71" s="24">
        <f t="shared" ca="1" si="13"/>
        <v>-2089.3695619814825</v>
      </c>
      <c r="V71" s="24">
        <f t="shared" ca="1" si="13"/>
        <v>-2332.4226990168318</v>
      </c>
      <c r="W71" s="24">
        <f t="shared" ca="1" si="13"/>
        <v>-1546.4130109042962</v>
      </c>
      <c r="X71" s="24">
        <f t="shared" ca="1" si="13"/>
        <v>-2579.5360804302982</v>
      </c>
      <c r="Y71" s="24">
        <f t="shared" ca="1" si="14"/>
        <v>-3152.3612232150845</v>
      </c>
      <c r="Z71" s="24">
        <f t="shared" ca="1" si="14"/>
        <v>-3521.4985807462945</v>
      </c>
      <c r="AA71" s="24">
        <f t="shared" ca="1" si="14"/>
        <v>-4990.2079341945937</v>
      </c>
      <c r="AB71" s="24">
        <f t="shared" ca="1" si="14"/>
        <v>-6344.944043100797</v>
      </c>
      <c r="AC71" s="24">
        <f t="shared" ca="1" si="14"/>
        <v>-445.09574048088689</v>
      </c>
      <c r="AD71" s="24">
        <f t="shared" ca="1" si="14"/>
        <v>-250.38349218598159</v>
      </c>
      <c r="AE71" s="24">
        <f t="shared" ca="1" si="14"/>
        <v>-1542.3063731045258</v>
      </c>
      <c r="AF71" s="24">
        <f t="shared" ca="1" si="14"/>
        <v>-931.23997962371504</v>
      </c>
      <c r="AG71" s="24">
        <f t="shared" ca="1" si="14"/>
        <v>-1048.5239388307964</v>
      </c>
    </row>
    <row r="72" spans="8:33" x14ac:dyDescent="0.25">
      <c r="H72" s="20" t="s">
        <v>36</v>
      </c>
      <c r="I72" s="24">
        <f t="shared" ca="1" si="13"/>
        <v>2.9091323779999527</v>
      </c>
      <c r="J72" s="24">
        <f t="shared" ca="1" si="13"/>
        <v>0.113409601300134</v>
      </c>
      <c r="K72" s="24">
        <f t="shared" ca="1" si="13"/>
        <v>0.91030327650003073</v>
      </c>
      <c r="L72" s="24">
        <f t="shared" ca="1" si="13"/>
        <v>1.0755659952009751</v>
      </c>
      <c r="M72" s="24">
        <f t="shared" ca="1" si="13"/>
        <v>1.4613896373999751</v>
      </c>
      <c r="N72" s="24">
        <f t="shared" ca="1" si="13"/>
        <v>-1357.8594507324015</v>
      </c>
      <c r="O72" s="24">
        <f t="shared" ca="1" si="13"/>
        <v>-1056.2748910620012</v>
      </c>
      <c r="P72" s="24">
        <f t="shared" ca="1" si="13"/>
        <v>-1026.7722434239995</v>
      </c>
      <c r="Q72" s="24">
        <f t="shared" ca="1" si="13"/>
        <v>-1081.9840701573985</v>
      </c>
      <c r="R72" s="24">
        <f t="shared" ca="1" si="13"/>
        <v>-1140.4191455296987</v>
      </c>
      <c r="S72" s="24">
        <f t="shared" ca="1" si="13"/>
        <v>-1150.2484589684991</v>
      </c>
      <c r="T72" s="24">
        <f t="shared" ca="1" si="13"/>
        <v>-1650.9768226186006</v>
      </c>
      <c r="U72" s="24">
        <f t="shared" ca="1" si="13"/>
        <v>-1666.4826139174011</v>
      </c>
      <c r="V72" s="24">
        <f t="shared" ca="1" si="13"/>
        <v>-1639.2812025049989</v>
      </c>
      <c r="W72" s="24">
        <f t="shared" ca="1" si="13"/>
        <v>-1493.9309414439995</v>
      </c>
      <c r="X72" s="24">
        <f t="shared" ca="1" si="13"/>
        <v>-1524.3180844030021</v>
      </c>
      <c r="Y72" s="24">
        <f t="shared" ca="1" si="14"/>
        <v>-1656.4927171160007</v>
      </c>
      <c r="Z72" s="24">
        <f t="shared" ca="1" si="14"/>
        <v>-1597.6296408420094</v>
      </c>
      <c r="AA72" s="24">
        <f t="shared" ca="1" si="14"/>
        <v>-1674.4439090449905</v>
      </c>
      <c r="AB72" s="24">
        <f t="shared" ca="1" si="14"/>
        <v>-1722.0548601889986</v>
      </c>
      <c r="AC72" s="24">
        <f t="shared" ca="1" si="14"/>
        <v>-1617.340506501002</v>
      </c>
      <c r="AD72" s="24">
        <f t="shared" ca="1" si="14"/>
        <v>-1545.3370642789996</v>
      </c>
      <c r="AE72" s="24">
        <f t="shared" ca="1" si="14"/>
        <v>-1589.1334327849991</v>
      </c>
      <c r="AF72" s="24">
        <f t="shared" ca="1" si="14"/>
        <v>-1160.0987355489997</v>
      </c>
      <c r="AG72" s="24">
        <f t="shared" ca="1" si="14"/>
        <v>-1144.6625313390005</v>
      </c>
    </row>
    <row r="73" spans="8:33" x14ac:dyDescent="0.25">
      <c r="H73" s="20" t="s">
        <v>74</v>
      </c>
      <c r="I73" s="24">
        <f t="shared" ca="1" si="13"/>
        <v>1.2607162000000116</v>
      </c>
      <c r="J73" s="24">
        <f t="shared" ca="1" si="13"/>
        <v>-0.1507299999999816</v>
      </c>
      <c r="K73" s="24">
        <f t="shared" ca="1" si="13"/>
        <v>-0.32560499999999593</v>
      </c>
      <c r="L73" s="24">
        <f t="shared" ca="1" si="13"/>
        <v>-3.1318315414999347</v>
      </c>
      <c r="M73" s="24">
        <f t="shared" ca="1" si="13"/>
        <v>-14.072261675900336</v>
      </c>
      <c r="N73" s="24">
        <f t="shared" ca="1" si="13"/>
        <v>639.63679442569992</v>
      </c>
      <c r="O73" s="24">
        <f t="shared" ca="1" si="13"/>
        <v>921.55535875740088</v>
      </c>
      <c r="P73" s="24">
        <f t="shared" ca="1" si="13"/>
        <v>1155.1991238918004</v>
      </c>
      <c r="Q73" s="24">
        <f t="shared" ca="1" si="13"/>
        <v>964.3742829039993</v>
      </c>
      <c r="R73" s="24">
        <f t="shared" ca="1" si="13"/>
        <v>1278.4099440599994</v>
      </c>
      <c r="S73" s="24">
        <f t="shared" ca="1" si="13"/>
        <v>529.39893875599773</v>
      </c>
      <c r="T73" s="24">
        <f t="shared" ca="1" si="13"/>
        <v>786.03625010300311</v>
      </c>
      <c r="U73" s="24">
        <f t="shared" ca="1" si="13"/>
        <v>783.35012674450081</v>
      </c>
      <c r="V73" s="24">
        <f t="shared" ca="1" si="13"/>
        <v>682.24817754999822</v>
      </c>
      <c r="W73" s="24">
        <f t="shared" ca="1" si="13"/>
        <v>1139.3748668860189</v>
      </c>
      <c r="X73" s="24">
        <f t="shared" ca="1" si="13"/>
        <v>201.14905986649865</v>
      </c>
      <c r="Y73" s="24">
        <f t="shared" ca="1" si="14"/>
        <v>410.61501059900365</v>
      </c>
      <c r="Z73" s="24">
        <f t="shared" ca="1" si="14"/>
        <v>430.64790017899941</v>
      </c>
      <c r="AA73" s="24">
        <f t="shared" ca="1" si="14"/>
        <v>203.09034814600091</v>
      </c>
      <c r="AB73" s="24">
        <f t="shared" ca="1" si="14"/>
        <v>-786.13630349001323</v>
      </c>
      <c r="AC73" s="24">
        <f t="shared" ca="1" si="14"/>
        <v>2230.7244197110012</v>
      </c>
      <c r="AD73" s="24">
        <f t="shared" ca="1" si="14"/>
        <v>924.50580013700164</v>
      </c>
      <c r="AE73" s="24">
        <f t="shared" ca="1" si="14"/>
        <v>540.38117230599892</v>
      </c>
      <c r="AF73" s="24">
        <f t="shared" ca="1" si="14"/>
        <v>1354.2670716439861</v>
      </c>
      <c r="AG73" s="24">
        <f t="shared" ca="1" si="14"/>
        <v>1461.2204450219906</v>
      </c>
    </row>
    <row r="74" spans="8:33" x14ac:dyDescent="0.25">
      <c r="H74" s="20" t="s">
        <v>56</v>
      </c>
      <c r="I74" s="24">
        <f t="shared" ca="1" si="13"/>
        <v>0.34436166999998363</v>
      </c>
      <c r="J74" s="24">
        <f t="shared" ca="1" si="13"/>
        <v>0.35663544000007619</v>
      </c>
      <c r="K74" s="24">
        <f t="shared" ca="1" si="13"/>
        <v>1.221373299999982</v>
      </c>
      <c r="L74" s="24">
        <f t="shared" ca="1" si="13"/>
        <v>1.0261168999998063</v>
      </c>
      <c r="M74" s="24">
        <f t="shared" ca="1" si="13"/>
        <v>11.960350000001085</v>
      </c>
      <c r="N74" s="24">
        <f t="shared" ca="1" si="13"/>
        <v>6.1480568999998013</v>
      </c>
      <c r="O74" s="24">
        <f t="shared" ca="1" si="13"/>
        <v>0.71577800000000025</v>
      </c>
      <c r="P74" s="24">
        <f t="shared" ca="1" si="13"/>
        <v>-0.95449380000172823</v>
      </c>
      <c r="Q74" s="24">
        <f t="shared" ca="1" si="13"/>
        <v>0.37496239999973113</v>
      </c>
      <c r="R74" s="24">
        <f t="shared" ca="1" si="13"/>
        <v>-8.5389574000000721</v>
      </c>
      <c r="S74" s="24">
        <f t="shared" ca="1" si="13"/>
        <v>-13.155698700000357</v>
      </c>
      <c r="T74" s="24">
        <f t="shared" ca="1" si="13"/>
        <v>12.503039500000796</v>
      </c>
      <c r="U74" s="24">
        <f t="shared" ca="1" si="13"/>
        <v>-29.259220999998433</v>
      </c>
      <c r="V74" s="24">
        <f t="shared" ca="1" si="13"/>
        <v>-30.8676889999997</v>
      </c>
      <c r="W74" s="24">
        <f t="shared" ca="1" si="13"/>
        <v>23.61187099999097</v>
      </c>
      <c r="X74" s="24">
        <f t="shared" ca="1" si="13"/>
        <v>72.551033000000643</v>
      </c>
      <c r="Y74" s="24">
        <f t="shared" ca="1" si="14"/>
        <v>5.7023080000008122</v>
      </c>
      <c r="Z74" s="24">
        <f t="shared" ca="1" si="14"/>
        <v>11.137649999999667</v>
      </c>
      <c r="AA74" s="24">
        <f t="shared" ca="1" si="14"/>
        <v>2.7814310000003388</v>
      </c>
      <c r="AB74" s="24">
        <f t="shared" ca="1" si="14"/>
        <v>55.541661999999633</v>
      </c>
      <c r="AC74" s="24">
        <f t="shared" ca="1" si="14"/>
        <v>62.668156999999155</v>
      </c>
      <c r="AD74" s="24">
        <f t="shared" ca="1" si="14"/>
        <v>163.07247300000017</v>
      </c>
      <c r="AE74" s="24">
        <f t="shared" ca="1" si="14"/>
        <v>98.565157000000909</v>
      </c>
      <c r="AF74" s="24">
        <f t="shared" ca="1" si="14"/>
        <v>48.06869099999949</v>
      </c>
      <c r="AG74" s="24">
        <f t="shared" ca="1" si="14"/>
        <v>45.151118000000679</v>
      </c>
    </row>
    <row r="76" spans="8:33" x14ac:dyDescent="0.25">
      <c r="H76" s="20" t="s">
        <v>71</v>
      </c>
      <c r="I76" s="24">
        <f t="shared" ref="I76:X78" ca="1" si="15">-SUMIFS(OFFSET(INDIRECT("'"&amp;$E$1 &amp; "_Generation'!C:C"), 0, I$1), INDIRECT("'"&amp;$E$1 &amp; "_Generation'!B:B"),$H76, INDIRECT("'"&amp;$E$1 &amp; "_Generation'!A:A"),$B$61) + SUMIFS(OFFSET(INDIRECT("'"&amp;$C$1 &amp; "_Generation'!C:C"), 0, I$1), INDIRECT("'"&amp;$C$1 &amp; "_Generation'!B:B"),$H76, INDIRECT("'"&amp;$C$1 &amp; "_Generation'!A:A"),$B$61)</f>
        <v>3.5915166001000784</v>
      </c>
      <c r="J76" s="24">
        <f t="shared" ca="1" si="15"/>
        <v>0.14033689979990527</v>
      </c>
      <c r="K76" s="24">
        <f t="shared" ca="1" si="15"/>
        <v>1.1235067905999472</v>
      </c>
      <c r="L76" s="24">
        <f t="shared" ca="1" si="15"/>
        <v>1.4576618748008627</v>
      </c>
      <c r="M76" s="24">
        <f t="shared" ca="1" si="15"/>
        <v>1.6745601250001982</v>
      </c>
      <c r="N76" s="24">
        <f t="shared" ca="1" si="15"/>
        <v>-1676.3700302256993</v>
      </c>
      <c r="O76" s="24">
        <f t="shared" ca="1" si="15"/>
        <v>-1302.5758895590006</v>
      </c>
      <c r="P76" s="24">
        <f t="shared" ca="1" si="15"/>
        <v>-1269.0874941705997</v>
      </c>
      <c r="Q76" s="24">
        <f t="shared" ca="1" si="15"/>
        <v>-1334.0546275400011</v>
      </c>
      <c r="R76" s="24">
        <f t="shared" ca="1" si="15"/>
        <v>-1409.653607939601</v>
      </c>
      <c r="S76" s="24">
        <f t="shared" ca="1" si="15"/>
        <v>-1425.7282272569983</v>
      </c>
      <c r="T76" s="24">
        <f t="shared" ca="1" si="15"/>
        <v>-2032.627261993699</v>
      </c>
      <c r="U76" s="24">
        <f t="shared" ca="1" si="15"/>
        <v>-2055.207221422299</v>
      </c>
      <c r="V76" s="24">
        <f t="shared" ca="1" si="15"/>
        <v>-2025.7914142060017</v>
      </c>
      <c r="W76" s="24">
        <f t="shared" ca="1" si="15"/>
        <v>-1844.4981915040025</v>
      </c>
      <c r="X76" s="24">
        <f t="shared" ca="1" si="15"/>
        <v>-1881.8736932530028</v>
      </c>
      <c r="Y76" s="24">
        <f t="shared" ref="Y76:AM78" ca="1" si="16">-SUMIFS(OFFSET(INDIRECT("'"&amp;$E$1 &amp; "_Generation'!C:C"), 0, Y$1), INDIRECT("'"&amp;$E$1 &amp; "_Generation'!B:B"),$H76, INDIRECT("'"&amp;$E$1 &amp; "_Generation'!A:A"),$B$61) + SUMIFS(OFFSET(INDIRECT("'"&amp;$C$1 &amp; "_Generation'!C:C"), 0, Y$1), INDIRECT("'"&amp;$C$1 &amp; "_Generation'!B:B"),$H76, INDIRECT("'"&amp;$C$1 &amp; "_Generation'!A:A"),$B$61)</f>
        <v>-2052.6127184069983</v>
      </c>
      <c r="Z76" s="24">
        <f t="shared" ca="1" si="16"/>
        <v>-1965.2442364479994</v>
      </c>
      <c r="AA76" s="24">
        <f t="shared" ca="1" si="16"/>
        <v>-2066.7925200789996</v>
      </c>
      <c r="AB76" s="24">
        <f t="shared" ca="1" si="16"/>
        <v>-2131.757008917999</v>
      </c>
      <c r="AC76" s="24">
        <f t="shared" ca="1" si="16"/>
        <v>-1996.7254771910011</v>
      </c>
      <c r="AD76" s="24">
        <f t="shared" ca="1" si="16"/>
        <v>-1900.5625466930014</v>
      </c>
      <c r="AE76" s="24">
        <f t="shared" ca="1" si="16"/>
        <v>-1962.1190503569978</v>
      </c>
      <c r="AF76" s="24">
        <f t="shared" ca="1" si="16"/>
        <v>-1435.8095405640015</v>
      </c>
      <c r="AG76" s="24">
        <f t="shared" ca="1" si="16"/>
        <v>-1410.8373967639982</v>
      </c>
    </row>
    <row r="77" spans="8:33" x14ac:dyDescent="0.25">
      <c r="H77" s="20" t="s">
        <v>73</v>
      </c>
      <c r="I77" s="24">
        <f t="shared" ca="1" si="15"/>
        <v>1.8002230999999256</v>
      </c>
      <c r="J77" s="24">
        <f t="shared" ca="1" si="15"/>
        <v>-7.7152999999043459E-2</v>
      </c>
      <c r="K77" s="24">
        <f t="shared" ca="1" si="15"/>
        <v>-1.0818100000010418</v>
      </c>
      <c r="L77" s="24">
        <f t="shared" ca="1" si="15"/>
        <v>-14.22893526739972</v>
      </c>
      <c r="M77" s="24">
        <f t="shared" ca="1" si="15"/>
        <v>-10.664643165300276</v>
      </c>
      <c r="N77" s="24">
        <f t="shared" ca="1" si="15"/>
        <v>906.13853792969985</v>
      </c>
      <c r="O77" s="24">
        <f t="shared" ca="1" si="15"/>
        <v>1331.0136347485968</v>
      </c>
      <c r="P77" s="24">
        <f t="shared" ca="1" si="15"/>
        <v>1658.3385508538986</v>
      </c>
      <c r="Q77" s="24">
        <f t="shared" ca="1" si="15"/>
        <v>1543.5445984732123</v>
      </c>
      <c r="R77" s="24">
        <f t="shared" ca="1" si="15"/>
        <v>1794.4004536345037</v>
      </c>
      <c r="S77" s="24">
        <f t="shared" ca="1" si="15"/>
        <v>1000.6284038379999</v>
      </c>
      <c r="T77" s="24">
        <f t="shared" ca="1" si="15"/>
        <v>1254.8016837263003</v>
      </c>
      <c r="U77" s="24">
        <f t="shared" ca="1" si="15"/>
        <v>1244.3467676824966</v>
      </c>
      <c r="V77" s="24">
        <f t="shared" ca="1" si="15"/>
        <v>1125.7539608039988</v>
      </c>
      <c r="W77" s="24">
        <f t="shared" ca="1" si="15"/>
        <v>1728.6158094350103</v>
      </c>
      <c r="X77" s="24">
        <f t="shared" ca="1" si="15"/>
        <v>881.72409847349991</v>
      </c>
      <c r="Y77" s="24">
        <f t="shared" ca="1" si="16"/>
        <v>782.333951831999</v>
      </c>
      <c r="Z77" s="24">
        <f t="shared" ca="1" si="16"/>
        <v>1001.2895419129964</v>
      </c>
      <c r="AA77" s="24">
        <f t="shared" ca="1" si="16"/>
        <v>472.47173219899923</v>
      </c>
      <c r="AB77" s="24">
        <f t="shared" ca="1" si="16"/>
        <v>-403.88225949200569</v>
      </c>
      <c r="AC77" s="24">
        <f t="shared" ca="1" si="16"/>
        <v>3016.3157287160066</v>
      </c>
      <c r="AD77" s="24">
        <f t="shared" ca="1" si="16"/>
        <v>1479.8550364719886</v>
      </c>
      <c r="AE77" s="24">
        <f t="shared" ca="1" si="16"/>
        <v>1166.3192646614989</v>
      </c>
      <c r="AF77" s="24">
        <f t="shared" ca="1" si="16"/>
        <v>1626.7203392190022</v>
      </c>
      <c r="AG77" s="24">
        <f t="shared" ca="1" si="16"/>
        <v>2029.6322050819981</v>
      </c>
    </row>
    <row r="78" spans="8:33" x14ac:dyDescent="0.25">
      <c r="H78" s="20" t="s">
        <v>76</v>
      </c>
      <c r="I78" s="24">
        <f t="shared" ca="1" si="15"/>
        <v>0.40513109399980607</v>
      </c>
      <c r="J78" s="24">
        <f t="shared" ca="1" si="15"/>
        <v>0.41957165000002306</v>
      </c>
      <c r="K78" s="24">
        <f t="shared" ca="1" si="15"/>
        <v>1.4369245300000557</v>
      </c>
      <c r="L78" s="24">
        <f t="shared" ca="1" si="15"/>
        <v>1.2071977300009848</v>
      </c>
      <c r="M78" s="24">
        <f t="shared" ca="1" si="15"/>
        <v>14.070969599999898</v>
      </c>
      <c r="N78" s="24">
        <f t="shared" ca="1" si="15"/>
        <v>7.2330589000009695</v>
      </c>
      <c r="O78" s="24">
        <f t="shared" ca="1" si="15"/>
        <v>0.8419584000002942</v>
      </c>
      <c r="P78" s="24">
        <f t="shared" ca="1" si="15"/>
        <v>-1.1230554000003394</v>
      </c>
      <c r="Q78" s="24">
        <f t="shared" ca="1" si="15"/>
        <v>0.44115009999950416</v>
      </c>
      <c r="R78" s="24">
        <f t="shared" ca="1" si="15"/>
        <v>-10.045748000000003</v>
      </c>
      <c r="S78" s="24">
        <f t="shared" ca="1" si="15"/>
        <v>-15.477287000000615</v>
      </c>
      <c r="T78" s="24">
        <f t="shared" ca="1" si="15"/>
        <v>14.709558999999899</v>
      </c>
      <c r="U78" s="24">
        <f t="shared" ca="1" si="15"/>
        <v>-34.422702999999274</v>
      </c>
      <c r="V78" s="24">
        <f t="shared" ca="1" si="15"/>
        <v>-36.314943999998832</v>
      </c>
      <c r="W78" s="24">
        <f t="shared" ca="1" si="15"/>
        <v>27.778681000010693</v>
      </c>
      <c r="X78" s="24">
        <f t="shared" ca="1" si="15"/>
        <v>85.354075000000194</v>
      </c>
      <c r="Y78" s="24">
        <f t="shared" ca="1" si="16"/>
        <v>6.708732000000964</v>
      </c>
      <c r="Z78" s="24">
        <f t="shared" ca="1" si="16"/>
        <v>13.103181499993298</v>
      </c>
      <c r="AA78" s="24">
        <f t="shared" ca="1" si="16"/>
        <v>3.2722890000004554</v>
      </c>
      <c r="AB78" s="24">
        <f t="shared" ca="1" si="16"/>
        <v>65.343227000003026</v>
      </c>
      <c r="AC78" s="24">
        <f t="shared" ca="1" si="16"/>
        <v>73.727401000001009</v>
      </c>
      <c r="AD78" s="24">
        <f t="shared" ca="1" si="16"/>
        <v>191.84980799999903</v>
      </c>
      <c r="AE78" s="24">
        <f t="shared" ca="1" si="16"/>
        <v>115.9589330000008</v>
      </c>
      <c r="AF78" s="24">
        <f t="shared" ca="1" si="16"/>
        <v>56.55128799999693</v>
      </c>
      <c r="AG78" s="24">
        <f t="shared" ca="1" si="16"/>
        <v>53.118897999993351</v>
      </c>
    </row>
    <row r="80" spans="8:33" x14ac:dyDescent="0.25">
      <c r="H80" s="25" t="s">
        <v>124</v>
      </c>
      <c r="I80" s="25"/>
    </row>
  </sheetData>
  <dataConsolidate/>
  <dataValidations count="1">
    <dataValidation type="list" allowBlank="1" showInputMessage="1" showErrorMessage="1" sqref="B4 B40 B61" xr:uid="{F70DEBC2-86CA-4F13-A626-B3FD47B9EA4D}">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CEE6-713C-4F9D-B3AE-92A0ED5ADCCF}">
  <sheetPr codeName="Sheet65">
    <tabColor theme="7" tint="0.39997558519241921"/>
  </sheetPr>
  <dimension ref="A1:AA8"/>
  <sheetViews>
    <sheetView zoomScale="85" zoomScaleNormal="85" workbookViewId="0"/>
  </sheetViews>
  <sheetFormatPr defaultColWidth="9.140625" defaultRowHeight="15" x14ac:dyDescent="0.25"/>
  <cols>
    <col min="1" max="1" width="16" style="27" customWidth="1"/>
    <col min="2" max="2" width="30.5703125" style="27" customWidth="1"/>
    <col min="3" max="27" width="9.42578125" style="27" customWidth="1"/>
    <col min="28" max="16384" width="9.140625" style="27"/>
  </cols>
  <sheetData>
    <row r="1" spans="1:27" ht="23.25" customHeight="1" x14ac:dyDescent="0.25">
      <c r="A1" s="26" t="s">
        <v>125</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x14ac:dyDescent="0.25">
      <c r="B2" s="17"/>
    </row>
    <row r="4" spans="1:27" x14ac:dyDescent="0.25">
      <c r="A4" s="17" t="s">
        <v>126</v>
      </c>
      <c r="B4" s="17"/>
    </row>
    <row r="5" spans="1:27" x14ac:dyDescent="0.25">
      <c r="A5" s="18"/>
      <c r="B5" s="18"/>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118</v>
      </c>
      <c r="B6" s="28"/>
      <c r="C6" s="24">
        <v>0</v>
      </c>
      <c r="D6" s="24">
        <v>0</v>
      </c>
      <c r="E6" s="24">
        <v>0</v>
      </c>
      <c r="F6" s="24">
        <v>0</v>
      </c>
      <c r="G6" s="24">
        <v>0</v>
      </c>
      <c r="H6" s="24">
        <v>0</v>
      </c>
      <c r="I6" s="24">
        <v>15502.25</v>
      </c>
      <c r="J6" s="24">
        <v>27168.5</v>
      </c>
      <c r="K6" s="24">
        <v>33917.299999999996</v>
      </c>
      <c r="L6" s="24">
        <v>45113.599999999999</v>
      </c>
      <c r="M6" s="24">
        <v>45956.43</v>
      </c>
      <c r="N6" s="24">
        <v>51990.189999999995</v>
      </c>
      <c r="O6" s="24">
        <v>62269.96</v>
      </c>
      <c r="P6" s="24">
        <v>67090.77</v>
      </c>
      <c r="Q6" s="24">
        <v>68059.94</v>
      </c>
      <c r="R6" s="24">
        <v>69703.929999999993</v>
      </c>
      <c r="S6" s="24">
        <v>67060.160000000003</v>
      </c>
      <c r="T6" s="24">
        <v>64517.64</v>
      </c>
      <c r="U6" s="24">
        <v>59637.590000000004</v>
      </c>
      <c r="V6" s="24">
        <v>59564.83</v>
      </c>
      <c r="W6" s="24">
        <v>57753.86</v>
      </c>
      <c r="X6" s="24">
        <v>55248.85</v>
      </c>
      <c r="Y6" s="24">
        <v>53847.85</v>
      </c>
      <c r="Z6" s="24">
        <v>52807.87</v>
      </c>
      <c r="AA6" s="24">
        <v>51178.02</v>
      </c>
    </row>
    <row r="7" spans="1:27" x14ac:dyDescent="0.25">
      <c r="A7" s="28" t="s">
        <v>119</v>
      </c>
      <c r="B7" s="28"/>
      <c r="C7" s="24">
        <v>0</v>
      </c>
      <c r="D7" s="24">
        <v>0</v>
      </c>
      <c r="E7" s="24">
        <v>0</v>
      </c>
      <c r="F7" s="24">
        <v>0</v>
      </c>
      <c r="G7" s="24">
        <v>0</v>
      </c>
      <c r="H7" s="24">
        <v>0</v>
      </c>
      <c r="I7" s="24">
        <v>-1028.94</v>
      </c>
      <c r="J7" s="24">
        <v>1635.7449999999999</v>
      </c>
      <c r="K7" s="24">
        <v>4792.7</v>
      </c>
      <c r="L7" s="24">
        <v>6773.299</v>
      </c>
      <c r="M7" s="24">
        <v>10983.119999999999</v>
      </c>
      <c r="N7" s="24">
        <v>38819.130000000005</v>
      </c>
      <c r="O7" s="24">
        <v>42029.89</v>
      </c>
      <c r="P7" s="24">
        <v>42059.600000000006</v>
      </c>
      <c r="Q7" s="24">
        <v>79076.02</v>
      </c>
      <c r="R7" s="24">
        <v>93756.75</v>
      </c>
      <c r="S7" s="24">
        <v>183398.30000000002</v>
      </c>
      <c r="T7" s="24">
        <v>218589.8</v>
      </c>
      <c r="U7" s="24">
        <v>280081.39999999997</v>
      </c>
      <c r="V7" s="24">
        <v>317617.39999999997</v>
      </c>
      <c r="W7" s="24">
        <v>372833.39999999997</v>
      </c>
      <c r="X7" s="24">
        <v>416223</v>
      </c>
      <c r="Y7" s="24">
        <v>483826.7</v>
      </c>
      <c r="Z7" s="24">
        <v>540037.69999999995</v>
      </c>
      <c r="AA7" s="24">
        <v>565424.70000000007</v>
      </c>
    </row>
    <row r="8" spans="1:27" x14ac:dyDescent="0.25">
      <c r="A8" s="29" t="s">
        <v>120</v>
      </c>
      <c r="B8" s="29"/>
      <c r="C8" s="30">
        <v>0</v>
      </c>
      <c r="D8" s="30">
        <v>0</v>
      </c>
      <c r="E8" s="30">
        <v>0</v>
      </c>
      <c r="F8" s="30">
        <v>0</v>
      </c>
      <c r="G8" s="30">
        <v>0</v>
      </c>
      <c r="H8" s="30">
        <v>0</v>
      </c>
      <c r="I8" s="30">
        <v>14473.31</v>
      </c>
      <c r="J8" s="30">
        <v>28804.244999999999</v>
      </c>
      <c r="K8" s="30">
        <v>38709.999999999993</v>
      </c>
      <c r="L8" s="30">
        <v>51886.898999999998</v>
      </c>
      <c r="M8" s="30">
        <v>56939.55</v>
      </c>
      <c r="N8" s="30">
        <v>90809.32</v>
      </c>
      <c r="O8" s="30">
        <v>104299.85</v>
      </c>
      <c r="P8" s="30">
        <v>109150.37000000001</v>
      </c>
      <c r="Q8" s="30">
        <v>147135.96000000002</v>
      </c>
      <c r="R8" s="30">
        <v>163460.68</v>
      </c>
      <c r="S8" s="30">
        <v>250458.46000000002</v>
      </c>
      <c r="T8" s="30">
        <v>283107.44</v>
      </c>
      <c r="U8" s="30">
        <v>339718.99</v>
      </c>
      <c r="V8" s="30">
        <v>377182.23</v>
      </c>
      <c r="W8" s="30">
        <v>430587.25999999995</v>
      </c>
      <c r="X8" s="30">
        <v>471471.85</v>
      </c>
      <c r="Y8" s="30">
        <v>537674.55000000005</v>
      </c>
      <c r="Z8" s="30">
        <v>592845.56999999995</v>
      </c>
      <c r="AA8" s="30">
        <v>616602.72000000009</v>
      </c>
    </row>
  </sheetData>
  <sheetProtection algorithmName="SHA-512" hashValue="TcPl0PuEYcH9N+PTQjxmuj31llNEucEA2IYprZuW+Q+BEDMUihcT46uP+kWF0pUGeiOkY0czWm9GO4MsS8lv5A==" saltValue="mTqhtJldcy7sjfhVGOGaB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2B5C6-AF73-4806-B391-BEAA70027B22}">
  <sheetPr codeName="Sheet8">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127</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31">
        <v>0.63576132847754419</v>
      </c>
      <c r="D6" s="31">
        <v>0.54845151886606047</v>
      </c>
      <c r="E6" s="31">
        <v>0.60120159931604378</v>
      </c>
      <c r="F6" s="31">
        <v>0.639701337054286</v>
      </c>
      <c r="G6" s="31">
        <v>0.62669232659723562</v>
      </c>
      <c r="H6" s="31">
        <v>0.58352290047710276</v>
      </c>
      <c r="I6" s="31">
        <v>0.6222326441424163</v>
      </c>
      <c r="J6" s="31">
        <v>0.60027743604348527</v>
      </c>
      <c r="K6" s="31">
        <v>0.59523180903318251</v>
      </c>
      <c r="L6" s="31">
        <v>0.58874331596314977</v>
      </c>
      <c r="M6" s="31">
        <v>0.56032770697612311</v>
      </c>
      <c r="N6" s="31">
        <v>0.54972860473728291</v>
      </c>
      <c r="O6" s="31">
        <v>0.6008920998959274</v>
      </c>
      <c r="P6" s="31">
        <v>0.57234049216086735</v>
      </c>
      <c r="Q6" s="31">
        <v>0.54420784534613142</v>
      </c>
      <c r="R6" s="31">
        <v>0.51477128935102556</v>
      </c>
      <c r="S6" s="31">
        <v>0.57509571453880748</v>
      </c>
      <c r="T6" s="31">
        <v>0.58272105107780148</v>
      </c>
      <c r="U6" s="31">
        <v>0.55818963466702365</v>
      </c>
      <c r="V6" s="31">
        <v>0.56660854395851545</v>
      </c>
      <c r="W6" s="31">
        <v>0.57498077714604445</v>
      </c>
      <c r="X6" s="31">
        <v>0.56991854571819778</v>
      </c>
      <c r="Y6" s="31">
        <v>0.48697132257730125</v>
      </c>
      <c r="Z6" s="31">
        <v>0.46724011772717244</v>
      </c>
      <c r="AA6" s="31">
        <v>0.46879278668441604</v>
      </c>
    </row>
    <row r="7" spans="1:27" x14ac:dyDescent="0.25">
      <c r="A7" s="28" t="s">
        <v>40</v>
      </c>
      <c r="B7" s="28" t="s">
        <v>72</v>
      </c>
      <c r="C7" s="31">
        <v>0.75237468024576248</v>
      </c>
      <c r="D7" s="31">
        <v>0.61557087905520103</v>
      </c>
      <c r="E7" s="31">
        <v>0.65848534031413619</v>
      </c>
      <c r="F7" s="31">
        <v>0.72250437375927523</v>
      </c>
      <c r="G7" s="31">
        <v>0.71295302770799684</v>
      </c>
      <c r="H7" s="31">
        <v>0.6247774184701187</v>
      </c>
      <c r="I7" s="31">
        <v>0.62971410220257151</v>
      </c>
      <c r="J7" s="31">
        <v>0.6408528038351462</v>
      </c>
      <c r="K7" s="31">
        <v>0.63677282086074516</v>
      </c>
      <c r="L7" s="31">
        <v>0.69233917917851218</v>
      </c>
      <c r="M7" s="31">
        <v>0.55809693119144088</v>
      </c>
      <c r="N7" s="31">
        <v>0.66833122886427876</v>
      </c>
      <c r="O7" s="31">
        <v>0.68470322516594229</v>
      </c>
      <c r="P7" s="31">
        <v>0.6178009541431797</v>
      </c>
      <c r="Q7" s="31">
        <v>0.46703188965094539</v>
      </c>
      <c r="R7" s="31" t="s">
        <v>166</v>
      </c>
      <c r="S7" s="31" t="s">
        <v>166</v>
      </c>
      <c r="T7" s="31" t="s">
        <v>166</v>
      </c>
      <c r="U7" s="31" t="s">
        <v>166</v>
      </c>
      <c r="V7" s="31" t="s">
        <v>166</v>
      </c>
      <c r="W7" s="31" t="s">
        <v>166</v>
      </c>
      <c r="X7" s="31" t="s">
        <v>166</v>
      </c>
      <c r="Y7" s="31" t="s">
        <v>166</v>
      </c>
      <c r="Z7" s="31" t="s">
        <v>166</v>
      </c>
      <c r="AA7" s="31" t="s">
        <v>166</v>
      </c>
    </row>
    <row r="8" spans="1:27" x14ac:dyDescent="0.25">
      <c r="A8" s="28" t="s">
        <v>40</v>
      </c>
      <c r="B8" s="28" t="s">
        <v>20</v>
      </c>
      <c r="C8" s="31">
        <v>0.10096834717546484</v>
      </c>
      <c r="D8" s="31">
        <v>8.5844349017034138E-2</v>
      </c>
      <c r="E8" s="31">
        <v>7.5333989286521977E-2</v>
      </c>
      <c r="F8" s="31">
        <v>7.1483202340708901E-2</v>
      </c>
      <c r="G8" s="31">
        <v>0.11486213651880925</v>
      </c>
      <c r="H8" s="31">
        <v>0.12002796770199363</v>
      </c>
      <c r="I8" s="31">
        <v>0.13678028632787051</v>
      </c>
      <c r="J8" s="31">
        <v>0.1345907399466762</v>
      </c>
      <c r="K8" s="31">
        <v>0.13015275294472367</v>
      </c>
      <c r="L8" s="31">
        <v>0.14592538239373509</v>
      </c>
      <c r="M8" s="31">
        <v>0.16566555958970297</v>
      </c>
      <c r="N8" s="31">
        <v>0.1433394142022138</v>
      </c>
      <c r="O8" s="31">
        <v>0.17576749150588275</v>
      </c>
      <c r="P8" s="31">
        <v>0.20168050958835701</v>
      </c>
      <c r="Q8" s="31">
        <v>0.18822713001206656</v>
      </c>
      <c r="R8" s="31">
        <v>0.18989736678846034</v>
      </c>
      <c r="S8" s="31">
        <v>0.21924035049321292</v>
      </c>
      <c r="T8" s="31">
        <v>0.23577994283742701</v>
      </c>
      <c r="U8" s="31">
        <v>0.22799234050372114</v>
      </c>
      <c r="V8" s="31">
        <v>0.27299456124158578</v>
      </c>
      <c r="W8" s="31">
        <v>0.27281268395463032</v>
      </c>
      <c r="X8" s="31">
        <v>0.35504180672512919</v>
      </c>
      <c r="Y8" s="31">
        <v>0.26743162024474548</v>
      </c>
      <c r="Z8" s="31">
        <v>0.26025053890031585</v>
      </c>
      <c r="AA8" s="31">
        <v>0.27831687508789904</v>
      </c>
    </row>
    <row r="9" spans="1:27" x14ac:dyDescent="0.25">
      <c r="A9" s="28" t="s">
        <v>40</v>
      </c>
      <c r="B9" s="28" t="s">
        <v>32</v>
      </c>
      <c r="C9" s="31">
        <v>6.1089673934015029E-2</v>
      </c>
      <c r="D9" s="31">
        <v>6.3524080259922733E-2</v>
      </c>
      <c r="E9" s="31">
        <v>6.6631862135581324E-2</v>
      </c>
      <c r="F9" s="31">
        <v>9.4267134703196354E-3</v>
      </c>
      <c r="G9" s="31">
        <v>3.3213795223041798E-2</v>
      </c>
      <c r="H9" s="31">
        <v>3.0593913768879526E-2</v>
      </c>
      <c r="I9" s="31">
        <v>4.3765767474534513E-2</v>
      </c>
      <c r="J9" s="31">
        <v>3.4925187917105728E-2</v>
      </c>
      <c r="K9" s="31">
        <v>3.1027395152792417E-2</v>
      </c>
      <c r="L9" s="31">
        <v>8.0677716894977172E-2</v>
      </c>
      <c r="M9" s="31">
        <v>3.9603540217773098E-2</v>
      </c>
      <c r="N9" s="31">
        <v>7.4283526958201604E-2</v>
      </c>
      <c r="O9" s="31">
        <v>4.2599108710923782E-2</v>
      </c>
      <c r="P9" s="31">
        <v>9.3618625746399717E-2</v>
      </c>
      <c r="Q9" s="31">
        <v>6.0008573059360741E-2</v>
      </c>
      <c r="R9" s="31">
        <v>6.8973063926940636E-2</v>
      </c>
      <c r="S9" s="31">
        <v>0.14349933789954336</v>
      </c>
      <c r="T9" s="31">
        <v>0.1434009703196347</v>
      </c>
      <c r="U9" s="31" t="s">
        <v>166</v>
      </c>
      <c r="V9" s="31" t="s">
        <v>166</v>
      </c>
      <c r="W9" s="31" t="s">
        <v>166</v>
      </c>
      <c r="X9" s="31" t="s">
        <v>166</v>
      </c>
      <c r="Y9" s="31" t="s">
        <v>166</v>
      </c>
      <c r="Z9" s="31" t="s">
        <v>166</v>
      </c>
      <c r="AA9" s="31" t="s">
        <v>166</v>
      </c>
    </row>
    <row r="10" spans="1:27" x14ac:dyDescent="0.25">
      <c r="A10" s="28" t="s">
        <v>40</v>
      </c>
      <c r="B10" s="28" t="s">
        <v>67</v>
      </c>
      <c r="C10" s="31">
        <v>1.2790186468589083E-3</v>
      </c>
      <c r="D10" s="31">
        <v>9.8057069694249595E-4</v>
      </c>
      <c r="E10" s="31">
        <v>1.8381588753853262E-3</v>
      </c>
      <c r="F10" s="31">
        <v>8.8712925988015967E-4</v>
      </c>
      <c r="G10" s="31">
        <v>4.8680480227207296E-3</v>
      </c>
      <c r="H10" s="31">
        <v>5.575211257288281E-3</v>
      </c>
      <c r="I10" s="31">
        <v>8.7777683120592326E-3</v>
      </c>
      <c r="J10" s="31">
        <v>9.455577716450763E-3</v>
      </c>
      <c r="K10" s="31">
        <v>4.9838521181011976E-3</v>
      </c>
      <c r="L10" s="31">
        <v>1.3738399387050522E-2</v>
      </c>
      <c r="M10" s="31">
        <v>1.0747679712081598E-2</v>
      </c>
      <c r="N10" s="31">
        <v>1.9633254589499022E-2</v>
      </c>
      <c r="O10" s="31">
        <v>1.5567943919694781E-2</v>
      </c>
      <c r="P10" s="31">
        <v>2.7934137372281929E-2</v>
      </c>
      <c r="Q10" s="31">
        <v>3.3628847695433069E-2</v>
      </c>
      <c r="R10" s="31">
        <v>3.5744941905262416E-2</v>
      </c>
      <c r="S10" s="31">
        <v>4.5247871496841029E-2</v>
      </c>
      <c r="T10" s="31">
        <v>4.0514926098878155E-2</v>
      </c>
      <c r="U10" s="31">
        <v>6.7081652345889212E-2</v>
      </c>
      <c r="V10" s="31">
        <v>8.7313789737766337E-2</v>
      </c>
      <c r="W10" s="31">
        <v>7.9217332933049334E-2</v>
      </c>
      <c r="X10" s="31">
        <v>0.12271300419791702</v>
      </c>
      <c r="Y10" s="31">
        <v>0.11641598635471488</v>
      </c>
      <c r="Z10" s="31">
        <v>8.3527137639571564E-2</v>
      </c>
      <c r="AA10" s="31">
        <v>9.5892793803938808E-2</v>
      </c>
    </row>
    <row r="11" spans="1:27" x14ac:dyDescent="0.25">
      <c r="A11" s="28" t="s">
        <v>40</v>
      </c>
      <c r="B11" s="28" t="s">
        <v>66</v>
      </c>
      <c r="C11" s="31">
        <v>0.20370186212134705</v>
      </c>
      <c r="D11" s="31">
        <v>0.26481988317576727</v>
      </c>
      <c r="E11" s="31">
        <v>0.21263147814209737</v>
      </c>
      <c r="F11" s="31">
        <v>0.23738288017391415</v>
      </c>
      <c r="G11" s="31">
        <v>0.26929264342395332</v>
      </c>
      <c r="H11" s="31">
        <v>0.25417329595986998</v>
      </c>
      <c r="I11" s="31">
        <v>0.25806332081027883</v>
      </c>
      <c r="J11" s="31">
        <v>0.29737530291796233</v>
      </c>
      <c r="K11" s="31">
        <v>0.25555719725651227</v>
      </c>
      <c r="L11" s="31">
        <v>0.21632938652590281</v>
      </c>
      <c r="M11" s="31">
        <v>0.27765025784773639</v>
      </c>
      <c r="N11" s="31">
        <v>0.22261636140207908</v>
      </c>
      <c r="O11" s="31">
        <v>0.24203663695030331</v>
      </c>
      <c r="P11" s="31">
        <v>0.27102378246381387</v>
      </c>
      <c r="Q11" s="31">
        <v>0.25326134534980327</v>
      </c>
      <c r="R11" s="31">
        <v>0.25074897364890969</v>
      </c>
      <c r="S11" s="31">
        <v>0.29093407012642897</v>
      </c>
      <c r="T11" s="31">
        <v>0.25340694877718628</v>
      </c>
      <c r="U11" s="31">
        <v>0.21162749152852023</v>
      </c>
      <c r="V11" s="31">
        <v>0.26681852017410423</v>
      </c>
      <c r="W11" s="31">
        <v>0.21574834607793539</v>
      </c>
      <c r="X11" s="31">
        <v>0.23369681958434452</v>
      </c>
      <c r="Y11" s="31">
        <v>0.26183361706976882</v>
      </c>
      <c r="Z11" s="31">
        <v>0.24372924313711747</v>
      </c>
      <c r="AA11" s="31">
        <v>0.24505435750423926</v>
      </c>
    </row>
    <row r="12" spans="1:27" x14ac:dyDescent="0.25">
      <c r="A12" s="28" t="s">
        <v>40</v>
      </c>
      <c r="B12" s="28" t="s">
        <v>70</v>
      </c>
      <c r="C12" s="31">
        <v>0.33674563030874621</v>
      </c>
      <c r="D12" s="31">
        <v>0.37621677940380682</v>
      </c>
      <c r="E12" s="31">
        <v>0.33985978462005223</v>
      </c>
      <c r="F12" s="31">
        <v>0.33481066317311625</v>
      </c>
      <c r="G12" s="31">
        <v>0.36663588380284451</v>
      </c>
      <c r="H12" s="31">
        <v>0.37848891269801849</v>
      </c>
      <c r="I12" s="31">
        <v>0.37834200073411084</v>
      </c>
      <c r="J12" s="31">
        <v>0.35937694237717449</v>
      </c>
      <c r="K12" s="31">
        <v>0.3483120168015576</v>
      </c>
      <c r="L12" s="31">
        <v>0.35073608098056802</v>
      </c>
      <c r="M12" s="31">
        <v>0.3545379421721318</v>
      </c>
      <c r="N12" s="31">
        <v>0.32531773073979775</v>
      </c>
      <c r="O12" s="31">
        <v>0.31462279418802869</v>
      </c>
      <c r="P12" s="31">
        <v>0.33972289472429101</v>
      </c>
      <c r="Q12" s="31">
        <v>0.34825119683530642</v>
      </c>
      <c r="R12" s="31">
        <v>0.36068701488637656</v>
      </c>
      <c r="S12" s="31">
        <v>0.33720940789274756</v>
      </c>
      <c r="T12" s="31">
        <v>0.33252065780537549</v>
      </c>
      <c r="U12" s="31">
        <v>0.32086754507288107</v>
      </c>
      <c r="V12" s="31">
        <v>0.30807546709217964</v>
      </c>
      <c r="W12" s="31">
        <v>0.30131823284646048</v>
      </c>
      <c r="X12" s="31">
        <v>0.28649239151945666</v>
      </c>
      <c r="Y12" s="31">
        <v>0.30187660485244333</v>
      </c>
      <c r="Z12" s="31">
        <v>0.30643717489542049</v>
      </c>
      <c r="AA12" s="31">
        <v>0.32335145330672033</v>
      </c>
    </row>
    <row r="13" spans="1:27" x14ac:dyDescent="0.25">
      <c r="A13" s="28" t="s">
        <v>40</v>
      </c>
      <c r="B13" s="28" t="s">
        <v>69</v>
      </c>
      <c r="C13" s="31">
        <v>0.27945621497720069</v>
      </c>
      <c r="D13" s="31">
        <v>0.28616894156120204</v>
      </c>
      <c r="E13" s="31">
        <v>0.28670430287135351</v>
      </c>
      <c r="F13" s="31">
        <v>0.28492945695018779</v>
      </c>
      <c r="G13" s="31">
        <v>0.2764580051745818</v>
      </c>
      <c r="H13" s="31">
        <v>0.29772870734570978</v>
      </c>
      <c r="I13" s="31">
        <v>0.2987675908706483</v>
      </c>
      <c r="J13" s="31">
        <v>0.26368035506224152</v>
      </c>
      <c r="K13" s="31">
        <v>0.27972539769668575</v>
      </c>
      <c r="L13" s="31">
        <v>0.2933138968608392</v>
      </c>
      <c r="M13" s="31">
        <v>0.30176065481788089</v>
      </c>
      <c r="N13" s="31">
        <v>0.29805103952264006</v>
      </c>
      <c r="O13" s="31">
        <v>0.28885390960489388</v>
      </c>
      <c r="P13" s="31">
        <v>0.28118632804366872</v>
      </c>
      <c r="Q13" s="31">
        <v>0.29929085504528308</v>
      </c>
      <c r="R13" s="31">
        <v>0.30137943937853079</v>
      </c>
      <c r="S13" s="31">
        <v>0.26521891570090567</v>
      </c>
      <c r="T13" s="31">
        <v>0.27752939326015258</v>
      </c>
      <c r="U13" s="31">
        <v>0.28974716295127168</v>
      </c>
      <c r="V13" s="31">
        <v>0.29483599375990033</v>
      </c>
      <c r="W13" s="31">
        <v>0.29257876816109513</v>
      </c>
      <c r="X13" s="31">
        <v>0.28514512733211306</v>
      </c>
      <c r="Y13" s="31">
        <v>0.27977382232073367</v>
      </c>
      <c r="Z13" s="31">
        <v>0.29500830086674945</v>
      </c>
      <c r="AA13" s="31">
        <v>0.297582663805942</v>
      </c>
    </row>
    <row r="14" spans="1:27" x14ac:dyDescent="0.25">
      <c r="A14" s="28" t="s">
        <v>40</v>
      </c>
      <c r="B14" s="28" t="s">
        <v>36</v>
      </c>
      <c r="C14" s="31">
        <v>6.920771926082421E-2</v>
      </c>
      <c r="D14" s="31">
        <v>4.1617040265784971E-2</v>
      </c>
      <c r="E14" s="31">
        <v>4.2639932965807786E-2</v>
      </c>
      <c r="F14" s="31">
        <v>4.6734870382795203E-2</v>
      </c>
      <c r="G14" s="31">
        <v>5.1682272931397946E-2</v>
      </c>
      <c r="H14" s="31">
        <v>0.11541420000396226</v>
      </c>
      <c r="I14" s="31">
        <v>0.11637494525316054</v>
      </c>
      <c r="J14" s="31">
        <v>0.11055033206264905</v>
      </c>
      <c r="K14" s="31">
        <v>0.11023134474609185</v>
      </c>
      <c r="L14" s="31">
        <v>0.11330207168556337</v>
      </c>
      <c r="M14" s="31">
        <v>0.11241035706835056</v>
      </c>
      <c r="N14" s="31">
        <v>0.11758907440941255</v>
      </c>
      <c r="O14" s="31">
        <v>0.11336206935635522</v>
      </c>
      <c r="P14" s="31">
        <v>0.10887824946944481</v>
      </c>
      <c r="Q14" s="31">
        <v>0.11718333016321841</v>
      </c>
      <c r="R14" s="31">
        <v>0.11861451442235602</v>
      </c>
      <c r="S14" s="31">
        <v>0.11258971219785852</v>
      </c>
      <c r="T14" s="31">
        <v>0.11534135220298865</v>
      </c>
      <c r="U14" s="31">
        <v>0.11891752436706061</v>
      </c>
      <c r="V14" s="31">
        <v>0.11487590346730155</v>
      </c>
      <c r="W14" s="31">
        <v>0.11973187284089547</v>
      </c>
      <c r="X14" s="31">
        <v>0.12118531745782568</v>
      </c>
      <c r="Y14" s="31">
        <v>0.11417775938861288</v>
      </c>
      <c r="Z14" s="31">
        <v>0.11816021649271566</v>
      </c>
      <c r="AA14" s="31">
        <v>0.12018845951581834</v>
      </c>
    </row>
    <row r="15" spans="1:27" x14ac:dyDescent="0.25">
      <c r="A15" s="28" t="s">
        <v>40</v>
      </c>
      <c r="B15" s="28" t="s">
        <v>74</v>
      </c>
      <c r="C15" s="31">
        <v>5.6803527679125058E-3</v>
      </c>
      <c r="D15" s="31">
        <v>2.666035472687299E-2</v>
      </c>
      <c r="E15" s="31">
        <v>4.5572308754721222E-2</v>
      </c>
      <c r="F15" s="31">
        <v>5.3579865410751173E-2</v>
      </c>
      <c r="G15" s="31">
        <v>5.5077360908015426E-2</v>
      </c>
      <c r="H15" s="31">
        <v>9.8389705329704549E-2</v>
      </c>
      <c r="I15" s="31">
        <v>0.10873150256994683</v>
      </c>
      <c r="J15" s="31">
        <v>0.10661768385448769</v>
      </c>
      <c r="K15" s="31">
        <v>0.15784177054222909</v>
      </c>
      <c r="L15" s="31">
        <v>0.1849378330628583</v>
      </c>
      <c r="M15" s="31">
        <v>0.2030155133039778</v>
      </c>
      <c r="N15" s="31">
        <v>0.20605774680214578</v>
      </c>
      <c r="O15" s="31">
        <v>0.19415923823844652</v>
      </c>
      <c r="P15" s="31">
        <v>0.19144606201040565</v>
      </c>
      <c r="Q15" s="31">
        <v>0.22300902755582017</v>
      </c>
      <c r="R15" s="31">
        <v>0.22073152224805789</v>
      </c>
      <c r="S15" s="31">
        <v>0.22893443372282829</v>
      </c>
      <c r="T15" s="31">
        <v>0.22760545217627601</v>
      </c>
      <c r="U15" s="31">
        <v>0.23807364415736249</v>
      </c>
      <c r="V15" s="31">
        <v>0.21411732736668426</v>
      </c>
      <c r="W15" s="31">
        <v>0.24233810239910056</v>
      </c>
      <c r="X15" s="31">
        <v>0.23668999430754739</v>
      </c>
      <c r="Y15" s="31">
        <v>0.20738330645780961</v>
      </c>
      <c r="Z15" s="31">
        <v>0.22538833530762095</v>
      </c>
      <c r="AA15" s="31">
        <v>0.22912030984121515</v>
      </c>
    </row>
    <row r="16" spans="1:27" x14ac:dyDescent="0.25">
      <c r="A16" s="28" t="s">
        <v>40</v>
      </c>
      <c r="B16" s="28" t="s">
        <v>56</v>
      </c>
      <c r="C16" s="31">
        <v>5.7794588927686137E-2</v>
      </c>
      <c r="D16" s="31">
        <v>5.7319020656357404E-2</v>
      </c>
      <c r="E16" s="31">
        <v>6.3317329623923058E-2</v>
      </c>
      <c r="F16" s="31">
        <v>7.1916956057286777E-2</v>
      </c>
      <c r="G16" s="31">
        <v>8.5812547914704454E-2</v>
      </c>
      <c r="H16" s="31">
        <v>7.9947434893089808E-2</v>
      </c>
      <c r="I16" s="31">
        <v>7.7304107489509194E-2</v>
      </c>
      <c r="J16" s="31">
        <v>7.4755879956056634E-2</v>
      </c>
      <c r="K16" s="31">
        <v>7.0718801722902291E-2</v>
      </c>
      <c r="L16" s="31">
        <v>6.9936697520696839E-2</v>
      </c>
      <c r="M16" s="31">
        <v>6.7723258366376646E-2</v>
      </c>
      <c r="N16" s="31">
        <v>6.8264667560340386E-2</v>
      </c>
      <c r="O16" s="31">
        <v>6.8028540763752032E-2</v>
      </c>
      <c r="P16" s="31">
        <v>6.5163161749894227E-2</v>
      </c>
      <c r="Q16" s="31">
        <v>6.8586729973414487E-2</v>
      </c>
      <c r="R16" s="31">
        <v>6.7531914135613227E-2</v>
      </c>
      <c r="S16" s="31">
        <v>6.6137797885517852E-2</v>
      </c>
      <c r="T16" s="31">
        <v>6.5656948184277419E-2</v>
      </c>
      <c r="U16" s="31">
        <v>6.5654705187498122E-2</v>
      </c>
      <c r="V16" s="31">
        <v>6.3375729859869279E-2</v>
      </c>
      <c r="W16" s="31">
        <v>6.4753664019064516E-2</v>
      </c>
      <c r="X16" s="31">
        <v>6.3580119707442123E-2</v>
      </c>
      <c r="Y16" s="31">
        <v>6.0447491505379834E-2</v>
      </c>
      <c r="Z16" s="31">
        <v>6.1285389303020736E-2</v>
      </c>
      <c r="AA16" s="31">
        <v>6.1828418256819374E-2</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31">
        <v>0.59454921916028003</v>
      </c>
      <c r="D20" s="31">
        <v>0.52249186877760312</v>
      </c>
      <c r="E20" s="31">
        <v>0.60281374313133662</v>
      </c>
      <c r="F20" s="31">
        <v>0.63640800966311761</v>
      </c>
      <c r="G20" s="31">
        <v>0.62962855386441663</v>
      </c>
      <c r="H20" s="31">
        <v>0.58707369432852241</v>
      </c>
      <c r="I20" s="31">
        <v>0.64053084791359161</v>
      </c>
      <c r="J20" s="31">
        <v>0.60207566779085087</v>
      </c>
      <c r="K20" s="31">
        <v>0.59393961972504972</v>
      </c>
      <c r="L20" s="31">
        <v>0.60793777150094486</v>
      </c>
      <c r="M20" s="31">
        <v>0.58097015614986847</v>
      </c>
      <c r="N20" s="31">
        <v>0.571262513598499</v>
      </c>
      <c r="O20" s="31">
        <v>0.63446687806137869</v>
      </c>
      <c r="P20" s="31">
        <v>0.61824376244939427</v>
      </c>
      <c r="Q20" s="31">
        <v>0.56933525092459503</v>
      </c>
      <c r="R20" s="31">
        <v>0.55984187758156745</v>
      </c>
      <c r="S20" s="31">
        <v>0.64286896587601072</v>
      </c>
      <c r="T20" s="31">
        <v>0.66118674442985947</v>
      </c>
      <c r="U20" s="31">
        <v>0.6339720719653934</v>
      </c>
      <c r="V20" s="31">
        <v>0.57294495480907315</v>
      </c>
      <c r="W20" s="31">
        <v>0.60537898839944582</v>
      </c>
      <c r="X20" s="31" t="s">
        <v>166</v>
      </c>
      <c r="Y20" s="31" t="s">
        <v>166</v>
      </c>
      <c r="Z20" s="31" t="s">
        <v>166</v>
      </c>
      <c r="AA20" s="31" t="s">
        <v>166</v>
      </c>
    </row>
    <row r="21" spans="1:27" s="27" customFormat="1" x14ac:dyDescent="0.25">
      <c r="A21" s="28" t="s">
        <v>131</v>
      </c>
      <c r="B21" s="28" t="s">
        <v>72</v>
      </c>
      <c r="C21" s="31" t="s">
        <v>166</v>
      </c>
      <c r="D21" s="31" t="s">
        <v>166</v>
      </c>
      <c r="E21" s="31" t="s">
        <v>166</v>
      </c>
      <c r="F21" s="31" t="s">
        <v>166</v>
      </c>
      <c r="G21" s="31" t="s">
        <v>166</v>
      </c>
      <c r="H21" s="31" t="s">
        <v>166</v>
      </c>
      <c r="I21" s="31" t="s">
        <v>166</v>
      </c>
      <c r="J21" s="31" t="s">
        <v>166</v>
      </c>
      <c r="K21" s="31" t="s">
        <v>166</v>
      </c>
      <c r="L21" s="31" t="s">
        <v>166</v>
      </c>
      <c r="M21" s="31" t="s">
        <v>166</v>
      </c>
      <c r="N21" s="31" t="s">
        <v>166</v>
      </c>
      <c r="O21" s="31" t="s">
        <v>166</v>
      </c>
      <c r="P21" s="31" t="s">
        <v>166</v>
      </c>
      <c r="Q21" s="31" t="s">
        <v>166</v>
      </c>
      <c r="R21" s="31" t="s">
        <v>166</v>
      </c>
      <c r="S21" s="31" t="s">
        <v>166</v>
      </c>
      <c r="T21" s="31" t="s">
        <v>166</v>
      </c>
      <c r="U21" s="31" t="s">
        <v>166</v>
      </c>
      <c r="V21" s="31" t="s">
        <v>166</v>
      </c>
      <c r="W21" s="31" t="s">
        <v>166</v>
      </c>
      <c r="X21" s="31" t="s">
        <v>166</v>
      </c>
      <c r="Y21" s="31" t="s">
        <v>166</v>
      </c>
      <c r="Z21" s="31" t="s">
        <v>166</v>
      </c>
      <c r="AA21" s="31" t="s">
        <v>166</v>
      </c>
    </row>
    <row r="22" spans="1:27" s="27" customFormat="1" x14ac:dyDescent="0.25">
      <c r="A22" s="28" t="s">
        <v>131</v>
      </c>
      <c r="B22" s="28" t="s">
        <v>20</v>
      </c>
      <c r="C22" s="31">
        <v>4.2241455481174094E-3</v>
      </c>
      <c r="D22" s="31">
        <v>6.3363485518072131E-3</v>
      </c>
      <c r="E22" s="31">
        <v>6.3589598189511074E-3</v>
      </c>
      <c r="F22" s="31">
        <v>1.2036022203546822E-2</v>
      </c>
      <c r="G22" s="31">
        <v>2.9383940242991183E-2</v>
      </c>
      <c r="H22" s="31">
        <v>3.674873986146409E-2</v>
      </c>
      <c r="I22" s="31">
        <v>5.0827562885672362E-2</v>
      </c>
      <c r="J22" s="31">
        <v>6.1891177304109937E-2</v>
      </c>
      <c r="K22" s="31">
        <v>7.9673684524042804E-2</v>
      </c>
      <c r="L22" s="31">
        <v>7.0834274760082541E-2</v>
      </c>
      <c r="M22" s="31">
        <v>9.9587429933960192E-2</v>
      </c>
      <c r="N22" s="31">
        <v>8.8004085306442867E-2</v>
      </c>
      <c r="O22" s="31">
        <v>0.12047934493270952</v>
      </c>
      <c r="P22" s="31">
        <v>0.17118812923110827</v>
      </c>
      <c r="Q22" s="31">
        <v>0.18120188298935347</v>
      </c>
      <c r="R22" s="31">
        <v>0.17200832220133144</v>
      </c>
      <c r="S22" s="31">
        <v>0.24459696435048575</v>
      </c>
      <c r="T22" s="31">
        <v>0.26552590651358721</v>
      </c>
      <c r="U22" s="31">
        <v>0.26299528777961689</v>
      </c>
      <c r="V22" s="31">
        <v>0.30302066681586609</v>
      </c>
      <c r="W22" s="31">
        <v>0.29239256271592923</v>
      </c>
      <c r="X22" s="31">
        <v>0.41880752631947293</v>
      </c>
      <c r="Y22" s="31">
        <v>0.25141433635880395</v>
      </c>
      <c r="Z22" s="31" t="s">
        <v>166</v>
      </c>
      <c r="AA22" s="31" t="s">
        <v>166</v>
      </c>
    </row>
    <row r="23" spans="1:27" s="27" customFormat="1" x14ac:dyDescent="0.25">
      <c r="A23" s="28" t="s">
        <v>131</v>
      </c>
      <c r="B23" s="28" t="s">
        <v>32</v>
      </c>
      <c r="C23" s="31" t="s">
        <v>166</v>
      </c>
      <c r="D23" s="31" t="s">
        <v>166</v>
      </c>
      <c r="E23" s="31" t="s">
        <v>166</v>
      </c>
      <c r="F23" s="31" t="s">
        <v>166</v>
      </c>
      <c r="G23" s="31" t="s">
        <v>166</v>
      </c>
      <c r="H23" s="31" t="s">
        <v>166</v>
      </c>
      <c r="I23" s="31" t="s">
        <v>166</v>
      </c>
      <c r="J23" s="31" t="s">
        <v>166</v>
      </c>
      <c r="K23" s="31" t="s">
        <v>166</v>
      </c>
      <c r="L23" s="31" t="s">
        <v>166</v>
      </c>
      <c r="M23" s="31" t="s">
        <v>166</v>
      </c>
      <c r="N23" s="31" t="s">
        <v>166</v>
      </c>
      <c r="O23" s="31" t="s">
        <v>166</v>
      </c>
      <c r="P23" s="31" t="s">
        <v>166</v>
      </c>
      <c r="Q23" s="31" t="s">
        <v>166</v>
      </c>
      <c r="R23" s="31" t="s">
        <v>166</v>
      </c>
      <c r="S23" s="31" t="s">
        <v>166</v>
      </c>
      <c r="T23" s="31" t="s">
        <v>166</v>
      </c>
      <c r="U23" s="31" t="s">
        <v>166</v>
      </c>
      <c r="V23" s="31" t="s">
        <v>166</v>
      </c>
      <c r="W23" s="31" t="s">
        <v>166</v>
      </c>
      <c r="X23" s="31" t="s">
        <v>166</v>
      </c>
      <c r="Y23" s="31" t="s">
        <v>166</v>
      </c>
      <c r="Z23" s="31" t="s">
        <v>166</v>
      </c>
      <c r="AA23" s="31" t="s">
        <v>166</v>
      </c>
    </row>
    <row r="24" spans="1:27" s="27" customFormat="1" x14ac:dyDescent="0.25">
      <c r="A24" s="28" t="s">
        <v>131</v>
      </c>
      <c r="B24" s="28" t="s">
        <v>67</v>
      </c>
      <c r="C24" s="31">
        <v>1.6534980720799307E-4</v>
      </c>
      <c r="D24" s="31">
        <v>1.0130860558649254E-7</v>
      </c>
      <c r="E24" s="31">
        <v>4.3112940410939112E-4</v>
      </c>
      <c r="F24" s="31">
        <v>1.6244199740970616E-4</v>
      </c>
      <c r="G24" s="31">
        <v>5.0980068969919471E-4</v>
      </c>
      <c r="H24" s="31">
        <v>7.9454417284278967E-4</v>
      </c>
      <c r="I24" s="31">
        <v>1.1579612689467634E-3</v>
      </c>
      <c r="J24" s="31">
        <v>1.5176222714431021E-3</v>
      </c>
      <c r="K24" s="31">
        <v>8.4836773427700044E-5</v>
      </c>
      <c r="L24" s="31">
        <v>4.9919681807952003E-3</v>
      </c>
      <c r="M24" s="31">
        <v>3.4391453250750578E-3</v>
      </c>
      <c r="N24" s="31">
        <v>2.2753270734518938E-2</v>
      </c>
      <c r="O24" s="31">
        <v>8.0128675479784594E-3</v>
      </c>
      <c r="P24" s="31">
        <v>2.4697042912024913E-2</v>
      </c>
      <c r="Q24" s="31">
        <v>5.4553864432128958E-2</v>
      </c>
      <c r="R24" s="31">
        <v>5.1443500013537313E-2</v>
      </c>
      <c r="S24" s="31">
        <v>3.7203663885299366E-2</v>
      </c>
      <c r="T24" s="31">
        <v>3.6884519864042523E-2</v>
      </c>
      <c r="U24" s="31">
        <v>5.3923784447106944E-2</v>
      </c>
      <c r="V24" s="31">
        <v>7.1890342194451853E-2</v>
      </c>
      <c r="W24" s="31">
        <v>6.4722845074695515E-2</v>
      </c>
      <c r="X24" s="31">
        <v>0.11911845528454107</v>
      </c>
      <c r="Y24" s="31">
        <v>0.11641383140480278</v>
      </c>
      <c r="Z24" s="31">
        <v>8.4585533021454842E-2</v>
      </c>
      <c r="AA24" s="31">
        <v>0.10260198890332499</v>
      </c>
    </row>
    <row r="25" spans="1:27" s="27" customFormat="1" x14ac:dyDescent="0.25">
      <c r="A25" s="28" t="s">
        <v>131</v>
      </c>
      <c r="B25" s="28" t="s">
        <v>66</v>
      </c>
      <c r="C25" s="31">
        <v>8.841401962114015E-2</v>
      </c>
      <c r="D25" s="31">
        <v>9.6948286767032835E-2</v>
      </c>
      <c r="E25" s="31">
        <v>8.5351923685519221E-2</v>
      </c>
      <c r="F25" s="31">
        <v>0.12079276350648754</v>
      </c>
      <c r="G25" s="31">
        <v>0.13158597016139925</v>
      </c>
      <c r="H25" s="31">
        <v>0.13748773362267727</v>
      </c>
      <c r="I25" s="31">
        <v>0.14388308829513088</v>
      </c>
      <c r="J25" s="31">
        <v>0.17532719471947195</v>
      </c>
      <c r="K25" s="31">
        <v>0.13708590035715901</v>
      </c>
      <c r="L25" s="31">
        <v>0.12670490772638904</v>
      </c>
      <c r="M25" s="31">
        <v>0.13167169718341695</v>
      </c>
      <c r="N25" s="31">
        <v>0.11821250192142502</v>
      </c>
      <c r="O25" s="31">
        <v>0.13745497942944979</v>
      </c>
      <c r="P25" s="31">
        <v>0.14198219132872192</v>
      </c>
      <c r="Q25" s="31">
        <v>0.13907393462633935</v>
      </c>
      <c r="R25" s="31">
        <v>0.13359919028889192</v>
      </c>
      <c r="S25" s="31">
        <v>0.17366265834802661</v>
      </c>
      <c r="T25" s="31">
        <v>0.14778572105429721</v>
      </c>
      <c r="U25" s="31">
        <v>0.12985109950721094</v>
      </c>
      <c r="V25" s="31">
        <v>0.12354662236086619</v>
      </c>
      <c r="W25" s="31">
        <v>0.11699433997920335</v>
      </c>
      <c r="X25" s="31">
        <v>0.13588801546182014</v>
      </c>
      <c r="Y25" s="31">
        <v>0.13406370586373698</v>
      </c>
      <c r="Z25" s="31">
        <v>0.13419020706180207</v>
      </c>
      <c r="AA25" s="31">
        <v>0.13616936276504363</v>
      </c>
    </row>
    <row r="26" spans="1:27" s="27" customFormat="1" x14ac:dyDescent="0.25">
      <c r="A26" s="28" t="s">
        <v>131</v>
      </c>
      <c r="B26" s="28" t="s">
        <v>70</v>
      </c>
      <c r="C26" s="31">
        <v>0.34757374670453067</v>
      </c>
      <c r="D26" s="31">
        <v>0.38519192521962714</v>
      </c>
      <c r="E26" s="31">
        <v>0.35285697525662696</v>
      </c>
      <c r="F26" s="31">
        <v>0.33412751161474885</v>
      </c>
      <c r="G26" s="31">
        <v>0.36715485909160617</v>
      </c>
      <c r="H26" s="31">
        <v>0.3840797957853837</v>
      </c>
      <c r="I26" s="31">
        <v>0.37612123325872121</v>
      </c>
      <c r="J26" s="31">
        <v>0.34673765095138703</v>
      </c>
      <c r="K26" s="31">
        <v>0.30674239278907312</v>
      </c>
      <c r="L26" s="31">
        <v>0.32670205148585035</v>
      </c>
      <c r="M26" s="31">
        <v>0.32877290466995096</v>
      </c>
      <c r="N26" s="31">
        <v>0.3228622680500764</v>
      </c>
      <c r="O26" s="31">
        <v>0.3080955035110694</v>
      </c>
      <c r="P26" s="31">
        <v>0.32800626990812703</v>
      </c>
      <c r="Q26" s="31">
        <v>0.34193715252638773</v>
      </c>
      <c r="R26" s="31">
        <v>0.33984429352829132</v>
      </c>
      <c r="S26" s="31">
        <v>0.31279319758969365</v>
      </c>
      <c r="T26" s="31">
        <v>0.28189624489084392</v>
      </c>
      <c r="U26" s="31">
        <v>0.28955966312824982</v>
      </c>
      <c r="V26" s="31">
        <v>0.2799873462252061</v>
      </c>
      <c r="W26" s="31">
        <v>0.28977662571093304</v>
      </c>
      <c r="X26" s="31">
        <v>0.28382444262491219</v>
      </c>
      <c r="Y26" s="31">
        <v>0.29406404048129897</v>
      </c>
      <c r="Z26" s="31">
        <v>0.29617635841485013</v>
      </c>
      <c r="AA26" s="31">
        <v>0.30544062559859031</v>
      </c>
    </row>
    <row r="27" spans="1:27" s="27" customFormat="1" x14ac:dyDescent="0.25">
      <c r="A27" s="28" t="s">
        <v>131</v>
      </c>
      <c r="B27" s="28" t="s">
        <v>69</v>
      </c>
      <c r="C27" s="31">
        <v>0.256371938588699</v>
      </c>
      <c r="D27" s="31">
        <v>0.26744619196042202</v>
      </c>
      <c r="E27" s="31">
        <v>0.26519810079120332</v>
      </c>
      <c r="F27" s="31">
        <v>0.27909046383198521</v>
      </c>
      <c r="G27" s="31">
        <v>0.26917560265758256</v>
      </c>
      <c r="H27" s="31">
        <v>0.29597024830419533</v>
      </c>
      <c r="I27" s="31">
        <v>0.29750004503513322</v>
      </c>
      <c r="J27" s="31">
        <v>0.26443548754802576</v>
      </c>
      <c r="K27" s="31">
        <v>0.27654237854656427</v>
      </c>
      <c r="L27" s="31">
        <v>0.29345816154370025</v>
      </c>
      <c r="M27" s="31">
        <v>0.30046915816789621</v>
      </c>
      <c r="N27" s="31">
        <v>0.29512835301742729</v>
      </c>
      <c r="O27" s="31">
        <v>0.28761728507651768</v>
      </c>
      <c r="P27" s="31">
        <v>0.27889760456582097</v>
      </c>
      <c r="Q27" s="31">
        <v>0.30180212002887102</v>
      </c>
      <c r="R27" s="31">
        <v>0.30287365244456504</v>
      </c>
      <c r="S27" s="31">
        <v>0.26847669795801815</v>
      </c>
      <c r="T27" s="31">
        <v>0.27708001697986007</v>
      </c>
      <c r="U27" s="31">
        <v>0.29381453653579259</v>
      </c>
      <c r="V27" s="31">
        <v>0.29635786080244442</v>
      </c>
      <c r="W27" s="31">
        <v>0.29201055768462325</v>
      </c>
      <c r="X27" s="31">
        <v>0.28659775493880579</v>
      </c>
      <c r="Y27" s="31">
        <v>0.28050388668672227</v>
      </c>
      <c r="Z27" s="31">
        <v>0.29935573466201576</v>
      </c>
      <c r="AA27" s="31">
        <v>0.30031814322626688</v>
      </c>
    </row>
    <row r="28" spans="1:27" s="27" customFormat="1" x14ac:dyDescent="0.25">
      <c r="A28" s="28" t="s">
        <v>131</v>
      </c>
      <c r="B28" s="28" t="s">
        <v>36</v>
      </c>
      <c r="C28" s="31" t="s">
        <v>166</v>
      </c>
      <c r="D28" s="31" t="s">
        <v>166</v>
      </c>
      <c r="E28" s="31" t="s">
        <v>166</v>
      </c>
      <c r="F28" s="31" t="s">
        <v>166</v>
      </c>
      <c r="G28" s="31" t="s">
        <v>166</v>
      </c>
      <c r="H28" s="31">
        <v>0.12592890376497545</v>
      </c>
      <c r="I28" s="31">
        <v>0.12581647518186653</v>
      </c>
      <c r="J28" s="31">
        <v>0.12108872458156229</v>
      </c>
      <c r="K28" s="31">
        <v>0.12079217198110126</v>
      </c>
      <c r="L28" s="31">
        <v>0.12570373901396176</v>
      </c>
      <c r="M28" s="31">
        <v>0.12286383134539683</v>
      </c>
      <c r="N28" s="31">
        <v>0.12497376663076215</v>
      </c>
      <c r="O28" s="31">
        <v>0.12113520576345974</v>
      </c>
      <c r="P28" s="31">
        <v>0.11737698737608226</v>
      </c>
      <c r="Q28" s="31">
        <v>0.12779592618329089</v>
      </c>
      <c r="R28" s="31">
        <v>0.1271282604096125</v>
      </c>
      <c r="S28" s="31">
        <v>0.12350988732861791</v>
      </c>
      <c r="T28" s="31">
        <v>0.12411857989563546</v>
      </c>
      <c r="U28" s="31">
        <v>0.12848091410327461</v>
      </c>
      <c r="V28" s="31">
        <v>0.12392006379434059</v>
      </c>
      <c r="W28" s="31">
        <v>0.1265052346916225</v>
      </c>
      <c r="X28" s="31">
        <v>0.12455579406991003</v>
      </c>
      <c r="Y28" s="31">
        <v>0.11976958106181018</v>
      </c>
      <c r="Z28" s="31">
        <v>0.12577805113003246</v>
      </c>
      <c r="AA28" s="31">
        <v>0.12691830857764383</v>
      </c>
    </row>
    <row r="29" spans="1:27" s="27" customFormat="1" x14ac:dyDescent="0.25">
      <c r="A29" s="28" t="s">
        <v>131</v>
      </c>
      <c r="B29" s="28" t="s">
        <v>74</v>
      </c>
      <c r="C29" s="31">
        <v>3.8928372812024265E-3</v>
      </c>
      <c r="D29" s="31">
        <v>2.3394112918569254E-2</v>
      </c>
      <c r="E29" s="31">
        <v>3.1909757420091278E-2</v>
      </c>
      <c r="F29" s="31">
        <v>5.4444126243313178E-2</v>
      </c>
      <c r="G29" s="31">
        <v>5.2073139661911606E-2</v>
      </c>
      <c r="H29" s="31">
        <v>0.10358861761411108</v>
      </c>
      <c r="I29" s="31">
        <v>0.11507971965214499</v>
      </c>
      <c r="J29" s="31">
        <v>0.11439480365273082</v>
      </c>
      <c r="K29" s="31">
        <v>0.16949021675071374</v>
      </c>
      <c r="L29" s="31">
        <v>0.19676004271153855</v>
      </c>
      <c r="M29" s="31">
        <v>0.21274886501068405</v>
      </c>
      <c r="N29" s="31">
        <v>0.21314232809736339</v>
      </c>
      <c r="O29" s="31">
        <v>0.19886476105779569</v>
      </c>
      <c r="P29" s="31">
        <v>0.19940694420467844</v>
      </c>
      <c r="Q29" s="31">
        <v>0.23117325486060517</v>
      </c>
      <c r="R29" s="31">
        <v>0.22406096305867326</v>
      </c>
      <c r="S29" s="31">
        <v>0.2398711925166673</v>
      </c>
      <c r="T29" s="31">
        <v>0.23118789920717991</v>
      </c>
      <c r="U29" s="31">
        <v>0.24220362278446381</v>
      </c>
      <c r="V29" s="31">
        <v>0.21927472280407831</v>
      </c>
      <c r="W29" s="31">
        <v>0.2348831158591814</v>
      </c>
      <c r="X29" s="31">
        <v>0.22677486688048629</v>
      </c>
      <c r="Y29" s="31">
        <v>0.20380739421887867</v>
      </c>
      <c r="Z29" s="31">
        <v>0.22062030476079256</v>
      </c>
      <c r="AA29" s="31">
        <v>0.22449903682457809</v>
      </c>
    </row>
    <row r="30" spans="1:27" s="27" customFormat="1" x14ac:dyDescent="0.25">
      <c r="A30" s="28" t="s">
        <v>131</v>
      </c>
      <c r="B30" s="28" t="s">
        <v>56</v>
      </c>
      <c r="C30" s="31">
        <v>2.9377815143891369E-2</v>
      </c>
      <c r="D30" s="31">
        <v>4.2847368878422984E-2</v>
      </c>
      <c r="E30" s="31">
        <v>4.0888046527764225E-2</v>
      </c>
      <c r="F30" s="31">
        <v>6.1768045184172567E-2</v>
      </c>
      <c r="G30" s="31">
        <v>8.623311719220296E-2</v>
      </c>
      <c r="H30" s="31">
        <v>7.9126166655382565E-2</v>
      </c>
      <c r="I30" s="31">
        <v>7.7025978840235695E-2</v>
      </c>
      <c r="J30" s="31">
        <v>7.3811034098719891E-2</v>
      </c>
      <c r="K30" s="31">
        <v>6.9906749602323015E-2</v>
      </c>
      <c r="L30" s="31">
        <v>7.0086716401745297E-2</v>
      </c>
      <c r="M30" s="31">
        <v>6.8463143007356508E-2</v>
      </c>
      <c r="N30" s="31">
        <v>6.9108620832342954E-2</v>
      </c>
      <c r="O30" s="31">
        <v>7.0200969289099857E-2</v>
      </c>
      <c r="P30" s="31">
        <v>6.7700389314553994E-2</v>
      </c>
      <c r="Q30" s="31">
        <v>7.0122365611824042E-2</v>
      </c>
      <c r="R30" s="31">
        <v>6.8527349622695397E-2</v>
      </c>
      <c r="S30" s="31">
        <v>6.7879864991639088E-2</v>
      </c>
      <c r="T30" s="31">
        <v>6.7460722393193298E-2</v>
      </c>
      <c r="U30" s="31">
        <v>6.7779310594442185E-2</v>
      </c>
      <c r="V30" s="31">
        <v>6.6814749768424983E-2</v>
      </c>
      <c r="W30" s="31">
        <v>6.662473552298738E-2</v>
      </c>
      <c r="X30" s="31">
        <v>6.6443520959840185E-2</v>
      </c>
      <c r="Y30" s="31">
        <v>6.378288187489807E-2</v>
      </c>
      <c r="Z30" s="31">
        <v>6.5120885225392278E-2</v>
      </c>
      <c r="AA30" s="31">
        <v>6.454448875054121E-2</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31">
        <v>0.68779630775334133</v>
      </c>
      <c r="D34" s="31">
        <v>0.57963121181010957</v>
      </c>
      <c r="E34" s="31">
        <v>0.59956287080086801</v>
      </c>
      <c r="F34" s="31">
        <v>0.64329616954150015</v>
      </c>
      <c r="G34" s="31">
        <v>0.62295717788846339</v>
      </c>
      <c r="H34" s="31">
        <v>0.57754705668336925</v>
      </c>
      <c r="I34" s="31">
        <v>0.59090676627065497</v>
      </c>
      <c r="J34" s="31">
        <v>0.59719892293557653</v>
      </c>
      <c r="K34" s="31">
        <v>0.59720179343808</v>
      </c>
      <c r="L34" s="31">
        <v>0.55948074766023381</v>
      </c>
      <c r="M34" s="31">
        <v>0.53190629395065769</v>
      </c>
      <c r="N34" s="31">
        <v>0.52460108293800389</v>
      </c>
      <c r="O34" s="31">
        <v>0.55701817752771376</v>
      </c>
      <c r="P34" s="31">
        <v>0.52173067469841228</v>
      </c>
      <c r="Q34" s="31">
        <v>0.53095189047439517</v>
      </c>
      <c r="R34" s="31">
        <v>0.49099427087875958</v>
      </c>
      <c r="S34" s="31">
        <v>0.53837146496802213</v>
      </c>
      <c r="T34" s="31">
        <v>0.54020289459177628</v>
      </c>
      <c r="U34" s="31">
        <v>0.51712545246707431</v>
      </c>
      <c r="V34" s="31">
        <v>0.5621266865309037</v>
      </c>
      <c r="W34" s="31">
        <v>0.54051170305357077</v>
      </c>
      <c r="X34" s="31">
        <v>0.56991854571819778</v>
      </c>
      <c r="Y34" s="31">
        <v>0.48697132257730125</v>
      </c>
      <c r="Z34" s="31">
        <v>0.46724011772717244</v>
      </c>
      <c r="AA34" s="31">
        <v>0.46879278668441604</v>
      </c>
    </row>
    <row r="35" spans="1:27" s="27" customFormat="1" x14ac:dyDescent="0.25">
      <c r="A35" s="28" t="s">
        <v>132</v>
      </c>
      <c r="B35" s="28" t="s">
        <v>72</v>
      </c>
      <c r="C35" s="31" t="s">
        <v>166</v>
      </c>
      <c r="D35" s="31" t="s">
        <v>166</v>
      </c>
      <c r="E35" s="31" t="s">
        <v>166</v>
      </c>
      <c r="F35" s="31" t="s">
        <v>166</v>
      </c>
      <c r="G35" s="31" t="s">
        <v>166</v>
      </c>
      <c r="H35" s="31" t="s">
        <v>166</v>
      </c>
      <c r="I35" s="31" t="s">
        <v>166</v>
      </c>
      <c r="J35" s="31" t="s">
        <v>166</v>
      </c>
      <c r="K35" s="31" t="s">
        <v>166</v>
      </c>
      <c r="L35" s="31" t="s">
        <v>166</v>
      </c>
      <c r="M35" s="31" t="s">
        <v>166</v>
      </c>
      <c r="N35" s="31" t="s">
        <v>166</v>
      </c>
      <c r="O35" s="31" t="s">
        <v>166</v>
      </c>
      <c r="P35" s="31" t="s">
        <v>166</v>
      </c>
      <c r="Q35" s="31" t="s">
        <v>166</v>
      </c>
      <c r="R35" s="31" t="s">
        <v>166</v>
      </c>
      <c r="S35" s="31" t="s">
        <v>166</v>
      </c>
      <c r="T35" s="31" t="s">
        <v>166</v>
      </c>
      <c r="U35" s="31" t="s">
        <v>166</v>
      </c>
      <c r="V35" s="31" t="s">
        <v>166</v>
      </c>
      <c r="W35" s="31" t="s">
        <v>166</v>
      </c>
      <c r="X35" s="31" t="s">
        <v>166</v>
      </c>
      <c r="Y35" s="31" t="s">
        <v>166</v>
      </c>
      <c r="Z35" s="31" t="s">
        <v>166</v>
      </c>
      <c r="AA35" s="31" t="s">
        <v>166</v>
      </c>
    </row>
    <row r="36" spans="1:27" s="27" customFormat="1" x14ac:dyDescent="0.25">
      <c r="A36" s="28" t="s">
        <v>132</v>
      </c>
      <c r="B36" s="28" t="s">
        <v>20</v>
      </c>
      <c r="C36" s="31">
        <v>9.4062001336864862E-2</v>
      </c>
      <c r="D36" s="31">
        <v>8.4098080966244673E-2</v>
      </c>
      <c r="E36" s="31">
        <v>8.4098088061668075E-2</v>
      </c>
      <c r="F36" s="31">
        <v>9.4613605328100148E-2</v>
      </c>
      <c r="G36" s="31">
        <v>0.10022385514768747</v>
      </c>
      <c r="H36" s="31">
        <v>0.13835955251275434</v>
      </c>
      <c r="I36" s="31">
        <v>0.14310850325883651</v>
      </c>
      <c r="J36" s="31">
        <v>0.14693406775306592</v>
      </c>
      <c r="K36" s="31">
        <v>0.13634770356784687</v>
      </c>
      <c r="L36" s="31">
        <v>0.14516822042618996</v>
      </c>
      <c r="M36" s="31">
        <v>0.18687829566708045</v>
      </c>
      <c r="N36" s="31">
        <v>0.14567010145197903</v>
      </c>
      <c r="O36" s="31">
        <v>0.19055920412304744</v>
      </c>
      <c r="P36" s="31">
        <v>0.19790601481317721</v>
      </c>
      <c r="Q36" s="31">
        <v>0.20207349989980464</v>
      </c>
      <c r="R36" s="31">
        <v>0.20760724603479813</v>
      </c>
      <c r="S36" s="31">
        <v>0.24379135404966462</v>
      </c>
      <c r="T36" s="31">
        <v>0.26090601097763766</v>
      </c>
      <c r="U36" s="31">
        <v>0.25189929145904161</v>
      </c>
      <c r="V36" s="31">
        <v>0.30857315617001912</v>
      </c>
      <c r="W36" s="31">
        <v>0.31446598115762675</v>
      </c>
      <c r="X36" s="31">
        <v>0.38685666738160651</v>
      </c>
      <c r="Y36" s="31">
        <v>0.32226338868957538</v>
      </c>
      <c r="Z36" s="31">
        <v>0.31091056007045842</v>
      </c>
      <c r="AA36" s="31">
        <v>0.41484513534431244</v>
      </c>
    </row>
    <row r="37" spans="1:27" s="27" customFormat="1" x14ac:dyDescent="0.25">
      <c r="A37" s="28" t="s">
        <v>132</v>
      </c>
      <c r="B37" s="28" t="s">
        <v>32</v>
      </c>
      <c r="C37" s="31" t="s">
        <v>166</v>
      </c>
      <c r="D37" s="31" t="s">
        <v>166</v>
      </c>
      <c r="E37" s="31" t="s">
        <v>166</v>
      </c>
      <c r="F37" s="31" t="s">
        <v>166</v>
      </c>
      <c r="G37" s="31" t="s">
        <v>166</v>
      </c>
      <c r="H37" s="31" t="s">
        <v>166</v>
      </c>
      <c r="I37" s="31" t="s">
        <v>166</v>
      </c>
      <c r="J37" s="31" t="s">
        <v>166</v>
      </c>
      <c r="K37" s="31" t="s">
        <v>166</v>
      </c>
      <c r="L37" s="31" t="s">
        <v>166</v>
      </c>
      <c r="M37" s="31" t="s">
        <v>166</v>
      </c>
      <c r="N37" s="31" t="s">
        <v>166</v>
      </c>
      <c r="O37" s="31" t="s">
        <v>166</v>
      </c>
      <c r="P37" s="31" t="s">
        <v>166</v>
      </c>
      <c r="Q37" s="31" t="s">
        <v>166</v>
      </c>
      <c r="R37" s="31" t="s">
        <v>166</v>
      </c>
      <c r="S37" s="31" t="s">
        <v>166</v>
      </c>
      <c r="T37" s="31" t="s">
        <v>166</v>
      </c>
      <c r="U37" s="31" t="s">
        <v>166</v>
      </c>
      <c r="V37" s="31" t="s">
        <v>166</v>
      </c>
      <c r="W37" s="31" t="s">
        <v>166</v>
      </c>
      <c r="X37" s="31" t="s">
        <v>166</v>
      </c>
      <c r="Y37" s="31" t="s">
        <v>166</v>
      </c>
      <c r="Z37" s="31" t="s">
        <v>166</v>
      </c>
      <c r="AA37" s="31" t="s">
        <v>166</v>
      </c>
    </row>
    <row r="38" spans="1:27" s="27" customFormat="1" x14ac:dyDescent="0.25">
      <c r="A38" s="28" t="s">
        <v>132</v>
      </c>
      <c r="B38" s="28" t="s">
        <v>67</v>
      </c>
      <c r="C38" s="31">
        <v>1.337042105664748E-4</v>
      </c>
      <c r="D38" s="31">
        <v>9.1604054932278001E-8</v>
      </c>
      <c r="E38" s="31">
        <v>2.2785208757446401E-5</v>
      </c>
      <c r="F38" s="31">
        <v>7.6423434280000998E-4</v>
      </c>
      <c r="G38" s="31">
        <v>5.2233062880641817E-4</v>
      </c>
      <c r="H38" s="31">
        <v>1.0527460882507114E-3</v>
      </c>
      <c r="I38" s="31">
        <v>1.3614449910878113E-3</v>
      </c>
      <c r="J38" s="31">
        <v>5.4680261746181541E-3</v>
      </c>
      <c r="K38" s="31">
        <v>4.1178743208811604E-4</v>
      </c>
      <c r="L38" s="31">
        <v>5.0633275577516932E-3</v>
      </c>
      <c r="M38" s="31">
        <v>5.7975425131124294E-3</v>
      </c>
      <c r="N38" s="31">
        <v>3.9179328338043509E-3</v>
      </c>
      <c r="O38" s="31">
        <v>8.7514764701178884E-3</v>
      </c>
      <c r="P38" s="31">
        <v>6.0508914991667254E-3</v>
      </c>
      <c r="Q38" s="31">
        <v>2.3228811915669667E-2</v>
      </c>
      <c r="R38" s="31">
        <v>2.427483140756511E-2</v>
      </c>
      <c r="S38" s="31">
        <v>4.057849130315376E-2</v>
      </c>
      <c r="T38" s="31">
        <v>2.7133298260062153E-2</v>
      </c>
      <c r="U38" s="31">
        <v>4.9800273558993809E-2</v>
      </c>
      <c r="V38" s="31">
        <v>8.2561487275741335E-2</v>
      </c>
      <c r="W38" s="31">
        <v>7.2825952639327479E-2</v>
      </c>
      <c r="X38" s="31">
        <v>0.12533451593788525</v>
      </c>
      <c r="Y38" s="31">
        <v>6.1406684345434302E-2</v>
      </c>
      <c r="Z38" s="31">
        <v>9.0861916449505489E-2</v>
      </c>
      <c r="AA38" s="31">
        <v>0.10977564965430098</v>
      </c>
    </row>
    <row r="39" spans="1:27" s="27" customFormat="1" x14ac:dyDescent="0.25">
      <c r="A39" s="28" t="s">
        <v>132</v>
      </c>
      <c r="B39" s="28" t="s">
        <v>66</v>
      </c>
      <c r="C39" s="31">
        <v>0.52557465107353929</v>
      </c>
      <c r="D39" s="31">
        <v>0.52470128850603115</v>
      </c>
      <c r="E39" s="31">
        <v>0.52569268640355749</v>
      </c>
      <c r="F39" s="31">
        <v>0.52348257634526851</v>
      </c>
      <c r="G39" s="31">
        <v>0.52246544108297799</v>
      </c>
      <c r="H39" s="31">
        <v>0.52246370328652136</v>
      </c>
      <c r="I39" s="31">
        <v>0.52355793828557284</v>
      </c>
      <c r="J39" s="31">
        <v>0.51583239934639635</v>
      </c>
      <c r="K39" s="31">
        <v>0.5201231686079576</v>
      </c>
      <c r="L39" s="31">
        <v>0.51918148517199481</v>
      </c>
      <c r="M39" s="31">
        <v>0.5211423562677876</v>
      </c>
      <c r="N39" s="31">
        <v>0.51793881838593725</v>
      </c>
      <c r="O39" s="31">
        <v>0.51585117054432927</v>
      </c>
      <c r="P39" s="31">
        <v>0.50852533977119119</v>
      </c>
      <c r="Q39" s="31">
        <v>0.48891684603781993</v>
      </c>
      <c r="R39" s="31">
        <v>0.48067386322266648</v>
      </c>
      <c r="S39" s="31">
        <v>0.39139561713020621</v>
      </c>
      <c r="T39" s="31">
        <v>0.38794264563442649</v>
      </c>
      <c r="U39" s="31">
        <v>0.36785746160232463</v>
      </c>
      <c r="V39" s="31">
        <v>0.3650394354503943</v>
      </c>
      <c r="W39" s="31">
        <v>0.38099346201743289</v>
      </c>
      <c r="X39" s="31" t="s">
        <v>166</v>
      </c>
      <c r="Y39" s="31" t="s">
        <v>166</v>
      </c>
      <c r="Z39" s="31" t="s">
        <v>166</v>
      </c>
      <c r="AA39" s="31" t="s">
        <v>166</v>
      </c>
    </row>
    <row r="40" spans="1:27" s="27" customFormat="1" x14ac:dyDescent="0.25">
      <c r="A40" s="28" t="s">
        <v>132</v>
      </c>
      <c r="B40" s="28" t="s">
        <v>70</v>
      </c>
      <c r="C40" s="31">
        <v>0.35706994236767264</v>
      </c>
      <c r="D40" s="31">
        <v>0.4341527750413256</v>
      </c>
      <c r="E40" s="31">
        <v>0.40654351855693938</v>
      </c>
      <c r="F40" s="31">
        <v>0.35153891598732112</v>
      </c>
      <c r="G40" s="31">
        <v>0.41939510494637622</v>
      </c>
      <c r="H40" s="31">
        <v>0.41103987584028978</v>
      </c>
      <c r="I40" s="31">
        <v>0.43336527535562253</v>
      </c>
      <c r="J40" s="31">
        <v>0.41390293261105587</v>
      </c>
      <c r="K40" s="31">
        <v>0.40014846868882564</v>
      </c>
      <c r="L40" s="31">
        <v>0.40470995448942354</v>
      </c>
      <c r="M40" s="31">
        <v>0.3690872871018881</v>
      </c>
      <c r="N40" s="31">
        <v>0.34599301016527234</v>
      </c>
      <c r="O40" s="31">
        <v>0.31042885506826329</v>
      </c>
      <c r="P40" s="31">
        <v>0.36748801336671721</v>
      </c>
      <c r="Q40" s="31">
        <v>0.35880219959049114</v>
      </c>
      <c r="R40" s="31">
        <v>0.38390704674495901</v>
      </c>
      <c r="S40" s="31">
        <v>0.3787233372711194</v>
      </c>
      <c r="T40" s="31">
        <v>0.37916818295330973</v>
      </c>
      <c r="U40" s="31">
        <v>0.36381960311710287</v>
      </c>
      <c r="V40" s="31">
        <v>0.31263110881822553</v>
      </c>
      <c r="W40" s="31">
        <v>0.31829898513133315</v>
      </c>
      <c r="X40" s="31">
        <v>0.28396067836999972</v>
      </c>
      <c r="Y40" s="31">
        <v>0.31727279603383696</v>
      </c>
      <c r="Z40" s="31">
        <v>0.30551787261325714</v>
      </c>
      <c r="AA40" s="31">
        <v>0.32589559743744656</v>
      </c>
    </row>
    <row r="41" spans="1:27" s="27" customFormat="1" x14ac:dyDescent="0.25">
      <c r="A41" s="28" t="s">
        <v>132</v>
      </c>
      <c r="B41" s="28" t="s">
        <v>69</v>
      </c>
      <c r="C41" s="31">
        <v>0.30282843157044842</v>
      </c>
      <c r="D41" s="31">
        <v>0.30935533903905243</v>
      </c>
      <c r="E41" s="31">
        <v>0.31156109237490553</v>
      </c>
      <c r="F41" s="31">
        <v>0.29708586407661358</v>
      </c>
      <c r="G41" s="31">
        <v>0.29159796853144293</v>
      </c>
      <c r="H41" s="31">
        <v>0.30864868067975082</v>
      </c>
      <c r="I41" s="31">
        <v>0.30966086388619529</v>
      </c>
      <c r="J41" s="31">
        <v>0.26134167136081382</v>
      </c>
      <c r="K41" s="31">
        <v>0.28641154871545693</v>
      </c>
      <c r="L41" s="31">
        <v>0.29819289907530488</v>
      </c>
      <c r="M41" s="31">
        <v>0.31221271516034921</v>
      </c>
      <c r="N41" s="31">
        <v>0.30632174665069056</v>
      </c>
      <c r="O41" s="31">
        <v>0.2960309448594895</v>
      </c>
      <c r="P41" s="31">
        <v>0.29133505398314163</v>
      </c>
      <c r="Q41" s="31">
        <v>0.30881287407734836</v>
      </c>
      <c r="R41" s="31">
        <v>0.30917597156908072</v>
      </c>
      <c r="S41" s="31">
        <v>0.26162722526268389</v>
      </c>
      <c r="T41" s="31">
        <v>0.28210008231023415</v>
      </c>
      <c r="U41" s="31">
        <v>0.29323677771054785</v>
      </c>
      <c r="V41" s="31">
        <v>0.30397370759616521</v>
      </c>
      <c r="W41" s="31">
        <v>0.2992601874478974</v>
      </c>
      <c r="X41" s="31">
        <v>0.2910374822991228</v>
      </c>
      <c r="Y41" s="31">
        <v>0.28815382889507185</v>
      </c>
      <c r="Z41" s="31">
        <v>0.30049373687921932</v>
      </c>
      <c r="AA41" s="31">
        <v>0.30329716796924761</v>
      </c>
    </row>
    <row r="42" spans="1:27" s="27" customFormat="1" x14ac:dyDescent="0.25">
      <c r="A42" s="28" t="s">
        <v>132</v>
      </c>
      <c r="B42" s="28" t="s">
        <v>36</v>
      </c>
      <c r="C42" s="31">
        <v>4.5073893489824719E-2</v>
      </c>
      <c r="D42" s="31">
        <v>5.0250503095342111E-2</v>
      </c>
      <c r="E42" s="31">
        <v>8.1349821676416884E-2</v>
      </c>
      <c r="F42" s="31">
        <v>9.6639878796320494E-2</v>
      </c>
      <c r="G42" s="31">
        <v>0.10985216689873664</v>
      </c>
      <c r="H42" s="31">
        <v>0.12410590194667293</v>
      </c>
      <c r="I42" s="31">
        <v>0.12643061024909405</v>
      </c>
      <c r="J42" s="31">
        <v>0.11334558306959755</v>
      </c>
      <c r="K42" s="31">
        <v>0.114309709089063</v>
      </c>
      <c r="L42" s="31">
        <v>0.11832179144936987</v>
      </c>
      <c r="M42" s="31">
        <v>0.12132609133158338</v>
      </c>
      <c r="N42" s="31">
        <v>0.12635429448033514</v>
      </c>
      <c r="O42" s="31">
        <v>0.12103470492991283</v>
      </c>
      <c r="P42" s="31">
        <v>0.11724249477024005</v>
      </c>
      <c r="Q42" s="31">
        <v>0.12040385901373334</v>
      </c>
      <c r="R42" s="31">
        <v>0.1228322127448925</v>
      </c>
      <c r="S42" s="31">
        <v>0.11296096503414357</v>
      </c>
      <c r="T42" s="31">
        <v>0.11983111670474832</v>
      </c>
      <c r="U42" s="31">
        <v>0.12150384592519951</v>
      </c>
      <c r="V42" s="31">
        <v>0.12442688211147411</v>
      </c>
      <c r="W42" s="31">
        <v>0.12752756271406962</v>
      </c>
      <c r="X42" s="31">
        <v>0.12714733918532362</v>
      </c>
      <c r="Y42" s="31">
        <v>0.11907474684343251</v>
      </c>
      <c r="Z42" s="31">
        <v>0.12172451509011235</v>
      </c>
      <c r="AA42" s="31">
        <v>0.12199327437415423</v>
      </c>
    </row>
    <row r="43" spans="1:27" s="27" customFormat="1" x14ac:dyDescent="0.25">
      <c r="A43" s="28" t="s">
        <v>132</v>
      </c>
      <c r="B43" s="28" t="s">
        <v>74</v>
      </c>
      <c r="C43" s="31">
        <v>6.4329908675799085E-3</v>
      </c>
      <c r="D43" s="31">
        <v>2.8035614435632458E-2</v>
      </c>
      <c r="E43" s="31">
        <v>5.132496194824962E-2</v>
      </c>
      <c r="F43" s="31">
        <v>5.32143922618971E-2</v>
      </c>
      <c r="G43" s="31">
        <v>6.7092136450836531E-2</v>
      </c>
      <c r="H43" s="31">
        <v>7.7592062247943724E-2</v>
      </c>
      <c r="I43" s="31">
        <v>8.3334681750357423E-2</v>
      </c>
      <c r="J43" s="31">
        <v>7.5505084674089951E-2</v>
      </c>
      <c r="K43" s="31">
        <v>7.037362487843335E-2</v>
      </c>
      <c r="L43" s="31">
        <v>8.7091765551915334E-2</v>
      </c>
      <c r="M43" s="31">
        <v>0.14380095150679351</v>
      </c>
      <c r="N43" s="31">
        <v>0.15307390351817832</v>
      </c>
      <c r="O43" s="31">
        <v>0.14247665972917756</v>
      </c>
      <c r="P43" s="31">
        <v>0.12894658719499821</v>
      </c>
      <c r="Q43" s="31">
        <v>0.14770769330574385</v>
      </c>
      <c r="R43" s="31">
        <v>0.18459729167427907</v>
      </c>
      <c r="S43" s="31">
        <v>0.17520120047169804</v>
      </c>
      <c r="T43" s="31">
        <v>0.18921776271575097</v>
      </c>
      <c r="U43" s="31">
        <v>0.19738375532599145</v>
      </c>
      <c r="V43" s="31">
        <v>0.20461455824039534</v>
      </c>
      <c r="W43" s="31">
        <v>0.24638576960679279</v>
      </c>
      <c r="X43" s="31">
        <v>0.24711827826359531</v>
      </c>
      <c r="Y43" s="31">
        <v>0.20909068180653742</v>
      </c>
      <c r="Z43" s="31">
        <v>0.22948383578218148</v>
      </c>
      <c r="AA43" s="31">
        <v>0.22251885706040653</v>
      </c>
    </row>
    <row r="44" spans="1:27" s="27" customFormat="1" x14ac:dyDescent="0.25">
      <c r="A44" s="28" t="s">
        <v>132</v>
      </c>
      <c r="B44" s="28" t="s">
        <v>56</v>
      </c>
      <c r="C44" s="31">
        <v>6.173363215648664E-2</v>
      </c>
      <c r="D44" s="31">
        <v>5.2319414619620308E-2</v>
      </c>
      <c r="E44" s="31">
        <v>6.4889867435888315E-2</v>
      </c>
      <c r="F44" s="31">
        <v>7.3281059508147145E-2</v>
      </c>
      <c r="G44" s="31">
        <v>8.1775105596488484E-2</v>
      </c>
      <c r="H44" s="31">
        <v>8.111340024925405E-2</v>
      </c>
      <c r="I44" s="31">
        <v>7.9202519725481424E-2</v>
      </c>
      <c r="J44" s="31">
        <v>7.6365635687635491E-2</v>
      </c>
      <c r="K44" s="31">
        <v>7.1697674271853473E-2</v>
      </c>
      <c r="L44" s="31">
        <v>7.120487843502081E-2</v>
      </c>
      <c r="M44" s="31">
        <v>6.8811704004687377E-2</v>
      </c>
      <c r="N44" s="31">
        <v>6.9435223934912013E-2</v>
      </c>
      <c r="O44" s="31">
        <v>7.052220477472862E-2</v>
      </c>
      <c r="P44" s="31">
        <v>6.9596843097218281E-2</v>
      </c>
      <c r="Q44" s="31">
        <v>6.9163436732439867E-2</v>
      </c>
      <c r="R44" s="31">
        <v>6.8346481480527632E-2</v>
      </c>
      <c r="S44" s="31">
        <v>6.5723568701571852E-2</v>
      </c>
      <c r="T44" s="31">
        <v>6.6786326047645131E-2</v>
      </c>
      <c r="U44" s="31">
        <v>6.5890034206130155E-2</v>
      </c>
      <c r="V44" s="31">
        <v>6.6081970655988212E-2</v>
      </c>
      <c r="W44" s="31">
        <v>6.5064309341294133E-2</v>
      </c>
      <c r="X44" s="31">
        <v>6.5740885992551762E-2</v>
      </c>
      <c r="Y44" s="31">
        <v>6.4005046257739076E-2</v>
      </c>
      <c r="Z44" s="31">
        <v>6.2410985656826311E-2</v>
      </c>
      <c r="AA44" s="31">
        <v>6.3228175720664914E-2</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31" t="s">
        <v>166</v>
      </c>
      <c r="D48" s="31" t="s">
        <v>166</v>
      </c>
      <c r="E48" s="31" t="s">
        <v>166</v>
      </c>
      <c r="F48" s="31" t="s">
        <v>166</v>
      </c>
      <c r="G48" s="31" t="s">
        <v>166</v>
      </c>
      <c r="H48" s="31" t="s">
        <v>166</v>
      </c>
      <c r="I48" s="31" t="s">
        <v>166</v>
      </c>
      <c r="J48" s="31" t="s">
        <v>166</v>
      </c>
      <c r="K48" s="31" t="s">
        <v>166</v>
      </c>
      <c r="L48" s="31" t="s">
        <v>166</v>
      </c>
      <c r="M48" s="31" t="s">
        <v>166</v>
      </c>
      <c r="N48" s="31" t="s">
        <v>166</v>
      </c>
      <c r="O48" s="31" t="s">
        <v>166</v>
      </c>
      <c r="P48" s="31" t="s">
        <v>166</v>
      </c>
      <c r="Q48" s="31" t="s">
        <v>166</v>
      </c>
      <c r="R48" s="31" t="s">
        <v>166</v>
      </c>
      <c r="S48" s="31" t="s">
        <v>166</v>
      </c>
      <c r="T48" s="31" t="s">
        <v>166</v>
      </c>
      <c r="U48" s="31" t="s">
        <v>166</v>
      </c>
      <c r="V48" s="31" t="s">
        <v>166</v>
      </c>
      <c r="W48" s="31" t="s">
        <v>166</v>
      </c>
      <c r="X48" s="31" t="s">
        <v>166</v>
      </c>
      <c r="Y48" s="31" t="s">
        <v>166</v>
      </c>
      <c r="Z48" s="31" t="s">
        <v>166</v>
      </c>
      <c r="AA48" s="31" t="s">
        <v>166</v>
      </c>
    </row>
    <row r="49" spans="1:27" s="27" customFormat="1" x14ac:dyDescent="0.25">
      <c r="A49" s="28" t="s">
        <v>133</v>
      </c>
      <c r="B49" s="28" t="s">
        <v>72</v>
      </c>
      <c r="C49" s="31">
        <v>0.75237468024576248</v>
      </c>
      <c r="D49" s="31">
        <v>0.61557087905520103</v>
      </c>
      <c r="E49" s="31">
        <v>0.65848534031413619</v>
      </c>
      <c r="F49" s="31">
        <v>0.72250437375927523</v>
      </c>
      <c r="G49" s="31">
        <v>0.71295302770799684</v>
      </c>
      <c r="H49" s="31">
        <v>0.6247774184701187</v>
      </c>
      <c r="I49" s="31">
        <v>0.62971410220257151</v>
      </c>
      <c r="J49" s="31">
        <v>0.6408528038351462</v>
      </c>
      <c r="K49" s="31">
        <v>0.63677282086074516</v>
      </c>
      <c r="L49" s="31">
        <v>0.69233917917851218</v>
      </c>
      <c r="M49" s="31">
        <v>0.55809693119144088</v>
      </c>
      <c r="N49" s="31">
        <v>0.66833122886427876</v>
      </c>
      <c r="O49" s="31">
        <v>0.68470322516594229</v>
      </c>
      <c r="P49" s="31">
        <v>0.6178009541431797</v>
      </c>
      <c r="Q49" s="31">
        <v>0.46703188965094539</v>
      </c>
      <c r="R49" s="31" t="s">
        <v>166</v>
      </c>
      <c r="S49" s="31" t="s">
        <v>166</v>
      </c>
      <c r="T49" s="31" t="s">
        <v>166</v>
      </c>
      <c r="U49" s="31" t="s">
        <v>166</v>
      </c>
      <c r="V49" s="31" t="s">
        <v>166</v>
      </c>
      <c r="W49" s="31" t="s">
        <v>166</v>
      </c>
      <c r="X49" s="31" t="s">
        <v>166</v>
      </c>
      <c r="Y49" s="31" t="s">
        <v>166</v>
      </c>
      <c r="Z49" s="31" t="s">
        <v>166</v>
      </c>
      <c r="AA49" s="31" t="s">
        <v>166</v>
      </c>
    </row>
    <row r="50" spans="1:27" s="27" customFormat="1" x14ac:dyDescent="0.25">
      <c r="A50" s="28" t="s">
        <v>133</v>
      </c>
      <c r="B50" s="28" t="s">
        <v>20</v>
      </c>
      <c r="C50" s="31" t="s">
        <v>166</v>
      </c>
      <c r="D50" s="31" t="s">
        <v>166</v>
      </c>
      <c r="E50" s="31" t="s">
        <v>166</v>
      </c>
      <c r="F50" s="31" t="s">
        <v>166</v>
      </c>
      <c r="G50" s="31" t="s">
        <v>166</v>
      </c>
      <c r="H50" s="31" t="s">
        <v>166</v>
      </c>
      <c r="I50" s="31" t="s">
        <v>166</v>
      </c>
      <c r="J50" s="31" t="s">
        <v>166</v>
      </c>
      <c r="K50" s="31" t="s">
        <v>166</v>
      </c>
      <c r="L50" s="31" t="s">
        <v>166</v>
      </c>
      <c r="M50" s="31" t="s">
        <v>166</v>
      </c>
      <c r="N50" s="31" t="s">
        <v>166</v>
      </c>
      <c r="O50" s="31" t="s">
        <v>166</v>
      </c>
      <c r="P50" s="31" t="s">
        <v>166</v>
      </c>
      <c r="Q50" s="31" t="s">
        <v>166</v>
      </c>
      <c r="R50" s="31" t="s">
        <v>166</v>
      </c>
      <c r="S50" s="31" t="s">
        <v>166</v>
      </c>
      <c r="T50" s="31" t="s">
        <v>166</v>
      </c>
      <c r="U50" s="31" t="s">
        <v>166</v>
      </c>
      <c r="V50" s="31" t="s">
        <v>166</v>
      </c>
      <c r="W50" s="31" t="s">
        <v>166</v>
      </c>
      <c r="X50" s="31" t="s">
        <v>166</v>
      </c>
      <c r="Y50" s="31" t="s">
        <v>166</v>
      </c>
      <c r="Z50" s="31" t="s">
        <v>166</v>
      </c>
      <c r="AA50" s="31" t="s">
        <v>166</v>
      </c>
    </row>
    <row r="51" spans="1:27" s="27" customFormat="1" x14ac:dyDescent="0.25">
      <c r="A51" s="28" t="s">
        <v>133</v>
      </c>
      <c r="B51" s="28" t="s">
        <v>32</v>
      </c>
      <c r="C51" s="31">
        <v>5.7329299086757764E-3</v>
      </c>
      <c r="D51" s="31">
        <v>3.4487958904109591E-3</v>
      </c>
      <c r="E51" s="31">
        <v>4.7742342465753422E-3</v>
      </c>
      <c r="F51" s="31">
        <v>5.3094481735159816E-3</v>
      </c>
      <c r="G51" s="31">
        <v>5.4351431506849311E-2</v>
      </c>
      <c r="H51" s="31">
        <v>5.5844589041095891E-2</v>
      </c>
      <c r="I51" s="31">
        <v>8.8042780821917577E-2</v>
      </c>
      <c r="J51" s="31">
        <v>7.1605479452054796E-2</v>
      </c>
      <c r="K51" s="31">
        <v>6.1471223744292244E-2</v>
      </c>
      <c r="L51" s="31">
        <v>0.18648857305936073</v>
      </c>
      <c r="M51" s="31">
        <v>8.3769200913242012E-2</v>
      </c>
      <c r="N51" s="31">
        <v>0.16541803652968037</v>
      </c>
      <c r="O51" s="31">
        <v>9.1557671232876725E-2</v>
      </c>
      <c r="P51" s="31">
        <v>0.19137242009132419</v>
      </c>
      <c r="Q51" s="31">
        <v>6.0008573059360741E-2</v>
      </c>
      <c r="R51" s="31">
        <v>6.8973063926940636E-2</v>
      </c>
      <c r="S51" s="31">
        <v>0.14349933789954336</v>
      </c>
      <c r="T51" s="31">
        <v>0.1434009703196347</v>
      </c>
      <c r="U51" s="31" t="s">
        <v>166</v>
      </c>
      <c r="V51" s="31" t="s">
        <v>166</v>
      </c>
      <c r="W51" s="31" t="s">
        <v>166</v>
      </c>
      <c r="X51" s="31" t="s">
        <v>166</v>
      </c>
      <c r="Y51" s="31" t="s">
        <v>166</v>
      </c>
      <c r="Z51" s="31" t="s">
        <v>166</v>
      </c>
      <c r="AA51" s="31" t="s">
        <v>166</v>
      </c>
    </row>
    <row r="52" spans="1:27" s="27" customFormat="1" x14ac:dyDescent="0.25">
      <c r="A52" s="28" t="s">
        <v>133</v>
      </c>
      <c r="B52" s="28" t="s">
        <v>67</v>
      </c>
      <c r="C52" s="31">
        <v>7.4070711011917545E-4</v>
      </c>
      <c r="D52" s="31">
        <v>1.5013198826448236E-3</v>
      </c>
      <c r="E52" s="31">
        <v>9.0673986751478098E-4</v>
      </c>
      <c r="F52" s="31">
        <v>8.4099712733054792E-4</v>
      </c>
      <c r="G52" s="31">
        <v>6.1108347277115923E-3</v>
      </c>
      <c r="H52" s="31">
        <v>1.0580713155351331E-2</v>
      </c>
      <c r="I52" s="31">
        <v>1.7046329632759823E-2</v>
      </c>
      <c r="J52" s="31">
        <v>1.7552289415791018E-2</v>
      </c>
      <c r="K52" s="31">
        <v>9.6592756488864413E-3</v>
      </c>
      <c r="L52" s="31">
        <v>2.305850454779898E-2</v>
      </c>
      <c r="M52" s="31">
        <v>1.5859854917089251E-2</v>
      </c>
      <c r="N52" s="31">
        <v>2.4908363763829041E-2</v>
      </c>
      <c r="O52" s="31">
        <v>2.0432813323844105E-2</v>
      </c>
      <c r="P52" s="31">
        <v>3.8283188287961324E-2</v>
      </c>
      <c r="Q52" s="31">
        <v>2.0684790248345443E-2</v>
      </c>
      <c r="R52" s="31">
        <v>2.1333870964309911E-2</v>
      </c>
      <c r="S52" s="31">
        <v>5.0204739148868326E-2</v>
      </c>
      <c r="T52" s="31">
        <v>3.943637044801683E-2</v>
      </c>
      <c r="U52" s="31">
        <v>0.10957633890761656</v>
      </c>
      <c r="V52" s="31">
        <v>0.1302985408894273</v>
      </c>
      <c r="W52" s="31">
        <v>0.11216005123519895</v>
      </c>
      <c r="X52" s="31">
        <v>0.13535990065178952</v>
      </c>
      <c r="Y52" s="31">
        <v>0.16258951416321485</v>
      </c>
      <c r="Z52" s="31">
        <v>8.3055403996535659E-2</v>
      </c>
      <c r="AA52" s="31">
        <v>9.2832490928668243E-2</v>
      </c>
    </row>
    <row r="53" spans="1:27" s="27" customFormat="1" x14ac:dyDescent="0.25">
      <c r="A53" s="28" t="s">
        <v>133</v>
      </c>
      <c r="B53" s="28" t="s">
        <v>66</v>
      </c>
      <c r="C53" s="31">
        <v>0.14602084968773854</v>
      </c>
      <c r="D53" s="31">
        <v>0.14488704640944416</v>
      </c>
      <c r="E53" s="31">
        <v>0.13270842554913734</v>
      </c>
      <c r="F53" s="31">
        <v>0.16357565928539516</v>
      </c>
      <c r="G53" s="31">
        <v>0.16924623873724959</v>
      </c>
      <c r="H53" s="31">
        <v>0.16035890931895538</v>
      </c>
      <c r="I53" s="31">
        <v>0.16186673458879064</v>
      </c>
      <c r="J53" s="31">
        <v>0.20372014386867576</v>
      </c>
      <c r="K53" s="31">
        <v>0.16908469703526935</v>
      </c>
      <c r="L53" s="31">
        <v>0.14554059223483826</v>
      </c>
      <c r="M53" s="31">
        <v>0.14556014188510938</v>
      </c>
      <c r="N53" s="31">
        <v>0.132222804101775</v>
      </c>
      <c r="O53" s="31">
        <v>0.16247919208737308</v>
      </c>
      <c r="P53" s="31">
        <v>0.16682719905389884</v>
      </c>
      <c r="Q53" s="31">
        <v>0.15805538187661411</v>
      </c>
      <c r="R53" s="31">
        <v>0.15840254377370505</v>
      </c>
      <c r="S53" s="31">
        <v>0.20031855145551697</v>
      </c>
      <c r="T53" s="31">
        <v>0.16692268148130338</v>
      </c>
      <c r="U53" s="31">
        <v>0.14285424192698468</v>
      </c>
      <c r="V53" s="31">
        <v>0.14210232307689227</v>
      </c>
      <c r="W53" s="31">
        <v>0.12973378384335019</v>
      </c>
      <c r="X53" s="31">
        <v>0.15926956768269349</v>
      </c>
      <c r="Y53" s="31">
        <v>0.16357662341890711</v>
      </c>
      <c r="Z53" s="31">
        <v>0.15496298935486005</v>
      </c>
      <c r="AA53" s="31">
        <v>0.15599392006828278</v>
      </c>
    </row>
    <row r="54" spans="1:27" s="27" customFormat="1" x14ac:dyDescent="0.25">
      <c r="A54" s="28" t="s">
        <v>133</v>
      </c>
      <c r="B54" s="28" t="s">
        <v>70</v>
      </c>
      <c r="C54" s="31">
        <v>0.32971955948169046</v>
      </c>
      <c r="D54" s="31">
        <v>0.36309215078490287</v>
      </c>
      <c r="E54" s="31">
        <v>0.3087240253667376</v>
      </c>
      <c r="F54" s="31">
        <v>0.32088862437612192</v>
      </c>
      <c r="G54" s="31">
        <v>0.33942426239790185</v>
      </c>
      <c r="H54" s="31">
        <v>0.35377319239540944</v>
      </c>
      <c r="I54" s="31">
        <v>0.35399113446047631</v>
      </c>
      <c r="J54" s="31">
        <v>0.32519016087104524</v>
      </c>
      <c r="K54" s="31">
        <v>0.34192586023891464</v>
      </c>
      <c r="L54" s="31">
        <v>0.32794345157301164</v>
      </c>
      <c r="M54" s="31">
        <v>0.35700828372551346</v>
      </c>
      <c r="N54" s="31">
        <v>0.30710837104594796</v>
      </c>
      <c r="O54" s="31">
        <v>0.31454621158435903</v>
      </c>
      <c r="P54" s="31">
        <v>0.32887057653159035</v>
      </c>
      <c r="Q54" s="31">
        <v>0.34120107919968373</v>
      </c>
      <c r="R54" s="31">
        <v>0.35068826968332756</v>
      </c>
      <c r="S54" s="31">
        <v>0.30697482953424221</v>
      </c>
      <c r="T54" s="31">
        <v>0.31608065129403318</v>
      </c>
      <c r="U54" s="31">
        <v>0.29712210679966811</v>
      </c>
      <c r="V54" s="31">
        <v>0.32545864813755371</v>
      </c>
      <c r="W54" s="31">
        <v>0.28680201120014082</v>
      </c>
      <c r="X54" s="31">
        <v>0.28254310008792438</v>
      </c>
      <c r="Y54" s="31">
        <v>0.29377387882409173</v>
      </c>
      <c r="Z54" s="31">
        <v>0.3138188279650877</v>
      </c>
      <c r="AA54" s="31">
        <v>0.32495763817605205</v>
      </c>
    </row>
    <row r="55" spans="1:27" s="27" customFormat="1" x14ac:dyDescent="0.25">
      <c r="A55" s="28" t="s">
        <v>133</v>
      </c>
      <c r="B55" s="28" t="s">
        <v>69</v>
      </c>
      <c r="C55" s="31">
        <v>0.281856155482333</v>
      </c>
      <c r="D55" s="31">
        <v>0.28053210422262559</v>
      </c>
      <c r="E55" s="31">
        <v>0.2859910914360273</v>
      </c>
      <c r="F55" s="31">
        <v>0.27581851735406931</v>
      </c>
      <c r="G55" s="31">
        <v>0.26370542222159316</v>
      </c>
      <c r="H55" s="31">
        <v>0.28129373652336809</v>
      </c>
      <c r="I55" s="31">
        <v>0.28303167347704994</v>
      </c>
      <c r="J55" s="31">
        <v>0.26374744028191055</v>
      </c>
      <c r="K55" s="31">
        <v>0.27642251295863418</v>
      </c>
      <c r="L55" s="31">
        <v>0.28134062288957162</v>
      </c>
      <c r="M55" s="31">
        <v>0.27951394800372675</v>
      </c>
      <c r="N55" s="31">
        <v>0.29094802934436537</v>
      </c>
      <c r="O55" s="31">
        <v>0.27784170060107943</v>
      </c>
      <c r="P55" s="31">
        <v>0.26512673714917129</v>
      </c>
      <c r="Q55" s="31">
        <v>0.28237399554882603</v>
      </c>
      <c r="R55" s="31">
        <v>0.28727217722386944</v>
      </c>
      <c r="S55" s="31">
        <v>0.26215589942228112</v>
      </c>
      <c r="T55" s="31">
        <v>0.27406139867344387</v>
      </c>
      <c r="U55" s="31">
        <v>0.2775664895864437</v>
      </c>
      <c r="V55" s="31">
        <v>0.27854782378351678</v>
      </c>
      <c r="W55" s="31">
        <v>0.28809688156188734</v>
      </c>
      <c r="X55" s="31">
        <v>0.27439874859046853</v>
      </c>
      <c r="Y55" s="31">
        <v>0.26484422689780834</v>
      </c>
      <c r="Z55" s="31">
        <v>0.27825922808163589</v>
      </c>
      <c r="AA55" s="31">
        <v>0.28243265558754821</v>
      </c>
    </row>
    <row r="56" spans="1:27" s="27" customFormat="1" x14ac:dyDescent="0.25">
      <c r="A56" s="28" t="s">
        <v>133</v>
      </c>
      <c r="B56" s="28" t="s">
        <v>36</v>
      </c>
      <c r="C56" s="31">
        <v>0.12674766215596864</v>
      </c>
      <c r="D56" s="31">
        <v>4.0136481991873828E-2</v>
      </c>
      <c r="E56" s="31">
        <v>3.779113287634852E-2</v>
      </c>
      <c r="F56" s="31">
        <v>4.4141889610644996E-2</v>
      </c>
      <c r="G56" s="31">
        <v>5.0185674651776917E-2</v>
      </c>
      <c r="H56" s="31">
        <v>0.10064090447964306</v>
      </c>
      <c r="I56" s="31">
        <v>0.10092488877134073</v>
      </c>
      <c r="J56" s="31">
        <v>9.8821988576499403E-2</v>
      </c>
      <c r="K56" s="31">
        <v>9.7158282812516206E-2</v>
      </c>
      <c r="L56" s="31">
        <v>9.5811907091171947E-2</v>
      </c>
      <c r="M56" s="31">
        <v>9.1235163986518333E-2</v>
      </c>
      <c r="N56" s="31">
        <v>9.1700881143123372E-2</v>
      </c>
      <c r="O56" s="31">
        <v>8.7880432592129465E-2</v>
      </c>
      <c r="P56" s="31">
        <v>8.0587087007283092E-2</v>
      </c>
      <c r="Q56" s="31">
        <v>9.6594285044339423E-2</v>
      </c>
      <c r="R56" s="31">
        <v>9.8815428557474022E-2</v>
      </c>
      <c r="S56" s="31">
        <v>9.5782647792406167E-2</v>
      </c>
      <c r="T56" s="31">
        <v>9.4644279521956684E-2</v>
      </c>
      <c r="U56" s="31">
        <v>0.10162006559764192</v>
      </c>
      <c r="V56" s="31">
        <v>8.690326395630503E-2</v>
      </c>
      <c r="W56" s="31">
        <v>9.7342008700515834E-2</v>
      </c>
      <c r="X56" s="31">
        <v>0.10789669528476603</v>
      </c>
      <c r="Y56" s="31">
        <v>9.9157174726663314E-2</v>
      </c>
      <c r="Z56" s="31">
        <v>0.10375833397027216</v>
      </c>
      <c r="AA56" s="31">
        <v>0.11080584348114327</v>
      </c>
    </row>
    <row r="57" spans="1:27" s="27" customFormat="1" x14ac:dyDescent="0.25">
      <c r="A57" s="28" t="s">
        <v>133</v>
      </c>
      <c r="B57" s="28" t="s">
        <v>74</v>
      </c>
      <c r="C57" s="31" t="s">
        <v>166</v>
      </c>
      <c r="D57" s="31" t="s">
        <v>166</v>
      </c>
      <c r="E57" s="31" t="s">
        <v>166</v>
      </c>
      <c r="F57" s="31" t="s">
        <v>166</v>
      </c>
      <c r="G57" s="31" t="s">
        <v>166</v>
      </c>
      <c r="H57" s="31" t="s">
        <v>166</v>
      </c>
      <c r="I57" s="31" t="s">
        <v>166</v>
      </c>
      <c r="J57" s="31" t="s">
        <v>166</v>
      </c>
      <c r="K57" s="31" t="s">
        <v>166</v>
      </c>
      <c r="L57" s="31" t="s">
        <v>166</v>
      </c>
      <c r="M57" s="31" t="s">
        <v>166</v>
      </c>
      <c r="N57" s="31" t="s">
        <v>166</v>
      </c>
      <c r="O57" s="31">
        <v>0.24321192908967929</v>
      </c>
      <c r="P57" s="31">
        <v>0.23396284402125331</v>
      </c>
      <c r="Q57" s="31">
        <v>0.26429679400644057</v>
      </c>
      <c r="R57" s="31">
        <v>0.27102681285878177</v>
      </c>
      <c r="S57" s="31">
        <v>0.26150441054257562</v>
      </c>
      <c r="T57" s="31">
        <v>0.26524838915183158</v>
      </c>
      <c r="U57" s="31">
        <v>0.27965511766080248</v>
      </c>
      <c r="V57" s="31">
        <v>0.24030118486287763</v>
      </c>
      <c r="W57" s="31">
        <v>0.26258831259663007</v>
      </c>
      <c r="X57" s="31">
        <v>0.24958131655228419</v>
      </c>
      <c r="Y57" s="31">
        <v>0.22542702178996507</v>
      </c>
      <c r="Z57" s="31">
        <v>0.24142872968635709</v>
      </c>
      <c r="AA57" s="31">
        <v>0.25625527366851802</v>
      </c>
    </row>
    <row r="58" spans="1:27" s="27" customFormat="1" x14ac:dyDescent="0.25">
      <c r="A58" s="28" t="s">
        <v>133</v>
      </c>
      <c r="B58" s="28" t="s">
        <v>56</v>
      </c>
      <c r="C58" s="31">
        <v>7.3381115025787702E-2</v>
      </c>
      <c r="D58" s="31">
        <v>7.2786115719309055E-2</v>
      </c>
      <c r="E58" s="31">
        <v>7.6087786060138135E-2</v>
      </c>
      <c r="F58" s="31">
        <v>8.1064610448172106E-2</v>
      </c>
      <c r="G58" s="31">
        <v>9.3675062601266762E-2</v>
      </c>
      <c r="H58" s="31">
        <v>8.5107287864001638E-2</v>
      </c>
      <c r="I58" s="31">
        <v>8.106660893631093E-2</v>
      </c>
      <c r="J58" s="31">
        <v>7.5414065395410179E-2</v>
      </c>
      <c r="K58" s="31">
        <v>7.1851049638100656E-2</v>
      </c>
      <c r="L58" s="31">
        <v>6.8931319864304341E-2</v>
      </c>
      <c r="M58" s="31">
        <v>6.6116909429724993E-2</v>
      </c>
      <c r="N58" s="31">
        <v>6.6071687013206648E-2</v>
      </c>
      <c r="O58" s="31">
        <v>6.365743806254999E-2</v>
      </c>
      <c r="P58" s="31">
        <v>5.9238539249134345E-2</v>
      </c>
      <c r="Q58" s="31">
        <v>6.6557879369754352E-2</v>
      </c>
      <c r="R58" s="31">
        <v>6.5842805123309603E-2</v>
      </c>
      <c r="S58" s="31">
        <v>6.465804201041131E-2</v>
      </c>
      <c r="T58" s="31">
        <v>6.2905080586472373E-2</v>
      </c>
      <c r="U58" s="31">
        <v>6.3252152433368472E-2</v>
      </c>
      <c r="V58" s="31">
        <v>5.9233897905323227E-2</v>
      </c>
      <c r="W58" s="31">
        <v>6.2811406626867114E-2</v>
      </c>
      <c r="X58" s="31">
        <v>5.9584487321379831E-2</v>
      </c>
      <c r="Y58" s="31">
        <v>5.5320459330681034E-2</v>
      </c>
      <c r="Z58" s="31">
        <v>5.8028564506148191E-2</v>
      </c>
      <c r="AA58" s="31">
        <v>5.9164172165486487E-2</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31" t="s">
        <v>166</v>
      </c>
      <c r="D62" s="31" t="s">
        <v>166</v>
      </c>
      <c r="E62" s="31" t="s">
        <v>166</v>
      </c>
      <c r="F62" s="31" t="s">
        <v>166</v>
      </c>
      <c r="G62" s="31" t="s">
        <v>166</v>
      </c>
      <c r="H62" s="31" t="s">
        <v>166</v>
      </c>
      <c r="I62" s="31" t="s">
        <v>166</v>
      </c>
      <c r="J62" s="31" t="s">
        <v>166</v>
      </c>
      <c r="K62" s="31" t="s">
        <v>166</v>
      </c>
      <c r="L62" s="31" t="s">
        <v>166</v>
      </c>
      <c r="M62" s="31" t="s">
        <v>166</v>
      </c>
      <c r="N62" s="31" t="s">
        <v>166</v>
      </c>
      <c r="O62" s="31" t="s">
        <v>166</v>
      </c>
      <c r="P62" s="31" t="s">
        <v>166</v>
      </c>
      <c r="Q62" s="31" t="s">
        <v>166</v>
      </c>
      <c r="R62" s="31" t="s">
        <v>166</v>
      </c>
      <c r="S62" s="31" t="s">
        <v>166</v>
      </c>
      <c r="T62" s="31" t="s">
        <v>166</v>
      </c>
      <c r="U62" s="31" t="s">
        <v>166</v>
      </c>
      <c r="V62" s="31" t="s">
        <v>166</v>
      </c>
      <c r="W62" s="31" t="s">
        <v>166</v>
      </c>
      <c r="X62" s="31" t="s">
        <v>166</v>
      </c>
      <c r="Y62" s="31" t="s">
        <v>166</v>
      </c>
      <c r="Z62" s="31" t="s">
        <v>166</v>
      </c>
      <c r="AA62" s="31" t="s">
        <v>166</v>
      </c>
    </row>
    <row r="63" spans="1:27" s="27" customFormat="1" x14ac:dyDescent="0.25">
      <c r="A63" s="28" t="s">
        <v>134</v>
      </c>
      <c r="B63" s="28" t="s">
        <v>72</v>
      </c>
      <c r="C63" s="31" t="s">
        <v>166</v>
      </c>
      <c r="D63" s="31" t="s">
        <v>166</v>
      </c>
      <c r="E63" s="31" t="s">
        <v>166</v>
      </c>
      <c r="F63" s="31" t="s">
        <v>166</v>
      </c>
      <c r="G63" s="31" t="s">
        <v>166</v>
      </c>
      <c r="H63" s="31" t="s">
        <v>166</v>
      </c>
      <c r="I63" s="31" t="s">
        <v>166</v>
      </c>
      <c r="J63" s="31" t="s">
        <v>166</v>
      </c>
      <c r="K63" s="31" t="s">
        <v>166</v>
      </c>
      <c r="L63" s="31" t="s">
        <v>166</v>
      </c>
      <c r="M63" s="31" t="s">
        <v>166</v>
      </c>
      <c r="N63" s="31" t="s">
        <v>166</v>
      </c>
      <c r="O63" s="31" t="s">
        <v>166</v>
      </c>
      <c r="P63" s="31" t="s">
        <v>166</v>
      </c>
      <c r="Q63" s="31" t="s">
        <v>166</v>
      </c>
      <c r="R63" s="31" t="s">
        <v>166</v>
      </c>
      <c r="S63" s="31" t="s">
        <v>166</v>
      </c>
      <c r="T63" s="31" t="s">
        <v>166</v>
      </c>
      <c r="U63" s="31" t="s">
        <v>166</v>
      </c>
      <c r="V63" s="31" t="s">
        <v>166</v>
      </c>
      <c r="W63" s="31" t="s">
        <v>166</v>
      </c>
      <c r="X63" s="31" t="s">
        <v>166</v>
      </c>
      <c r="Y63" s="31" t="s">
        <v>166</v>
      </c>
      <c r="Z63" s="31" t="s">
        <v>166</v>
      </c>
      <c r="AA63" s="31" t="s">
        <v>166</v>
      </c>
    </row>
    <row r="64" spans="1:27" s="27" customFormat="1" x14ac:dyDescent="0.25">
      <c r="A64" s="28" t="s">
        <v>134</v>
      </c>
      <c r="B64" s="28" t="s">
        <v>20</v>
      </c>
      <c r="C64" s="31">
        <v>0.23142700504279612</v>
      </c>
      <c r="D64" s="31">
        <v>0.18504949354660344</v>
      </c>
      <c r="E64" s="31">
        <v>0.1599902273097438</v>
      </c>
      <c r="F64" s="31">
        <v>0.1000005799778554</v>
      </c>
      <c r="G64" s="31">
        <v>0.30520368931615138</v>
      </c>
      <c r="H64" s="31">
        <v>0.21027611534015817</v>
      </c>
      <c r="I64" s="31">
        <v>0.27300870555637863</v>
      </c>
      <c r="J64" s="31">
        <v>0.23614201987527136</v>
      </c>
      <c r="K64" s="31">
        <v>0.22226629840060447</v>
      </c>
      <c r="L64" s="31">
        <v>0.29430543999871772</v>
      </c>
      <c r="M64" s="31">
        <v>0.24483799871413378</v>
      </c>
      <c r="N64" s="31">
        <v>0.25804025471299352</v>
      </c>
      <c r="O64" s="31">
        <v>0.2655467891471745</v>
      </c>
      <c r="P64" s="31">
        <v>0.32839925981042101</v>
      </c>
      <c r="Q64" s="31">
        <v>0.2287380436785712</v>
      </c>
      <c r="R64" s="31">
        <v>0.24512649324364136</v>
      </c>
      <c r="S64" s="31" t="s">
        <v>166</v>
      </c>
      <c r="T64" s="31" t="s">
        <v>166</v>
      </c>
      <c r="U64" s="31" t="s">
        <v>166</v>
      </c>
      <c r="V64" s="31" t="s">
        <v>166</v>
      </c>
      <c r="W64" s="31" t="s">
        <v>166</v>
      </c>
      <c r="X64" s="31" t="s">
        <v>166</v>
      </c>
      <c r="Y64" s="31" t="s">
        <v>166</v>
      </c>
      <c r="Z64" s="31" t="s">
        <v>166</v>
      </c>
      <c r="AA64" s="31" t="s">
        <v>166</v>
      </c>
    </row>
    <row r="65" spans="1:27" s="27" customFormat="1" x14ac:dyDescent="0.25">
      <c r="A65" s="28" t="s">
        <v>134</v>
      </c>
      <c r="B65" s="28" t="s">
        <v>32</v>
      </c>
      <c r="C65" s="31">
        <v>9.1174860904308125E-2</v>
      </c>
      <c r="D65" s="31">
        <v>0.10107113299086758</v>
      </c>
      <c r="E65" s="31">
        <v>0.10529287956621004</v>
      </c>
      <c r="F65" s="31">
        <v>1.2000004280821918E-2</v>
      </c>
      <c r="G65" s="31">
        <v>2.0002772545662101E-2</v>
      </c>
      <c r="H65" s="31">
        <v>1.4812241723744292E-2</v>
      </c>
      <c r="I65" s="31">
        <v>1.6092634132420094E-2</v>
      </c>
      <c r="J65" s="31">
        <v>1.2000005707762558E-2</v>
      </c>
      <c r="K65" s="31">
        <v>1.2000002283105023E-2</v>
      </c>
      <c r="L65" s="31">
        <v>1.4545931792237442E-2</v>
      </c>
      <c r="M65" s="31">
        <v>1.2000002283105023E-2</v>
      </c>
      <c r="N65" s="31">
        <v>1.7324458476027399E-2</v>
      </c>
      <c r="O65" s="31">
        <v>1.2000007134703197E-2</v>
      </c>
      <c r="P65" s="31">
        <v>3.2522504280821915E-2</v>
      </c>
      <c r="Q65" s="31" t="s">
        <v>166</v>
      </c>
      <c r="R65" s="31" t="s">
        <v>166</v>
      </c>
      <c r="S65" s="31" t="s">
        <v>166</v>
      </c>
      <c r="T65" s="31" t="s">
        <v>166</v>
      </c>
      <c r="U65" s="31" t="s">
        <v>166</v>
      </c>
      <c r="V65" s="31" t="s">
        <v>166</v>
      </c>
      <c r="W65" s="31" t="s">
        <v>166</v>
      </c>
      <c r="X65" s="31" t="s">
        <v>166</v>
      </c>
      <c r="Y65" s="31" t="s">
        <v>166</v>
      </c>
      <c r="Z65" s="31" t="s">
        <v>166</v>
      </c>
      <c r="AA65" s="31" t="s">
        <v>166</v>
      </c>
    </row>
    <row r="66" spans="1:27" s="27" customFormat="1" x14ac:dyDescent="0.25">
      <c r="A66" s="28" t="s">
        <v>134</v>
      </c>
      <c r="B66" s="28" t="s">
        <v>67</v>
      </c>
      <c r="C66" s="31">
        <v>5.1917700851803143E-3</v>
      </c>
      <c r="D66" s="31">
        <v>2.8962514969048032E-3</v>
      </c>
      <c r="E66" s="31">
        <v>7.707197325671631E-3</v>
      </c>
      <c r="F66" s="31">
        <v>2.0692659658782119E-3</v>
      </c>
      <c r="G66" s="31">
        <v>1.5017071555847238E-2</v>
      </c>
      <c r="H66" s="31">
        <v>1.0950977835786887E-2</v>
      </c>
      <c r="I66" s="31">
        <v>1.7283806209852346E-2</v>
      </c>
      <c r="J66" s="31">
        <v>1.3397378614227663E-2</v>
      </c>
      <c r="K66" s="31">
        <v>1.0913488755023699E-2</v>
      </c>
      <c r="L66" s="31">
        <v>2.8754956681654602E-2</v>
      </c>
      <c r="M66" s="31">
        <v>2.4043057581227503E-2</v>
      </c>
      <c r="N66" s="31">
        <v>4.6709100249445634E-2</v>
      </c>
      <c r="O66" s="31">
        <v>3.8996490321926779E-2</v>
      </c>
      <c r="P66" s="31">
        <v>6.2251405636189916E-2</v>
      </c>
      <c r="Q66" s="31">
        <v>5.3272926323295812E-2</v>
      </c>
      <c r="R66" s="31">
        <v>6.0882316410828842E-2</v>
      </c>
      <c r="S66" s="31">
        <v>0.11571401391757598</v>
      </c>
      <c r="T66" s="31">
        <v>0.11047099480889286</v>
      </c>
      <c r="U66" s="31">
        <v>0.12618345506737766</v>
      </c>
      <c r="V66" s="31">
        <v>0.13375240281834636</v>
      </c>
      <c r="W66" s="31">
        <v>0.12225390601309158</v>
      </c>
      <c r="X66" s="31">
        <v>0.13516858803291223</v>
      </c>
      <c r="Y66" s="31">
        <v>0.13119721788470462</v>
      </c>
      <c r="Z66" s="31">
        <v>8.44981166897944E-2</v>
      </c>
      <c r="AA66" s="31">
        <v>8.7327900919908164E-2</v>
      </c>
    </row>
    <row r="67" spans="1:27" s="27" customFormat="1" x14ac:dyDescent="0.25">
      <c r="A67" s="28" t="s">
        <v>134</v>
      </c>
      <c r="B67" s="28" t="s">
        <v>66</v>
      </c>
      <c r="C67" s="31" t="s">
        <v>166</v>
      </c>
      <c r="D67" s="31" t="s">
        <v>166</v>
      </c>
      <c r="E67" s="31" t="s">
        <v>166</v>
      </c>
      <c r="F67" s="31" t="s">
        <v>166</v>
      </c>
      <c r="G67" s="31" t="s">
        <v>166</v>
      </c>
      <c r="H67" s="31" t="s">
        <v>166</v>
      </c>
      <c r="I67" s="31" t="s">
        <v>166</v>
      </c>
      <c r="J67" s="31" t="s">
        <v>166</v>
      </c>
      <c r="K67" s="31" t="s">
        <v>166</v>
      </c>
      <c r="L67" s="31" t="s">
        <v>166</v>
      </c>
      <c r="M67" s="31" t="s">
        <v>166</v>
      </c>
      <c r="N67" s="31" t="s">
        <v>166</v>
      </c>
      <c r="O67" s="31" t="s">
        <v>166</v>
      </c>
      <c r="P67" s="31" t="s">
        <v>166</v>
      </c>
      <c r="Q67" s="31" t="s">
        <v>166</v>
      </c>
      <c r="R67" s="31" t="s">
        <v>166</v>
      </c>
      <c r="S67" s="31" t="s">
        <v>166</v>
      </c>
      <c r="T67" s="31" t="s">
        <v>166</v>
      </c>
      <c r="U67" s="31" t="s">
        <v>166</v>
      </c>
      <c r="V67" s="31" t="s">
        <v>166</v>
      </c>
      <c r="W67" s="31" t="s">
        <v>166</v>
      </c>
      <c r="X67" s="31" t="s">
        <v>166</v>
      </c>
      <c r="Y67" s="31" t="s">
        <v>166</v>
      </c>
      <c r="Z67" s="31" t="s">
        <v>166</v>
      </c>
      <c r="AA67" s="31" t="s">
        <v>166</v>
      </c>
    </row>
    <row r="68" spans="1:27" s="27" customFormat="1" x14ac:dyDescent="0.25">
      <c r="A68" s="28" t="s">
        <v>134</v>
      </c>
      <c r="B68" s="28" t="s">
        <v>70</v>
      </c>
      <c r="C68" s="31">
        <v>0.32764335934852001</v>
      </c>
      <c r="D68" s="31">
        <v>0.32784258849324216</v>
      </c>
      <c r="E68" s="31">
        <v>0.28899024530336759</v>
      </c>
      <c r="F68" s="31">
        <v>0.3050591114009813</v>
      </c>
      <c r="G68" s="31">
        <v>0.29327048618671042</v>
      </c>
      <c r="H68" s="31">
        <v>0.32148432720189413</v>
      </c>
      <c r="I68" s="31">
        <v>0.31684627191033438</v>
      </c>
      <c r="J68" s="31">
        <v>0.30350105194840127</v>
      </c>
      <c r="K68" s="31">
        <v>0.3100019886181194</v>
      </c>
      <c r="L68" s="31">
        <v>0.30559827372738851</v>
      </c>
      <c r="M68" s="31">
        <v>0.33083780054584094</v>
      </c>
      <c r="N68" s="31">
        <v>0.2785568028396152</v>
      </c>
      <c r="O68" s="31">
        <v>0.28744915825386297</v>
      </c>
      <c r="P68" s="31">
        <v>0.27129380882980292</v>
      </c>
      <c r="Q68" s="31">
        <v>0.30468507804201683</v>
      </c>
      <c r="R68" s="31">
        <v>0.30889679729270275</v>
      </c>
      <c r="S68" s="31">
        <v>0.28984246689077203</v>
      </c>
      <c r="T68" s="31">
        <v>0.30423088401174259</v>
      </c>
      <c r="U68" s="31">
        <v>0.28956393506918293</v>
      </c>
      <c r="V68" s="31">
        <v>0.29477539940300107</v>
      </c>
      <c r="W68" s="31">
        <v>0.27682314455249041</v>
      </c>
      <c r="X68" s="31">
        <v>0.27106773462556943</v>
      </c>
      <c r="Y68" s="31">
        <v>0.24815653562472995</v>
      </c>
      <c r="Z68" s="31">
        <v>0.27827283816623855</v>
      </c>
      <c r="AA68" s="31">
        <v>0.3005757095121368</v>
      </c>
    </row>
    <row r="69" spans="1:27" s="27" customFormat="1" x14ac:dyDescent="0.25">
      <c r="A69" s="28" t="s">
        <v>134</v>
      </c>
      <c r="B69" s="28" t="s">
        <v>69</v>
      </c>
      <c r="C69" s="31">
        <v>0.30966064721942194</v>
      </c>
      <c r="D69" s="31">
        <v>0.2968760549381142</v>
      </c>
      <c r="E69" s="31">
        <v>0.29597145675047193</v>
      </c>
      <c r="F69" s="31">
        <v>0.28426456340622713</v>
      </c>
      <c r="G69" s="31">
        <v>0.27909180647534348</v>
      </c>
      <c r="H69" s="31">
        <v>0.28489086202674879</v>
      </c>
      <c r="I69" s="31">
        <v>0.29154811306257866</v>
      </c>
      <c r="J69" s="31">
        <v>0.27131962766216189</v>
      </c>
      <c r="K69" s="31">
        <v>0.28708934721001983</v>
      </c>
      <c r="L69" s="31">
        <v>0.29017128052604341</v>
      </c>
      <c r="M69" s="31">
        <v>0.29383955667353145</v>
      </c>
      <c r="N69" s="31">
        <v>0.29300423903992467</v>
      </c>
      <c r="O69" s="31">
        <v>0.28105522509629821</v>
      </c>
      <c r="P69" s="31">
        <v>0.27486375392527834</v>
      </c>
      <c r="Q69" s="31">
        <v>0.27767789704867674</v>
      </c>
      <c r="R69" s="31">
        <v>0.28729331755737425</v>
      </c>
      <c r="S69" s="31">
        <v>0.25535727533528652</v>
      </c>
      <c r="T69" s="31">
        <v>0.27172148781629779</v>
      </c>
      <c r="U69" s="31">
        <v>0.26781924509534472</v>
      </c>
      <c r="V69" s="31">
        <v>0.27959716819148667</v>
      </c>
      <c r="W69" s="31">
        <v>0.27791712397285312</v>
      </c>
      <c r="X69" s="31">
        <v>0.26908181307227952</v>
      </c>
      <c r="Y69" s="31">
        <v>0.27333165321405167</v>
      </c>
      <c r="Z69" s="31">
        <v>0.28033137925968377</v>
      </c>
      <c r="AA69" s="31">
        <v>0.29126238056389919</v>
      </c>
    </row>
    <row r="70" spans="1:27" s="27" customFormat="1" x14ac:dyDescent="0.25">
      <c r="A70" s="28" t="s">
        <v>134</v>
      </c>
      <c r="B70" s="28" t="s">
        <v>36</v>
      </c>
      <c r="C70" s="31">
        <v>4.3226301536168091E-2</v>
      </c>
      <c r="D70" s="31">
        <v>4.3828000107205396E-2</v>
      </c>
      <c r="E70" s="31">
        <v>4.850120105975135E-2</v>
      </c>
      <c r="F70" s="31">
        <v>4.5971910799291985E-2</v>
      </c>
      <c r="G70" s="31">
        <v>4.7316592352377264E-2</v>
      </c>
      <c r="H70" s="31">
        <v>0.10249390708012848</v>
      </c>
      <c r="I70" s="31">
        <v>0.10248542611528669</v>
      </c>
      <c r="J70" s="31">
        <v>0.10423766132181987</v>
      </c>
      <c r="K70" s="31">
        <v>0.10036950103286441</v>
      </c>
      <c r="L70" s="31">
        <v>0.10539078881085791</v>
      </c>
      <c r="M70" s="31">
        <v>9.655634548014172E-2</v>
      </c>
      <c r="N70" s="31">
        <v>0.10533845497560013</v>
      </c>
      <c r="O70" s="31">
        <v>0.10217395291756362</v>
      </c>
      <c r="P70" s="31">
        <v>9.7471959265490529E-2</v>
      </c>
      <c r="Q70" s="31">
        <v>0.10513186927325177</v>
      </c>
      <c r="R70" s="31">
        <v>0.10830394344629149</v>
      </c>
      <c r="S70" s="31">
        <v>0.10564946790301119</v>
      </c>
      <c r="T70" s="31">
        <v>0.10465924595893634</v>
      </c>
      <c r="U70" s="31">
        <v>0.10643368751783637</v>
      </c>
      <c r="V70" s="31">
        <v>9.2811709943812326E-2</v>
      </c>
      <c r="W70" s="31">
        <v>0.10337568181485601</v>
      </c>
      <c r="X70" s="31">
        <v>9.9550096557856987E-2</v>
      </c>
      <c r="Y70" s="31">
        <v>9.1047826096171056E-2</v>
      </c>
      <c r="Z70" s="31">
        <v>9.1546781091317878E-2</v>
      </c>
      <c r="AA70" s="31">
        <v>9.6741905142418927E-2</v>
      </c>
    </row>
    <row r="71" spans="1:27" s="27" customFormat="1" x14ac:dyDescent="0.25">
      <c r="A71" s="28" t="s">
        <v>134</v>
      </c>
      <c r="B71" s="28" t="s">
        <v>74</v>
      </c>
      <c r="C71" s="31" t="s">
        <v>166</v>
      </c>
      <c r="D71" s="31" t="s">
        <v>166</v>
      </c>
      <c r="E71" s="31" t="s">
        <v>166</v>
      </c>
      <c r="F71" s="31" t="s">
        <v>166</v>
      </c>
      <c r="G71" s="31" t="s">
        <v>166</v>
      </c>
      <c r="H71" s="31" t="s">
        <v>166</v>
      </c>
      <c r="I71" s="31" t="s">
        <v>166</v>
      </c>
      <c r="J71" s="31" t="s">
        <v>166</v>
      </c>
      <c r="K71" s="31" t="s">
        <v>166</v>
      </c>
      <c r="L71" s="31" t="s">
        <v>166</v>
      </c>
      <c r="M71" s="31" t="s">
        <v>166</v>
      </c>
      <c r="N71" s="31" t="s">
        <v>166</v>
      </c>
      <c r="O71" s="31" t="s">
        <v>166</v>
      </c>
      <c r="P71" s="31" t="s">
        <v>166</v>
      </c>
      <c r="Q71" s="31" t="s">
        <v>166</v>
      </c>
      <c r="R71" s="31" t="s">
        <v>166</v>
      </c>
      <c r="S71" s="31" t="s">
        <v>166</v>
      </c>
      <c r="T71" s="31" t="s">
        <v>166</v>
      </c>
      <c r="U71" s="31" t="s">
        <v>166</v>
      </c>
      <c r="V71" s="31" t="s">
        <v>166</v>
      </c>
      <c r="W71" s="31" t="s">
        <v>166</v>
      </c>
      <c r="X71" s="31" t="s">
        <v>166</v>
      </c>
      <c r="Y71" s="31" t="s">
        <v>166</v>
      </c>
      <c r="Z71" s="31" t="s">
        <v>166</v>
      </c>
      <c r="AA71" s="31" t="s">
        <v>166</v>
      </c>
    </row>
    <row r="72" spans="1:27" s="27" customFormat="1" x14ac:dyDescent="0.25">
      <c r="A72" s="28" t="s">
        <v>134</v>
      </c>
      <c r="B72" s="28" t="s">
        <v>56</v>
      </c>
      <c r="C72" s="31">
        <v>9.3985600217138254E-2</v>
      </c>
      <c r="D72" s="31">
        <v>8.8867588492093613E-2</v>
      </c>
      <c r="E72" s="31">
        <v>9.5891374143835612E-2</v>
      </c>
      <c r="F72" s="31">
        <v>8.2599581954099055E-2</v>
      </c>
      <c r="G72" s="31">
        <v>8.7092859958608451E-2</v>
      </c>
      <c r="H72" s="31">
        <v>7.9248284133506E-2</v>
      </c>
      <c r="I72" s="31">
        <v>7.6911959503335653E-2</v>
      </c>
      <c r="J72" s="31">
        <v>7.4515213506153102E-2</v>
      </c>
      <c r="K72" s="31">
        <v>7.0912230667837861E-2</v>
      </c>
      <c r="L72" s="31">
        <v>6.9857468792688462E-2</v>
      </c>
      <c r="M72" s="31">
        <v>6.694649197199902E-2</v>
      </c>
      <c r="N72" s="31">
        <v>6.9885099167983813E-2</v>
      </c>
      <c r="O72" s="31">
        <v>6.9557655506925109E-2</v>
      </c>
      <c r="P72" s="31">
        <v>6.5807978124388364E-2</v>
      </c>
      <c r="Q72" s="31">
        <v>6.9065883690909768E-2</v>
      </c>
      <c r="R72" s="31">
        <v>6.8138243771995635E-2</v>
      </c>
      <c r="S72" s="31">
        <v>6.6162351249792181E-2</v>
      </c>
      <c r="T72" s="31">
        <v>6.6388834361365182E-2</v>
      </c>
      <c r="U72" s="31">
        <v>6.5434112191123009E-2</v>
      </c>
      <c r="V72" s="31">
        <v>6.0193000800910328E-2</v>
      </c>
      <c r="W72" s="31">
        <v>6.378868252333153E-2</v>
      </c>
      <c r="X72" s="31">
        <v>6.1937918955487926E-2</v>
      </c>
      <c r="Y72" s="31">
        <v>5.750292390090854E-2</v>
      </c>
      <c r="Z72" s="31">
        <v>5.6246918024739731E-2</v>
      </c>
      <c r="AA72" s="31">
        <v>5.7303170343878961E-2</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31" t="s">
        <v>166</v>
      </c>
      <c r="D76" s="31" t="s">
        <v>166</v>
      </c>
      <c r="E76" s="31" t="s">
        <v>166</v>
      </c>
      <c r="F76" s="31" t="s">
        <v>166</v>
      </c>
      <c r="G76" s="31" t="s">
        <v>166</v>
      </c>
      <c r="H76" s="31" t="s">
        <v>166</v>
      </c>
      <c r="I76" s="31" t="s">
        <v>166</v>
      </c>
      <c r="J76" s="31" t="s">
        <v>166</v>
      </c>
      <c r="K76" s="31" t="s">
        <v>166</v>
      </c>
      <c r="L76" s="31" t="s">
        <v>166</v>
      </c>
      <c r="M76" s="31" t="s">
        <v>166</v>
      </c>
      <c r="N76" s="31" t="s">
        <v>166</v>
      </c>
      <c r="O76" s="31" t="s">
        <v>166</v>
      </c>
      <c r="P76" s="31" t="s">
        <v>166</v>
      </c>
      <c r="Q76" s="31" t="s">
        <v>166</v>
      </c>
      <c r="R76" s="31" t="s">
        <v>166</v>
      </c>
      <c r="S76" s="31" t="s">
        <v>166</v>
      </c>
      <c r="T76" s="31" t="s">
        <v>166</v>
      </c>
      <c r="U76" s="31" t="s">
        <v>166</v>
      </c>
      <c r="V76" s="31" t="s">
        <v>166</v>
      </c>
      <c r="W76" s="31" t="s">
        <v>166</v>
      </c>
      <c r="X76" s="31" t="s">
        <v>166</v>
      </c>
      <c r="Y76" s="31" t="s">
        <v>166</v>
      </c>
      <c r="Z76" s="31" t="s">
        <v>166</v>
      </c>
      <c r="AA76" s="31" t="s">
        <v>166</v>
      </c>
    </row>
    <row r="77" spans="1:27" s="27" customFormat="1" x14ac:dyDescent="0.25">
      <c r="A77" s="28" t="s">
        <v>135</v>
      </c>
      <c r="B77" s="28" t="s">
        <v>72</v>
      </c>
      <c r="C77" s="31" t="s">
        <v>166</v>
      </c>
      <c r="D77" s="31" t="s">
        <v>166</v>
      </c>
      <c r="E77" s="31" t="s">
        <v>166</v>
      </c>
      <c r="F77" s="31" t="s">
        <v>166</v>
      </c>
      <c r="G77" s="31" t="s">
        <v>166</v>
      </c>
      <c r="H77" s="31" t="s">
        <v>166</v>
      </c>
      <c r="I77" s="31" t="s">
        <v>166</v>
      </c>
      <c r="J77" s="31" t="s">
        <v>166</v>
      </c>
      <c r="K77" s="31" t="s">
        <v>166</v>
      </c>
      <c r="L77" s="31" t="s">
        <v>166</v>
      </c>
      <c r="M77" s="31" t="s">
        <v>166</v>
      </c>
      <c r="N77" s="31" t="s">
        <v>166</v>
      </c>
      <c r="O77" s="31" t="s">
        <v>166</v>
      </c>
      <c r="P77" s="31" t="s">
        <v>166</v>
      </c>
      <c r="Q77" s="31" t="s">
        <v>166</v>
      </c>
      <c r="R77" s="31" t="s">
        <v>166</v>
      </c>
      <c r="S77" s="31" t="s">
        <v>166</v>
      </c>
      <c r="T77" s="31" t="s">
        <v>166</v>
      </c>
      <c r="U77" s="31" t="s">
        <v>166</v>
      </c>
      <c r="V77" s="31" t="s">
        <v>166</v>
      </c>
      <c r="W77" s="31" t="s">
        <v>166</v>
      </c>
      <c r="X77" s="31" t="s">
        <v>166</v>
      </c>
      <c r="Y77" s="31" t="s">
        <v>166</v>
      </c>
      <c r="Z77" s="31" t="s">
        <v>166</v>
      </c>
      <c r="AA77" s="31" t="s">
        <v>166</v>
      </c>
    </row>
    <row r="78" spans="1:27" s="27" customFormat="1" x14ac:dyDescent="0.25">
      <c r="A78" s="28" t="s">
        <v>135</v>
      </c>
      <c r="B78" s="28" t="s">
        <v>20</v>
      </c>
      <c r="C78" s="31">
        <v>0</v>
      </c>
      <c r="D78" s="31">
        <v>3.8559808955819917E-7</v>
      </c>
      <c r="E78" s="31">
        <v>5.6214144536528696E-7</v>
      </c>
      <c r="F78" s="31">
        <v>5.7078205605985243E-7</v>
      </c>
      <c r="G78" s="31">
        <v>5.0596237506967682E-7</v>
      </c>
      <c r="H78" s="31">
        <v>5.0681543685224045E-7</v>
      </c>
      <c r="I78" s="31">
        <v>5.0900823619994322E-7</v>
      </c>
      <c r="J78" s="31">
        <v>7.6373788751777048E-7</v>
      </c>
      <c r="K78" s="31">
        <v>8.2077799121391292E-7</v>
      </c>
      <c r="L78" s="31">
        <v>1.0293898563782331E-6</v>
      </c>
      <c r="M78" s="31">
        <v>1.0019378677530848E-6</v>
      </c>
      <c r="N78" s="31">
        <v>1.3519569957375504E-6</v>
      </c>
      <c r="O78" s="31">
        <v>1.4167806162074601E-6</v>
      </c>
      <c r="P78" s="31">
        <v>1.3993771254466538E-6</v>
      </c>
      <c r="Q78" s="31">
        <v>1.2987918089002504E-6</v>
      </c>
      <c r="R78" s="31">
        <v>1.2942932781112413E-6</v>
      </c>
      <c r="S78" s="31">
        <v>1.5105874179438287E-6</v>
      </c>
      <c r="T78" s="31">
        <v>1.5144122099340535E-6</v>
      </c>
      <c r="U78" s="31">
        <v>2.0425813589086864E-6</v>
      </c>
      <c r="V78" s="31">
        <v>1.9132655175273383E-6</v>
      </c>
      <c r="W78" s="31">
        <v>2.1999535880012781E-6</v>
      </c>
      <c r="X78" s="31">
        <v>2.2965212501577529E-6</v>
      </c>
      <c r="Y78" s="31">
        <v>2.2705637868171725E-6</v>
      </c>
      <c r="Z78" s="31">
        <v>2.2113459600111408E-6</v>
      </c>
      <c r="AA78" s="31">
        <v>2.226863876209318E-6</v>
      </c>
    </row>
    <row r="79" spans="1:27" s="27" customFormat="1" x14ac:dyDescent="0.25">
      <c r="A79" s="28" t="s">
        <v>135</v>
      </c>
      <c r="B79" s="28" t="s">
        <v>32</v>
      </c>
      <c r="C79" s="31" t="s">
        <v>166</v>
      </c>
      <c r="D79" s="31" t="s">
        <v>166</v>
      </c>
      <c r="E79" s="31" t="s">
        <v>166</v>
      </c>
      <c r="F79" s="31" t="s">
        <v>166</v>
      </c>
      <c r="G79" s="31" t="s">
        <v>166</v>
      </c>
      <c r="H79" s="31" t="s">
        <v>166</v>
      </c>
      <c r="I79" s="31" t="s">
        <v>166</v>
      </c>
      <c r="J79" s="31" t="s">
        <v>166</v>
      </c>
      <c r="K79" s="31" t="s">
        <v>166</v>
      </c>
      <c r="L79" s="31" t="s">
        <v>166</v>
      </c>
      <c r="M79" s="31" t="s">
        <v>166</v>
      </c>
      <c r="N79" s="31" t="s">
        <v>166</v>
      </c>
      <c r="O79" s="31" t="s">
        <v>166</v>
      </c>
      <c r="P79" s="31" t="s">
        <v>166</v>
      </c>
      <c r="Q79" s="31" t="s">
        <v>166</v>
      </c>
      <c r="R79" s="31" t="s">
        <v>166</v>
      </c>
      <c r="S79" s="31" t="s">
        <v>166</v>
      </c>
      <c r="T79" s="31" t="s">
        <v>166</v>
      </c>
      <c r="U79" s="31" t="s">
        <v>166</v>
      </c>
      <c r="V79" s="31" t="s">
        <v>166</v>
      </c>
      <c r="W79" s="31" t="s">
        <v>166</v>
      </c>
      <c r="X79" s="31" t="s">
        <v>166</v>
      </c>
      <c r="Y79" s="31" t="s">
        <v>166</v>
      </c>
      <c r="Z79" s="31" t="s">
        <v>166</v>
      </c>
      <c r="AA79" s="31" t="s">
        <v>166</v>
      </c>
    </row>
    <row r="80" spans="1:27" s="27" customFormat="1" x14ac:dyDescent="0.25">
      <c r="A80" s="28" t="s">
        <v>135</v>
      </c>
      <c r="B80" s="28" t="s">
        <v>67</v>
      </c>
      <c r="C80" s="31">
        <v>5.8271669989522325E-7</v>
      </c>
      <c r="D80" s="31">
        <v>3.4318187705213558E-7</v>
      </c>
      <c r="E80" s="31">
        <v>1.6032533688965905E-4</v>
      </c>
      <c r="F80" s="31">
        <v>5.6813308586988808E-7</v>
      </c>
      <c r="G80" s="31">
        <v>3.8450242184519941E-7</v>
      </c>
      <c r="H80" s="31">
        <v>3.8130860071324772E-4</v>
      </c>
      <c r="I80" s="31">
        <v>8.1543389526775542E-5</v>
      </c>
      <c r="J80" s="31">
        <v>1.4086865569975836E-3</v>
      </c>
      <c r="K80" s="31">
        <v>7.9463631916220539E-4</v>
      </c>
      <c r="L80" s="31">
        <v>3.5737529095053958E-3</v>
      </c>
      <c r="M80" s="31">
        <v>2.4590621139645372E-3</v>
      </c>
      <c r="N80" s="31">
        <v>8.2010501286888995E-3</v>
      </c>
      <c r="O80" s="31">
        <v>6.5045262762501574E-3</v>
      </c>
      <c r="P80" s="31">
        <v>1.4591418938188896E-2</v>
      </c>
      <c r="Q80" s="31">
        <v>9.7742971326567306E-3</v>
      </c>
      <c r="R80" s="31">
        <v>1.1851326600010943E-2</v>
      </c>
      <c r="S80" s="31">
        <v>2.2089468742350269E-2</v>
      </c>
      <c r="T80" s="31">
        <v>1.2719985495372696E-2</v>
      </c>
      <c r="U80" s="31">
        <v>4.0959167654821042E-2</v>
      </c>
      <c r="V80" s="31">
        <v>7.3119028608159858E-2</v>
      </c>
      <c r="W80" s="31">
        <v>5.3271140448195142E-2</v>
      </c>
      <c r="X80" s="31">
        <v>5.6836284100275636E-2</v>
      </c>
      <c r="Y80" s="31">
        <v>9.2610687969017863E-2</v>
      </c>
      <c r="Z80" s="31">
        <v>6.0089833996133678E-2</v>
      </c>
      <c r="AA80" s="31">
        <v>6.021890098479632E-2</v>
      </c>
    </row>
    <row r="81" spans="1:27" s="27" customFormat="1" x14ac:dyDescent="0.25">
      <c r="A81" s="28" t="s">
        <v>135</v>
      </c>
      <c r="B81" s="28" t="s">
        <v>66</v>
      </c>
      <c r="C81" s="31">
        <v>0.37530922047978171</v>
      </c>
      <c r="D81" s="31">
        <v>0.56695486511974691</v>
      </c>
      <c r="E81" s="31">
        <v>0.42205715351383194</v>
      </c>
      <c r="F81" s="31">
        <v>0.42989154368080912</v>
      </c>
      <c r="G81" s="31">
        <v>0.51607948954294403</v>
      </c>
      <c r="H81" s="31">
        <v>0.46898908863188399</v>
      </c>
      <c r="I81" s="31">
        <v>0.47266278149143703</v>
      </c>
      <c r="J81" s="31">
        <v>0.52173492524261922</v>
      </c>
      <c r="K81" s="31">
        <v>0.46501779796333276</v>
      </c>
      <c r="L81" s="31">
        <v>0.37322109811048088</v>
      </c>
      <c r="M81" s="31">
        <v>0.56826410699860896</v>
      </c>
      <c r="N81" s="31">
        <v>0.41770917952147185</v>
      </c>
      <c r="O81" s="31">
        <v>0.42749529352635068</v>
      </c>
      <c r="P81" s="31">
        <v>0.51320103612217716</v>
      </c>
      <c r="Q81" s="31">
        <v>0.46892121364524642</v>
      </c>
      <c r="R81" s="31">
        <v>0.46725260899090931</v>
      </c>
      <c r="S81" s="31">
        <v>0.51881949113259085</v>
      </c>
      <c r="T81" s="31">
        <v>0.46241769464335747</v>
      </c>
      <c r="U81" s="31">
        <v>0.37377242470210187</v>
      </c>
      <c r="V81" s="31">
        <v>0.56064216990251614</v>
      </c>
      <c r="W81" s="31">
        <v>0.41536923940135273</v>
      </c>
      <c r="X81" s="31">
        <v>0.42509904185087116</v>
      </c>
      <c r="Y81" s="31">
        <v>0.51294628114862273</v>
      </c>
      <c r="Z81" s="31">
        <v>0.46375421792260213</v>
      </c>
      <c r="AA81" s="31">
        <v>0.46462860413663271</v>
      </c>
    </row>
    <row r="82" spans="1:27" s="27" customFormat="1" x14ac:dyDescent="0.25">
      <c r="A82" s="28" t="s">
        <v>135</v>
      </c>
      <c r="B82" s="28" t="s">
        <v>70</v>
      </c>
      <c r="C82" s="31">
        <v>0.35766440898521007</v>
      </c>
      <c r="D82" s="31">
        <v>0.43055630974563353</v>
      </c>
      <c r="E82" s="31">
        <v>0.42769003127023397</v>
      </c>
      <c r="F82" s="31">
        <v>0.43146752253479687</v>
      </c>
      <c r="G82" s="31">
        <v>0.45755699984955922</v>
      </c>
      <c r="H82" s="31">
        <v>0.44921248889747611</v>
      </c>
      <c r="I82" s="31">
        <v>0.38199451771627202</v>
      </c>
      <c r="J82" s="31">
        <v>0.40680233833701102</v>
      </c>
      <c r="K82" s="31">
        <v>0.4039626872074531</v>
      </c>
      <c r="L82" s="31">
        <v>0.38922705750870862</v>
      </c>
      <c r="M82" s="31">
        <v>0.41810223753734049</v>
      </c>
      <c r="N82" s="31">
        <v>0.38415333371246263</v>
      </c>
      <c r="O82" s="31">
        <v>0.3897921633554115</v>
      </c>
      <c r="P82" s="31">
        <v>0.41027937260007741</v>
      </c>
      <c r="Q82" s="31">
        <v>0.40314496812798511</v>
      </c>
      <c r="R82" s="31">
        <v>0.42640218749829206</v>
      </c>
      <c r="S82" s="31">
        <v>0.37862594940734812</v>
      </c>
      <c r="T82" s="31">
        <v>0.36824993009887846</v>
      </c>
      <c r="U82" s="31">
        <v>0.34194877859340667</v>
      </c>
      <c r="V82" s="31">
        <v>0.34262620740883415</v>
      </c>
      <c r="W82" s="31">
        <v>0.35019798234082955</v>
      </c>
      <c r="X82" s="31">
        <v>0.34999112615198652</v>
      </c>
      <c r="Y82" s="31">
        <v>0.35728042201855925</v>
      </c>
      <c r="Z82" s="31">
        <v>0.3756088902928178</v>
      </c>
      <c r="AA82" s="31">
        <v>0.41583525348215006</v>
      </c>
    </row>
    <row r="83" spans="1:27" s="27" customFormat="1" x14ac:dyDescent="0.25">
      <c r="A83" s="28" t="s">
        <v>135</v>
      </c>
      <c r="B83" s="28" t="s">
        <v>69</v>
      </c>
      <c r="C83" s="31" t="s">
        <v>166</v>
      </c>
      <c r="D83" s="31" t="s">
        <v>166</v>
      </c>
      <c r="E83" s="31" t="s">
        <v>166</v>
      </c>
      <c r="F83" s="31" t="s">
        <v>166</v>
      </c>
      <c r="G83" s="31" t="s">
        <v>166</v>
      </c>
      <c r="H83" s="31" t="s">
        <v>166</v>
      </c>
      <c r="I83" s="31" t="s">
        <v>166</v>
      </c>
      <c r="J83" s="31" t="s">
        <v>166</v>
      </c>
      <c r="K83" s="31" t="s">
        <v>166</v>
      </c>
      <c r="L83" s="31" t="s">
        <v>166</v>
      </c>
      <c r="M83" s="31" t="s">
        <v>166</v>
      </c>
      <c r="N83" s="31" t="s">
        <v>166</v>
      </c>
      <c r="O83" s="31" t="s">
        <v>166</v>
      </c>
      <c r="P83" s="31" t="s">
        <v>166</v>
      </c>
      <c r="Q83" s="31" t="s">
        <v>166</v>
      </c>
      <c r="R83" s="31" t="s">
        <v>166</v>
      </c>
      <c r="S83" s="31" t="s">
        <v>166</v>
      </c>
      <c r="T83" s="31" t="s">
        <v>166</v>
      </c>
      <c r="U83" s="31">
        <v>0.22694115677321156</v>
      </c>
      <c r="V83" s="31">
        <v>0.22463649923896503</v>
      </c>
      <c r="W83" s="31">
        <v>0.22531891933028919</v>
      </c>
      <c r="X83" s="31">
        <v>0.22701257990867582</v>
      </c>
      <c r="Y83" s="31">
        <v>0.20618173515981733</v>
      </c>
      <c r="Z83" s="31">
        <v>0.22130939117199394</v>
      </c>
      <c r="AA83" s="31">
        <v>0.21467299847792995</v>
      </c>
    </row>
    <row r="84" spans="1:27" s="27" customFormat="1" x14ac:dyDescent="0.25">
      <c r="A84" s="28" t="s">
        <v>135</v>
      </c>
      <c r="B84" s="28" t="s">
        <v>36</v>
      </c>
      <c r="C84" s="31" t="s">
        <v>166</v>
      </c>
      <c r="D84" s="31" t="s">
        <v>166</v>
      </c>
      <c r="E84" s="31" t="s">
        <v>166</v>
      </c>
      <c r="F84" s="31" t="s">
        <v>166</v>
      </c>
      <c r="G84" s="31" t="s">
        <v>166</v>
      </c>
      <c r="H84" s="31" t="s">
        <v>166</v>
      </c>
      <c r="I84" s="31" t="s">
        <v>166</v>
      </c>
      <c r="J84" s="31" t="s">
        <v>166</v>
      </c>
      <c r="K84" s="31" t="s">
        <v>166</v>
      </c>
      <c r="L84" s="31" t="s">
        <v>166</v>
      </c>
      <c r="M84" s="31" t="s">
        <v>166</v>
      </c>
      <c r="N84" s="31" t="s">
        <v>166</v>
      </c>
      <c r="O84" s="31" t="s">
        <v>166</v>
      </c>
      <c r="P84" s="31" t="s">
        <v>166</v>
      </c>
      <c r="Q84" s="31" t="s">
        <v>166</v>
      </c>
      <c r="R84" s="31" t="s">
        <v>166</v>
      </c>
      <c r="S84" s="31" t="s">
        <v>166</v>
      </c>
      <c r="T84" s="31" t="s">
        <v>166</v>
      </c>
      <c r="U84" s="31" t="s">
        <v>166</v>
      </c>
      <c r="V84" s="31" t="s">
        <v>166</v>
      </c>
      <c r="W84" s="31" t="s">
        <v>166</v>
      </c>
      <c r="X84" s="31" t="s">
        <v>166</v>
      </c>
      <c r="Y84" s="31" t="s">
        <v>166</v>
      </c>
      <c r="Z84" s="31" t="s">
        <v>166</v>
      </c>
      <c r="AA84" s="31" t="s">
        <v>166</v>
      </c>
    </row>
    <row r="85" spans="1:27" s="27" customFormat="1" x14ac:dyDescent="0.25">
      <c r="A85" s="28" t="s">
        <v>135</v>
      </c>
      <c r="B85" s="28" t="s">
        <v>74</v>
      </c>
      <c r="C85" s="31" t="s">
        <v>166</v>
      </c>
      <c r="D85" s="31" t="s">
        <v>166</v>
      </c>
      <c r="E85" s="31" t="s">
        <v>166</v>
      </c>
      <c r="F85" s="31" t="s">
        <v>166</v>
      </c>
      <c r="G85" s="31" t="s">
        <v>166</v>
      </c>
      <c r="H85" s="31" t="s">
        <v>166</v>
      </c>
      <c r="I85" s="31" t="s">
        <v>166</v>
      </c>
      <c r="J85" s="31" t="s">
        <v>166</v>
      </c>
      <c r="K85" s="31" t="s">
        <v>166</v>
      </c>
      <c r="L85" s="31">
        <v>0.25014538380794199</v>
      </c>
      <c r="M85" s="31">
        <v>0.26483806708705271</v>
      </c>
      <c r="N85" s="31">
        <v>0.2404752984017999</v>
      </c>
      <c r="O85" s="31">
        <v>0.22430043487577103</v>
      </c>
      <c r="P85" s="31">
        <v>0.21233472860228947</v>
      </c>
      <c r="Q85" s="31">
        <v>0.2403636067578501</v>
      </c>
      <c r="R85" s="31">
        <v>0.24375458371045566</v>
      </c>
      <c r="S85" s="31">
        <v>0.22912516990194606</v>
      </c>
      <c r="T85" s="31">
        <v>0.24031119502490653</v>
      </c>
      <c r="U85" s="31">
        <v>0.24436035564921474</v>
      </c>
      <c r="V85" s="31">
        <v>0.16044896745031298</v>
      </c>
      <c r="W85" s="31">
        <v>0.21943247071375566</v>
      </c>
      <c r="X85" s="31">
        <v>0.21291224545115647</v>
      </c>
      <c r="Y85" s="31">
        <v>0.17352518157949273</v>
      </c>
      <c r="Z85" s="31">
        <v>0.19210088574007705</v>
      </c>
      <c r="AA85" s="31">
        <v>0.21345400118483104</v>
      </c>
    </row>
    <row r="86" spans="1:27" s="27" customFormat="1" x14ac:dyDescent="0.25">
      <c r="A86" s="28" t="s">
        <v>135</v>
      </c>
      <c r="B86" s="28" t="s">
        <v>56</v>
      </c>
      <c r="C86" s="31">
        <v>3.071230593607306E-3</v>
      </c>
      <c r="D86" s="31">
        <v>5.3470154309458121E-3</v>
      </c>
      <c r="E86" s="31">
        <v>3.2097914072229138E-2</v>
      </c>
      <c r="F86" s="31">
        <v>2.3962872471444123E-2</v>
      </c>
      <c r="G86" s="31">
        <v>8.290188734199044E-3</v>
      </c>
      <c r="H86" s="31">
        <v>4.2008940806534346E-3</v>
      </c>
      <c r="I86" s="31">
        <v>2.2342723450427234E-3</v>
      </c>
      <c r="J86" s="31">
        <v>6.0720473566893737E-2</v>
      </c>
      <c r="K86" s="31">
        <v>5.2800794534053563E-2</v>
      </c>
      <c r="L86" s="31">
        <v>6.8117718997485602E-2</v>
      </c>
      <c r="M86" s="31">
        <v>7.1025544859018921E-2</v>
      </c>
      <c r="N86" s="31">
        <v>6.7773060612982952E-2</v>
      </c>
      <c r="O86" s="31">
        <v>6.4230920212024423E-2</v>
      </c>
      <c r="P86" s="31">
        <v>5.9393305413247936E-2</v>
      </c>
      <c r="Q86" s="31">
        <v>6.6598173791314261E-2</v>
      </c>
      <c r="R86" s="31">
        <v>6.5443097506013723E-2</v>
      </c>
      <c r="S86" s="31">
        <v>6.627305144897995E-2</v>
      </c>
      <c r="T86" s="31">
        <v>6.2818534727438771E-2</v>
      </c>
      <c r="U86" s="31">
        <v>6.6838038548267933E-2</v>
      </c>
      <c r="V86" s="31">
        <v>5.1972154984710611E-2</v>
      </c>
      <c r="W86" s="31">
        <v>6.4767569678877326E-2</v>
      </c>
      <c r="X86" s="31">
        <v>5.9571406996784107E-2</v>
      </c>
      <c r="Y86" s="31">
        <v>5.4345599473802429E-2</v>
      </c>
      <c r="Z86" s="31">
        <v>5.5715112682986755E-2</v>
      </c>
      <c r="AA86" s="31">
        <v>5.9600892335653716E-2</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32">
        <v>8.5111102239432107E-2</v>
      </c>
      <c r="D92" s="32">
        <v>5.1530306036190208E-2</v>
      </c>
      <c r="E92" s="32">
        <v>5.2499163992732786E-2</v>
      </c>
      <c r="F92" s="32">
        <v>5.7718688530045435E-2</v>
      </c>
      <c r="G92" s="32">
        <v>6.3896877912718447E-2</v>
      </c>
      <c r="H92" s="32">
        <v>0.14247294924021175</v>
      </c>
      <c r="I92" s="32">
        <v>0.14383230961134069</v>
      </c>
      <c r="J92" s="32">
        <v>0.13635100921288057</v>
      </c>
      <c r="K92" s="32">
        <v>0.13621347195387262</v>
      </c>
      <c r="L92" s="32">
        <v>0.13975349843228557</v>
      </c>
      <c r="M92" s="32">
        <v>0.13908473899530607</v>
      </c>
      <c r="N92" s="32">
        <v>0.1449275121793398</v>
      </c>
      <c r="O92" s="32">
        <v>0.13996435305807756</v>
      </c>
      <c r="P92" s="32">
        <v>0.13453123669804629</v>
      </c>
      <c r="Q92" s="32">
        <v>0.14453407825395884</v>
      </c>
      <c r="R92" s="32">
        <v>0.14643767185058673</v>
      </c>
      <c r="S92" s="32">
        <v>0.13933318473790265</v>
      </c>
      <c r="T92" s="32">
        <v>0.14223227845384331</v>
      </c>
      <c r="U92" s="32">
        <v>0.14664266408653515</v>
      </c>
      <c r="V92" s="32">
        <v>0.14225929747447147</v>
      </c>
      <c r="W92" s="32">
        <v>0.1475133598504971</v>
      </c>
      <c r="X92" s="32">
        <v>0.14961161514365792</v>
      </c>
      <c r="Y92" s="32">
        <v>0.14084911606020614</v>
      </c>
      <c r="Z92" s="32">
        <v>0.14588402147918197</v>
      </c>
      <c r="AA92" s="32">
        <v>0.14834841728982107</v>
      </c>
    </row>
    <row r="93" spans="1:27" collapsed="1" x14ac:dyDescent="0.25">
      <c r="A93" s="28" t="s">
        <v>40</v>
      </c>
      <c r="B93" s="28" t="s">
        <v>122</v>
      </c>
      <c r="C93" s="32">
        <v>7.2423020994266474E-3</v>
      </c>
      <c r="D93" s="32">
        <v>5.0380131063961171E-2</v>
      </c>
      <c r="E93" s="32">
        <v>7.201421601950081E-2</v>
      </c>
      <c r="F93" s="32">
        <v>9.3655086957431549E-2</v>
      </c>
      <c r="G93" s="32">
        <v>9.4272262063548495E-2</v>
      </c>
      <c r="H93" s="32">
        <v>0.15063655435711543</v>
      </c>
      <c r="I93" s="32">
        <v>0.16707957842727961</v>
      </c>
      <c r="J93" s="32">
        <v>0.16457181827764836</v>
      </c>
      <c r="K93" s="32">
        <v>0.20524839764232108</v>
      </c>
      <c r="L93" s="32">
        <v>0.23475088769709124</v>
      </c>
      <c r="M93" s="32">
        <v>0.26383138509771537</v>
      </c>
      <c r="N93" s="32">
        <v>0.26261901618502403</v>
      </c>
      <c r="O93" s="32">
        <v>0.25315715337173661</v>
      </c>
      <c r="P93" s="32">
        <v>0.2412983038660729</v>
      </c>
      <c r="Q93" s="32">
        <v>0.2823900832206136</v>
      </c>
      <c r="R93" s="32">
        <v>0.28183559880740511</v>
      </c>
      <c r="S93" s="32">
        <v>0.28885844024025847</v>
      </c>
      <c r="T93" s="32">
        <v>0.28810461454822889</v>
      </c>
      <c r="U93" s="32">
        <v>0.29932147064190767</v>
      </c>
      <c r="V93" s="32">
        <v>0.27355902901980667</v>
      </c>
      <c r="W93" s="32">
        <v>0.30349323768692998</v>
      </c>
      <c r="X93" s="32">
        <v>0.29804313673370875</v>
      </c>
      <c r="Y93" s="32">
        <v>0.25582186474536034</v>
      </c>
      <c r="Z93" s="32">
        <v>0.28477352008960333</v>
      </c>
      <c r="AA93" s="32">
        <v>0.28532707443133204</v>
      </c>
    </row>
    <row r="94" spans="1:27" x14ac:dyDescent="0.25">
      <c r="A94" s="28" t="s">
        <v>40</v>
      </c>
      <c r="B94" s="28" t="s">
        <v>76</v>
      </c>
      <c r="C94" s="32">
        <v>6.7749838353613173E-2</v>
      </c>
      <c r="D94" s="32">
        <v>6.7186472985996074E-2</v>
      </c>
      <c r="E94" s="32">
        <v>7.4242886837099911E-2</v>
      </c>
      <c r="F94" s="32">
        <v>8.4362557095731816E-2</v>
      </c>
      <c r="G94" s="32">
        <v>0.10071415264178668</v>
      </c>
      <c r="H94" s="32">
        <v>9.3818351024736277E-2</v>
      </c>
      <c r="I94" s="32">
        <v>9.071225961727214E-2</v>
      </c>
      <c r="J94" s="32">
        <v>8.7718274559026269E-2</v>
      </c>
      <c r="K94" s="32">
        <v>8.2972822494919191E-2</v>
      </c>
      <c r="L94" s="32">
        <v>8.2056902345279209E-2</v>
      </c>
      <c r="M94" s="32">
        <v>7.9456007013370716E-2</v>
      </c>
      <c r="N94" s="32">
        <v>8.0093245375610189E-2</v>
      </c>
      <c r="O94" s="32">
        <v>7.9813947741455657E-2</v>
      </c>
      <c r="P94" s="32">
        <v>7.6442242110398906E-2</v>
      </c>
      <c r="Q94" s="32">
        <v>8.0469932359727006E-2</v>
      </c>
      <c r="R94" s="32">
        <v>7.9231840083922811E-2</v>
      </c>
      <c r="S94" s="32">
        <v>7.759385953175299E-2</v>
      </c>
      <c r="T94" s="32">
        <v>7.7030197199839182E-2</v>
      </c>
      <c r="U94" s="32">
        <v>7.7029326954698329E-2</v>
      </c>
      <c r="V94" s="32">
        <v>7.4350105438554789E-2</v>
      </c>
      <c r="W94" s="32">
        <v>7.5972740224768673E-2</v>
      </c>
      <c r="X94" s="32">
        <v>7.4593491137484702E-2</v>
      </c>
      <c r="Y94" s="32">
        <v>7.090932780441038E-2</v>
      </c>
      <c r="Z94" s="32">
        <v>7.1897213972071522E-2</v>
      </c>
      <c r="AA94" s="32">
        <v>7.2538233802070612E-2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32" t="s">
        <v>166</v>
      </c>
      <c r="D97" s="32" t="s">
        <v>166</v>
      </c>
      <c r="E97" s="32" t="s">
        <v>166</v>
      </c>
      <c r="F97" s="32" t="s">
        <v>166</v>
      </c>
      <c r="G97" s="32" t="s">
        <v>166</v>
      </c>
      <c r="H97" s="32">
        <v>0.15546777474869075</v>
      </c>
      <c r="I97" s="32">
        <v>0.15535914783259563</v>
      </c>
      <c r="J97" s="32">
        <v>0.14946356390064408</v>
      </c>
      <c r="K97" s="32">
        <v>0.1491261542611223</v>
      </c>
      <c r="L97" s="32">
        <v>0.15518979567029004</v>
      </c>
      <c r="M97" s="32">
        <v>0.15213471880627255</v>
      </c>
      <c r="N97" s="32">
        <v>0.15406845149699186</v>
      </c>
      <c r="O97" s="32">
        <v>0.14954965093694528</v>
      </c>
      <c r="P97" s="32">
        <v>0.14508688419975174</v>
      </c>
      <c r="Q97" s="32">
        <v>0.1575957240997444</v>
      </c>
      <c r="R97" s="32">
        <v>0.15694846621513897</v>
      </c>
      <c r="S97" s="32">
        <v>0.15293232597314735</v>
      </c>
      <c r="T97" s="32">
        <v>0.15298453165827938</v>
      </c>
      <c r="U97" s="32">
        <v>0.15841569945251585</v>
      </c>
      <c r="V97" s="32">
        <v>0.15343871798565525</v>
      </c>
      <c r="W97" s="32">
        <v>0.15613614842448378</v>
      </c>
      <c r="X97" s="32">
        <v>0.15336475629255383</v>
      </c>
      <c r="Y97" s="32">
        <v>0.14786367198772724</v>
      </c>
      <c r="Z97" s="32">
        <v>0.15528153940601575</v>
      </c>
      <c r="AA97" s="32">
        <v>0.15668927376344169</v>
      </c>
    </row>
    <row r="98" spans="1:27" x14ac:dyDescent="0.25">
      <c r="A98" s="28" t="s">
        <v>131</v>
      </c>
      <c r="B98" s="28" t="s">
        <v>122</v>
      </c>
      <c r="C98" s="32">
        <v>5.4198070640356592E-3</v>
      </c>
      <c r="D98" s="32">
        <v>5.2576219150902222E-2</v>
      </c>
      <c r="E98" s="32">
        <v>6.4279942378777988E-2</v>
      </c>
      <c r="F98" s="32">
        <v>9.6704436796521506E-2</v>
      </c>
      <c r="G98" s="32">
        <v>9.122441621357634E-2</v>
      </c>
      <c r="H98" s="32">
        <v>0.15444432089931562</v>
      </c>
      <c r="I98" s="32">
        <v>0.17194360652025162</v>
      </c>
      <c r="J98" s="32">
        <v>0.17122290934247517</v>
      </c>
      <c r="K98" s="32">
        <v>0.2141143421928933</v>
      </c>
      <c r="L98" s="32">
        <v>0.24252299276281272</v>
      </c>
      <c r="M98" s="32">
        <v>0.27011554562312562</v>
      </c>
      <c r="N98" s="32">
        <v>0.26552221047832147</v>
      </c>
      <c r="O98" s="32">
        <v>0.25546596717049486</v>
      </c>
      <c r="P98" s="32">
        <v>0.2451405856940454</v>
      </c>
      <c r="Q98" s="32">
        <v>0.2867778760137038</v>
      </c>
      <c r="R98" s="32">
        <v>0.28230947788751493</v>
      </c>
      <c r="S98" s="32">
        <v>0.29617041955142476</v>
      </c>
      <c r="T98" s="32">
        <v>0.28813134042216942</v>
      </c>
      <c r="U98" s="32">
        <v>0.29894089755272263</v>
      </c>
      <c r="V98" s="32">
        <v>0.27630737202921263</v>
      </c>
      <c r="W98" s="32">
        <v>0.289941848615072</v>
      </c>
      <c r="X98" s="32">
        <v>0.28302353227188887</v>
      </c>
      <c r="Y98" s="32">
        <v>0.2438125850601382</v>
      </c>
      <c r="Z98" s="32">
        <v>0.27783568357244393</v>
      </c>
      <c r="AA98" s="32">
        <v>0.27336763776184603</v>
      </c>
    </row>
    <row r="99" spans="1:27" x14ac:dyDescent="0.25">
      <c r="A99" s="28" t="s">
        <v>131</v>
      </c>
      <c r="B99" s="28" t="s">
        <v>76</v>
      </c>
      <c r="C99" s="32">
        <v>3.4320553752993081E-2</v>
      </c>
      <c r="D99" s="32">
        <v>5.0161296003387708E-2</v>
      </c>
      <c r="E99" s="32">
        <v>4.785737413224956E-2</v>
      </c>
      <c r="F99" s="32">
        <v>7.2424530620946309E-2</v>
      </c>
      <c r="G99" s="32">
        <v>0.10121013357161257</v>
      </c>
      <c r="H99" s="32">
        <v>9.2852840918014004E-2</v>
      </c>
      <c r="I99" s="32">
        <v>9.0385173859398774E-2</v>
      </c>
      <c r="J99" s="32">
        <v>8.6606503369965129E-2</v>
      </c>
      <c r="K99" s="32">
        <v>8.2017187457469665E-2</v>
      </c>
      <c r="L99" s="32">
        <v>8.223295052504194E-2</v>
      </c>
      <c r="M99" s="32">
        <v>8.0325836957791094E-2</v>
      </c>
      <c r="N99" s="32">
        <v>8.1084423106293338E-2</v>
      </c>
      <c r="O99" s="32">
        <v>8.236900432503555E-2</v>
      </c>
      <c r="P99" s="32">
        <v>7.9427064665406624E-2</v>
      </c>
      <c r="Q99" s="32">
        <v>8.2276540841803372E-2</v>
      </c>
      <c r="R99" s="32">
        <v>8.0403152744637607E-2</v>
      </c>
      <c r="S99" s="32">
        <v>7.9643656931820392E-2</v>
      </c>
      <c r="T99" s="32">
        <v>7.9152508924723169E-2</v>
      </c>
      <c r="U99" s="32">
        <v>7.9528988924754684E-2</v>
      </c>
      <c r="V99" s="32">
        <v>7.8395875892182054E-2</v>
      </c>
      <c r="W99" s="32">
        <v>7.8173763114946587E-2</v>
      </c>
      <c r="X99" s="32">
        <v>7.7961799730894871E-2</v>
      </c>
      <c r="Y99" s="32">
        <v>7.4832795649694486E-2</v>
      </c>
      <c r="Z99" s="32">
        <v>7.6408909916232462E-2</v>
      </c>
      <c r="AA99" s="32">
        <v>7.5732870143236736E-2</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32">
        <v>5.5365152090847365E-2</v>
      </c>
      <c r="D102" s="32">
        <v>6.1527585506558215E-2</v>
      </c>
      <c r="E102" s="32">
        <v>0.1004296590106185</v>
      </c>
      <c r="F102" s="32">
        <v>0.11930831940037169</v>
      </c>
      <c r="G102" s="32">
        <v>0.13615782413402755</v>
      </c>
      <c r="H102" s="32">
        <v>0.15321192252632659</v>
      </c>
      <c r="I102" s="32">
        <v>0.15608717387395984</v>
      </c>
      <c r="J102" s="32">
        <v>0.13993281364710636</v>
      </c>
      <c r="K102" s="32">
        <v>0.14112308999776496</v>
      </c>
      <c r="L102" s="32">
        <v>0.14607629493801474</v>
      </c>
      <c r="M102" s="32">
        <v>0.15023682593031062</v>
      </c>
      <c r="N102" s="32">
        <v>0.15554142046640976</v>
      </c>
      <c r="O102" s="32">
        <v>0.14942732308718923</v>
      </c>
      <c r="P102" s="32">
        <v>0.14493327394746061</v>
      </c>
      <c r="Q102" s="32">
        <v>0.14845553181598367</v>
      </c>
      <c r="R102" s="32">
        <v>0.15164470766215521</v>
      </c>
      <c r="S102" s="32">
        <v>0.13990951728350151</v>
      </c>
      <c r="T102" s="32">
        <v>0.14748810370814433</v>
      </c>
      <c r="U102" s="32">
        <v>0.15000474244271084</v>
      </c>
      <c r="V102" s="32">
        <v>0.1540649717856562</v>
      </c>
      <c r="W102" s="32">
        <v>0.15699139214554322</v>
      </c>
      <c r="X102" s="32">
        <v>0.15708796598948932</v>
      </c>
      <c r="Y102" s="32">
        <v>0.14694800682285059</v>
      </c>
      <c r="Z102" s="32">
        <v>0.15029429246574921</v>
      </c>
      <c r="AA102" s="32">
        <v>0.15053225574137871</v>
      </c>
    </row>
    <row r="103" spans="1:27" x14ac:dyDescent="0.25">
      <c r="A103" s="28" t="s">
        <v>132</v>
      </c>
      <c r="B103" s="28" t="s">
        <v>122</v>
      </c>
      <c r="C103" s="32">
        <v>1.0366579302954058E-2</v>
      </c>
      <c r="D103" s="32">
        <v>4.6615408629205109E-2</v>
      </c>
      <c r="E103" s="32">
        <v>8.5272970832168477E-2</v>
      </c>
      <c r="F103" s="32">
        <v>8.8425530430303642E-2</v>
      </c>
      <c r="G103" s="32">
        <v>0.11218325543317817</v>
      </c>
      <c r="H103" s="32">
        <v>0.12825359504723899</v>
      </c>
      <c r="I103" s="32">
        <v>0.13848592030232845</v>
      </c>
      <c r="J103" s="32">
        <v>0.12547455694020179</v>
      </c>
      <c r="K103" s="32">
        <v>0.11694707818209127</v>
      </c>
      <c r="L103" s="32">
        <v>0.14472935673802839</v>
      </c>
      <c r="M103" s="32">
        <v>0.21192136268456052</v>
      </c>
      <c r="N103" s="32">
        <v>0.22353087997482429</v>
      </c>
      <c r="O103" s="32">
        <v>0.20916315037525679</v>
      </c>
      <c r="P103" s="32">
        <v>0.18863673480778276</v>
      </c>
      <c r="Q103" s="32">
        <v>0.21344384755738899</v>
      </c>
      <c r="R103" s="32">
        <v>0.25061750511500097</v>
      </c>
      <c r="S103" s="32">
        <v>0.23933302159810041</v>
      </c>
      <c r="T103" s="32">
        <v>0.25555306657817201</v>
      </c>
      <c r="U103" s="32">
        <v>0.26762863924531449</v>
      </c>
      <c r="V103" s="32">
        <v>0.27911720508846793</v>
      </c>
      <c r="W103" s="32">
        <v>0.32148800438231195</v>
      </c>
      <c r="X103" s="32">
        <v>0.31840012701372694</v>
      </c>
      <c r="Y103" s="32">
        <v>0.26791988170813186</v>
      </c>
      <c r="Z103" s="32">
        <v>0.29513119961347811</v>
      </c>
      <c r="AA103" s="32">
        <v>0.28603209001085211</v>
      </c>
    </row>
    <row r="104" spans="1:27" x14ac:dyDescent="0.25">
      <c r="A104" s="28" t="s">
        <v>132</v>
      </c>
      <c r="B104" s="28" t="s">
        <v>76</v>
      </c>
      <c r="C104" s="32">
        <v>7.2383771032291835E-2</v>
      </c>
      <c r="D104" s="32">
        <v>6.130074026492735E-2</v>
      </c>
      <c r="E104" s="32">
        <v>7.6091486124509139E-2</v>
      </c>
      <c r="F104" s="32">
        <v>8.5966526955757711E-2</v>
      </c>
      <c r="G104" s="32">
        <v>9.5963543036664378E-2</v>
      </c>
      <c r="H104" s="32">
        <v>9.5189965714640321E-2</v>
      </c>
      <c r="I104" s="32">
        <v>9.2945892563528226E-2</v>
      </c>
      <c r="J104" s="32">
        <v>8.9612163157663599E-2</v>
      </c>
      <c r="K104" s="32">
        <v>8.4124511395154047E-2</v>
      </c>
      <c r="L104" s="32">
        <v>8.354903099288466E-2</v>
      </c>
      <c r="M104" s="32">
        <v>8.073677649804388E-2</v>
      </c>
      <c r="N104" s="32">
        <v>8.1469194689217567E-2</v>
      </c>
      <c r="O104" s="32">
        <v>8.2747099412305652E-2</v>
      </c>
      <c r="P104" s="32">
        <v>8.1658019254121805E-2</v>
      </c>
      <c r="Q104" s="32">
        <v>8.1148069045381868E-2</v>
      </c>
      <c r="R104" s="32">
        <v>8.019040557726638E-2</v>
      </c>
      <c r="S104" s="32">
        <v>7.7107165004252895E-2</v>
      </c>
      <c r="T104" s="32">
        <v>7.8359364223324596E-2</v>
      </c>
      <c r="U104" s="32">
        <v>7.730654084266958E-2</v>
      </c>
      <c r="V104" s="32">
        <v>7.753413945809548E-2</v>
      </c>
      <c r="W104" s="32">
        <v>7.6338227588996527E-2</v>
      </c>
      <c r="X104" s="32">
        <v>7.7135450083836807E-2</v>
      </c>
      <c r="Y104" s="32">
        <v>7.5094410772171202E-2</v>
      </c>
      <c r="Z104" s="32">
        <v>7.3221110567346148E-2</v>
      </c>
      <c r="AA104" s="32">
        <v>7.4184531994167427E-2</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32">
        <v>0.15578198295489981</v>
      </c>
      <c r="D107" s="32">
        <v>4.9735613839936313E-2</v>
      </c>
      <c r="E107" s="32">
        <v>4.6514100377461044E-2</v>
      </c>
      <c r="F107" s="32">
        <v>5.4528098828391616E-2</v>
      </c>
      <c r="G107" s="32">
        <v>6.2063334636522187E-2</v>
      </c>
      <c r="H107" s="32">
        <v>0.12420739591258338</v>
      </c>
      <c r="I107" s="32">
        <v>0.12498959078110104</v>
      </c>
      <c r="J107" s="32">
        <v>0.12161149333500916</v>
      </c>
      <c r="K107" s="32">
        <v>0.12033946041015038</v>
      </c>
      <c r="L107" s="32">
        <v>0.11789534215399231</v>
      </c>
      <c r="M107" s="32">
        <v>0.1126360158902375</v>
      </c>
      <c r="N107" s="32">
        <v>0.11321097788777713</v>
      </c>
      <c r="O107" s="32">
        <v>0.10859884515168164</v>
      </c>
      <c r="P107" s="32">
        <v>9.9385714624814533E-2</v>
      </c>
      <c r="Q107" s="32">
        <v>0.11925219698700207</v>
      </c>
      <c r="R107" s="32">
        <v>0.12199435909474435</v>
      </c>
      <c r="S107" s="32">
        <v>0.11825018070284135</v>
      </c>
      <c r="T107" s="32">
        <v>0.11723921536417357</v>
      </c>
      <c r="U107" s="32">
        <v>0.12506246600703055</v>
      </c>
      <c r="V107" s="32">
        <v>0.10768536453698618</v>
      </c>
      <c r="W107" s="32">
        <v>0.11977794056022355</v>
      </c>
      <c r="X107" s="32">
        <v>0.13365355462288617</v>
      </c>
      <c r="Y107" s="32">
        <v>0.12196852291946599</v>
      </c>
      <c r="Z107" s="32">
        <v>0.12809669791551417</v>
      </c>
      <c r="AA107" s="32">
        <v>0.13679732391423594</v>
      </c>
    </row>
    <row r="108" spans="1:27" x14ac:dyDescent="0.25">
      <c r="A108" s="28" t="s">
        <v>133</v>
      </c>
      <c r="B108" s="28" t="s">
        <v>122</v>
      </c>
      <c r="C108" s="32" t="s">
        <v>166</v>
      </c>
      <c r="D108" s="32" t="s">
        <v>166</v>
      </c>
      <c r="E108" s="32" t="s">
        <v>166</v>
      </c>
      <c r="F108" s="32" t="s">
        <v>166</v>
      </c>
      <c r="G108" s="32" t="s">
        <v>166</v>
      </c>
      <c r="H108" s="32" t="s">
        <v>166</v>
      </c>
      <c r="I108" s="32" t="s">
        <v>166</v>
      </c>
      <c r="J108" s="32" t="s">
        <v>166</v>
      </c>
      <c r="K108" s="32" t="s">
        <v>166</v>
      </c>
      <c r="L108" s="32" t="s">
        <v>166</v>
      </c>
      <c r="M108" s="32" t="s">
        <v>166</v>
      </c>
      <c r="N108" s="32" t="s">
        <v>166</v>
      </c>
      <c r="O108" s="32">
        <v>0.30469493942232251</v>
      </c>
      <c r="P108" s="32">
        <v>0.29177348413472798</v>
      </c>
      <c r="Q108" s="32">
        <v>0.33037097462079035</v>
      </c>
      <c r="R108" s="32">
        <v>0.33881973180662783</v>
      </c>
      <c r="S108" s="32">
        <v>0.32685814831724341</v>
      </c>
      <c r="T108" s="32">
        <v>0.3325775778606449</v>
      </c>
      <c r="U108" s="32">
        <v>0.34857410911873477</v>
      </c>
      <c r="V108" s="32">
        <v>0.30208880581681574</v>
      </c>
      <c r="W108" s="32">
        <v>0.32718660973402613</v>
      </c>
      <c r="X108" s="32">
        <v>0.31335735941810489</v>
      </c>
      <c r="Y108" s="32">
        <v>0.28040305267521465</v>
      </c>
      <c r="Z108" s="32">
        <v>0.30178591210794631</v>
      </c>
      <c r="AA108" s="32">
        <v>0.3203190853402974</v>
      </c>
    </row>
    <row r="109" spans="1:27" x14ac:dyDescent="0.25">
      <c r="A109" s="28" t="s">
        <v>133</v>
      </c>
      <c r="B109" s="28" t="s">
        <v>76</v>
      </c>
      <c r="C109" s="32">
        <v>8.6085067503465576E-2</v>
      </c>
      <c r="D109" s="32">
        <v>8.5386041022298909E-2</v>
      </c>
      <c r="E109" s="32">
        <v>8.926337034115979E-2</v>
      </c>
      <c r="F109" s="32">
        <v>9.5120985579889683E-2</v>
      </c>
      <c r="G109" s="32">
        <v>0.10996110472823685</v>
      </c>
      <c r="H109" s="32">
        <v>9.9885856796905856E-2</v>
      </c>
      <c r="I109" s="32">
        <v>9.5136348076331714E-2</v>
      </c>
      <c r="J109" s="32">
        <v>8.8491145855533679E-2</v>
      </c>
      <c r="K109" s="32">
        <v>8.4304170068777856E-2</v>
      </c>
      <c r="L109" s="32">
        <v>8.0874014400915295E-2</v>
      </c>
      <c r="M109" s="32">
        <v>7.7566518262358705E-2</v>
      </c>
      <c r="N109" s="32">
        <v>7.7516431694677715E-2</v>
      </c>
      <c r="O109" s="32">
        <v>7.4673116058682376E-2</v>
      </c>
      <c r="P109" s="32">
        <v>6.947292227443258E-2</v>
      </c>
      <c r="Q109" s="32">
        <v>7.808331260697185E-2</v>
      </c>
      <c r="R109" s="32">
        <v>7.7243905057943679E-2</v>
      </c>
      <c r="S109" s="32">
        <v>7.5851604858436533E-2</v>
      </c>
      <c r="T109" s="32">
        <v>7.3791482972450306E-2</v>
      </c>
      <c r="U109" s="32">
        <v>7.4201749055073388E-2</v>
      </c>
      <c r="V109" s="32">
        <v>6.947657703365466E-2</v>
      </c>
      <c r="W109" s="32">
        <v>7.3687153107424158E-2</v>
      </c>
      <c r="X109" s="32">
        <v>6.9892394130664323E-2</v>
      </c>
      <c r="Y109" s="32">
        <v>6.4877376610128129E-2</v>
      </c>
      <c r="Z109" s="32">
        <v>6.8065468983654537E-2</v>
      </c>
      <c r="AA109" s="32">
        <v>6.9403657459378862E-2</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32">
        <v>5.3201812772689837E-2</v>
      </c>
      <c r="D112" s="32">
        <v>5.4272638574554499E-2</v>
      </c>
      <c r="E112" s="32">
        <v>5.9714034914262207E-2</v>
      </c>
      <c r="F112" s="32">
        <v>5.6755470526433448E-2</v>
      </c>
      <c r="G112" s="32">
        <v>5.8415544353244551E-2</v>
      </c>
      <c r="H112" s="32">
        <v>0.12653568759128977</v>
      </c>
      <c r="I112" s="32">
        <v>0.12690083179513265</v>
      </c>
      <c r="J112" s="32">
        <v>0.12831286264516106</v>
      </c>
      <c r="K112" s="32">
        <v>0.12428677797096717</v>
      </c>
      <c r="L112" s="32">
        <v>0.12971952412560811</v>
      </c>
      <c r="M112" s="32">
        <v>0.11920537067889356</v>
      </c>
      <c r="N112" s="32">
        <v>0.1302131903351301</v>
      </c>
      <c r="O112" s="32">
        <v>0.12600594987868641</v>
      </c>
      <c r="P112" s="32">
        <v>0.12030342286056465</v>
      </c>
      <c r="Q112" s="32">
        <v>0.12979243541639029</v>
      </c>
      <c r="R112" s="32">
        <v>0.1337085704409689</v>
      </c>
      <c r="S112" s="32">
        <v>0.1304314436420542</v>
      </c>
      <c r="T112" s="32">
        <v>0.1296058477844261</v>
      </c>
      <c r="U112" s="32">
        <v>0.13100271541417552</v>
      </c>
      <c r="V112" s="32">
        <v>0.1149792576906941</v>
      </c>
      <c r="W112" s="32">
        <v>0.12722739782674947</v>
      </c>
      <c r="X112" s="32">
        <v>0.12311825003259708</v>
      </c>
      <c r="Y112" s="32">
        <v>0.11218785809681309</v>
      </c>
      <c r="Z112" s="32">
        <v>0.11302068427282609</v>
      </c>
      <c r="AA112" s="32">
        <v>0.11943444593923382</v>
      </c>
    </row>
    <row r="113" spans="1:27" x14ac:dyDescent="0.25">
      <c r="A113" s="28" t="s">
        <v>134</v>
      </c>
      <c r="B113" s="28" t="s">
        <v>122</v>
      </c>
      <c r="C113" s="32" t="s">
        <v>166</v>
      </c>
      <c r="D113" s="32" t="s">
        <v>166</v>
      </c>
      <c r="E113" s="32" t="s">
        <v>166</v>
      </c>
      <c r="F113" s="32" t="s">
        <v>166</v>
      </c>
      <c r="G113" s="32" t="s">
        <v>166</v>
      </c>
      <c r="H113" s="32" t="s">
        <v>166</v>
      </c>
      <c r="I113" s="32" t="s">
        <v>166</v>
      </c>
      <c r="J113" s="32" t="s">
        <v>166</v>
      </c>
      <c r="K113" s="32" t="s">
        <v>166</v>
      </c>
      <c r="L113" s="32" t="s">
        <v>166</v>
      </c>
      <c r="M113" s="32" t="s">
        <v>166</v>
      </c>
      <c r="N113" s="32" t="s">
        <v>166</v>
      </c>
      <c r="O113" s="32" t="s">
        <v>166</v>
      </c>
      <c r="P113" s="32" t="s">
        <v>166</v>
      </c>
      <c r="Q113" s="32" t="s">
        <v>166</v>
      </c>
      <c r="R113" s="32" t="s">
        <v>166</v>
      </c>
      <c r="S113" s="32" t="s">
        <v>166</v>
      </c>
      <c r="T113" s="32" t="s">
        <v>166</v>
      </c>
      <c r="U113" s="32" t="s">
        <v>166</v>
      </c>
      <c r="V113" s="32" t="s">
        <v>166</v>
      </c>
      <c r="W113" s="32" t="s">
        <v>166</v>
      </c>
      <c r="X113" s="32" t="s">
        <v>166</v>
      </c>
      <c r="Y113" s="32" t="s">
        <v>166</v>
      </c>
      <c r="Z113" s="32" t="s">
        <v>166</v>
      </c>
      <c r="AA113" s="32" t="s">
        <v>166</v>
      </c>
    </row>
    <row r="114" spans="1:27" x14ac:dyDescent="0.25">
      <c r="A114" s="28" t="s">
        <v>134</v>
      </c>
      <c r="B114" s="28" t="s">
        <v>76</v>
      </c>
      <c r="C114" s="32">
        <v>0.11032603953791793</v>
      </c>
      <c r="D114" s="32">
        <v>0.10430419812283948</v>
      </c>
      <c r="E114" s="32">
        <v>0.11256962400114155</v>
      </c>
      <c r="F114" s="32">
        <v>9.6935116717010619E-2</v>
      </c>
      <c r="G114" s="32">
        <v>0.10222652015374001</v>
      </c>
      <c r="H114" s="32">
        <v>9.3002571177798782E-2</v>
      </c>
      <c r="I114" s="32">
        <v>9.0257658198468635E-2</v>
      </c>
      <c r="J114" s="32">
        <v>8.7440448038969054E-2</v>
      </c>
      <c r="K114" s="32">
        <v>8.320349721232416E-2</v>
      </c>
      <c r="L114" s="32">
        <v>8.1965143605787105E-2</v>
      </c>
      <c r="M114" s="32">
        <v>7.8542557269281818E-2</v>
      </c>
      <c r="N114" s="32">
        <v>8.1998189980905148E-2</v>
      </c>
      <c r="O114" s="32">
        <v>8.161151783853407E-2</v>
      </c>
      <c r="P114" s="32">
        <v>7.7199492647309992E-2</v>
      </c>
      <c r="Q114" s="32">
        <v>8.1033910378114804E-2</v>
      </c>
      <c r="R114" s="32">
        <v>7.9946545713817471E-2</v>
      </c>
      <c r="S114" s="32">
        <v>7.7624920564852817E-2</v>
      </c>
      <c r="T114" s="32">
        <v>7.7893582486511348E-2</v>
      </c>
      <c r="U114" s="32">
        <v>7.6772217920842489E-2</v>
      </c>
      <c r="V114" s="32">
        <v>7.0608643873819987E-2</v>
      </c>
      <c r="W114" s="32">
        <v>7.4840638223424419E-2</v>
      </c>
      <c r="X114" s="32">
        <v>7.2664885599331569E-2</v>
      </c>
      <c r="Y114" s="32">
        <v>6.74487741928535E-2</v>
      </c>
      <c r="Z114" s="32">
        <v>6.5974232574212532E-2</v>
      </c>
      <c r="AA114" s="32">
        <v>6.7219858290235218E-2</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32" t="s">
        <v>166</v>
      </c>
      <c r="D117" s="32" t="s">
        <v>166</v>
      </c>
      <c r="E117" s="32" t="s">
        <v>166</v>
      </c>
      <c r="F117" s="32" t="s">
        <v>166</v>
      </c>
      <c r="G117" s="32" t="s">
        <v>166</v>
      </c>
      <c r="H117" s="32" t="s">
        <v>166</v>
      </c>
      <c r="I117" s="32" t="s">
        <v>166</v>
      </c>
      <c r="J117" s="32" t="s">
        <v>166</v>
      </c>
      <c r="K117" s="32" t="s">
        <v>166</v>
      </c>
      <c r="L117" s="32" t="s">
        <v>166</v>
      </c>
      <c r="M117" s="32" t="s">
        <v>166</v>
      </c>
      <c r="N117" s="32" t="s">
        <v>166</v>
      </c>
      <c r="O117" s="32" t="s">
        <v>166</v>
      </c>
      <c r="P117" s="32" t="s">
        <v>166</v>
      </c>
      <c r="Q117" s="32" t="s">
        <v>166</v>
      </c>
      <c r="R117" s="32" t="s">
        <v>166</v>
      </c>
      <c r="S117" s="32" t="s">
        <v>166</v>
      </c>
      <c r="T117" s="32" t="s">
        <v>166</v>
      </c>
      <c r="U117" s="32" t="s">
        <v>166</v>
      </c>
      <c r="V117" s="32" t="s">
        <v>166</v>
      </c>
      <c r="W117" s="32" t="s">
        <v>166</v>
      </c>
      <c r="X117" s="32" t="s">
        <v>166</v>
      </c>
      <c r="Y117" s="32" t="s">
        <v>166</v>
      </c>
      <c r="Z117" s="32" t="s">
        <v>166</v>
      </c>
      <c r="AA117" s="32" t="s">
        <v>166</v>
      </c>
    </row>
    <row r="118" spans="1:27" x14ac:dyDescent="0.25">
      <c r="A118" s="28" t="s">
        <v>135</v>
      </c>
      <c r="B118" s="28" t="s">
        <v>122</v>
      </c>
      <c r="C118" s="32" t="s">
        <v>166</v>
      </c>
      <c r="D118" s="32" t="s">
        <v>166</v>
      </c>
      <c r="E118" s="32" t="s">
        <v>166</v>
      </c>
      <c r="F118" s="32" t="s">
        <v>166</v>
      </c>
      <c r="G118" s="32" t="s">
        <v>166</v>
      </c>
      <c r="H118" s="32" t="s">
        <v>166</v>
      </c>
      <c r="I118" s="32" t="s">
        <v>166</v>
      </c>
      <c r="J118" s="32" t="s">
        <v>166</v>
      </c>
      <c r="K118" s="32" t="s">
        <v>166</v>
      </c>
      <c r="L118" s="32">
        <v>0.3126816434031402</v>
      </c>
      <c r="M118" s="32">
        <v>0.33275990342526451</v>
      </c>
      <c r="N118" s="32">
        <v>0.30110560161014799</v>
      </c>
      <c r="O118" s="32">
        <v>0.27935405679142905</v>
      </c>
      <c r="P118" s="32">
        <v>0.26542709426344818</v>
      </c>
      <c r="Q118" s="32">
        <v>0.30044719354993316</v>
      </c>
      <c r="R118" s="32">
        <v>0.30531116470527814</v>
      </c>
      <c r="S118" s="32">
        <v>0.28596328221025219</v>
      </c>
      <c r="T118" s="32">
        <v>0.30093007549718331</v>
      </c>
      <c r="U118" s="32">
        <v>0.30502261086625526</v>
      </c>
      <c r="V118" s="32">
        <v>0.20227354673548684</v>
      </c>
      <c r="W118" s="32">
        <v>0.27405364323879966</v>
      </c>
      <c r="X118" s="32">
        <v>0.26576052185810972</v>
      </c>
      <c r="Y118" s="32">
        <v>0.21644378960077837</v>
      </c>
      <c r="Z118" s="32">
        <v>0.23951343750698822</v>
      </c>
      <c r="AA118" s="32">
        <v>0.26679724910142583</v>
      </c>
    </row>
    <row r="119" spans="1:27" x14ac:dyDescent="0.25">
      <c r="A119" s="28" t="s">
        <v>135</v>
      </c>
      <c r="B119" s="28" t="s">
        <v>76</v>
      </c>
      <c r="C119" s="32">
        <v>3.3682557077625574E-3</v>
      </c>
      <c r="D119" s="32">
        <v>6.044795196773956E-3</v>
      </c>
      <c r="E119" s="32">
        <v>3.7518070776255706E-2</v>
      </c>
      <c r="F119" s="32">
        <v>2.7948551455884624E-2</v>
      </c>
      <c r="G119" s="32">
        <v>9.5138870640132361E-3</v>
      </c>
      <c r="H119" s="32">
        <v>4.7071171969910609E-3</v>
      </c>
      <c r="I119" s="32">
        <v>2.3964449116144486E-3</v>
      </c>
      <c r="J119" s="32">
        <v>7.1207167428042409E-2</v>
      </c>
      <c r="K119" s="32">
        <v>6.1893550680664468E-2</v>
      </c>
      <c r="L119" s="32">
        <v>7.9917166183197927E-2</v>
      </c>
      <c r="M119" s="32">
        <v>8.3340951606720906E-2</v>
      </c>
      <c r="N119" s="32">
        <v>7.9513285405566431E-2</v>
      </c>
      <c r="O119" s="32">
        <v>7.5345268676666882E-2</v>
      </c>
      <c r="P119" s="32">
        <v>6.9653243007983631E-2</v>
      </c>
      <c r="Q119" s="32">
        <v>7.8129894898586266E-2</v>
      </c>
      <c r="R119" s="32">
        <v>7.6774083274748953E-2</v>
      </c>
      <c r="S119" s="32">
        <v>7.7752882137528817E-2</v>
      </c>
      <c r="T119" s="32">
        <v>7.3691097148067611E-2</v>
      </c>
      <c r="U119" s="32">
        <v>7.8421901900380148E-2</v>
      </c>
      <c r="V119" s="32">
        <v>6.0934426352308058E-2</v>
      </c>
      <c r="W119" s="32">
        <v>7.5989388909038488E-2</v>
      </c>
      <c r="X119" s="32">
        <v>6.9877658440381643E-2</v>
      </c>
      <c r="Y119" s="32">
        <v>6.3730753851642175E-2</v>
      </c>
      <c r="Z119" s="32">
        <v>6.5343794651658446E-2</v>
      </c>
      <c r="AA119" s="32">
        <v>6.9917327667606458E-2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32">
        <v>0.15634902295596839</v>
      </c>
      <c r="D124" s="32">
        <v>0.16081228513476509</v>
      </c>
      <c r="E124" s="32">
        <v>0.16231615678865974</v>
      </c>
      <c r="F124" s="32">
        <v>0.15904553363299237</v>
      </c>
      <c r="G124" s="32">
        <v>0.15508308492585096</v>
      </c>
      <c r="H124" s="32">
        <v>0.16663924263389304</v>
      </c>
      <c r="I124" s="32">
        <v>0.16663887767428179</v>
      </c>
      <c r="J124" s="32">
        <v>0.15034302841579247</v>
      </c>
      <c r="K124" s="32">
        <v>0.15745306984901933</v>
      </c>
      <c r="L124" s="32">
        <v>0.16388581943037153</v>
      </c>
      <c r="M124" s="32">
        <v>0.1664140671437061</v>
      </c>
      <c r="N124" s="32">
        <v>0.16726070736091905</v>
      </c>
      <c r="O124" s="32">
        <v>0.16338449305790903</v>
      </c>
      <c r="P124" s="32">
        <v>0.15939639872757791</v>
      </c>
      <c r="Q124" s="32">
        <v>0.17104389798946773</v>
      </c>
      <c r="R124" s="32">
        <v>0.17142608470275028</v>
      </c>
      <c r="S124" s="32">
        <v>0.15417923137273665</v>
      </c>
      <c r="T124" s="32">
        <v>0.16252787011538894</v>
      </c>
      <c r="U124" s="32">
        <v>0.16936916277067229</v>
      </c>
      <c r="V124" s="32">
        <v>0.17235057913322782</v>
      </c>
      <c r="W124" s="32">
        <v>0.17282412454898849</v>
      </c>
      <c r="X124" s="32">
        <v>0.16835040659342174</v>
      </c>
      <c r="Y124" s="32">
        <v>0.16315811265466562</v>
      </c>
      <c r="Z124" s="32">
        <v>0.17473896276952142</v>
      </c>
      <c r="AA124" s="32">
        <v>0.17427914556945615</v>
      </c>
    </row>
    <row r="125" spans="1:27" collapsed="1" x14ac:dyDescent="0.25">
      <c r="A125" s="28" t="s">
        <v>40</v>
      </c>
      <c r="B125" s="28" t="s">
        <v>77</v>
      </c>
      <c r="C125" s="32">
        <v>4.8143879384093896E-2</v>
      </c>
      <c r="D125" s="32">
        <v>4.8468945941600325E-2</v>
      </c>
      <c r="E125" s="32">
        <v>4.8512550766415106E-2</v>
      </c>
      <c r="F125" s="32">
        <v>4.7800209172793102E-2</v>
      </c>
      <c r="G125" s="32">
        <v>4.7008805119975162E-2</v>
      </c>
      <c r="H125" s="32">
        <v>4.6138486323723193E-2</v>
      </c>
      <c r="I125" s="32">
        <v>4.5584695325396961E-2</v>
      </c>
      <c r="J125" s="32">
        <v>4.4640929985912618E-2</v>
      </c>
      <c r="K125" s="32">
        <v>4.3868137093950467E-2</v>
      </c>
      <c r="L125" s="32">
        <v>4.3078995261641981E-2</v>
      </c>
      <c r="M125" s="32">
        <v>4.2462958931614905E-2</v>
      </c>
      <c r="N125" s="32">
        <v>4.2287534332448161E-2</v>
      </c>
      <c r="O125" s="32">
        <v>4.2592377906273488E-2</v>
      </c>
      <c r="P125" s="32">
        <v>4.2676597869680588E-2</v>
      </c>
      <c r="Q125" s="32">
        <v>4.2792943875149904E-2</v>
      </c>
      <c r="R125" s="32">
        <v>4.2090435245092893E-2</v>
      </c>
      <c r="S125" s="32">
        <v>4.1622247240600187E-2</v>
      </c>
      <c r="T125" s="32">
        <v>4.1198537811126347E-2</v>
      </c>
      <c r="U125" s="32">
        <v>4.099157188400792E-2</v>
      </c>
      <c r="V125" s="32">
        <v>4.0466902779204283E-2</v>
      </c>
      <c r="W125" s="32">
        <v>4.0217419467913462E-2</v>
      </c>
      <c r="X125" s="32">
        <v>3.9959973231646462E-2</v>
      </c>
      <c r="Y125" s="32">
        <v>3.9849470001453696E-2</v>
      </c>
      <c r="Z125" s="32">
        <v>3.9334460503187424E-2</v>
      </c>
      <c r="AA125" s="32">
        <v>3.8950578602621154E-2</v>
      </c>
    </row>
    <row r="126" spans="1:27" collapsed="1" x14ac:dyDescent="0.25">
      <c r="A126" s="28" t="s">
        <v>40</v>
      </c>
      <c r="B126" s="28" t="s">
        <v>78</v>
      </c>
      <c r="C126" s="32">
        <v>5.6681069090868376E-2</v>
      </c>
      <c r="D126" s="32">
        <v>5.7056356598319959E-2</v>
      </c>
      <c r="E126" s="32">
        <v>5.711855632789143E-2</v>
      </c>
      <c r="F126" s="32">
        <v>5.6254288154810088E-2</v>
      </c>
      <c r="G126" s="32">
        <v>5.5341630348953147E-2</v>
      </c>
      <c r="H126" s="32">
        <v>5.4318536174275497E-2</v>
      </c>
      <c r="I126" s="32">
        <v>5.3642804483114342E-2</v>
      </c>
      <c r="J126" s="32">
        <v>5.2558332193635281E-2</v>
      </c>
      <c r="K126" s="32">
        <v>5.1651663953361342E-2</v>
      </c>
      <c r="L126" s="32">
        <v>5.0719101260048832E-2</v>
      </c>
      <c r="M126" s="32">
        <v>5.0000849105042718E-2</v>
      </c>
      <c r="N126" s="32">
        <v>4.978259538923243E-2</v>
      </c>
      <c r="O126" s="32">
        <v>5.0121362662392505E-2</v>
      </c>
      <c r="P126" s="32">
        <v>5.0242704932292277E-2</v>
      </c>
      <c r="Q126" s="32">
        <v>5.0377091491509568E-2</v>
      </c>
      <c r="R126" s="32">
        <v>4.956215699886949E-2</v>
      </c>
      <c r="S126" s="32">
        <v>4.9001472608917906E-2</v>
      </c>
      <c r="T126" s="32">
        <v>4.8511306468589518E-2</v>
      </c>
      <c r="U126" s="32">
        <v>4.8265461004889466E-2</v>
      </c>
      <c r="V126" s="32">
        <v>4.7626262638835209E-2</v>
      </c>
      <c r="W126" s="32">
        <v>4.7341099750316563E-2</v>
      </c>
      <c r="X126" s="32">
        <v>4.7046677376025185E-2</v>
      </c>
      <c r="Y126" s="32">
        <v>4.6901188014173756E-2</v>
      </c>
      <c r="Z126" s="32">
        <v>4.6315776697889069E-2</v>
      </c>
      <c r="AA126" s="32">
        <v>4.5849212801055951E-2</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32">
        <v>0.1571919891373873</v>
      </c>
      <c r="D129" s="32">
        <v>0.16594075993469964</v>
      </c>
      <c r="E129" s="32">
        <v>0.16167951891832194</v>
      </c>
      <c r="F129" s="32">
        <v>0.16048651661353971</v>
      </c>
      <c r="G129" s="32">
        <v>0.15529232803219489</v>
      </c>
      <c r="H129" s="32">
        <v>0.1716092594156555</v>
      </c>
      <c r="I129" s="32">
        <v>0.16866549719315585</v>
      </c>
      <c r="J129" s="32">
        <v>0.15012356718226511</v>
      </c>
      <c r="K129" s="32">
        <v>0.15364190143619313</v>
      </c>
      <c r="L129" s="32">
        <v>0.16265560258364437</v>
      </c>
      <c r="M129" s="32">
        <v>0.16944866372991366</v>
      </c>
      <c r="N129" s="32">
        <v>0.16473480086338915</v>
      </c>
      <c r="O129" s="32">
        <v>0.16310944744244671</v>
      </c>
      <c r="P129" s="32">
        <v>0.15849936510715398</v>
      </c>
      <c r="Q129" s="32">
        <v>0.17452518597224062</v>
      </c>
      <c r="R129" s="32">
        <v>0.17228591879082275</v>
      </c>
      <c r="S129" s="32">
        <v>0.15333967479704208</v>
      </c>
      <c r="T129" s="32">
        <v>0.15831691233187803</v>
      </c>
      <c r="U129" s="32">
        <v>0.16772426139955052</v>
      </c>
      <c r="V129" s="32">
        <v>0.17483157861768989</v>
      </c>
      <c r="W129" s="32">
        <v>0.17002084634475667</v>
      </c>
      <c r="X129" s="32">
        <v>0.16770045962451141</v>
      </c>
      <c r="Y129" s="32">
        <v>0.16177373362424596</v>
      </c>
      <c r="Z129" s="32">
        <v>0.17771913010780138</v>
      </c>
      <c r="AA129" s="32">
        <v>0.17481341151895843</v>
      </c>
    </row>
    <row r="130" spans="1:27" x14ac:dyDescent="0.25">
      <c r="A130" s="28" t="s">
        <v>131</v>
      </c>
      <c r="B130" s="28" t="s">
        <v>77</v>
      </c>
      <c r="C130" s="32">
        <v>4.7911669528214303E-2</v>
      </c>
      <c r="D130" s="32">
        <v>4.8534270085255245E-2</v>
      </c>
      <c r="E130" s="32">
        <v>4.825627264799516E-2</v>
      </c>
      <c r="F130" s="32">
        <v>4.7544421743212661E-2</v>
      </c>
      <c r="G130" s="32">
        <v>4.687088442253954E-2</v>
      </c>
      <c r="H130" s="32">
        <v>4.6094488650376936E-2</v>
      </c>
      <c r="I130" s="32">
        <v>4.5641948225060243E-2</v>
      </c>
      <c r="J130" s="32">
        <v>4.4750662320892615E-2</v>
      </c>
      <c r="K130" s="32">
        <v>4.3926319663220907E-2</v>
      </c>
      <c r="L130" s="32">
        <v>4.3216769628031497E-2</v>
      </c>
      <c r="M130" s="32">
        <v>4.2624858584596768E-2</v>
      </c>
      <c r="N130" s="32">
        <v>4.2694185625212308E-2</v>
      </c>
      <c r="O130" s="32">
        <v>4.2778036401365169E-2</v>
      </c>
      <c r="P130" s="32">
        <v>4.2709708758661244E-2</v>
      </c>
      <c r="Q130" s="32">
        <v>4.2866231458596263E-2</v>
      </c>
      <c r="R130" s="32">
        <v>4.2119545457553996E-2</v>
      </c>
      <c r="S130" s="32">
        <v>4.1608617128056725E-2</v>
      </c>
      <c r="T130" s="32">
        <v>4.1201989684107959E-2</v>
      </c>
      <c r="U130" s="32">
        <v>4.1032142757266299E-2</v>
      </c>
      <c r="V130" s="32">
        <v>4.0494969319944764E-2</v>
      </c>
      <c r="W130" s="32">
        <v>4.0353164740216121E-2</v>
      </c>
      <c r="X130" s="32">
        <v>4.014724230751212E-2</v>
      </c>
      <c r="Y130" s="32">
        <v>3.9975283542987183E-2</v>
      </c>
      <c r="Z130" s="32">
        <v>3.9519312136387853E-2</v>
      </c>
      <c r="AA130" s="32">
        <v>3.9167120733588613E-2</v>
      </c>
    </row>
    <row r="131" spans="1:27" x14ac:dyDescent="0.25">
      <c r="A131" s="28" t="s">
        <v>131</v>
      </c>
      <c r="B131" s="28" t="s">
        <v>78</v>
      </c>
      <c r="C131" s="32">
        <v>5.6422883280663451E-2</v>
      </c>
      <c r="D131" s="32">
        <v>5.7139423987466131E-2</v>
      </c>
      <c r="E131" s="32">
        <v>5.6805710605198845E-2</v>
      </c>
      <c r="F131" s="32">
        <v>5.5936061537453396E-2</v>
      </c>
      <c r="G131" s="32">
        <v>5.5154790381370632E-2</v>
      </c>
      <c r="H131" s="32">
        <v>5.4273344325988473E-2</v>
      </c>
      <c r="I131" s="32">
        <v>5.3699071515542249E-2</v>
      </c>
      <c r="J131" s="32">
        <v>5.268312390499625E-2</v>
      </c>
      <c r="K131" s="32">
        <v>5.1724355202763944E-2</v>
      </c>
      <c r="L131" s="32">
        <v>5.0879463298495263E-2</v>
      </c>
      <c r="M131" s="32">
        <v>5.0205661713651248E-2</v>
      </c>
      <c r="N131" s="32">
        <v>5.0271409375447051E-2</v>
      </c>
      <c r="O131" s="32">
        <v>5.0349134730757403E-2</v>
      </c>
      <c r="P131" s="32">
        <v>5.0269754845411671E-2</v>
      </c>
      <c r="Q131" s="32">
        <v>5.048084686284883E-2</v>
      </c>
      <c r="R131" s="32">
        <v>4.9592347139422885E-2</v>
      </c>
      <c r="S131" s="32">
        <v>4.9003233697504867E-2</v>
      </c>
      <c r="T131" s="32">
        <v>4.8489255952149674E-2</v>
      </c>
      <c r="U131" s="32">
        <v>4.8323891838625892E-2</v>
      </c>
      <c r="V131" s="32">
        <v>4.767830534287372E-2</v>
      </c>
      <c r="W131" s="32">
        <v>4.749707725828195E-2</v>
      </c>
      <c r="X131" s="32">
        <v>4.7234383423051113E-2</v>
      </c>
      <c r="Y131" s="32">
        <v>4.7032028144309151E-2</v>
      </c>
      <c r="Z131" s="32">
        <v>4.6550986828168148E-2</v>
      </c>
      <c r="AA131" s="32">
        <v>4.6104426905739508E-2</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32">
        <v>0.15974639416649489</v>
      </c>
      <c r="D134" s="32">
        <v>0.17017620691556459</v>
      </c>
      <c r="E134" s="32">
        <v>0.16973299227284067</v>
      </c>
      <c r="F134" s="32">
        <v>0.16380108705623142</v>
      </c>
      <c r="G134" s="32">
        <v>0.16636629805752082</v>
      </c>
      <c r="H134" s="32">
        <v>0.17780079331133758</v>
      </c>
      <c r="I134" s="32">
        <v>0.17832840857318411</v>
      </c>
      <c r="J134" s="32">
        <v>0.15026086312488396</v>
      </c>
      <c r="K134" s="32">
        <v>0.16305641476554891</v>
      </c>
      <c r="L134" s="32">
        <v>0.1689151836396402</v>
      </c>
      <c r="M134" s="32">
        <v>0.17737807388137891</v>
      </c>
      <c r="N134" s="32">
        <v>0.17546549137010295</v>
      </c>
      <c r="O134" s="32">
        <v>0.16923008620655414</v>
      </c>
      <c r="P134" s="32">
        <v>0.17187382381478405</v>
      </c>
      <c r="Q134" s="32">
        <v>0.18272753991335058</v>
      </c>
      <c r="R134" s="32">
        <v>0.1834919736366292</v>
      </c>
      <c r="S134" s="32">
        <v>0.1546382532932</v>
      </c>
      <c r="T134" s="32">
        <v>0.16901830858625505</v>
      </c>
      <c r="U134" s="32">
        <v>0.17524797359745956</v>
      </c>
      <c r="V134" s="32">
        <v>0.18421982683266699</v>
      </c>
      <c r="W134" s="32">
        <v>0.18208715857165511</v>
      </c>
      <c r="X134" s="32">
        <v>0.17505237003326909</v>
      </c>
      <c r="Y134" s="32">
        <v>0.1765931572650985</v>
      </c>
      <c r="Z134" s="32">
        <v>0.18694271798086878</v>
      </c>
      <c r="AA134" s="32">
        <v>0.18704489160639709</v>
      </c>
    </row>
    <row r="135" spans="1:27" x14ac:dyDescent="0.25">
      <c r="A135" s="28" t="s">
        <v>132</v>
      </c>
      <c r="B135" s="28" t="s">
        <v>77</v>
      </c>
      <c r="C135" s="32">
        <v>4.8281710935553245E-2</v>
      </c>
      <c r="D135" s="32">
        <v>4.9152192939634465E-2</v>
      </c>
      <c r="E135" s="32">
        <v>4.8720318515171404E-2</v>
      </c>
      <c r="F135" s="32">
        <v>4.7966926729309967E-2</v>
      </c>
      <c r="G135" s="32">
        <v>4.7134254488063354E-2</v>
      </c>
      <c r="H135" s="32">
        <v>4.6196077894947049E-2</v>
      </c>
      <c r="I135" s="32">
        <v>4.5542801761801983E-2</v>
      </c>
      <c r="J135" s="32">
        <v>4.468603623151722E-2</v>
      </c>
      <c r="K135" s="32">
        <v>4.3906243035962654E-2</v>
      </c>
      <c r="L135" s="32">
        <v>4.3070985502509956E-2</v>
      </c>
      <c r="M135" s="32">
        <v>4.2460202601809716E-2</v>
      </c>
      <c r="N135" s="32">
        <v>4.2536031147710443E-2</v>
      </c>
      <c r="O135" s="32">
        <v>4.2761138683993886E-2</v>
      </c>
      <c r="P135" s="32">
        <v>4.2806466297542721E-2</v>
      </c>
      <c r="Q135" s="32">
        <v>4.2923179143726085E-2</v>
      </c>
      <c r="R135" s="32">
        <v>4.2082108511766109E-2</v>
      </c>
      <c r="S135" s="32">
        <v>4.1614992526127062E-2</v>
      </c>
      <c r="T135" s="32">
        <v>4.1198259650975962E-2</v>
      </c>
      <c r="U135" s="32">
        <v>4.0994325502073506E-2</v>
      </c>
      <c r="V135" s="32">
        <v>4.0570470942734201E-2</v>
      </c>
      <c r="W135" s="32">
        <v>4.0302100145245191E-2</v>
      </c>
      <c r="X135" s="32">
        <v>4.0051062751834621E-2</v>
      </c>
      <c r="Y135" s="32">
        <v>4.0003608631391012E-2</v>
      </c>
      <c r="Z135" s="32">
        <v>3.9476747079150068E-2</v>
      </c>
      <c r="AA135" s="32">
        <v>3.9114305496499385E-2</v>
      </c>
    </row>
    <row r="136" spans="1:27" x14ac:dyDescent="0.25">
      <c r="A136" s="28" t="s">
        <v>132</v>
      </c>
      <c r="B136" s="28" t="s">
        <v>78</v>
      </c>
      <c r="C136" s="32">
        <v>5.6817846702289662E-2</v>
      </c>
      <c r="D136" s="32">
        <v>5.7828364913218251E-2</v>
      </c>
      <c r="E136" s="32">
        <v>5.7378601373581792E-2</v>
      </c>
      <c r="F136" s="32">
        <v>5.6440719405785315E-2</v>
      </c>
      <c r="G136" s="32">
        <v>5.5508932262681027E-2</v>
      </c>
      <c r="H136" s="32">
        <v>5.4366961918436027E-2</v>
      </c>
      <c r="I136" s="32">
        <v>5.3601515731098948E-2</v>
      </c>
      <c r="J136" s="32">
        <v>5.2593627219095468E-2</v>
      </c>
      <c r="K136" s="32">
        <v>5.1673895349962515E-2</v>
      </c>
      <c r="L136" s="32">
        <v>5.0687042318443135E-2</v>
      </c>
      <c r="M136" s="32">
        <v>5.0009155221250462E-2</v>
      </c>
      <c r="N136" s="32">
        <v>5.0101436003267365E-2</v>
      </c>
      <c r="O136" s="32">
        <v>5.0314174328587244E-2</v>
      </c>
      <c r="P136" s="32">
        <v>5.0385639818132821E-2</v>
      </c>
      <c r="Q136" s="32">
        <v>5.0528114075344306E-2</v>
      </c>
      <c r="R136" s="32">
        <v>4.9567429649786776E-2</v>
      </c>
      <c r="S136" s="32">
        <v>4.8968842421525043E-2</v>
      </c>
      <c r="T136" s="32">
        <v>4.8523271392823315E-2</v>
      </c>
      <c r="U136" s="32">
        <v>4.8267633505987374E-2</v>
      </c>
      <c r="V136" s="32">
        <v>4.7731513114430024E-2</v>
      </c>
      <c r="W136" s="32">
        <v>4.7426495429457552E-2</v>
      </c>
      <c r="X136" s="32">
        <v>4.7168397153929606E-2</v>
      </c>
      <c r="Y136" s="32">
        <v>4.7064672275806088E-2</v>
      </c>
      <c r="Z136" s="32">
        <v>4.6480580132312078E-2</v>
      </c>
      <c r="AA136" s="32">
        <v>4.6034755836008828E-2</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32">
        <v>0.14656899587473146</v>
      </c>
      <c r="D139" s="32">
        <v>0.14259416028047112</v>
      </c>
      <c r="E139" s="32">
        <v>0.15200699187953898</v>
      </c>
      <c r="F139" s="32">
        <v>0.15025704451820082</v>
      </c>
      <c r="G139" s="32">
        <v>0.14276090507252065</v>
      </c>
      <c r="H139" s="32">
        <v>0.15204283492802942</v>
      </c>
      <c r="I139" s="32">
        <v>0.15296679062405877</v>
      </c>
      <c r="J139" s="32">
        <v>0.14657250025815752</v>
      </c>
      <c r="K139" s="32">
        <v>0.15282796380443914</v>
      </c>
      <c r="L139" s="32">
        <v>0.15886338678213932</v>
      </c>
      <c r="M139" s="32">
        <v>0.15264869903561101</v>
      </c>
      <c r="N139" s="32">
        <v>0.16071028384556069</v>
      </c>
      <c r="O139" s="32">
        <v>0.15701049758359562</v>
      </c>
      <c r="P139" s="32">
        <v>0.14888292859993338</v>
      </c>
      <c r="Q139" s="32">
        <v>0.15835661532045592</v>
      </c>
      <c r="R139" s="32">
        <v>0.15951312723043451</v>
      </c>
      <c r="S139" s="32">
        <v>0.15165825628570173</v>
      </c>
      <c r="T139" s="32">
        <v>0.15864673075566266</v>
      </c>
      <c r="U139" s="32">
        <v>0.16491197738923938</v>
      </c>
      <c r="V139" s="32">
        <v>0.1588738822597118</v>
      </c>
      <c r="W139" s="32">
        <v>0.1664223567701677</v>
      </c>
      <c r="X139" s="32">
        <v>0.16225403852509424</v>
      </c>
      <c r="Y139" s="32">
        <v>0.1528055699066703</v>
      </c>
      <c r="Z139" s="32">
        <v>0.16235803336698398</v>
      </c>
      <c r="AA139" s="32">
        <v>0.16248572201308403</v>
      </c>
    </row>
    <row r="140" spans="1:27" x14ac:dyDescent="0.25">
      <c r="A140" s="28" t="s">
        <v>133</v>
      </c>
      <c r="B140" s="28" t="s">
        <v>77</v>
      </c>
      <c r="C140" s="32">
        <v>4.8299340109606001E-2</v>
      </c>
      <c r="D140" s="32">
        <v>4.7658370719935984E-2</v>
      </c>
      <c r="E140" s="32">
        <v>4.9135874469507283E-2</v>
      </c>
      <c r="F140" s="32">
        <v>4.8396614064780581E-2</v>
      </c>
      <c r="G140" s="32">
        <v>4.7479429609905199E-2</v>
      </c>
      <c r="H140" s="32">
        <v>4.6569561577432889E-2</v>
      </c>
      <c r="I140" s="32">
        <v>4.5963088060817212E-2</v>
      </c>
      <c r="J140" s="32">
        <v>4.4824222623047499E-2</v>
      </c>
      <c r="K140" s="32">
        <v>4.3905926145939432E-2</v>
      </c>
      <c r="L140" s="32">
        <v>4.2995283002933753E-2</v>
      </c>
      <c r="M140" s="32">
        <v>4.2288338480117788E-2</v>
      </c>
      <c r="N140" s="32">
        <v>4.1525580051251176E-2</v>
      </c>
      <c r="O140" s="32">
        <v>4.2153536311350728E-2</v>
      </c>
      <c r="P140" s="32">
        <v>4.2415293175966436E-2</v>
      </c>
      <c r="Q140" s="32">
        <v>4.260986986807673E-2</v>
      </c>
      <c r="R140" s="32">
        <v>4.2104273931482084E-2</v>
      </c>
      <c r="S140" s="32">
        <v>4.177032302169148E-2</v>
      </c>
      <c r="T140" s="32">
        <v>4.1284025938214355E-2</v>
      </c>
      <c r="U140" s="32">
        <v>4.1075413829114622E-2</v>
      </c>
      <c r="V140" s="32">
        <v>4.0493992361762689E-2</v>
      </c>
      <c r="W140" s="32">
        <v>4.0141112396627911E-2</v>
      </c>
      <c r="X140" s="32">
        <v>3.9848205921367744E-2</v>
      </c>
      <c r="Y140" s="32">
        <v>3.9743266220702393E-2</v>
      </c>
      <c r="Z140" s="32">
        <v>3.9237495328020747E-2</v>
      </c>
      <c r="AA140" s="32">
        <v>3.8837354595332461E-2</v>
      </c>
    </row>
    <row r="141" spans="1:27" x14ac:dyDescent="0.25">
      <c r="A141" s="28" t="s">
        <v>133</v>
      </c>
      <c r="B141" s="28" t="s">
        <v>78</v>
      </c>
      <c r="C141" s="32">
        <v>5.6860162725530253E-2</v>
      </c>
      <c r="D141" s="32">
        <v>5.6127141593377859E-2</v>
      </c>
      <c r="E141" s="32">
        <v>5.7858687287911451E-2</v>
      </c>
      <c r="F141" s="32">
        <v>5.6969082187597775E-2</v>
      </c>
      <c r="G141" s="32">
        <v>5.5917414380251031E-2</v>
      </c>
      <c r="H141" s="32">
        <v>5.4843100445946508E-2</v>
      </c>
      <c r="I141" s="32">
        <v>5.4084937402026037E-2</v>
      </c>
      <c r="J141" s="32">
        <v>5.2787688267861371E-2</v>
      </c>
      <c r="K141" s="32">
        <v>5.1714636216454064E-2</v>
      </c>
      <c r="L141" s="32">
        <v>5.0635714041985733E-2</v>
      </c>
      <c r="M141" s="32">
        <v>4.9778102331191641E-2</v>
      </c>
      <c r="N141" s="32">
        <v>4.8857537694293109E-2</v>
      </c>
      <c r="O141" s="32">
        <v>4.960234888239555E-2</v>
      </c>
      <c r="P141" s="32">
        <v>4.9957366986610525E-2</v>
      </c>
      <c r="Q141" s="32">
        <v>5.01428973153175E-2</v>
      </c>
      <c r="R141" s="32">
        <v>4.9580832220338787E-2</v>
      </c>
      <c r="S141" s="32">
        <v>4.918169496180326E-2</v>
      </c>
      <c r="T141" s="32">
        <v>4.8628626666515851E-2</v>
      </c>
      <c r="U141" s="32">
        <v>4.834862144004845E-2</v>
      </c>
      <c r="V141" s="32">
        <v>4.7645477546676154E-2</v>
      </c>
      <c r="W141" s="32">
        <v>4.7267199847788273E-2</v>
      </c>
      <c r="X141" s="32">
        <v>4.6935486603303815E-2</v>
      </c>
      <c r="Y141" s="32">
        <v>4.6805874128950417E-2</v>
      </c>
      <c r="Z141" s="32">
        <v>4.6184352234847466E-2</v>
      </c>
      <c r="AA141" s="32">
        <v>4.5720625711497931E-2</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32">
        <v>0.16814544322399713</v>
      </c>
      <c r="D144" s="32">
        <v>0.16915387873107235</v>
      </c>
      <c r="E144" s="32">
        <v>0.17291894080836531</v>
      </c>
      <c r="F144" s="32">
        <v>0.16762325990583998</v>
      </c>
      <c r="G144" s="32">
        <v>0.1607172829850303</v>
      </c>
      <c r="H144" s="32">
        <v>0.16714213937925357</v>
      </c>
      <c r="I144" s="32">
        <v>0.17210140911505165</v>
      </c>
      <c r="J144" s="32">
        <v>0.16353580248488872</v>
      </c>
      <c r="K144" s="32">
        <v>0.17015128017414244</v>
      </c>
      <c r="L144" s="32">
        <v>0.17239789377186862</v>
      </c>
      <c r="M144" s="32">
        <v>0.17186543048546005</v>
      </c>
      <c r="N144" s="32">
        <v>0.17622198525083979</v>
      </c>
      <c r="O144" s="32">
        <v>0.17060648719597246</v>
      </c>
      <c r="P144" s="32">
        <v>0.16266669908296608</v>
      </c>
      <c r="Q144" s="32">
        <v>0.16912344420951733</v>
      </c>
      <c r="R144" s="32">
        <v>0.17484506198663385</v>
      </c>
      <c r="S144" s="32">
        <v>0.16619059471124753</v>
      </c>
      <c r="T144" s="32">
        <v>0.17416702718995786</v>
      </c>
      <c r="U144" s="32">
        <v>0.17646089881834529</v>
      </c>
      <c r="V144" s="32">
        <v>0.17640089591637464</v>
      </c>
      <c r="W144" s="32">
        <v>0.18056736731107703</v>
      </c>
      <c r="X144" s="32">
        <v>0.17439591604893237</v>
      </c>
      <c r="Y144" s="32">
        <v>0.16546979005224266</v>
      </c>
      <c r="Z144" s="32">
        <v>0.17195066967734363</v>
      </c>
      <c r="AA144" s="32">
        <v>0.17691693145912202</v>
      </c>
    </row>
    <row r="145" spans="1:27" x14ac:dyDescent="0.25">
      <c r="A145" s="28" t="s">
        <v>134</v>
      </c>
      <c r="B145" s="28" t="s">
        <v>77</v>
      </c>
      <c r="C145" s="32">
        <v>4.8301891762344527E-2</v>
      </c>
      <c r="D145" s="32">
        <v>4.8073265941016366E-2</v>
      </c>
      <c r="E145" s="32">
        <v>4.761980991254048E-2</v>
      </c>
      <c r="F145" s="32">
        <v>4.6780743478380779E-2</v>
      </c>
      <c r="G145" s="32">
        <v>4.5871955498795101E-2</v>
      </c>
      <c r="H145" s="32">
        <v>4.4838188426414891E-2</v>
      </c>
      <c r="I145" s="32">
        <v>4.4278550097688031E-2</v>
      </c>
      <c r="J145" s="32">
        <v>4.3528978165391405E-2</v>
      </c>
      <c r="K145" s="32">
        <v>4.3432520133007337E-2</v>
      </c>
      <c r="L145" s="32">
        <v>4.2908008822607646E-2</v>
      </c>
      <c r="M145" s="32">
        <v>4.248398487243004E-2</v>
      </c>
      <c r="N145" s="32">
        <v>4.2722411707378102E-2</v>
      </c>
      <c r="O145" s="32">
        <v>4.293957840662882E-2</v>
      </c>
      <c r="P145" s="32">
        <v>4.3067361718710742E-2</v>
      </c>
      <c r="Q145" s="32">
        <v>4.2746536884319675E-2</v>
      </c>
      <c r="R145" s="32">
        <v>4.1918024079964665E-2</v>
      </c>
      <c r="S145" s="32">
        <v>4.1083243761337464E-2</v>
      </c>
      <c r="T145" s="32">
        <v>4.0816406147946384E-2</v>
      </c>
      <c r="U145" s="32">
        <v>4.0478550409647707E-2</v>
      </c>
      <c r="V145" s="32">
        <v>3.9871135587993517E-2</v>
      </c>
      <c r="W145" s="32">
        <v>3.9668159954191179E-2</v>
      </c>
      <c r="X145" s="32">
        <v>3.9309334763915037E-2</v>
      </c>
      <c r="Y145" s="32">
        <v>3.9224802426156412E-2</v>
      </c>
      <c r="Z145" s="32">
        <v>3.8469193993722818E-2</v>
      </c>
      <c r="AA145" s="32">
        <v>3.7912917912779599E-2</v>
      </c>
    </row>
    <row r="146" spans="1:27" x14ac:dyDescent="0.25">
      <c r="A146" s="28" t="s">
        <v>134</v>
      </c>
      <c r="B146" s="28" t="s">
        <v>78</v>
      </c>
      <c r="C146" s="32">
        <v>5.6866884082273458E-2</v>
      </c>
      <c r="D146" s="32">
        <v>5.6604011120862836E-2</v>
      </c>
      <c r="E146" s="32">
        <v>5.6053703323017748E-2</v>
      </c>
      <c r="F146" s="32">
        <v>5.5084049409349772E-2</v>
      </c>
      <c r="G146" s="32">
        <v>5.397267729307284E-2</v>
      </c>
      <c r="H146" s="32">
        <v>5.2767608252291119E-2</v>
      </c>
      <c r="I146" s="32">
        <v>5.2132826513183302E-2</v>
      </c>
      <c r="J146" s="32">
        <v>5.1268939068907261E-2</v>
      </c>
      <c r="K146" s="32">
        <v>5.1122300598769661E-2</v>
      </c>
      <c r="L146" s="32">
        <v>5.0534635824440684E-2</v>
      </c>
      <c r="M146" s="32">
        <v>4.9995878048739235E-2</v>
      </c>
      <c r="N146" s="32">
        <v>5.028661642724299E-2</v>
      </c>
      <c r="O146" s="32">
        <v>5.0518672718769399E-2</v>
      </c>
      <c r="P146" s="32">
        <v>5.0697070307770334E-2</v>
      </c>
      <c r="Q146" s="32">
        <v>5.0340143527575792E-2</v>
      </c>
      <c r="R146" s="32">
        <v>4.9317061941021631E-2</v>
      </c>
      <c r="S146" s="32">
        <v>4.8352450850610892E-2</v>
      </c>
      <c r="T146" s="32">
        <v>4.8064878006630084E-2</v>
      </c>
      <c r="U146" s="32">
        <v>4.7677193838082263E-2</v>
      </c>
      <c r="V146" s="32">
        <v>4.6952224470551522E-2</v>
      </c>
      <c r="W146" s="32">
        <v>4.6688930187383321E-2</v>
      </c>
      <c r="X146" s="32">
        <v>4.6287199753712406E-2</v>
      </c>
      <c r="Y146" s="32">
        <v>4.6174263469522199E-2</v>
      </c>
      <c r="Z146" s="32">
        <v>4.5297408691099876E-2</v>
      </c>
      <c r="AA146" s="32">
        <v>4.4630323735751085E-2</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32">
        <v>0.13534286745258003</v>
      </c>
      <c r="D149" s="32">
        <v>0.13514786848516128</v>
      </c>
      <c r="E149" s="32">
        <v>0.13869171357452867</v>
      </c>
      <c r="F149" s="32">
        <v>0.13972016099314502</v>
      </c>
      <c r="G149" s="32">
        <v>0.13435915796577438</v>
      </c>
      <c r="H149" s="32">
        <v>0.14345967015246622</v>
      </c>
      <c r="I149" s="32">
        <v>0.14324319288864615</v>
      </c>
      <c r="J149" s="32">
        <v>0.13941783841829533</v>
      </c>
      <c r="K149" s="32">
        <v>0.13924784760420925</v>
      </c>
      <c r="L149" s="32">
        <v>0.14175280559116557</v>
      </c>
      <c r="M149" s="32">
        <v>0.13974813471583042</v>
      </c>
      <c r="N149" s="32">
        <v>0.14359946325537173</v>
      </c>
      <c r="O149" s="32">
        <v>0.14348357584136942</v>
      </c>
      <c r="P149" s="32">
        <v>0.13765368193245253</v>
      </c>
      <c r="Q149" s="32">
        <v>0.14598512786379372</v>
      </c>
      <c r="R149" s="32">
        <v>0.14689626023218033</v>
      </c>
      <c r="S149" s="32">
        <v>0.141599530666532</v>
      </c>
      <c r="T149" s="32">
        <v>0.14294648058442785</v>
      </c>
      <c r="U149" s="32">
        <v>0.14590591194051031</v>
      </c>
      <c r="V149" s="32">
        <v>0.14385744945700471</v>
      </c>
      <c r="W149" s="32">
        <v>0.14786746842842149</v>
      </c>
      <c r="X149" s="32">
        <v>0.14715020811730459</v>
      </c>
      <c r="Y149" s="32">
        <v>0.14000731333447419</v>
      </c>
      <c r="Z149" s="32">
        <v>0.14863510801919963</v>
      </c>
      <c r="AA149" s="32">
        <v>0.1484904388376046</v>
      </c>
    </row>
    <row r="150" spans="1:27" x14ac:dyDescent="0.25">
      <c r="A150" s="28" t="s">
        <v>135</v>
      </c>
      <c r="B150" s="28" t="s">
        <v>77</v>
      </c>
      <c r="C150" s="32">
        <v>4.7689637997083922E-2</v>
      </c>
      <c r="D150" s="32">
        <v>4.8433807337255892E-2</v>
      </c>
      <c r="E150" s="32">
        <v>4.8222446472549342E-2</v>
      </c>
      <c r="F150" s="32">
        <v>4.7446468739639418E-2</v>
      </c>
      <c r="G150" s="32">
        <v>4.6692198402707212E-2</v>
      </c>
      <c r="H150" s="32">
        <v>4.5839130608222839E-2</v>
      </c>
      <c r="I150" s="32">
        <v>4.5316567415223066E-2</v>
      </c>
      <c r="J150" s="32">
        <v>4.451341304594781E-2</v>
      </c>
      <c r="K150" s="32">
        <v>4.3817410894338493E-2</v>
      </c>
      <c r="L150" s="32">
        <v>4.3060740081486248E-2</v>
      </c>
      <c r="M150" s="32">
        <v>4.2570566901630948E-2</v>
      </c>
      <c r="N150" s="32">
        <v>4.2686713272786315E-2</v>
      </c>
      <c r="O150" s="32">
        <v>4.2849124557161944E-2</v>
      </c>
      <c r="P150" s="32">
        <v>4.2957978211161367E-2</v>
      </c>
      <c r="Q150" s="32">
        <v>4.2974362300373305E-2</v>
      </c>
      <c r="R150" s="32">
        <v>4.2188878115021922E-2</v>
      </c>
      <c r="S150" s="32">
        <v>4.1741808501977465E-2</v>
      </c>
      <c r="T150" s="32">
        <v>4.1302885030999312E-2</v>
      </c>
      <c r="U150" s="32">
        <v>4.098845429848981E-2</v>
      </c>
      <c r="V150" s="32">
        <v>4.0569953467075939E-2</v>
      </c>
      <c r="W150" s="32">
        <v>4.0231686983867504E-2</v>
      </c>
      <c r="X150" s="32">
        <v>3.997914548312019E-2</v>
      </c>
      <c r="Y150" s="32">
        <v>3.987173859190718E-2</v>
      </c>
      <c r="Z150" s="32">
        <v>3.9303527742711994E-2</v>
      </c>
      <c r="AA150" s="32">
        <v>3.9011421571482158E-2</v>
      </c>
    </row>
    <row r="151" spans="1:27" x14ac:dyDescent="0.25">
      <c r="A151" s="28" t="s">
        <v>135</v>
      </c>
      <c r="B151" s="28" t="s">
        <v>78</v>
      </c>
      <c r="C151" s="32">
        <v>5.6166580304967212E-2</v>
      </c>
      <c r="D151" s="32">
        <v>5.7003547395656433E-2</v>
      </c>
      <c r="E151" s="32">
        <v>5.678052093920892E-2</v>
      </c>
      <c r="F151" s="32">
        <v>5.5863932208032777E-2</v>
      </c>
      <c r="G151" s="32">
        <v>5.494794410371092E-2</v>
      </c>
      <c r="H151" s="32">
        <v>5.3938228676967723E-2</v>
      </c>
      <c r="I151" s="32">
        <v>5.3324576087481028E-2</v>
      </c>
      <c r="J151" s="32">
        <v>5.2395885950198506E-2</v>
      </c>
      <c r="K151" s="32">
        <v>5.1593343964033846E-2</v>
      </c>
      <c r="L151" s="32">
        <v>5.0702095190792044E-2</v>
      </c>
      <c r="M151" s="32">
        <v>5.0149681182366859E-2</v>
      </c>
      <c r="N151" s="32">
        <v>5.0228215680719362E-2</v>
      </c>
      <c r="O151" s="32">
        <v>5.0435638434085404E-2</v>
      </c>
      <c r="P151" s="32">
        <v>5.0568410476815366E-2</v>
      </c>
      <c r="Q151" s="32">
        <v>5.0561515116479057E-2</v>
      </c>
      <c r="R151" s="32">
        <v>4.968039889815181E-2</v>
      </c>
      <c r="S151" s="32">
        <v>4.9128071900910113E-2</v>
      </c>
      <c r="T151" s="32">
        <v>4.8627473874222213E-2</v>
      </c>
      <c r="U151" s="32">
        <v>4.8281852635142605E-2</v>
      </c>
      <c r="V151" s="32">
        <v>4.7742499074895008E-2</v>
      </c>
      <c r="W151" s="32">
        <v>4.7373991647772618E-2</v>
      </c>
      <c r="X151" s="32">
        <v>4.7077282154838161E-2</v>
      </c>
      <c r="Y151" s="32">
        <v>4.6941971226765876E-2</v>
      </c>
      <c r="Z151" s="32">
        <v>4.6292508833182949E-2</v>
      </c>
      <c r="AA151" s="32">
        <v>4.5923932823542797E-2</v>
      </c>
    </row>
  </sheetData>
  <sheetProtection algorithmName="SHA-512" hashValue="93xDKoS/4xJmgJmKD5hF9PgGyeBtC7QUU2aB4BJ9y3y8sgZ7/LFmpLBcMWqb3icncFKd+ZLhKNCRokdiXV9SHw==" saltValue="qb5fGMaZbB8TZjQ6V9YAT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ED4C-BFB2-488A-8CFD-D8CDB3CA2FBE}">
  <sheetPr codeName="Sheet93">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138</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102396.58419999998</v>
      </c>
      <c r="D6" s="24">
        <v>85932.129870000004</v>
      </c>
      <c r="E6" s="24">
        <v>86297.295199999993</v>
      </c>
      <c r="F6" s="24">
        <v>88692.3113495</v>
      </c>
      <c r="G6" s="24">
        <v>80418.639024692995</v>
      </c>
      <c r="H6" s="24">
        <v>55013.798605460994</v>
      </c>
      <c r="I6" s="24">
        <v>53097.138092224981</v>
      </c>
      <c r="J6" s="24">
        <v>51223.604396651004</v>
      </c>
      <c r="K6" s="24">
        <v>45140.152471960988</v>
      </c>
      <c r="L6" s="24">
        <v>44648.087209525504</v>
      </c>
      <c r="M6" s="24">
        <v>40007.189724968506</v>
      </c>
      <c r="N6" s="24">
        <v>35783.115766511495</v>
      </c>
      <c r="O6" s="24">
        <v>37181.37222628649</v>
      </c>
      <c r="P6" s="24">
        <v>32279.365682388998</v>
      </c>
      <c r="Q6" s="24">
        <v>18221.080308206998</v>
      </c>
      <c r="R6" s="24">
        <v>17235.469403869502</v>
      </c>
      <c r="S6" s="24">
        <v>18922.148739585489</v>
      </c>
      <c r="T6" s="24">
        <v>19173.042194799</v>
      </c>
      <c r="U6" s="24">
        <v>18365.894620948002</v>
      </c>
      <c r="V6" s="24">
        <v>15814.6326926</v>
      </c>
      <c r="W6" s="24">
        <v>12511.970500747</v>
      </c>
      <c r="X6" s="24">
        <v>2097.3548147309998</v>
      </c>
      <c r="Y6" s="24">
        <v>1792.0874443950004</v>
      </c>
      <c r="Z6" s="24">
        <v>1719.4386565794998</v>
      </c>
      <c r="AA6" s="24">
        <v>1725.1478117910001</v>
      </c>
    </row>
    <row r="7" spans="1:27" x14ac:dyDescent="0.25">
      <c r="A7" s="28" t="s">
        <v>40</v>
      </c>
      <c r="B7" s="28" t="s">
        <v>72</v>
      </c>
      <c r="C7" s="24">
        <v>31471.0805</v>
      </c>
      <c r="D7" s="24">
        <v>25748.714300000003</v>
      </c>
      <c r="E7" s="24">
        <v>27543.783299999999</v>
      </c>
      <c r="F7" s="24">
        <v>20733.198739522992</v>
      </c>
      <c r="G7" s="24">
        <v>12562.774180246597</v>
      </c>
      <c r="H7" s="24">
        <v>5856.0941798272997</v>
      </c>
      <c r="I7" s="24">
        <v>2561.5400726072999</v>
      </c>
      <c r="J7" s="24">
        <v>337.20986217949996</v>
      </c>
      <c r="K7" s="24">
        <v>335.0630186564</v>
      </c>
      <c r="L7" s="24">
        <v>364.30143915689996</v>
      </c>
      <c r="M7" s="24">
        <v>293.66460988969999</v>
      </c>
      <c r="N7" s="24">
        <v>351.66871259059997</v>
      </c>
      <c r="O7" s="24">
        <v>360.28348023400002</v>
      </c>
      <c r="P7" s="24">
        <v>325.08022246169998</v>
      </c>
      <c r="Q7" s="24">
        <v>245.74694823069999</v>
      </c>
      <c r="R7" s="24">
        <v>4.1069575599999991E-2</v>
      </c>
      <c r="S7" s="24">
        <v>4.1123212499999992E-2</v>
      </c>
      <c r="T7" s="24">
        <v>3.9539614899999992E-2</v>
      </c>
      <c r="U7" s="24">
        <v>4.0263231599999998E-2</v>
      </c>
      <c r="V7" s="24">
        <v>4.0044876600000001E-2</v>
      </c>
      <c r="W7" s="24">
        <v>3.8917725599999897E-2</v>
      </c>
      <c r="X7" s="24">
        <v>4.2082570400000005E-2</v>
      </c>
      <c r="Y7" s="24">
        <v>4.0490976599999895E-2</v>
      </c>
      <c r="Z7" s="24">
        <v>3.9280110200000003E-2</v>
      </c>
      <c r="AA7" s="24">
        <v>2.65070419E-2</v>
      </c>
    </row>
    <row r="8" spans="1:27" x14ac:dyDescent="0.25">
      <c r="A8" s="28" t="s">
        <v>40</v>
      </c>
      <c r="B8" s="28" t="s">
        <v>20</v>
      </c>
      <c r="C8" s="24">
        <v>2776.3019176104399</v>
      </c>
      <c r="D8" s="24">
        <v>2360.4418296917793</v>
      </c>
      <c r="E8" s="24">
        <v>1952.6544608194001</v>
      </c>
      <c r="F8" s="24">
        <v>1852.8422987238</v>
      </c>
      <c r="G8" s="24">
        <v>2977.2228977832506</v>
      </c>
      <c r="H8" s="24">
        <v>3111.1210774062997</v>
      </c>
      <c r="I8" s="24">
        <v>3545.3407048769604</v>
      </c>
      <c r="J8" s="24">
        <v>3488.5878625291002</v>
      </c>
      <c r="K8" s="24">
        <v>3373.5554047980004</v>
      </c>
      <c r="L8" s="24">
        <v>3782.3816145313999</v>
      </c>
      <c r="M8" s="24">
        <v>4294.0465456585998</v>
      </c>
      <c r="N8" s="24">
        <v>3715.3538798087006</v>
      </c>
      <c r="O8" s="24">
        <v>4555.8891101071995</v>
      </c>
      <c r="P8" s="24">
        <v>5227.5539759866997</v>
      </c>
      <c r="Q8" s="24">
        <v>4878.8431431725003</v>
      </c>
      <c r="R8" s="24">
        <v>4281.6878665519998</v>
      </c>
      <c r="S8" s="24">
        <v>3927.3282096092994</v>
      </c>
      <c r="T8" s="24">
        <v>4223.607651930899</v>
      </c>
      <c r="U8" s="24">
        <v>3797.7066038482985</v>
      </c>
      <c r="V8" s="24">
        <v>4547.3161382693006</v>
      </c>
      <c r="W8" s="24">
        <v>4544.2884791165006</v>
      </c>
      <c r="X8" s="24">
        <v>5913.9978872126003</v>
      </c>
      <c r="Y8" s="24">
        <v>3423.8706299655996</v>
      </c>
      <c r="Z8" s="24">
        <v>2910.1730400704996</v>
      </c>
      <c r="AA8" s="24">
        <v>1540.8674107082998</v>
      </c>
    </row>
    <row r="9" spans="1:27" x14ac:dyDescent="0.25">
      <c r="A9" s="28" t="s">
        <v>40</v>
      </c>
      <c r="B9" s="28" t="s">
        <v>32</v>
      </c>
      <c r="C9" s="24">
        <v>759.90667199999984</v>
      </c>
      <c r="D9" s="24">
        <v>723.41222600000003</v>
      </c>
      <c r="E9" s="24">
        <v>758.80364600000007</v>
      </c>
      <c r="F9" s="24">
        <v>107.35141299999999</v>
      </c>
      <c r="G9" s="24">
        <v>378.23869999999999</v>
      </c>
      <c r="H9" s="24">
        <v>348.40349000000003</v>
      </c>
      <c r="I9" s="24">
        <v>498.40455999999898</v>
      </c>
      <c r="J9" s="24">
        <v>397.72804000000002</v>
      </c>
      <c r="K9" s="24">
        <v>353.33997600000004</v>
      </c>
      <c r="L9" s="24">
        <v>918.75783999999999</v>
      </c>
      <c r="M9" s="24">
        <v>451.00511600000004</v>
      </c>
      <c r="N9" s="24">
        <v>845.94080499999995</v>
      </c>
      <c r="O9" s="24">
        <v>485.11865</v>
      </c>
      <c r="P9" s="24">
        <v>1066.1289099999999</v>
      </c>
      <c r="Q9" s="24">
        <v>262.83755000000002</v>
      </c>
      <c r="R9" s="24">
        <v>302.10201999999998</v>
      </c>
      <c r="S9" s="24">
        <v>628.52710000000002</v>
      </c>
      <c r="T9" s="24">
        <v>628.09625000000005</v>
      </c>
      <c r="U9" s="24">
        <v>0</v>
      </c>
      <c r="V9" s="24">
        <v>0</v>
      </c>
      <c r="W9" s="24">
        <v>0</v>
      </c>
      <c r="X9" s="24">
        <v>0</v>
      </c>
      <c r="Y9" s="24">
        <v>0</v>
      </c>
      <c r="Z9" s="24">
        <v>0</v>
      </c>
      <c r="AA9" s="24">
        <v>0</v>
      </c>
    </row>
    <row r="10" spans="1:27" x14ac:dyDescent="0.25">
      <c r="A10" s="28" t="s">
        <v>40</v>
      </c>
      <c r="B10" s="28" t="s">
        <v>67</v>
      </c>
      <c r="C10" s="24">
        <v>75.209804371187005</v>
      </c>
      <c r="D10" s="24">
        <v>57.66024841482799</v>
      </c>
      <c r="E10" s="24">
        <v>108.088794375535</v>
      </c>
      <c r="F10" s="24">
        <v>52.165640571410989</v>
      </c>
      <c r="G10" s="24">
        <v>286.25461651048795</v>
      </c>
      <c r="H10" s="24">
        <v>327.83776198494195</v>
      </c>
      <c r="I10" s="24">
        <v>516.15693297277789</v>
      </c>
      <c r="J10" s="24">
        <v>556.01400194677194</v>
      </c>
      <c r="K10" s="24">
        <v>293.06422850775584</v>
      </c>
      <c r="L10" s="24">
        <v>758.99428522228902</v>
      </c>
      <c r="M10" s="24">
        <v>593.76847364457001</v>
      </c>
      <c r="N10" s="24">
        <v>1044.359260377589</v>
      </c>
      <c r="O10" s="24">
        <v>766.74282693832708</v>
      </c>
      <c r="P10" s="24">
        <v>1347.164777625909</v>
      </c>
      <c r="Q10" s="24">
        <v>1616.1409079319001</v>
      </c>
      <c r="R10" s="24">
        <v>1871.2774304613988</v>
      </c>
      <c r="S10" s="24">
        <v>3850.1580425870688</v>
      </c>
      <c r="T10" s="24">
        <v>3447.4299844472289</v>
      </c>
      <c r="U10" s="24">
        <v>5546.6360665508</v>
      </c>
      <c r="V10" s="24">
        <v>7127.7432224996992</v>
      </c>
      <c r="W10" s="24">
        <v>6863.3580897667998</v>
      </c>
      <c r="X10" s="24">
        <v>10654.542295438499</v>
      </c>
      <c r="Y10" s="24">
        <v>11776.675464367698</v>
      </c>
      <c r="Z10" s="24">
        <v>9617.2552048345988</v>
      </c>
      <c r="AA10" s="24">
        <v>11041.028060469949</v>
      </c>
    </row>
    <row r="11" spans="1:27" x14ac:dyDescent="0.25">
      <c r="A11" s="28" t="s">
        <v>40</v>
      </c>
      <c r="B11" s="28" t="s">
        <v>66</v>
      </c>
      <c r="C11" s="24">
        <v>12728.148717499997</v>
      </c>
      <c r="D11" s="24">
        <v>16547.059615999999</v>
      </c>
      <c r="E11" s="24">
        <v>13286.108666999986</v>
      </c>
      <c r="F11" s="24">
        <v>14832.680321999997</v>
      </c>
      <c r="G11" s="24">
        <v>16826.536479999995</v>
      </c>
      <c r="H11" s="24">
        <v>15881.816087999996</v>
      </c>
      <c r="I11" s="24">
        <v>16124.8811945</v>
      </c>
      <c r="J11" s="24">
        <v>18581.259105999994</v>
      </c>
      <c r="K11" s="24">
        <v>15968.288058999999</v>
      </c>
      <c r="L11" s="24">
        <v>13517.169528999997</v>
      </c>
      <c r="M11" s="24">
        <v>17348.755364999997</v>
      </c>
      <c r="N11" s="24">
        <v>13910.006149999997</v>
      </c>
      <c r="O11" s="24">
        <v>15123.466609999998</v>
      </c>
      <c r="P11" s="24">
        <v>16934.705324999995</v>
      </c>
      <c r="Q11" s="24">
        <v>15824.833579999999</v>
      </c>
      <c r="R11" s="24">
        <v>15667.850033999997</v>
      </c>
      <c r="S11" s="24">
        <v>17958.586273999994</v>
      </c>
      <c r="T11" s="24">
        <v>15642.136893999999</v>
      </c>
      <c r="U11" s="24">
        <v>13063.202129999989</v>
      </c>
      <c r="V11" s="24">
        <v>16469.997521999998</v>
      </c>
      <c r="W11" s="24">
        <v>13317.571519999992</v>
      </c>
      <c r="X11" s="24">
        <v>14290.368893999996</v>
      </c>
      <c r="Y11" s="24">
        <v>16010.910988999995</v>
      </c>
      <c r="Z11" s="24">
        <v>14903.843367999998</v>
      </c>
      <c r="AA11" s="24">
        <v>14984.873024999997</v>
      </c>
    </row>
    <row r="12" spans="1:27" x14ac:dyDescent="0.25">
      <c r="A12" s="28" t="s">
        <v>40</v>
      </c>
      <c r="B12" s="28" t="s">
        <v>70</v>
      </c>
      <c r="C12" s="24">
        <v>27503.457094999994</v>
      </c>
      <c r="D12" s="24">
        <v>39084.085363649006</v>
      </c>
      <c r="E12" s="24">
        <v>38530.320929241498</v>
      </c>
      <c r="F12" s="24">
        <v>39426.289596030336</v>
      </c>
      <c r="G12" s="24">
        <v>52319.517824957031</v>
      </c>
      <c r="H12" s="24">
        <v>71539.042626803988</v>
      </c>
      <c r="I12" s="24">
        <v>73704.980038245238</v>
      </c>
      <c r="J12" s="24">
        <v>79581.744063145481</v>
      </c>
      <c r="K12" s="24">
        <v>83354.789362863856</v>
      </c>
      <c r="L12" s="24">
        <v>85714.623955480769</v>
      </c>
      <c r="M12" s="24">
        <v>86643.743211046836</v>
      </c>
      <c r="N12" s="24">
        <v>92560.823930147599</v>
      </c>
      <c r="O12" s="24">
        <v>93464.991271260646</v>
      </c>
      <c r="P12" s="24">
        <v>101093.07120086998</v>
      </c>
      <c r="Q12" s="24">
        <v>110017.73179097624</v>
      </c>
      <c r="R12" s="24">
        <v>114160.57675656564</v>
      </c>
      <c r="S12" s="24">
        <v>117030.62302988149</v>
      </c>
      <c r="T12" s="24">
        <v>116480.61228348054</v>
      </c>
      <c r="U12" s="24">
        <v>114514.24560986679</v>
      </c>
      <c r="V12" s="24">
        <v>108754.32727666218</v>
      </c>
      <c r="W12" s="24">
        <v>113758.32115534003</v>
      </c>
      <c r="X12" s="24">
        <v>118688.22037738569</v>
      </c>
      <c r="Y12" s="24">
        <v>125930.96133080478</v>
      </c>
      <c r="Z12" s="24">
        <v>126137.77874609921</v>
      </c>
      <c r="AA12" s="24">
        <v>130444.36889342258</v>
      </c>
    </row>
    <row r="13" spans="1:27" x14ac:dyDescent="0.25">
      <c r="A13" s="28" t="s">
        <v>40</v>
      </c>
      <c r="B13" s="28" t="s">
        <v>69</v>
      </c>
      <c r="C13" s="24">
        <v>14784.599565992366</v>
      </c>
      <c r="D13" s="24">
        <v>19299.085339181365</v>
      </c>
      <c r="E13" s="24">
        <v>19335.190859583359</v>
      </c>
      <c r="F13" s="24">
        <v>20830.709399913983</v>
      </c>
      <c r="G13" s="24">
        <v>20211.379139075783</v>
      </c>
      <c r="H13" s="24">
        <v>31267.44716148216</v>
      </c>
      <c r="I13" s="24">
        <v>32997.629422327584</v>
      </c>
      <c r="J13" s="24">
        <v>34422.70070313997</v>
      </c>
      <c r="K13" s="24">
        <v>39990.724704832821</v>
      </c>
      <c r="L13" s="24">
        <v>42471.812862068356</v>
      </c>
      <c r="M13" s="24">
        <v>46008.742388091414</v>
      </c>
      <c r="N13" s="24">
        <v>51277.289330578409</v>
      </c>
      <c r="O13" s="24">
        <v>51986.326718851284</v>
      </c>
      <c r="P13" s="24">
        <v>50679.968820918824</v>
      </c>
      <c r="Q13" s="24">
        <v>59133.529976386286</v>
      </c>
      <c r="R13" s="24">
        <v>61978.375653106399</v>
      </c>
      <c r="S13" s="24">
        <v>65592.234740203785</v>
      </c>
      <c r="T13" s="24">
        <v>69556.688493653681</v>
      </c>
      <c r="U13" s="24">
        <v>75772.541210308889</v>
      </c>
      <c r="V13" s="24">
        <v>80732.646290585195</v>
      </c>
      <c r="W13" s="24">
        <v>89004.267863949877</v>
      </c>
      <c r="X13" s="24">
        <v>95966.939695447465</v>
      </c>
      <c r="Y13" s="24">
        <v>95227.315115270816</v>
      </c>
      <c r="Z13" s="24">
        <v>99520.776880500489</v>
      </c>
      <c r="AA13" s="24">
        <v>100140.9033409032</v>
      </c>
    </row>
    <row r="14" spans="1:27" x14ac:dyDescent="0.25">
      <c r="A14" s="28" t="s">
        <v>40</v>
      </c>
      <c r="B14" s="28" t="s">
        <v>36</v>
      </c>
      <c r="C14" s="24">
        <v>146.91734924760001</v>
      </c>
      <c r="D14" s="24">
        <v>205.00770420009988</v>
      </c>
      <c r="E14" s="24">
        <v>210.04713167549997</v>
      </c>
      <c r="F14" s="24">
        <v>230.2192749231989</v>
      </c>
      <c r="G14" s="24">
        <v>254.59533047970001</v>
      </c>
      <c r="H14" s="24">
        <v>5864.1625372794006</v>
      </c>
      <c r="I14" s="24">
        <v>5912.981021652</v>
      </c>
      <c r="J14" s="24">
        <v>6846.8731858119991</v>
      </c>
      <c r="K14" s="24">
        <v>6827.1173197613989</v>
      </c>
      <c r="L14" s="24">
        <v>7005.4140435476975</v>
      </c>
      <c r="M14" s="24">
        <v>6950.2799386144989</v>
      </c>
      <c r="N14" s="24">
        <v>8708.1007918285995</v>
      </c>
      <c r="O14" s="24">
        <v>8340.1228763084</v>
      </c>
      <c r="P14" s="24">
        <v>7986.4009274599985</v>
      </c>
      <c r="Q14" s="24">
        <v>8595.5924282590004</v>
      </c>
      <c r="R14" s="24">
        <v>8700.5721774820013</v>
      </c>
      <c r="S14" s="24">
        <v>8258.6429007900006</v>
      </c>
      <c r="T14" s="24">
        <v>8460.4802784250005</v>
      </c>
      <c r="U14" s="24">
        <v>8722.7984640149898</v>
      </c>
      <c r="V14" s="24">
        <v>8426.3388492019985</v>
      </c>
      <c r="W14" s="24">
        <v>8782.5287830990019</v>
      </c>
      <c r="X14" s="24">
        <v>8570.6672123609987</v>
      </c>
      <c r="Y14" s="24">
        <v>8210.5841633609998</v>
      </c>
      <c r="Z14" s="24">
        <v>8496.9688722819992</v>
      </c>
      <c r="AA14" s="24">
        <v>8632.2816206749994</v>
      </c>
    </row>
    <row r="15" spans="1:27" x14ac:dyDescent="0.25">
      <c r="A15" s="28" t="s">
        <v>40</v>
      </c>
      <c r="B15" s="28" t="s">
        <v>74</v>
      </c>
      <c r="C15" s="24">
        <v>40.305511099999975</v>
      </c>
      <c r="D15" s="24">
        <v>189.17121299999999</v>
      </c>
      <c r="E15" s="24">
        <v>323.36287399999992</v>
      </c>
      <c r="F15" s="24">
        <v>380.18635766049988</v>
      </c>
      <c r="G15" s="24">
        <v>1375.0673344729</v>
      </c>
      <c r="H15" s="24">
        <v>2456.4086132049006</v>
      </c>
      <c r="I15" s="24">
        <v>2714.6090271085991</v>
      </c>
      <c r="J15" s="24">
        <v>2661.8376164273</v>
      </c>
      <c r="K15" s="24">
        <v>6706.0859990364997</v>
      </c>
      <c r="L15" s="24">
        <v>7985.7867626990001</v>
      </c>
      <c r="M15" s="24">
        <v>9282.2941887505003</v>
      </c>
      <c r="N15" s="24">
        <v>9912.4902955269972</v>
      </c>
      <c r="O15" s="24">
        <v>9713.4678456285001</v>
      </c>
      <c r="P15" s="24">
        <v>9577.7322454220011</v>
      </c>
      <c r="Q15" s="24">
        <v>12384.234811848979</v>
      </c>
      <c r="R15" s="24">
        <v>13257.337911018001</v>
      </c>
      <c r="S15" s="24">
        <v>14746.572564206999</v>
      </c>
      <c r="T15" s="24">
        <v>14660.967717858988</v>
      </c>
      <c r="U15" s="24">
        <v>15725.651022010999</v>
      </c>
      <c r="V15" s="24">
        <v>15047.612407651002</v>
      </c>
      <c r="W15" s="24">
        <v>21164.287868736999</v>
      </c>
      <c r="X15" s="24">
        <v>22860.104361029</v>
      </c>
      <c r="Y15" s="24">
        <v>20029.592664695003</v>
      </c>
      <c r="Z15" s="24">
        <v>21835.054926780002</v>
      </c>
      <c r="AA15" s="24">
        <v>22196.599265897989</v>
      </c>
    </row>
    <row r="16" spans="1:27" x14ac:dyDescent="0.25">
      <c r="A16" s="28" t="s">
        <v>40</v>
      </c>
      <c r="B16" s="28" t="s">
        <v>56</v>
      </c>
      <c r="C16" s="24">
        <v>48.349796329999997</v>
      </c>
      <c r="D16" s="24">
        <v>111.5648487199999</v>
      </c>
      <c r="E16" s="24">
        <v>262.2376107</v>
      </c>
      <c r="F16" s="24">
        <v>521.18651890000012</v>
      </c>
      <c r="G16" s="24">
        <v>958.81622489999882</v>
      </c>
      <c r="H16" s="24">
        <v>1257.8868413999999</v>
      </c>
      <c r="I16" s="24">
        <v>1651.2589350999988</v>
      </c>
      <c r="J16" s="24">
        <v>2085.2820644999997</v>
      </c>
      <c r="K16" s="24">
        <v>2504.321602</v>
      </c>
      <c r="L16" s="24">
        <v>2890.8288829999997</v>
      </c>
      <c r="M16" s="24">
        <v>3241.4959837000001</v>
      </c>
      <c r="N16" s="24">
        <v>3744.1941119999988</v>
      </c>
      <c r="O16" s="24">
        <v>4235.6917959999982</v>
      </c>
      <c r="P16" s="24">
        <v>4512.7537929999999</v>
      </c>
      <c r="Q16" s="24">
        <v>5245.2765449999997</v>
      </c>
      <c r="R16" s="24">
        <v>5420.4069799999979</v>
      </c>
      <c r="S16" s="24">
        <v>5572.590447999999</v>
      </c>
      <c r="T16" s="24">
        <v>5797.1009180000001</v>
      </c>
      <c r="U16" s="24">
        <v>6077.5170859999989</v>
      </c>
      <c r="V16" s="24">
        <v>6143.1989990000002</v>
      </c>
      <c r="W16" s="24">
        <v>6565.9974329999995</v>
      </c>
      <c r="X16" s="24">
        <v>6738.5699649999997</v>
      </c>
      <c r="Y16" s="24">
        <v>6693.3449079999991</v>
      </c>
      <c r="Z16" s="24">
        <v>7088.6995789999992</v>
      </c>
      <c r="AA16" s="24">
        <v>7465.5448719999995</v>
      </c>
    </row>
    <row r="17" spans="1:27" x14ac:dyDescent="0.25">
      <c r="A17" s="33" t="s">
        <v>139</v>
      </c>
      <c r="B17" s="33"/>
      <c r="C17" s="30">
        <v>192495.28847247397</v>
      </c>
      <c r="D17" s="30">
        <v>189752.58879293699</v>
      </c>
      <c r="E17" s="30">
        <v>187812.24585701976</v>
      </c>
      <c r="F17" s="30">
        <v>186527.54875926254</v>
      </c>
      <c r="G17" s="30">
        <v>185980.56286326615</v>
      </c>
      <c r="H17" s="30">
        <v>183345.56099096566</v>
      </c>
      <c r="I17" s="30">
        <v>183046.07101775485</v>
      </c>
      <c r="J17" s="30">
        <v>188588.84803559183</v>
      </c>
      <c r="K17" s="30">
        <v>188808.97722661984</v>
      </c>
      <c r="L17" s="30">
        <v>192176.12873498522</v>
      </c>
      <c r="M17" s="30">
        <v>195640.91543429962</v>
      </c>
      <c r="N17" s="30">
        <v>199488.55783501439</v>
      </c>
      <c r="O17" s="30">
        <v>203924.19089367794</v>
      </c>
      <c r="P17" s="30">
        <v>208953.03891525211</v>
      </c>
      <c r="Q17" s="30">
        <v>210200.74420490462</v>
      </c>
      <c r="R17" s="30">
        <v>215497.38023413054</v>
      </c>
      <c r="S17" s="30">
        <v>227909.64725907962</v>
      </c>
      <c r="T17" s="30">
        <v>229151.65329192625</v>
      </c>
      <c r="U17" s="30">
        <v>231060.26650475437</v>
      </c>
      <c r="V17" s="30">
        <v>233446.70318749297</v>
      </c>
      <c r="W17" s="30">
        <v>239999.81652664579</v>
      </c>
      <c r="X17" s="30">
        <v>247611.46604678564</v>
      </c>
      <c r="Y17" s="30">
        <v>254161.86146478049</v>
      </c>
      <c r="Z17" s="30">
        <v>254809.3051761945</v>
      </c>
      <c r="AA17" s="30">
        <v>259877.21504933693</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53436.656899999987</v>
      </c>
      <c r="D20" s="24">
        <v>44671.800800000005</v>
      </c>
      <c r="E20" s="24">
        <v>43618.155700000003</v>
      </c>
      <c r="F20" s="24">
        <v>46048.956199999993</v>
      </c>
      <c r="G20" s="24">
        <v>45235.4836</v>
      </c>
      <c r="H20" s="24">
        <v>34718.898595829996</v>
      </c>
      <c r="I20" s="24">
        <v>34503.975732029983</v>
      </c>
      <c r="J20" s="24">
        <v>32432.480416780003</v>
      </c>
      <c r="K20" s="24">
        <v>27200.374958952998</v>
      </c>
      <c r="L20" s="24">
        <v>27841.440322655002</v>
      </c>
      <c r="M20" s="24">
        <v>24028.889792277005</v>
      </c>
      <c r="N20" s="24">
        <v>20024.291199999996</v>
      </c>
      <c r="O20" s="24">
        <v>22239.765399999989</v>
      </c>
      <c r="P20" s="24">
        <v>18284.320415800001</v>
      </c>
      <c r="Q20" s="24">
        <v>6583.3269</v>
      </c>
      <c r="R20" s="24">
        <v>6473.5532999999996</v>
      </c>
      <c r="S20" s="24">
        <v>7433.61059999999</v>
      </c>
      <c r="T20" s="24">
        <v>7645.4223999999995</v>
      </c>
      <c r="U20" s="24">
        <v>7330.7341999999999</v>
      </c>
      <c r="V20" s="24">
        <v>6625.0502999999999</v>
      </c>
      <c r="W20" s="24">
        <v>7000.09</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23.12715961044</v>
      </c>
      <c r="D22" s="24">
        <v>34.69146465835</v>
      </c>
      <c r="E22" s="24">
        <v>34.815268033199999</v>
      </c>
      <c r="F22" s="24">
        <v>65.89715168059999</v>
      </c>
      <c r="G22" s="24">
        <v>160.87690222750001</v>
      </c>
      <c r="H22" s="24">
        <v>201.19913738290001</v>
      </c>
      <c r="I22" s="24">
        <v>278.2806117083</v>
      </c>
      <c r="J22" s="24">
        <v>338.85383643350002</v>
      </c>
      <c r="K22" s="24">
        <v>436.21296029200005</v>
      </c>
      <c r="L22" s="24">
        <v>387.81724319990002</v>
      </c>
      <c r="M22" s="24">
        <v>545.24060110740004</v>
      </c>
      <c r="N22" s="24">
        <v>481.82189194500006</v>
      </c>
      <c r="O22" s="24">
        <v>659.62376598380001</v>
      </c>
      <c r="P22" s="24">
        <v>937.25409045359993</v>
      </c>
      <c r="Q22" s="24">
        <v>992.07953803069995</v>
      </c>
      <c r="R22" s="24">
        <v>941.7448619603</v>
      </c>
      <c r="S22" s="24">
        <v>1339.1681225</v>
      </c>
      <c r="T22" s="24">
        <v>1453.7540626569998</v>
      </c>
      <c r="U22" s="24">
        <v>1439.8989283617998</v>
      </c>
      <c r="V22" s="24">
        <v>1659.0378386676998</v>
      </c>
      <c r="W22" s="24">
        <v>1600.8489890457001</v>
      </c>
      <c r="X22" s="24">
        <v>2292.9754602145003</v>
      </c>
      <c r="Y22" s="24">
        <v>407.44465166199899</v>
      </c>
      <c r="Z22" s="24">
        <v>1.1167056999999999E-2</v>
      </c>
      <c r="AA22" s="24">
        <v>1.14832185E-2</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2.0828929286900002</v>
      </c>
      <c r="D24" s="24">
        <v>1.2761731199999991E-3</v>
      </c>
      <c r="E24" s="24">
        <v>5.4308901164700005</v>
      </c>
      <c r="F24" s="24">
        <v>2.0462641442400002</v>
      </c>
      <c r="G24" s="24">
        <v>6.4219038769000001</v>
      </c>
      <c r="H24" s="24">
        <v>10.008786628630002</v>
      </c>
      <c r="I24" s="24">
        <v>14.586712456144999</v>
      </c>
      <c r="J24" s="24">
        <v>19.117323332860003</v>
      </c>
      <c r="K24" s="24">
        <v>1.0686796599399999</v>
      </c>
      <c r="L24" s="24">
        <v>62.883284462199995</v>
      </c>
      <c r="M24" s="24">
        <v>43.322543217509995</v>
      </c>
      <c r="N24" s="24">
        <v>286.62051070932</v>
      </c>
      <c r="O24" s="24">
        <v>100.93723408467001</v>
      </c>
      <c r="P24" s="24">
        <v>311.10600994902001</v>
      </c>
      <c r="Q24" s="24">
        <v>663.33482969839997</v>
      </c>
      <c r="R24" s="24">
        <v>846.34393941359906</v>
      </c>
      <c r="S24" s="24">
        <v>1830.0991422110699</v>
      </c>
      <c r="T24" s="24">
        <v>1814.4000123467592</v>
      </c>
      <c r="U24" s="24">
        <v>2652.5847635220002</v>
      </c>
      <c r="V24" s="24">
        <v>3536.3843461264</v>
      </c>
      <c r="W24" s="24">
        <v>3183.8057004068</v>
      </c>
      <c r="X24" s="24">
        <v>5979.7580282825002</v>
      </c>
      <c r="Y24" s="24">
        <v>6185.7446228749995</v>
      </c>
      <c r="Z24" s="24">
        <v>4165.1414949999998</v>
      </c>
      <c r="AA24" s="24">
        <v>5052.3036999999995</v>
      </c>
    </row>
    <row r="25" spans="1:27" s="27" customFormat="1" x14ac:dyDescent="0.25">
      <c r="A25" s="28" t="s">
        <v>131</v>
      </c>
      <c r="B25" s="28" t="s">
        <v>66</v>
      </c>
      <c r="C25" s="24">
        <v>1955.629699999999</v>
      </c>
      <c r="D25" s="24">
        <v>2144.3991549999992</v>
      </c>
      <c r="E25" s="24">
        <v>1887.8991999999998</v>
      </c>
      <c r="F25" s="24">
        <v>2671.8151359999979</v>
      </c>
      <c r="G25" s="24">
        <v>2910.5500739999902</v>
      </c>
      <c r="H25" s="24">
        <v>3041.091179999999</v>
      </c>
      <c r="I25" s="24">
        <v>3182.5500300000003</v>
      </c>
      <c r="J25" s="24">
        <v>3878.0622199999998</v>
      </c>
      <c r="K25" s="24">
        <v>3032.2030300000001</v>
      </c>
      <c r="L25" s="24">
        <v>2802.585853999999</v>
      </c>
      <c r="M25" s="24">
        <v>2912.4462699999995</v>
      </c>
      <c r="N25" s="24">
        <v>2614.74233</v>
      </c>
      <c r="O25" s="24">
        <v>3040.3666899999998</v>
      </c>
      <c r="P25" s="24">
        <v>3140.5040899999999</v>
      </c>
      <c r="Q25" s="24">
        <v>3076.1763599999999</v>
      </c>
      <c r="R25" s="24">
        <v>2955.0804900000003</v>
      </c>
      <c r="S25" s="24">
        <v>3841.2443400000002</v>
      </c>
      <c r="T25" s="24">
        <v>3268.8723639999998</v>
      </c>
      <c r="U25" s="24">
        <v>2872.176469999999</v>
      </c>
      <c r="V25" s="24">
        <v>2732.7277399999994</v>
      </c>
      <c r="W25" s="24">
        <v>2587.7978059999991</v>
      </c>
      <c r="X25" s="24">
        <v>3005.7070139999996</v>
      </c>
      <c r="Y25" s="24">
        <v>2965.3551099999986</v>
      </c>
      <c r="Z25" s="24">
        <v>2968.15319</v>
      </c>
      <c r="AA25" s="24">
        <v>3011.9301350000001</v>
      </c>
    </row>
    <row r="26" spans="1:27" s="27" customFormat="1" x14ac:dyDescent="0.25">
      <c r="A26" s="28" t="s">
        <v>131</v>
      </c>
      <c r="B26" s="28" t="s">
        <v>70</v>
      </c>
      <c r="C26" s="24">
        <v>6048.2357359999951</v>
      </c>
      <c r="D26" s="24">
        <v>8817.8706001244136</v>
      </c>
      <c r="E26" s="24">
        <v>10668.041957145151</v>
      </c>
      <c r="F26" s="24">
        <v>10864.214676977959</v>
      </c>
      <c r="G26" s="24">
        <v>14375.165040959997</v>
      </c>
      <c r="H26" s="24">
        <v>17659.358836112093</v>
      </c>
      <c r="I26" s="24">
        <v>17293.437440194128</v>
      </c>
      <c r="J26" s="24">
        <v>18968.213583646098</v>
      </c>
      <c r="K26" s="24">
        <v>20920.768207173998</v>
      </c>
      <c r="L26" s="24">
        <v>22702.779243571196</v>
      </c>
      <c r="M26" s="24">
        <v>22846.684983948398</v>
      </c>
      <c r="N26" s="24">
        <v>28010.461290312604</v>
      </c>
      <c r="O26" s="24">
        <v>26729.346750568184</v>
      </c>
      <c r="P26" s="24">
        <v>28622.408400764794</v>
      </c>
      <c r="Q26" s="24">
        <v>29838.042987357396</v>
      </c>
      <c r="R26" s="24">
        <v>29516.985414594797</v>
      </c>
      <c r="S26" s="24">
        <v>27391.805149206699</v>
      </c>
      <c r="T26" s="24">
        <v>24186.111537336099</v>
      </c>
      <c r="U26" s="24">
        <v>24843.642112581001</v>
      </c>
      <c r="V26" s="24">
        <v>23665.889779851506</v>
      </c>
      <c r="W26" s="24">
        <v>30424.499871932301</v>
      </c>
      <c r="X26" s="24">
        <v>29799.612837923902</v>
      </c>
      <c r="Y26" s="24">
        <v>30114.831534887104</v>
      </c>
      <c r="Z26" s="24">
        <v>30331.157301639199</v>
      </c>
      <c r="AA26" s="24">
        <v>31444.368148338384</v>
      </c>
    </row>
    <row r="27" spans="1:27" s="27" customFormat="1" x14ac:dyDescent="0.25">
      <c r="A27" s="28" t="s">
        <v>131</v>
      </c>
      <c r="B27" s="28" t="s">
        <v>69</v>
      </c>
      <c r="C27" s="24">
        <v>5836.8199945682791</v>
      </c>
      <c r="D27" s="24">
        <v>7892.9257832570775</v>
      </c>
      <c r="E27" s="24">
        <v>7826.5797431948031</v>
      </c>
      <c r="F27" s="24">
        <v>9818.6842167504565</v>
      </c>
      <c r="G27" s="24">
        <v>9469.8699799429578</v>
      </c>
      <c r="H27" s="24">
        <v>16295.398659967135</v>
      </c>
      <c r="I27" s="24">
        <v>16949.075235709886</v>
      </c>
      <c r="J27" s="24">
        <v>18028.468603076388</v>
      </c>
      <c r="K27" s="24">
        <v>22287.748320979699</v>
      </c>
      <c r="L27" s="24">
        <v>23651.064679218798</v>
      </c>
      <c r="M27" s="24">
        <v>24216.111294983395</v>
      </c>
      <c r="N27" s="24">
        <v>26371.050770189497</v>
      </c>
      <c r="O27" s="24">
        <v>27399.103346068383</v>
      </c>
      <c r="P27" s="24">
        <v>26641.457618588</v>
      </c>
      <c r="Q27" s="24">
        <v>28829.395696267093</v>
      </c>
      <c r="R27" s="24">
        <v>31211.578496927796</v>
      </c>
      <c r="S27" s="24">
        <v>37180.370016753397</v>
      </c>
      <c r="T27" s="24">
        <v>39290.223492389203</v>
      </c>
      <c r="U27" s="24">
        <v>43755.668902568999</v>
      </c>
      <c r="V27" s="24">
        <v>44134.428673367605</v>
      </c>
      <c r="W27" s="24">
        <v>43487.022731744299</v>
      </c>
      <c r="X27" s="24">
        <v>43700.948330361491</v>
      </c>
      <c r="Y27" s="24">
        <v>42592.371059701509</v>
      </c>
      <c r="Z27" s="24">
        <v>45454.880103822994</v>
      </c>
      <c r="AA27" s="24">
        <v>45601.014921484995</v>
      </c>
    </row>
    <row r="28" spans="1:27" s="27" customFormat="1" x14ac:dyDescent="0.25">
      <c r="A28" s="28" t="s">
        <v>131</v>
      </c>
      <c r="B28" s="28" t="s">
        <v>36</v>
      </c>
      <c r="C28" s="24">
        <v>6.7232986999999902E-3</v>
      </c>
      <c r="D28" s="24">
        <v>7.4589043999999799E-3</v>
      </c>
      <c r="E28" s="24">
        <v>1.00825151E-2</v>
      </c>
      <c r="F28" s="24">
        <v>1.0375450000000001E-2</v>
      </c>
      <c r="G28" s="24">
        <v>2.4099148599999998E-2</v>
      </c>
      <c r="H28" s="24">
        <v>1377.7587960794001</v>
      </c>
      <c r="I28" s="24">
        <v>1376.531596109</v>
      </c>
      <c r="J28" s="24">
        <v>1392.8806160729998</v>
      </c>
      <c r="K28" s="24">
        <v>1389.4696441404001</v>
      </c>
      <c r="L28" s="24">
        <v>1465.8137872297</v>
      </c>
      <c r="M28" s="24">
        <v>1432.6982133295</v>
      </c>
      <c r="N28" s="24">
        <v>2985.2089898406002</v>
      </c>
      <c r="O28" s="24">
        <v>2893.5184970083997</v>
      </c>
      <c r="P28" s="24">
        <v>2803.7471188449995</v>
      </c>
      <c r="Q28" s="24">
        <v>3052.6210281090002</v>
      </c>
      <c r="R28" s="24">
        <v>3036.6727063650001</v>
      </c>
      <c r="S28" s="24">
        <v>2950.2417688580003</v>
      </c>
      <c r="T28" s="24">
        <v>2964.7814169790004</v>
      </c>
      <c r="U28" s="24">
        <v>3068.9831212679901</v>
      </c>
      <c r="V28" s="24">
        <v>2960.039533914</v>
      </c>
      <c r="W28" s="24">
        <v>3021.7889336849998</v>
      </c>
      <c r="X28" s="24">
        <v>2975.2245876309998</v>
      </c>
      <c r="Y28" s="24">
        <v>3003.051786004</v>
      </c>
      <c r="Z28" s="24">
        <v>3153.7102201380003</v>
      </c>
      <c r="AA28" s="24">
        <v>3182.2894765479996</v>
      </c>
    </row>
    <row r="29" spans="1:27" s="27" customFormat="1" x14ac:dyDescent="0.25">
      <c r="A29" s="28" t="s">
        <v>131</v>
      </c>
      <c r="B29" s="28" t="s">
        <v>74</v>
      </c>
      <c r="C29" s="24">
        <v>8.1843010999999812</v>
      </c>
      <c r="D29" s="24">
        <v>49.183782999999998</v>
      </c>
      <c r="E29" s="24">
        <v>67.087073999999902</v>
      </c>
      <c r="F29" s="24">
        <v>114.46607563569991</v>
      </c>
      <c r="G29" s="24">
        <v>1040.0494666974</v>
      </c>
      <c r="H29" s="24">
        <v>2068.9611662022003</v>
      </c>
      <c r="I29" s="24">
        <v>2298.4715965739001</v>
      </c>
      <c r="J29" s="24">
        <v>2284.7920556438003</v>
      </c>
      <c r="K29" s="24">
        <v>6354.6628672719999</v>
      </c>
      <c r="L29" s="24">
        <v>7377.0850181919996</v>
      </c>
      <c r="M29" s="24">
        <v>7976.5507514729998</v>
      </c>
      <c r="N29" s="24">
        <v>7991.3029612039991</v>
      </c>
      <c r="O29" s="24">
        <v>7455.9969847205011</v>
      </c>
      <c r="P29" s="24">
        <v>7476.3249574070005</v>
      </c>
      <c r="Q29" s="24">
        <v>9193.85302795198</v>
      </c>
      <c r="R29" s="24">
        <v>8910.9944579850016</v>
      </c>
      <c r="S29" s="24">
        <v>9539.7736405289997</v>
      </c>
      <c r="T29" s="24">
        <v>9194.4355890999905</v>
      </c>
      <c r="U29" s="24">
        <v>9632.5353518160009</v>
      </c>
      <c r="V29" s="24">
        <v>8720.643803029001</v>
      </c>
      <c r="W29" s="24">
        <v>9341.395878506999</v>
      </c>
      <c r="X29" s="24">
        <v>9018.9277144980006</v>
      </c>
      <c r="Y29" s="24">
        <v>8105.5021167829991</v>
      </c>
      <c r="Z29" s="24">
        <v>8774.1583487589996</v>
      </c>
      <c r="AA29" s="24">
        <v>8928.4170900999998</v>
      </c>
    </row>
    <row r="30" spans="1:27" s="27" customFormat="1" x14ac:dyDescent="0.25">
      <c r="A30" s="28" t="s">
        <v>131</v>
      </c>
      <c r="B30" s="28" t="s">
        <v>56</v>
      </c>
      <c r="C30" s="24">
        <v>8.698418379999989</v>
      </c>
      <c r="D30" s="24">
        <v>31.037108570000001</v>
      </c>
      <c r="E30" s="24">
        <v>56.158930699999992</v>
      </c>
      <c r="F30" s="24">
        <v>142.78772890000002</v>
      </c>
      <c r="G30" s="24">
        <v>305.93786289999986</v>
      </c>
      <c r="H30" s="24">
        <v>393.0895916999998</v>
      </c>
      <c r="I30" s="24">
        <v>519.29921769999976</v>
      </c>
      <c r="J30" s="24">
        <v>653.12161149999997</v>
      </c>
      <c r="K30" s="24">
        <v>788.63311500000009</v>
      </c>
      <c r="L30" s="24">
        <v>928.92091999999991</v>
      </c>
      <c r="M30" s="24">
        <v>1054.3438437</v>
      </c>
      <c r="N30" s="24">
        <v>1224.5920119999992</v>
      </c>
      <c r="O30" s="24">
        <v>1416.807505999999</v>
      </c>
      <c r="P30" s="24">
        <v>1524.395563</v>
      </c>
      <c r="Q30" s="24">
        <v>1748.0950010000001</v>
      </c>
      <c r="R30" s="24">
        <v>1796.9367499999987</v>
      </c>
      <c r="S30" s="24">
        <v>1872.8450379999999</v>
      </c>
      <c r="T30" s="24">
        <v>1953.7594180000001</v>
      </c>
      <c r="U30" s="24">
        <v>2061.9102860000003</v>
      </c>
      <c r="V30" s="24">
        <v>2131.9509029999999</v>
      </c>
      <c r="W30" s="24">
        <v>2226.9672329999999</v>
      </c>
      <c r="X30" s="24">
        <v>2324.2230650000001</v>
      </c>
      <c r="Y30" s="24">
        <v>2333.1224579999998</v>
      </c>
      <c r="Z30" s="24">
        <v>2489.9391890000002</v>
      </c>
      <c r="AA30" s="24">
        <v>2576.8038419999998</v>
      </c>
    </row>
    <row r="31" spans="1:27" s="27" customFormat="1" x14ac:dyDescent="0.25">
      <c r="A31" s="33" t="s">
        <v>139</v>
      </c>
      <c r="B31" s="33"/>
      <c r="C31" s="30">
        <v>67302.552383107395</v>
      </c>
      <c r="D31" s="30">
        <v>63561.689079212963</v>
      </c>
      <c r="E31" s="30">
        <v>64040.922758489622</v>
      </c>
      <c r="F31" s="30">
        <v>69471.61364555324</v>
      </c>
      <c r="G31" s="30">
        <v>72158.367501007349</v>
      </c>
      <c r="H31" s="30">
        <v>71925.955195920746</v>
      </c>
      <c r="I31" s="30">
        <v>72221.905762098439</v>
      </c>
      <c r="J31" s="30">
        <v>73665.195983268844</v>
      </c>
      <c r="K31" s="30">
        <v>73878.376157058636</v>
      </c>
      <c r="L31" s="30">
        <v>77448.570627107096</v>
      </c>
      <c r="M31" s="30">
        <v>74592.69548553371</v>
      </c>
      <c r="N31" s="30">
        <v>77788.987993156421</v>
      </c>
      <c r="O31" s="30">
        <v>80169.143186705027</v>
      </c>
      <c r="P31" s="30">
        <v>77937.050625555421</v>
      </c>
      <c r="Q31" s="30">
        <v>69982.356311353593</v>
      </c>
      <c r="R31" s="30">
        <v>71945.286502896488</v>
      </c>
      <c r="S31" s="30">
        <v>79016.297370671149</v>
      </c>
      <c r="T31" s="30">
        <v>77658.78386872905</v>
      </c>
      <c r="U31" s="30">
        <v>82894.705377033795</v>
      </c>
      <c r="V31" s="30">
        <v>82353.518678013206</v>
      </c>
      <c r="W31" s="30">
        <v>88284.065099129104</v>
      </c>
      <c r="X31" s="30">
        <v>84779.001670782396</v>
      </c>
      <c r="Y31" s="30">
        <v>82265.746979125601</v>
      </c>
      <c r="Z31" s="30">
        <v>82919.343257519184</v>
      </c>
      <c r="AA31" s="30">
        <v>85109.628388041878</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48959.927299999988</v>
      </c>
      <c r="D34" s="24">
        <v>41260.329070000007</v>
      </c>
      <c r="E34" s="24">
        <v>42679.13949999999</v>
      </c>
      <c r="F34" s="24">
        <v>42643.355149499999</v>
      </c>
      <c r="G34" s="24">
        <v>35183.155424693003</v>
      </c>
      <c r="H34" s="24">
        <v>20294.900009631001</v>
      </c>
      <c r="I34" s="24">
        <v>18593.162360194994</v>
      </c>
      <c r="J34" s="24">
        <v>18791.123979871005</v>
      </c>
      <c r="K34" s="24">
        <v>17939.777513007994</v>
      </c>
      <c r="L34" s="24">
        <v>16806.646886870498</v>
      </c>
      <c r="M34" s="24">
        <v>15978.299932691501</v>
      </c>
      <c r="N34" s="24">
        <v>15758.824566511501</v>
      </c>
      <c r="O34" s="24">
        <v>14941.606826286503</v>
      </c>
      <c r="P34" s="24">
        <v>13995.045266588997</v>
      </c>
      <c r="Q34" s="24">
        <v>11637.753408207</v>
      </c>
      <c r="R34" s="24">
        <v>10761.9161038695</v>
      </c>
      <c r="S34" s="24">
        <v>11488.5381395855</v>
      </c>
      <c r="T34" s="24">
        <v>11527.619794799</v>
      </c>
      <c r="U34" s="24">
        <v>11035.160420948001</v>
      </c>
      <c r="V34" s="24">
        <v>9189.5823925999994</v>
      </c>
      <c r="W34" s="24">
        <v>5511.880500747001</v>
      </c>
      <c r="X34" s="24">
        <v>2097.3548147309998</v>
      </c>
      <c r="Y34" s="24">
        <v>1792.0874443950004</v>
      </c>
      <c r="Z34" s="24">
        <v>1719.4386565794998</v>
      </c>
      <c r="AA34" s="24">
        <v>1725.1478117910001</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1315.8186579999999</v>
      </c>
      <c r="D36" s="24">
        <v>1176.4350795851999</v>
      </c>
      <c r="E36" s="24">
        <v>1176.4351841731</v>
      </c>
      <c r="F36" s="24">
        <v>1323.5351839795001</v>
      </c>
      <c r="G36" s="24">
        <v>1402.0161067799002</v>
      </c>
      <c r="H36" s="24">
        <v>1935.4905164955001</v>
      </c>
      <c r="I36" s="24">
        <v>2001.9228588676001</v>
      </c>
      <c r="J36" s="24">
        <v>2055.4381277553002</v>
      </c>
      <c r="K36" s="24">
        <v>1907.3471040684001</v>
      </c>
      <c r="L36" s="24">
        <v>2030.7359614983</v>
      </c>
      <c r="M36" s="24">
        <v>2614.2119373557998</v>
      </c>
      <c r="N36" s="24">
        <v>2037.7568199914001</v>
      </c>
      <c r="O36" s="24">
        <v>2665.7036586363001</v>
      </c>
      <c r="P36" s="24">
        <v>2768.4770811795993</v>
      </c>
      <c r="Q36" s="24">
        <v>2826.7754061678002</v>
      </c>
      <c r="R36" s="24">
        <v>2204.0099917668999</v>
      </c>
      <c r="S36" s="24">
        <v>2588.1499124535999</v>
      </c>
      <c r="T36" s="24">
        <v>2769.8433856682991</v>
      </c>
      <c r="U36" s="24">
        <v>2357.793955887299</v>
      </c>
      <c r="V36" s="24">
        <v>2888.2650622784004</v>
      </c>
      <c r="W36" s="24">
        <v>2943.4222932518001</v>
      </c>
      <c r="X36" s="24">
        <v>3621.0045274174004</v>
      </c>
      <c r="Y36" s="24">
        <v>3016.4070779002004</v>
      </c>
      <c r="Z36" s="24">
        <v>2910.1438357184998</v>
      </c>
      <c r="AA36" s="24">
        <v>1540.8375174297998</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2.2359144044840003</v>
      </c>
      <c r="D38" s="24">
        <v>1.5318801569999987E-3</v>
      </c>
      <c r="E38" s="24">
        <v>0.38103345385999998</v>
      </c>
      <c r="F38" s="24">
        <v>12.780171624337999</v>
      </c>
      <c r="G38" s="24">
        <v>8.7348535827880003</v>
      </c>
      <c r="H38" s="24">
        <v>17.604908545706003</v>
      </c>
      <c r="I38" s="24">
        <v>22.767232148578902</v>
      </c>
      <c r="J38" s="24">
        <v>91.440951177149984</v>
      </c>
      <c r="K38" s="24">
        <v>6.886257183199989</v>
      </c>
      <c r="L38" s="24">
        <v>84.67323939452001</v>
      </c>
      <c r="M38" s="24">
        <v>96.951435853929993</v>
      </c>
      <c r="N38" s="24">
        <v>65.51900483979999</v>
      </c>
      <c r="O38" s="24">
        <v>124.88401092805901</v>
      </c>
      <c r="P38" s="24">
        <v>80.144847820129911</v>
      </c>
      <c r="Q38" s="24">
        <v>307.66868006740003</v>
      </c>
      <c r="R38" s="24">
        <v>321.52364512859998</v>
      </c>
      <c r="S38" s="24">
        <v>537.47121377520011</v>
      </c>
      <c r="T38" s="24">
        <v>359.38661825815996</v>
      </c>
      <c r="U38" s="24">
        <v>659.61578856029996</v>
      </c>
      <c r="V38" s="24">
        <v>1093.5454104408</v>
      </c>
      <c r="W38" s="24">
        <v>964.596072435</v>
      </c>
      <c r="X38" s="24">
        <v>1660.083770029999</v>
      </c>
      <c r="Y38" s="24">
        <v>813.34530587270001</v>
      </c>
      <c r="Z38" s="24">
        <v>1089.6655568745998</v>
      </c>
      <c r="AA38" s="24">
        <v>1316.4893422947</v>
      </c>
    </row>
    <row r="39" spans="1:27" s="27" customFormat="1" x14ac:dyDescent="0.25">
      <c r="A39" s="28" t="s">
        <v>132</v>
      </c>
      <c r="B39" s="28" t="s">
        <v>66</v>
      </c>
      <c r="C39" s="24">
        <v>701.65477999999894</v>
      </c>
      <c r="D39" s="24">
        <v>700.48882000000003</v>
      </c>
      <c r="E39" s="24">
        <v>701.81235999999899</v>
      </c>
      <c r="F39" s="24">
        <v>698.86180999999999</v>
      </c>
      <c r="G39" s="24">
        <v>697.50391000000002</v>
      </c>
      <c r="H39" s="24">
        <v>697.50159000000008</v>
      </c>
      <c r="I39" s="24">
        <v>698.96242000000007</v>
      </c>
      <c r="J39" s="24">
        <v>688.64864</v>
      </c>
      <c r="K39" s="24">
        <v>694.37691999999993</v>
      </c>
      <c r="L39" s="24">
        <v>693.11974999999995</v>
      </c>
      <c r="M39" s="24">
        <v>695.73756000000003</v>
      </c>
      <c r="N39" s="24">
        <v>691.46075999999994</v>
      </c>
      <c r="O39" s="24">
        <v>688.67370000000005</v>
      </c>
      <c r="P39" s="24">
        <v>678.89354000000003</v>
      </c>
      <c r="Q39" s="24">
        <v>652.71572999999898</v>
      </c>
      <c r="R39" s="24">
        <v>641.71114999999998</v>
      </c>
      <c r="S39" s="24">
        <v>226.28928999999999</v>
      </c>
      <c r="T39" s="24">
        <v>224.29292000000001</v>
      </c>
      <c r="U39" s="24">
        <v>212.68047000000001</v>
      </c>
      <c r="V39" s="24">
        <v>211.05119999999999</v>
      </c>
      <c r="W39" s="24">
        <v>220.27517999999901</v>
      </c>
      <c r="X39" s="24">
        <v>0</v>
      </c>
      <c r="Y39" s="24">
        <v>0</v>
      </c>
      <c r="Z39" s="24">
        <v>0</v>
      </c>
      <c r="AA39" s="24">
        <v>0</v>
      </c>
    </row>
    <row r="40" spans="1:27" s="27" customFormat="1" x14ac:dyDescent="0.25">
      <c r="A40" s="28" t="s">
        <v>132</v>
      </c>
      <c r="B40" s="28" t="s">
        <v>70</v>
      </c>
      <c r="C40" s="24">
        <v>2116.3843500000003</v>
      </c>
      <c r="D40" s="24">
        <v>7137.1029352734595</v>
      </c>
      <c r="E40" s="24">
        <v>6683.2327117108698</v>
      </c>
      <c r="F40" s="24">
        <v>5932.0703491173399</v>
      </c>
      <c r="G40" s="24">
        <v>13609.8870906423</v>
      </c>
      <c r="H40" s="24">
        <v>22259.157047683806</v>
      </c>
      <c r="I40" s="24">
        <v>24006.109479718096</v>
      </c>
      <c r="J40" s="24">
        <v>26191.235070089897</v>
      </c>
      <c r="K40" s="24">
        <v>25815.875068070396</v>
      </c>
      <c r="L40" s="24">
        <v>26110.163094783082</v>
      </c>
      <c r="M40" s="24">
        <v>23811.940534074998</v>
      </c>
      <c r="N40" s="24">
        <v>26109.249735223406</v>
      </c>
      <c r="O40" s="24">
        <v>26143.177311266394</v>
      </c>
      <c r="P40" s="24">
        <v>30948.493820849799</v>
      </c>
      <c r="Q40" s="24">
        <v>37274.788335552301</v>
      </c>
      <c r="R40" s="24">
        <v>40888.688112021198</v>
      </c>
      <c r="S40" s="24">
        <v>46756.673642572889</v>
      </c>
      <c r="T40" s="24">
        <v>46811.593791311498</v>
      </c>
      <c r="U40" s="24">
        <v>44916.679897470705</v>
      </c>
      <c r="V40" s="24">
        <v>38597.017293050303</v>
      </c>
      <c r="W40" s="24">
        <v>39296.773342280998</v>
      </c>
      <c r="X40" s="24">
        <v>40570.463253800197</v>
      </c>
      <c r="Y40" s="24">
        <v>48000.2819104503</v>
      </c>
      <c r="Z40" s="24">
        <v>45009.792293203005</v>
      </c>
      <c r="AA40" s="24">
        <v>48011.902930025193</v>
      </c>
    </row>
    <row r="41" spans="1:27" s="27" customFormat="1" x14ac:dyDescent="0.25">
      <c r="A41" s="28" t="s">
        <v>132</v>
      </c>
      <c r="B41" s="28" t="s">
        <v>69</v>
      </c>
      <c r="C41" s="24">
        <v>5214.9853325118584</v>
      </c>
      <c r="D41" s="24">
        <v>7522.4465195311586</v>
      </c>
      <c r="E41" s="24">
        <v>7576.0830542691983</v>
      </c>
      <c r="F41" s="24">
        <v>7224.0969076925685</v>
      </c>
      <c r="G41" s="24">
        <v>7090.6512113858789</v>
      </c>
      <c r="H41" s="24">
        <v>10194.753848675829</v>
      </c>
      <c r="I41" s="24">
        <v>10228.186895635899</v>
      </c>
      <c r="J41" s="24">
        <v>10567.557296289788</v>
      </c>
      <c r="K41" s="24">
        <v>11581.278106017826</v>
      </c>
      <c r="L41" s="24">
        <v>12464.728862368449</v>
      </c>
      <c r="M41" s="24">
        <v>15444.753916446429</v>
      </c>
      <c r="N41" s="24">
        <v>16383.236147362821</v>
      </c>
      <c r="O41" s="24">
        <v>16432.199146271898</v>
      </c>
      <c r="P41" s="24">
        <v>16171.537868630227</v>
      </c>
      <c r="Q41" s="24">
        <v>18063.649957804591</v>
      </c>
      <c r="R41" s="24">
        <v>18252.724079211803</v>
      </c>
      <c r="S41" s="24">
        <v>15331.016256200595</v>
      </c>
      <c r="T41" s="24">
        <v>16530.703927374594</v>
      </c>
      <c r="U41" s="24">
        <v>17901.587002736898</v>
      </c>
      <c r="V41" s="24">
        <v>22298.8493452896</v>
      </c>
      <c r="W41" s="24">
        <v>26620.387297941095</v>
      </c>
      <c r="X41" s="24">
        <v>33188.8048562677</v>
      </c>
      <c r="Y41" s="24">
        <v>32473.757303077698</v>
      </c>
      <c r="Z41" s="24">
        <v>33606.078086453497</v>
      </c>
      <c r="AA41" s="24">
        <v>33749.137943303598</v>
      </c>
    </row>
    <row r="42" spans="1:27" s="27" customFormat="1" x14ac:dyDescent="0.25">
      <c r="A42" s="28" t="s">
        <v>132</v>
      </c>
      <c r="B42" s="28" t="s">
        <v>36</v>
      </c>
      <c r="C42" s="24">
        <v>0.78986378859999995</v>
      </c>
      <c r="D42" s="24">
        <v>9.6844846664999995</v>
      </c>
      <c r="E42" s="24">
        <v>15.678125375500001</v>
      </c>
      <c r="F42" s="24">
        <v>18.625097116999999</v>
      </c>
      <c r="G42" s="24">
        <v>21.171633601499991</v>
      </c>
      <c r="H42" s="24">
        <v>2452.7639426000001</v>
      </c>
      <c r="I42" s="24">
        <v>2498.7084794999996</v>
      </c>
      <c r="J42" s="24">
        <v>3437.3103617000002</v>
      </c>
      <c r="K42" s="24">
        <v>3466.5483810999999</v>
      </c>
      <c r="L42" s="24">
        <v>3588.2187222999996</v>
      </c>
      <c r="M42" s="24">
        <v>3679.3269193000001</v>
      </c>
      <c r="N42" s="24">
        <v>3831.8118711999996</v>
      </c>
      <c r="O42" s="24">
        <v>3670.4903548000002</v>
      </c>
      <c r="P42" s="24">
        <v>3555.4880435</v>
      </c>
      <c r="Q42" s="24">
        <v>3651.3593638000002</v>
      </c>
      <c r="R42" s="24">
        <v>3725.0014564000003</v>
      </c>
      <c r="S42" s="24">
        <v>3425.6466595000002</v>
      </c>
      <c r="T42" s="24">
        <v>3633.9904189000003</v>
      </c>
      <c r="U42" s="24">
        <v>3684.7174932000003</v>
      </c>
      <c r="V42" s="24">
        <v>3773.3612927999998</v>
      </c>
      <c r="W42" s="24">
        <v>3867.3917665000004</v>
      </c>
      <c r="X42" s="24">
        <v>3855.8611348999998</v>
      </c>
      <c r="Y42" s="24">
        <v>3611.0522756</v>
      </c>
      <c r="Z42" s="24">
        <v>3691.4087451</v>
      </c>
      <c r="AA42" s="24">
        <v>3699.5587988999996</v>
      </c>
    </row>
    <row r="43" spans="1:27" s="27" customFormat="1" x14ac:dyDescent="0.25">
      <c r="A43" s="28" t="s">
        <v>132</v>
      </c>
      <c r="B43" s="28" t="s">
        <v>74</v>
      </c>
      <c r="C43" s="24">
        <v>32.121209999999998</v>
      </c>
      <c r="D43" s="24">
        <v>139.98742999999999</v>
      </c>
      <c r="E43" s="24">
        <v>256.2758</v>
      </c>
      <c r="F43" s="24">
        <v>265.7106829805</v>
      </c>
      <c r="G43" s="24">
        <v>335.00535574870003</v>
      </c>
      <c r="H43" s="24">
        <v>387.43373383800002</v>
      </c>
      <c r="I43" s="24">
        <v>416.107861496699</v>
      </c>
      <c r="J43" s="24">
        <v>377.01353905499997</v>
      </c>
      <c r="K43" s="24">
        <v>351.39103775899997</v>
      </c>
      <c r="L43" s="24">
        <v>434.86843068740001</v>
      </c>
      <c r="M43" s="24">
        <v>1038.01054</v>
      </c>
      <c r="N43" s="24">
        <v>1104.9465399999999</v>
      </c>
      <c r="O43" s="24">
        <v>1028.451579999999</v>
      </c>
      <c r="P43" s="24">
        <v>930.78629999999998</v>
      </c>
      <c r="Q43" s="24">
        <v>1113.6617100000001</v>
      </c>
      <c r="R43" s="24">
        <v>2227.7407000000003</v>
      </c>
      <c r="S43" s="24">
        <v>2143.1228399999991</v>
      </c>
      <c r="T43" s="24">
        <v>2314.5783700000002</v>
      </c>
      <c r="U43" s="24">
        <v>2414.46767</v>
      </c>
      <c r="V43" s="24">
        <v>2502.9173999999998</v>
      </c>
      <c r="W43" s="24">
        <v>5475.0960999999998</v>
      </c>
      <c r="X43" s="24">
        <v>7776.9080000000004</v>
      </c>
      <c r="Y43" s="24">
        <v>6580.1648000000005</v>
      </c>
      <c r="Z43" s="24">
        <v>7221.9452600000004</v>
      </c>
      <c r="AA43" s="24">
        <v>7002.75467999999</v>
      </c>
    </row>
    <row r="44" spans="1:27" s="27" customFormat="1" x14ac:dyDescent="0.25">
      <c r="A44" s="28" t="s">
        <v>132</v>
      </c>
      <c r="B44" s="28" t="s">
        <v>56</v>
      </c>
      <c r="C44" s="24">
        <v>10.166788</v>
      </c>
      <c r="D44" s="24">
        <v>26.078298999999902</v>
      </c>
      <c r="E44" s="24">
        <v>66.109020000000001</v>
      </c>
      <c r="F44" s="24">
        <v>130.7636</v>
      </c>
      <c r="G44" s="24">
        <v>226.86802999999901</v>
      </c>
      <c r="H44" s="24">
        <v>313.70931999999999</v>
      </c>
      <c r="I44" s="24">
        <v>414.970179999999</v>
      </c>
      <c r="J44" s="24">
        <v>527.34349999999995</v>
      </c>
      <c r="K44" s="24">
        <v>632.59375</v>
      </c>
      <c r="L44" s="24">
        <v>737.09094000000005</v>
      </c>
      <c r="M44" s="24">
        <v>829.13837000000001</v>
      </c>
      <c r="N44" s="24">
        <v>961.64729999999997</v>
      </c>
      <c r="O44" s="24">
        <v>1111.7470000000001</v>
      </c>
      <c r="P44" s="24">
        <v>1221.2876000000001</v>
      </c>
      <c r="Q44" s="24">
        <v>1342.6116999999999</v>
      </c>
      <c r="R44" s="24">
        <v>1389.3785</v>
      </c>
      <c r="S44" s="24">
        <v>1399.9657</v>
      </c>
      <c r="T44" s="24">
        <v>1488.3041000000001</v>
      </c>
      <c r="U44" s="24">
        <v>1536.9594</v>
      </c>
      <c r="V44" s="24">
        <v>1612.4069</v>
      </c>
      <c r="W44" s="24">
        <v>1658.6504</v>
      </c>
      <c r="X44" s="24">
        <v>1750.3605</v>
      </c>
      <c r="Y44" s="24">
        <v>1779.7799</v>
      </c>
      <c r="Z44" s="24">
        <v>1813.3616999999999</v>
      </c>
      <c r="AA44" s="24">
        <v>1918.1931</v>
      </c>
    </row>
    <row r="45" spans="1:27" s="27" customFormat="1" x14ac:dyDescent="0.25">
      <c r="A45" s="33" t="s">
        <v>139</v>
      </c>
      <c r="B45" s="33"/>
      <c r="C45" s="30">
        <v>58311.006334916325</v>
      </c>
      <c r="D45" s="30">
        <v>57796.803956269985</v>
      </c>
      <c r="E45" s="30">
        <v>58817.083843607012</v>
      </c>
      <c r="F45" s="30">
        <v>57834.699571913749</v>
      </c>
      <c r="G45" s="30">
        <v>57991.948597083872</v>
      </c>
      <c r="H45" s="30">
        <v>55399.407921031845</v>
      </c>
      <c r="I45" s="30">
        <v>55551.111246565168</v>
      </c>
      <c r="J45" s="30">
        <v>58385.444065183139</v>
      </c>
      <c r="K45" s="30">
        <v>57945.540968347814</v>
      </c>
      <c r="L45" s="30">
        <v>58190.067794914852</v>
      </c>
      <c r="M45" s="30">
        <v>58641.895316422655</v>
      </c>
      <c r="N45" s="30">
        <v>61046.047033928924</v>
      </c>
      <c r="O45" s="30">
        <v>60996.244653389149</v>
      </c>
      <c r="P45" s="30">
        <v>64642.592425068753</v>
      </c>
      <c r="Q45" s="30">
        <v>70763.351517799092</v>
      </c>
      <c r="R45" s="30">
        <v>73070.573081998009</v>
      </c>
      <c r="S45" s="30">
        <v>76928.138454587781</v>
      </c>
      <c r="T45" s="30">
        <v>78223.440437411555</v>
      </c>
      <c r="U45" s="30">
        <v>77083.517535603198</v>
      </c>
      <c r="V45" s="30">
        <v>74278.31070365911</v>
      </c>
      <c r="W45" s="30">
        <v>75557.3346866559</v>
      </c>
      <c r="X45" s="30">
        <v>81137.711222246289</v>
      </c>
      <c r="Y45" s="30">
        <v>86095.879041695909</v>
      </c>
      <c r="Z45" s="30">
        <v>84335.118428829097</v>
      </c>
      <c r="AA45" s="30">
        <v>86343.515544844297</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31471.0805</v>
      </c>
      <c r="D49" s="24">
        <v>25748.714300000003</v>
      </c>
      <c r="E49" s="24">
        <v>27543.783299999999</v>
      </c>
      <c r="F49" s="24">
        <v>20733.198739522992</v>
      </c>
      <c r="G49" s="24">
        <v>12562.774180246597</v>
      </c>
      <c r="H49" s="24">
        <v>5856.0941798272997</v>
      </c>
      <c r="I49" s="24">
        <v>2561.5400726072999</v>
      </c>
      <c r="J49" s="24">
        <v>337.20986217949996</v>
      </c>
      <c r="K49" s="24">
        <v>335.0630186564</v>
      </c>
      <c r="L49" s="24">
        <v>364.30143915689996</v>
      </c>
      <c r="M49" s="24">
        <v>293.66460988969999</v>
      </c>
      <c r="N49" s="24">
        <v>351.66871259059997</v>
      </c>
      <c r="O49" s="24">
        <v>360.28348023400002</v>
      </c>
      <c r="P49" s="24">
        <v>325.08022246169998</v>
      </c>
      <c r="Q49" s="24">
        <v>245.74694823069999</v>
      </c>
      <c r="R49" s="24">
        <v>4.1069575599999991E-2</v>
      </c>
      <c r="S49" s="24">
        <v>4.1123212499999992E-2</v>
      </c>
      <c r="T49" s="24">
        <v>3.9539614899999992E-2</v>
      </c>
      <c r="U49" s="24">
        <v>4.0263231599999998E-2</v>
      </c>
      <c r="V49" s="24">
        <v>4.0044876600000001E-2</v>
      </c>
      <c r="W49" s="24">
        <v>3.8917725599999897E-2</v>
      </c>
      <c r="X49" s="24">
        <v>4.2082570400000005E-2</v>
      </c>
      <c r="Y49" s="24">
        <v>4.0490976599999895E-2</v>
      </c>
      <c r="Z49" s="24">
        <v>3.9280110200000003E-2</v>
      </c>
      <c r="AA49" s="24">
        <v>2.65070419E-2</v>
      </c>
    </row>
    <row r="50" spans="1:27" s="27" customFormat="1" x14ac:dyDescent="0.25">
      <c r="A50" s="28" t="s">
        <v>133</v>
      </c>
      <c r="B50" s="28" t="s">
        <v>20</v>
      </c>
      <c r="C50" s="24">
        <v>0</v>
      </c>
      <c r="D50" s="24">
        <v>1.4705107E-3</v>
      </c>
      <c r="E50" s="24">
        <v>1.5338194E-3</v>
      </c>
      <c r="F50" s="24">
        <v>2.0060614000000001E-3</v>
      </c>
      <c r="G50" s="24">
        <v>2.0986970000000001E-3</v>
      </c>
      <c r="H50" s="24">
        <v>2.0440304999999998E-3</v>
      </c>
      <c r="I50" s="24">
        <v>2.3518811999999902E-3</v>
      </c>
      <c r="J50" s="24">
        <v>2.3297789000000001E-3</v>
      </c>
      <c r="K50" s="24">
        <v>2.3409487000000001E-3</v>
      </c>
      <c r="L50" s="24">
        <v>2.5394497999999999E-3</v>
      </c>
      <c r="M50" s="24">
        <v>2.4245550000000001E-3</v>
      </c>
      <c r="N50" s="24">
        <v>3.0512856000000001E-3</v>
      </c>
      <c r="O50" s="24">
        <v>3.7762075999999999E-3</v>
      </c>
      <c r="P50" s="24">
        <v>3.7713085999999999E-3</v>
      </c>
      <c r="Q50" s="24">
        <v>3.4980557000000002E-3</v>
      </c>
      <c r="R50" s="24">
        <v>3.5107187000000002E-3</v>
      </c>
      <c r="S50" s="24">
        <v>4.1250265000000001E-3</v>
      </c>
      <c r="T50" s="24">
        <v>4.13906E-3</v>
      </c>
      <c r="U50" s="24">
        <v>6.0128459999999996E-3</v>
      </c>
      <c r="V50" s="24">
        <v>5.8453428000000002E-3</v>
      </c>
      <c r="W50" s="24">
        <v>8.5581359999999992E-3</v>
      </c>
      <c r="X50" s="24">
        <v>8.9548389999999992E-3</v>
      </c>
      <c r="Y50" s="24">
        <v>9.7712470000000003E-3</v>
      </c>
      <c r="Z50" s="24">
        <v>9.2461939999999992E-3</v>
      </c>
      <c r="AA50" s="24">
        <v>9.5137750000000004E-3</v>
      </c>
    </row>
    <row r="51" spans="1:27" s="27" customFormat="1" x14ac:dyDescent="0.25">
      <c r="A51" s="28" t="s">
        <v>133</v>
      </c>
      <c r="B51" s="28" t="s">
        <v>32</v>
      </c>
      <c r="C51" s="24">
        <v>25.110232999999901</v>
      </c>
      <c r="D51" s="24">
        <v>15.105726000000001</v>
      </c>
      <c r="E51" s="24">
        <v>20.911145999999999</v>
      </c>
      <c r="F51" s="24">
        <v>23.255382999999998</v>
      </c>
      <c r="G51" s="24">
        <v>238.05927</v>
      </c>
      <c r="H51" s="24">
        <v>244.5993</v>
      </c>
      <c r="I51" s="24">
        <v>385.62737999999899</v>
      </c>
      <c r="J51" s="24">
        <v>313.63200000000001</v>
      </c>
      <c r="K51" s="24">
        <v>269.24396000000002</v>
      </c>
      <c r="L51" s="24">
        <v>816.81994999999995</v>
      </c>
      <c r="M51" s="24">
        <v>366.90910000000002</v>
      </c>
      <c r="N51" s="24">
        <v>724.53099999999995</v>
      </c>
      <c r="O51" s="24">
        <v>401.02260000000001</v>
      </c>
      <c r="P51" s="24">
        <v>838.21119999999996</v>
      </c>
      <c r="Q51" s="24">
        <v>262.83755000000002</v>
      </c>
      <c r="R51" s="24">
        <v>302.10201999999998</v>
      </c>
      <c r="S51" s="24">
        <v>628.52710000000002</v>
      </c>
      <c r="T51" s="24">
        <v>628.09625000000005</v>
      </c>
      <c r="U51" s="24">
        <v>0</v>
      </c>
      <c r="V51" s="24">
        <v>0</v>
      </c>
      <c r="W51" s="24">
        <v>0</v>
      </c>
      <c r="X51" s="24">
        <v>0</v>
      </c>
      <c r="Y51" s="24">
        <v>0</v>
      </c>
      <c r="Z51" s="24">
        <v>0</v>
      </c>
      <c r="AA51" s="24">
        <v>0</v>
      </c>
    </row>
    <row r="52" spans="1:27" s="27" customFormat="1" x14ac:dyDescent="0.25">
      <c r="A52" s="28" t="s">
        <v>133</v>
      </c>
      <c r="B52" s="28" t="s">
        <v>67</v>
      </c>
      <c r="C52" s="24">
        <v>12.328330744349991</v>
      </c>
      <c r="D52" s="24">
        <v>24.98797415288</v>
      </c>
      <c r="E52" s="24">
        <v>15.091782001299999</v>
      </c>
      <c r="F52" s="24">
        <v>13.997559581599992</v>
      </c>
      <c r="G52" s="24">
        <v>101.70875793502002</v>
      </c>
      <c r="H52" s="24">
        <v>176.10543271439997</v>
      </c>
      <c r="I52" s="24">
        <v>283.71917990190002</v>
      </c>
      <c r="J52" s="24">
        <v>292.1403769177399</v>
      </c>
      <c r="K52" s="24">
        <v>160.76902363634991</v>
      </c>
      <c r="L52" s="24">
        <v>383.78584504760005</v>
      </c>
      <c r="M52" s="24">
        <v>263.97149125381998</v>
      </c>
      <c r="N52" s="24">
        <v>414.57491822409986</v>
      </c>
      <c r="O52" s="24">
        <v>309.65532930169894</v>
      </c>
      <c r="P52" s="24">
        <v>580.17430695819894</v>
      </c>
      <c r="Q52" s="24">
        <v>313.47445461500001</v>
      </c>
      <c r="R52" s="24">
        <v>323.31116248929999</v>
      </c>
      <c r="S52" s="24">
        <v>760.84423170779894</v>
      </c>
      <c r="T52" s="24">
        <v>597.6514478007</v>
      </c>
      <c r="U52" s="24">
        <v>1238.2597819266996</v>
      </c>
      <c r="V52" s="24">
        <v>1472.4296421993001</v>
      </c>
      <c r="W52" s="24">
        <v>1267.5400734249999</v>
      </c>
      <c r="X52" s="24">
        <v>1418.2648184560001</v>
      </c>
      <c r="Y52" s="24">
        <v>1703.5694839199998</v>
      </c>
      <c r="Z52" s="24">
        <v>2086.4928169999989</v>
      </c>
      <c r="AA52" s="24">
        <v>2332.1098469999988</v>
      </c>
    </row>
    <row r="53" spans="1:27" s="27" customFormat="1" x14ac:dyDescent="0.25">
      <c r="A53" s="28" t="s">
        <v>133</v>
      </c>
      <c r="B53" s="28" t="s">
        <v>66</v>
      </c>
      <c r="C53" s="24">
        <v>2915.166084</v>
      </c>
      <c r="D53" s="24">
        <v>2892.5307899999998</v>
      </c>
      <c r="E53" s="24">
        <v>2649.3963159999998</v>
      </c>
      <c r="F53" s="24">
        <v>3265.6310050000002</v>
      </c>
      <c r="G53" s="24">
        <v>3378.8386800000003</v>
      </c>
      <c r="H53" s="24">
        <v>3201.4116799999979</v>
      </c>
      <c r="I53" s="24">
        <v>3231.5139640000002</v>
      </c>
      <c r="J53" s="24">
        <v>4067.0771009999976</v>
      </c>
      <c r="K53" s="24">
        <v>3375.6136549999987</v>
      </c>
      <c r="L53" s="24">
        <v>2905.5782050000003</v>
      </c>
      <c r="M53" s="24">
        <v>2905.9684949999992</v>
      </c>
      <c r="N53" s="24">
        <v>2639.7013500000003</v>
      </c>
      <c r="O53" s="24">
        <v>3243.7410899999995</v>
      </c>
      <c r="P53" s="24">
        <v>3330.5448749999987</v>
      </c>
      <c r="Q53" s="24">
        <v>3155.4239659999989</v>
      </c>
      <c r="R53" s="24">
        <v>3162.3547199999989</v>
      </c>
      <c r="S53" s="24">
        <v>3999.1675739999991</v>
      </c>
      <c r="T53" s="24">
        <v>3332.45109</v>
      </c>
      <c r="U53" s="24">
        <v>2851.947799999999</v>
      </c>
      <c r="V53" s="24">
        <v>2836.9364620000001</v>
      </c>
      <c r="W53" s="24">
        <v>2590.010449999997</v>
      </c>
      <c r="X53" s="24">
        <v>3179.6640200000002</v>
      </c>
      <c r="Y53" s="24">
        <v>3265.650252999998</v>
      </c>
      <c r="Z53" s="24">
        <v>3093.6873180000002</v>
      </c>
      <c r="AA53" s="24">
        <v>3114.2688599999997</v>
      </c>
    </row>
    <row r="54" spans="1:27" s="27" customFormat="1" x14ac:dyDescent="0.25">
      <c r="A54" s="28" t="s">
        <v>133</v>
      </c>
      <c r="B54" s="28" t="s">
        <v>70</v>
      </c>
      <c r="C54" s="24">
        <v>11346.943384999999</v>
      </c>
      <c r="D54" s="24">
        <v>13640.483863590918</v>
      </c>
      <c r="E54" s="24">
        <v>11598.00774511998</v>
      </c>
      <c r="F54" s="24">
        <v>12319.120960583601</v>
      </c>
      <c r="G54" s="24">
        <v>13673.118170341131</v>
      </c>
      <c r="H54" s="24">
        <v>17841.98832982139</v>
      </c>
      <c r="I54" s="24">
        <v>19035.375590928918</v>
      </c>
      <c r="J54" s="24">
        <v>18198.831199429806</v>
      </c>
      <c r="K54" s="24">
        <v>19135.464332289066</v>
      </c>
      <c r="L54" s="24">
        <v>18353.024736413892</v>
      </c>
      <c r="M54" s="24">
        <v>19979.608838628261</v>
      </c>
      <c r="N54" s="24">
        <v>19212.628347481696</v>
      </c>
      <c r="O54" s="24">
        <v>21357.524648469265</v>
      </c>
      <c r="P54" s="24">
        <v>22330.141838679287</v>
      </c>
      <c r="Q54" s="24">
        <v>23167.376640725135</v>
      </c>
      <c r="R54" s="24">
        <v>23811.552108187454</v>
      </c>
      <c r="S54" s="24">
        <v>22969.9982067819</v>
      </c>
      <c r="T54" s="24">
        <v>24775.96963026726</v>
      </c>
      <c r="U54" s="24">
        <v>24724.579234648092</v>
      </c>
      <c r="V54" s="24">
        <v>26346.146794026165</v>
      </c>
      <c r="W54" s="24">
        <v>24143.940758231325</v>
      </c>
      <c r="X54" s="24">
        <v>27966.457203700695</v>
      </c>
      <c r="Y54" s="24">
        <v>28244.8072282803</v>
      </c>
      <c r="Z54" s="24">
        <v>29314.318998388502</v>
      </c>
      <c r="AA54" s="24">
        <v>27787.065709654096</v>
      </c>
    </row>
    <row r="55" spans="1:27" s="27" customFormat="1" x14ac:dyDescent="0.25">
      <c r="A55" s="28" t="s">
        <v>133</v>
      </c>
      <c r="B55" s="28" t="s">
        <v>69</v>
      </c>
      <c r="C55" s="24">
        <v>2707.4168208936189</v>
      </c>
      <c r="D55" s="24">
        <v>2694.6989851586295</v>
      </c>
      <c r="E55" s="24">
        <v>2747.1362211946166</v>
      </c>
      <c r="F55" s="24">
        <v>2649.4225055893494</v>
      </c>
      <c r="G55" s="24">
        <v>2533.0682995230577</v>
      </c>
      <c r="H55" s="24">
        <v>3636.2345237789978</v>
      </c>
      <c r="I55" s="24">
        <v>4652.5980914229003</v>
      </c>
      <c r="J55" s="24">
        <v>4335.5980984869966</v>
      </c>
      <c r="K55" s="24">
        <v>4543.9566847024998</v>
      </c>
      <c r="L55" s="24">
        <v>4624.8028582369998</v>
      </c>
      <c r="M55" s="24">
        <v>4594.7751617880003</v>
      </c>
      <c r="N55" s="24">
        <v>4782.7350798349971</v>
      </c>
      <c r="O55" s="24">
        <v>4567.2873310899995</v>
      </c>
      <c r="P55" s="24">
        <v>4358.2730209626989</v>
      </c>
      <c r="Q55" s="24">
        <v>8695.8608341050021</v>
      </c>
      <c r="R55" s="24">
        <v>8846.7074303019981</v>
      </c>
      <c r="S55" s="24">
        <v>9820.9955699999991</v>
      </c>
      <c r="T55" s="24">
        <v>10267.004579999999</v>
      </c>
      <c r="U55" s="24">
        <v>10398.31415</v>
      </c>
      <c r="V55" s="24">
        <v>10435.077309999999</v>
      </c>
      <c r="W55" s="24">
        <v>15053.076513999998</v>
      </c>
      <c r="X55" s="24">
        <v>14804.381929999989</v>
      </c>
      <c r="Y55" s="24">
        <v>14930.48475</v>
      </c>
      <c r="Z55" s="24">
        <v>15413.74425</v>
      </c>
      <c r="AA55" s="24">
        <v>15567.973129999998</v>
      </c>
    </row>
    <row r="56" spans="1:27" s="27" customFormat="1" x14ac:dyDescent="0.25">
      <c r="A56" s="28" t="s">
        <v>133</v>
      </c>
      <c r="B56" s="28" t="s">
        <v>36</v>
      </c>
      <c r="C56" s="24">
        <v>83.640126606899997</v>
      </c>
      <c r="D56" s="24">
        <v>131.9646204332</v>
      </c>
      <c r="E56" s="24">
        <v>124.25335567299999</v>
      </c>
      <c r="F56" s="24">
        <v>145.13404014279891</v>
      </c>
      <c r="G56" s="24">
        <v>165.0053928609</v>
      </c>
      <c r="H56" s="24">
        <v>1469.5294139999999</v>
      </c>
      <c r="I56" s="24">
        <v>1473.6761589999999</v>
      </c>
      <c r="J56" s="24">
        <v>1442.9702159999999</v>
      </c>
      <c r="K56" s="24">
        <v>1418.6773487</v>
      </c>
      <c r="L56" s="24">
        <v>1399.0179569999991</v>
      </c>
      <c r="M56" s="24">
        <v>1332.1896683</v>
      </c>
      <c r="N56" s="24">
        <v>1338.9899364999999</v>
      </c>
      <c r="O56" s="24">
        <v>1240.6100065999999</v>
      </c>
      <c r="P56" s="24">
        <v>1137.649686</v>
      </c>
      <c r="Q56" s="24">
        <v>1363.6236539999991</v>
      </c>
      <c r="R56" s="24">
        <v>1394.9795859999999</v>
      </c>
      <c r="S56" s="24">
        <v>1352.165753</v>
      </c>
      <c r="T56" s="24">
        <v>1336.0953830000001</v>
      </c>
      <c r="U56" s="24">
        <v>1434.5727089999989</v>
      </c>
      <c r="V56" s="24">
        <v>1226.8152954000002</v>
      </c>
      <c r="W56" s="24">
        <v>1374.1788589999999</v>
      </c>
      <c r="X56" s="24">
        <v>1239.6268519999999</v>
      </c>
      <c r="Y56" s="24">
        <v>1139.218361</v>
      </c>
      <c r="Z56" s="24">
        <v>1192.081062</v>
      </c>
      <c r="AA56" s="24">
        <v>1273.0501020000002</v>
      </c>
    </row>
    <row r="57" spans="1:27" s="27" customFormat="1" x14ac:dyDescent="0.25">
      <c r="A57" s="28" t="s">
        <v>133</v>
      </c>
      <c r="B57" s="28" t="s">
        <v>74</v>
      </c>
      <c r="C57" s="24">
        <v>0</v>
      </c>
      <c r="D57" s="24">
        <v>0</v>
      </c>
      <c r="E57" s="24">
        <v>0</v>
      </c>
      <c r="F57" s="24">
        <v>5.1533305E-3</v>
      </c>
      <c r="G57" s="24">
        <v>5.9952075000000004E-3</v>
      </c>
      <c r="H57" s="24">
        <v>6.4066527000000003E-3</v>
      </c>
      <c r="I57" s="24">
        <v>2.1242642999999999E-2</v>
      </c>
      <c r="J57" s="24">
        <v>2.0942735000000001E-2</v>
      </c>
      <c r="K57" s="24">
        <v>2.0679983999999998E-2</v>
      </c>
      <c r="L57" s="24">
        <v>2.9974526000000001E-2</v>
      </c>
      <c r="M57" s="24">
        <v>3.1095337000000001E-2</v>
      </c>
      <c r="N57" s="24">
        <v>0.11289544</v>
      </c>
      <c r="O57" s="24">
        <v>467.785429999999</v>
      </c>
      <c r="P57" s="24">
        <v>449.99610000000001</v>
      </c>
      <c r="Q57" s="24">
        <v>1108.1775</v>
      </c>
      <c r="R57" s="24">
        <v>1136.3961999999999</v>
      </c>
      <c r="S57" s="24">
        <v>1776.4052999999999</v>
      </c>
      <c r="T57" s="24">
        <v>1801.8382999999999</v>
      </c>
      <c r="U57" s="24">
        <v>1942.3728000000001</v>
      </c>
      <c r="V57" s="24">
        <v>2683.9933999999998</v>
      </c>
      <c r="W57" s="24">
        <v>4788.6367</v>
      </c>
      <c r="X57" s="24">
        <v>4551.4380000000001</v>
      </c>
      <c r="Y57" s="24">
        <v>4110.9535999999998</v>
      </c>
      <c r="Z57" s="24">
        <v>4473.9844000000003</v>
      </c>
      <c r="AA57" s="24">
        <v>4748.7393000000002</v>
      </c>
    </row>
    <row r="58" spans="1:27" s="27" customFormat="1" x14ac:dyDescent="0.25">
      <c r="A58" s="28" t="s">
        <v>133</v>
      </c>
      <c r="B58" s="28" t="s">
        <v>56</v>
      </c>
      <c r="C58" s="24">
        <v>13.692035000000001</v>
      </c>
      <c r="D58" s="24">
        <v>25.057929999999999</v>
      </c>
      <c r="E58" s="24">
        <v>83.116164999999995</v>
      </c>
      <c r="F58" s="24">
        <v>170.78530000000001</v>
      </c>
      <c r="G58" s="24">
        <v>317.98</v>
      </c>
      <c r="H58" s="24">
        <v>423.83940000000001</v>
      </c>
      <c r="I58" s="24">
        <v>558.88292999999999</v>
      </c>
      <c r="J58" s="24">
        <v>677.01080000000002</v>
      </c>
      <c r="K58" s="24">
        <v>816.47735999999998</v>
      </c>
      <c r="L58" s="24">
        <v>910.82979999999998</v>
      </c>
      <c r="M58" s="24">
        <v>1008.82294</v>
      </c>
      <c r="N58" s="24">
        <v>1152.309</v>
      </c>
      <c r="O58" s="24">
        <v>1257.4763</v>
      </c>
      <c r="P58" s="24">
        <v>1303.2917</v>
      </c>
      <c r="Q58" s="24">
        <v>1617.1975</v>
      </c>
      <c r="R58" s="24">
        <v>1680.1687999999999</v>
      </c>
      <c r="S58" s="24">
        <v>1732.4047</v>
      </c>
      <c r="T58" s="24">
        <v>1767.3779</v>
      </c>
      <c r="U58" s="24">
        <v>1864.0657000000001</v>
      </c>
      <c r="V58" s="24">
        <v>1828.3052</v>
      </c>
      <c r="W58" s="24">
        <v>2029.1855</v>
      </c>
      <c r="X58" s="24">
        <v>2012.4172000000001</v>
      </c>
      <c r="Y58" s="24">
        <v>1952.6763000000001</v>
      </c>
      <c r="Z58" s="24">
        <v>2139.6127999999999</v>
      </c>
      <c r="AA58" s="24">
        <v>2278.558</v>
      </c>
    </row>
    <row r="59" spans="1:27" s="27" customFormat="1" x14ac:dyDescent="0.25">
      <c r="A59" s="33" t="s">
        <v>139</v>
      </c>
      <c r="B59" s="33"/>
      <c r="C59" s="30">
        <v>48478.045353637965</v>
      </c>
      <c r="D59" s="30">
        <v>45016.52310941313</v>
      </c>
      <c r="E59" s="30">
        <v>44574.328044135291</v>
      </c>
      <c r="F59" s="30">
        <v>39004.628159338943</v>
      </c>
      <c r="G59" s="30">
        <v>32487.569456742804</v>
      </c>
      <c r="H59" s="30">
        <v>30956.435490172589</v>
      </c>
      <c r="I59" s="30">
        <v>30150.376630742219</v>
      </c>
      <c r="J59" s="30">
        <v>27544.490967792939</v>
      </c>
      <c r="K59" s="30">
        <v>27820.113015233015</v>
      </c>
      <c r="L59" s="30">
        <v>27448.315573305194</v>
      </c>
      <c r="M59" s="30">
        <v>28404.900121114777</v>
      </c>
      <c r="N59" s="30">
        <v>28125.842459416996</v>
      </c>
      <c r="O59" s="30">
        <v>30239.518255302562</v>
      </c>
      <c r="P59" s="30">
        <v>31762.42923537048</v>
      </c>
      <c r="Q59" s="30">
        <v>35840.723891731541</v>
      </c>
      <c r="R59" s="30">
        <v>36446.072021273052</v>
      </c>
      <c r="S59" s="30">
        <v>38179.577930728701</v>
      </c>
      <c r="T59" s="30">
        <v>39601.216676742857</v>
      </c>
      <c r="U59" s="30">
        <v>39213.147242652391</v>
      </c>
      <c r="V59" s="30">
        <v>41090.636098444862</v>
      </c>
      <c r="W59" s="30">
        <v>43054.61527151792</v>
      </c>
      <c r="X59" s="30">
        <v>47368.819009566083</v>
      </c>
      <c r="Y59" s="30">
        <v>48144.561977423902</v>
      </c>
      <c r="Z59" s="30">
        <v>49908.291909692707</v>
      </c>
      <c r="AA59" s="30">
        <v>48801.453567470991</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1437.3561</v>
      </c>
      <c r="D64" s="24">
        <v>1149.3131123464991</v>
      </c>
      <c r="E64" s="24">
        <v>741.40145052610001</v>
      </c>
      <c r="F64" s="24">
        <v>463.40691699080003</v>
      </c>
      <c r="G64" s="24">
        <v>1414.3268681740999</v>
      </c>
      <c r="H64" s="24">
        <v>974.42845603829994</v>
      </c>
      <c r="I64" s="24">
        <v>1265.1339549653001</v>
      </c>
      <c r="J64" s="24">
        <v>1094.2921769681</v>
      </c>
      <c r="K64" s="24">
        <v>1029.9915039637001</v>
      </c>
      <c r="L64" s="24">
        <v>1363.8239947495999</v>
      </c>
      <c r="M64" s="24">
        <v>1134.5897570263999</v>
      </c>
      <c r="N64" s="24">
        <v>1195.7696532075001</v>
      </c>
      <c r="O64" s="24">
        <v>1230.5553277860001</v>
      </c>
      <c r="P64" s="24">
        <v>1521.816483262</v>
      </c>
      <c r="Q64" s="24">
        <v>1059.9823344102999</v>
      </c>
      <c r="R64" s="24">
        <v>1135.9271437948</v>
      </c>
      <c r="S64" s="24">
        <v>3.297211E-3</v>
      </c>
      <c r="T64" s="24">
        <v>3.3051583E-3</v>
      </c>
      <c r="U64" s="24">
        <v>3.9849940000000004E-3</v>
      </c>
      <c r="V64" s="24">
        <v>3.9058458000000001E-3</v>
      </c>
      <c r="W64" s="24">
        <v>4.6301759999999997E-3</v>
      </c>
      <c r="X64" s="24">
        <v>4.7602800000000004E-3</v>
      </c>
      <c r="Y64" s="24">
        <v>4.9919913999999996E-3</v>
      </c>
      <c r="Z64" s="24">
        <v>4.7618360000000002E-3</v>
      </c>
      <c r="AA64" s="24">
        <v>4.8387450000000002E-3</v>
      </c>
    </row>
    <row r="65" spans="1:27" s="27" customFormat="1" x14ac:dyDescent="0.25">
      <c r="A65" s="28" t="s">
        <v>134</v>
      </c>
      <c r="B65" s="28" t="s">
        <v>32</v>
      </c>
      <c r="C65" s="24">
        <v>734.79643899999996</v>
      </c>
      <c r="D65" s="24">
        <v>708.30650000000003</v>
      </c>
      <c r="E65" s="24">
        <v>737.89250000000004</v>
      </c>
      <c r="F65" s="24">
        <v>84.096029999999999</v>
      </c>
      <c r="G65" s="24">
        <v>140.17943</v>
      </c>
      <c r="H65" s="24">
        <v>103.80419000000001</v>
      </c>
      <c r="I65" s="24">
        <v>112.77718</v>
      </c>
      <c r="J65" s="24">
        <v>84.096040000000002</v>
      </c>
      <c r="K65" s="24">
        <v>84.096016000000006</v>
      </c>
      <c r="L65" s="24">
        <v>101.93789</v>
      </c>
      <c r="M65" s="24">
        <v>84.096016000000006</v>
      </c>
      <c r="N65" s="24">
        <v>121.40980500000001</v>
      </c>
      <c r="O65" s="24">
        <v>84.096050000000005</v>
      </c>
      <c r="P65" s="24">
        <v>227.91771</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58.561757673883001</v>
      </c>
      <c r="D66" s="24">
        <v>32.668931091270991</v>
      </c>
      <c r="E66" s="24">
        <v>86.935096326844999</v>
      </c>
      <c r="F66" s="24">
        <v>23.340759341232999</v>
      </c>
      <c r="G66" s="24">
        <v>169.38850156783994</v>
      </c>
      <c r="H66" s="24">
        <v>123.52406617159599</v>
      </c>
      <c r="I66" s="24">
        <v>194.95665925159398</v>
      </c>
      <c r="J66" s="24">
        <v>151.11880920928201</v>
      </c>
      <c r="K66" s="24">
        <v>123.10120480458598</v>
      </c>
      <c r="L66" s="24">
        <v>222.079421563609</v>
      </c>
      <c r="M66" s="24">
        <v>185.68862726041002</v>
      </c>
      <c r="N66" s="24">
        <v>264.85705635566899</v>
      </c>
      <c r="O66" s="24">
        <v>221.123845062149</v>
      </c>
      <c r="P66" s="24">
        <v>352.98743272780007</v>
      </c>
      <c r="Q66" s="24">
        <v>316.42177979999997</v>
      </c>
      <c r="R66" s="24">
        <v>361.61878549999994</v>
      </c>
      <c r="S66" s="24">
        <v>687.29911259999994</v>
      </c>
      <c r="T66" s="24">
        <v>656.15749769140996</v>
      </c>
      <c r="U66" s="24">
        <v>932.30753679999998</v>
      </c>
      <c r="V66" s="24">
        <v>988.23099459999901</v>
      </c>
      <c r="W66" s="24">
        <v>1347.1157334999998</v>
      </c>
      <c r="X66" s="24">
        <v>1489.42260867</v>
      </c>
      <c r="Y66" s="24">
        <v>2799.7467217000003</v>
      </c>
      <c r="Z66" s="24">
        <v>1891.46872996</v>
      </c>
      <c r="AA66" s="24">
        <v>1954.8127261752502</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6195.977633999998</v>
      </c>
      <c r="D68" s="24">
        <v>6802.861103984219</v>
      </c>
      <c r="E68" s="24">
        <v>5996.6653786910947</v>
      </c>
      <c r="F68" s="24">
        <v>6330.1223697384366</v>
      </c>
      <c r="G68" s="24">
        <v>6137.0689984786004</v>
      </c>
      <c r="H68" s="24">
        <v>8790.2346709446938</v>
      </c>
      <c r="I68" s="24">
        <v>8663.4188824555968</v>
      </c>
      <c r="J68" s="24">
        <v>9102.6460865171921</v>
      </c>
      <c r="K68" s="24">
        <v>9796.1573350163999</v>
      </c>
      <c r="L68" s="24">
        <v>9613.969839252597</v>
      </c>
      <c r="M68" s="24">
        <v>10407.992916612191</v>
      </c>
      <c r="N68" s="24">
        <v>9821.5396332539003</v>
      </c>
      <c r="O68" s="24">
        <v>9689.9168690847982</v>
      </c>
      <c r="P68" s="24">
        <v>9145.3214053570973</v>
      </c>
      <c r="Q68" s="24">
        <v>9865.5215221463968</v>
      </c>
      <c r="R68" s="24">
        <v>9501.8382150611978</v>
      </c>
      <c r="S68" s="24">
        <v>10640.551770092996</v>
      </c>
      <c r="T68" s="24">
        <v>11241.388147300699</v>
      </c>
      <c r="U68" s="24">
        <v>11048.321534366001</v>
      </c>
      <c r="V68" s="24">
        <v>11146.458411830199</v>
      </c>
      <c r="W68" s="24">
        <v>10695.424759144402</v>
      </c>
      <c r="X68" s="24">
        <v>11159.437132901898</v>
      </c>
      <c r="Y68" s="24">
        <v>10187.342730409093</v>
      </c>
      <c r="Z68" s="24">
        <v>12122.824226809485</v>
      </c>
      <c r="AA68" s="24">
        <v>12838.9568330819</v>
      </c>
    </row>
    <row r="69" spans="1:27" s="27" customFormat="1" x14ac:dyDescent="0.25">
      <c r="A69" s="28" t="s">
        <v>134</v>
      </c>
      <c r="B69" s="28" t="s">
        <v>69</v>
      </c>
      <c r="C69" s="24">
        <v>1025.3770816637805</v>
      </c>
      <c r="D69" s="24">
        <v>1189.01380086938</v>
      </c>
      <c r="E69" s="24">
        <v>1185.391507351479</v>
      </c>
      <c r="F69" s="24">
        <v>1138.5053534603903</v>
      </c>
      <c r="G69" s="24">
        <v>1117.7892336030102</v>
      </c>
      <c r="H69" s="24">
        <v>1141.057456265899</v>
      </c>
      <c r="I69" s="24">
        <v>1167.7666228724981</v>
      </c>
      <c r="J69" s="24">
        <v>1491.0735129364987</v>
      </c>
      <c r="K69" s="24">
        <v>1577.7381870563001</v>
      </c>
      <c r="L69" s="24">
        <v>1731.2131271096998</v>
      </c>
      <c r="M69" s="24">
        <v>1753.0987302203976</v>
      </c>
      <c r="N69" s="24">
        <v>3740.2529194661001</v>
      </c>
      <c r="O69" s="24">
        <v>3587.722286744</v>
      </c>
      <c r="P69" s="24">
        <v>3508.6870968149005</v>
      </c>
      <c r="Q69" s="24">
        <v>3544.6101822535998</v>
      </c>
      <c r="R69" s="24">
        <v>3667.3528680342997</v>
      </c>
      <c r="S69" s="24">
        <v>3259.6846583697989</v>
      </c>
      <c r="T69" s="24">
        <v>3468.5774558598987</v>
      </c>
      <c r="U69" s="24">
        <v>3418.7704750030002</v>
      </c>
      <c r="V69" s="24">
        <v>3569.1186019280003</v>
      </c>
      <c r="W69" s="24">
        <v>3547.7122602645004</v>
      </c>
      <c r="X69" s="24">
        <v>3974.5100488182989</v>
      </c>
      <c r="Y69" s="24">
        <v>4959.7792024915998</v>
      </c>
      <c r="Z69" s="24">
        <v>4755.2739002239996</v>
      </c>
      <c r="AA69" s="24">
        <v>4940.6970261145998</v>
      </c>
    </row>
    <row r="70" spans="1:27" s="27" customFormat="1" x14ac:dyDescent="0.25">
      <c r="A70" s="28" t="s">
        <v>134</v>
      </c>
      <c r="B70" s="28" t="s">
        <v>36</v>
      </c>
      <c r="C70" s="24">
        <v>62.479471888899994</v>
      </c>
      <c r="D70" s="24">
        <v>63.349203214099873</v>
      </c>
      <c r="E70" s="24">
        <v>70.10390077129999</v>
      </c>
      <c r="F70" s="24">
        <v>66.448053264799995</v>
      </c>
      <c r="G70" s="24">
        <v>68.391718341000001</v>
      </c>
      <c r="H70" s="24">
        <v>564.09882679999998</v>
      </c>
      <c r="I70" s="24">
        <v>564.05229350000002</v>
      </c>
      <c r="J70" s="24">
        <v>573.69614430000001</v>
      </c>
      <c r="K70" s="24">
        <v>552.40686219999998</v>
      </c>
      <c r="L70" s="24">
        <v>552.34601419999888</v>
      </c>
      <c r="M70" s="24">
        <v>506.04529269999887</v>
      </c>
      <c r="N70" s="24">
        <v>552.07173609999995</v>
      </c>
      <c r="O70" s="24">
        <v>535.48679430000004</v>
      </c>
      <c r="P70" s="24">
        <v>489.4976036999999</v>
      </c>
      <c r="Q70" s="24">
        <v>527.96515499999998</v>
      </c>
      <c r="R70" s="24">
        <v>543.89509749999991</v>
      </c>
      <c r="S70" s="24">
        <v>530.56450039999902</v>
      </c>
      <c r="T70" s="24">
        <v>525.59167260000004</v>
      </c>
      <c r="U70" s="24">
        <v>534.50279839999996</v>
      </c>
      <c r="V70" s="24">
        <v>466.09414599999991</v>
      </c>
      <c r="W70" s="24">
        <v>519.14536499999997</v>
      </c>
      <c r="X70" s="24">
        <v>499.933494</v>
      </c>
      <c r="Y70" s="24">
        <v>457.23564949999991</v>
      </c>
      <c r="Z70" s="24">
        <v>459.74141379999992</v>
      </c>
      <c r="AA70" s="24">
        <v>477.356315</v>
      </c>
    </row>
    <row r="71" spans="1:27" s="27" customFormat="1" x14ac:dyDescent="0.25">
      <c r="A71" s="28" t="s">
        <v>134</v>
      </c>
      <c r="B71" s="28" t="s">
        <v>74</v>
      </c>
      <c r="C71" s="24">
        <v>0</v>
      </c>
      <c r="D71" s="24">
        <v>0</v>
      </c>
      <c r="E71" s="24">
        <v>0</v>
      </c>
      <c r="F71" s="24">
        <v>1.9588320000000002E-3</v>
      </c>
      <c r="G71" s="24">
        <v>2.4390023000000001E-3</v>
      </c>
      <c r="H71" s="24">
        <v>2.840319E-3</v>
      </c>
      <c r="I71" s="24">
        <v>3.4751705999999999E-3</v>
      </c>
      <c r="J71" s="24">
        <v>3.5097794999999999E-3</v>
      </c>
      <c r="K71" s="24">
        <v>3.6363069E-3</v>
      </c>
      <c r="L71" s="24">
        <v>4.3392935999999899E-3</v>
      </c>
      <c r="M71" s="24">
        <v>4.6619404999999996E-3</v>
      </c>
      <c r="N71" s="24">
        <v>5.6988830000000001E-3</v>
      </c>
      <c r="O71" s="24">
        <v>5.6509079999999996E-3</v>
      </c>
      <c r="P71" s="24">
        <v>5.6880150000000003E-3</v>
      </c>
      <c r="Q71" s="24">
        <v>9.8738969999999995E-3</v>
      </c>
      <c r="R71" s="24">
        <v>1.0023033000000001E-2</v>
      </c>
      <c r="S71" s="24">
        <v>1.2583677999999999E-2</v>
      </c>
      <c r="T71" s="24">
        <v>1.2558758999999999E-2</v>
      </c>
      <c r="U71" s="24">
        <v>1.4000195E-2</v>
      </c>
      <c r="V71" s="24">
        <v>1.47046219999999E-2</v>
      </c>
      <c r="W71" s="24">
        <v>1.7690230000000001E-2</v>
      </c>
      <c r="X71" s="24">
        <v>1.7446531000000001E-2</v>
      </c>
      <c r="Y71" s="24">
        <v>1.7147912000000001E-2</v>
      </c>
      <c r="Z71" s="24">
        <v>2.5218021E-2</v>
      </c>
      <c r="AA71" s="24">
        <v>2.53957979999999E-2</v>
      </c>
    </row>
    <row r="72" spans="1:27" s="27" customFormat="1" x14ac:dyDescent="0.25">
      <c r="A72" s="28" t="s">
        <v>134</v>
      </c>
      <c r="B72" s="28" t="s">
        <v>56</v>
      </c>
      <c r="C72" s="24">
        <v>15.725294999999999</v>
      </c>
      <c r="D72" s="24">
        <v>29.115155999999999</v>
      </c>
      <c r="E72" s="24">
        <v>53.760539999999999</v>
      </c>
      <c r="F72" s="24">
        <v>73.008449999999996</v>
      </c>
      <c r="G72" s="24">
        <v>106.04774999999999</v>
      </c>
      <c r="H72" s="24">
        <v>125.861176</v>
      </c>
      <c r="I72" s="24">
        <v>157.11821</v>
      </c>
      <c r="J72" s="24">
        <v>193.01915</v>
      </c>
      <c r="K72" s="24">
        <v>228.41199</v>
      </c>
      <c r="L72" s="24">
        <v>256.28525000000002</v>
      </c>
      <c r="M72" s="24">
        <v>279.44403</v>
      </c>
      <c r="N72" s="24">
        <v>329.23764</v>
      </c>
      <c r="O72" s="24">
        <v>367.11835000000002</v>
      </c>
      <c r="P72" s="24">
        <v>378.40010000000001</v>
      </c>
      <c r="Q72" s="24">
        <v>431.1352</v>
      </c>
      <c r="R72" s="24">
        <v>443.96752999999899</v>
      </c>
      <c r="S72" s="24">
        <v>450.10352</v>
      </c>
      <c r="T72" s="24">
        <v>470.77782999999999</v>
      </c>
      <c r="U72" s="24">
        <v>483.89783</v>
      </c>
      <c r="V72" s="24">
        <v>463.91034000000002</v>
      </c>
      <c r="W72" s="24">
        <v>511.90645999999998</v>
      </c>
      <c r="X72" s="24">
        <v>517.45489999999995</v>
      </c>
      <c r="Y72" s="24">
        <v>499.84692000000001</v>
      </c>
      <c r="Z72" s="24">
        <v>508.83501999999999</v>
      </c>
      <c r="AA72" s="24">
        <v>539.22235000000001</v>
      </c>
    </row>
    <row r="73" spans="1:27" s="27" customFormat="1" x14ac:dyDescent="0.25">
      <c r="A73" s="33" t="s">
        <v>139</v>
      </c>
      <c r="B73" s="33"/>
      <c r="C73" s="30">
        <v>9452.0690123376626</v>
      </c>
      <c r="D73" s="30">
        <v>9882.1634482913687</v>
      </c>
      <c r="E73" s="30">
        <v>8748.2859328955201</v>
      </c>
      <c r="F73" s="30">
        <v>8039.4714295308604</v>
      </c>
      <c r="G73" s="30">
        <v>8978.7530318235513</v>
      </c>
      <c r="H73" s="30">
        <v>11133.048839420488</v>
      </c>
      <c r="I73" s="30">
        <v>11404.053299544988</v>
      </c>
      <c r="J73" s="30">
        <v>11923.226625631072</v>
      </c>
      <c r="K73" s="30">
        <v>12611.084246840986</v>
      </c>
      <c r="L73" s="30">
        <v>13033.024272675506</v>
      </c>
      <c r="M73" s="30">
        <v>13565.466047119398</v>
      </c>
      <c r="N73" s="30">
        <v>15143.82906728317</v>
      </c>
      <c r="O73" s="30">
        <v>14813.414378676947</v>
      </c>
      <c r="P73" s="30">
        <v>14756.730128161798</v>
      </c>
      <c r="Q73" s="30">
        <v>14786.535818610297</v>
      </c>
      <c r="R73" s="30">
        <v>14666.737012390298</v>
      </c>
      <c r="S73" s="30">
        <v>14587.538838273795</v>
      </c>
      <c r="T73" s="30">
        <v>15366.126406010308</v>
      </c>
      <c r="U73" s="30">
        <v>15399.403531163001</v>
      </c>
      <c r="V73" s="30">
        <v>15703.811914203998</v>
      </c>
      <c r="W73" s="30">
        <v>15590.257383084903</v>
      </c>
      <c r="X73" s="30">
        <v>16623.374550670196</v>
      </c>
      <c r="Y73" s="30">
        <v>17946.873646592096</v>
      </c>
      <c r="Z73" s="30">
        <v>18769.571618829483</v>
      </c>
      <c r="AA73" s="30">
        <v>19734.471424116749</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0</v>
      </c>
      <c r="D78" s="24">
        <v>7.0259103000000001E-4</v>
      </c>
      <c r="E78" s="24">
        <v>1.0242675999999999E-3</v>
      </c>
      <c r="F78" s="24">
        <v>1.0400114999999999E-3</v>
      </c>
      <c r="G78" s="24">
        <v>9.2190475000000001E-4</v>
      </c>
      <c r="H78" s="24">
        <v>9.2345909999999999E-4</v>
      </c>
      <c r="I78" s="24">
        <v>9.2745455999999904E-4</v>
      </c>
      <c r="J78" s="24">
        <v>1.3915932999999899E-3</v>
      </c>
      <c r="K78" s="24">
        <v>1.49552519999999E-3</v>
      </c>
      <c r="L78" s="24">
        <v>1.8756338000000001E-3</v>
      </c>
      <c r="M78" s="24">
        <v>1.8256139999999999E-3</v>
      </c>
      <c r="N78" s="24">
        <v>2.4633792E-3</v>
      </c>
      <c r="O78" s="24">
        <v>2.5814935E-3</v>
      </c>
      <c r="P78" s="24">
        <v>2.5497828999999999E-3</v>
      </c>
      <c r="Q78" s="24">
        <v>2.3665079999999998E-3</v>
      </c>
      <c r="R78" s="24">
        <v>2.3583113000000002E-3</v>
      </c>
      <c r="S78" s="24">
        <v>2.7524182E-3</v>
      </c>
      <c r="T78" s="24">
        <v>2.7593873E-3</v>
      </c>
      <c r="U78" s="24">
        <v>3.7217591999999999E-3</v>
      </c>
      <c r="V78" s="24">
        <v>3.4861345999999999E-3</v>
      </c>
      <c r="W78" s="24">
        <v>4.0085069999999997E-3</v>
      </c>
      <c r="X78" s="24">
        <v>4.1844617000000002E-3</v>
      </c>
      <c r="Y78" s="24">
        <v>4.1371649999999999E-3</v>
      </c>
      <c r="Z78" s="24">
        <v>4.0292649999999998E-3</v>
      </c>
      <c r="AA78" s="24">
        <v>4.0575400000000001E-3</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9.0861977999999899E-4</v>
      </c>
      <c r="D80" s="24">
        <v>5.3511739999999796E-4</v>
      </c>
      <c r="E80" s="24">
        <v>0.24999247706</v>
      </c>
      <c r="F80" s="24">
        <v>8.8587999999999905E-4</v>
      </c>
      <c r="G80" s="24">
        <v>5.9954793999999903E-4</v>
      </c>
      <c r="H80" s="24">
        <v>0.59456792460999996</v>
      </c>
      <c r="I80" s="24">
        <v>0.12714921456</v>
      </c>
      <c r="J80" s="24">
        <v>2.1965413097399997</v>
      </c>
      <c r="K80" s="24">
        <v>1.2390632236799999</v>
      </c>
      <c r="L80" s="24">
        <v>5.572494754360001</v>
      </c>
      <c r="M80" s="24">
        <v>3.83437605889999</v>
      </c>
      <c r="N80" s="24">
        <v>12.787770248699999</v>
      </c>
      <c r="O80" s="24">
        <v>10.142407561750002</v>
      </c>
      <c r="P80" s="24">
        <v>22.752180170760003</v>
      </c>
      <c r="Q80" s="24">
        <v>15.2411637511</v>
      </c>
      <c r="R80" s="24">
        <v>18.479897929900002</v>
      </c>
      <c r="S80" s="24">
        <v>34.444342292999899</v>
      </c>
      <c r="T80" s="24">
        <v>19.834408350199897</v>
      </c>
      <c r="U80" s="24">
        <v>63.868195741799994</v>
      </c>
      <c r="V80" s="24">
        <v>37.152829133200001</v>
      </c>
      <c r="W80" s="24">
        <v>100.30050999999999</v>
      </c>
      <c r="X80" s="24">
        <v>107.01307</v>
      </c>
      <c r="Y80" s="24">
        <v>274.26932999999997</v>
      </c>
      <c r="Z80" s="24">
        <v>384.48660599999988</v>
      </c>
      <c r="AA80" s="24">
        <v>385.31244499999997</v>
      </c>
    </row>
    <row r="81" spans="1:27" s="27" customFormat="1" x14ac:dyDescent="0.25">
      <c r="A81" s="28" t="s">
        <v>135</v>
      </c>
      <c r="B81" s="28" t="s">
        <v>66</v>
      </c>
      <c r="C81" s="24">
        <v>7155.6981534999995</v>
      </c>
      <c r="D81" s="24">
        <v>10809.640851</v>
      </c>
      <c r="E81" s="24">
        <v>8047.0007909999886</v>
      </c>
      <c r="F81" s="24">
        <v>8196.3723709999995</v>
      </c>
      <c r="G81" s="24">
        <v>9839.6438160000052</v>
      </c>
      <c r="H81" s="24">
        <v>8941.8116379999992</v>
      </c>
      <c r="I81" s="24">
        <v>9011.8547804999998</v>
      </c>
      <c r="J81" s="24">
        <v>9947.4711449999959</v>
      </c>
      <c r="K81" s="24">
        <v>8866.094454</v>
      </c>
      <c r="L81" s="24">
        <v>7115.8857199999984</v>
      </c>
      <c r="M81" s="24">
        <v>10834.603039999996</v>
      </c>
      <c r="N81" s="24">
        <v>7964.1017099999981</v>
      </c>
      <c r="O81" s="24">
        <v>8150.685129999998</v>
      </c>
      <c r="P81" s="24">
        <v>9784.7628199999963</v>
      </c>
      <c r="Q81" s="24">
        <v>8940.5175240000008</v>
      </c>
      <c r="R81" s="24">
        <v>8908.7036739999985</v>
      </c>
      <c r="S81" s="24">
        <v>9891.8850699999966</v>
      </c>
      <c r="T81" s="24">
        <v>8816.52052</v>
      </c>
      <c r="U81" s="24">
        <v>7126.397389999991</v>
      </c>
      <c r="V81" s="24">
        <v>10689.282119999998</v>
      </c>
      <c r="W81" s="24">
        <v>7919.4880839999969</v>
      </c>
      <c r="X81" s="24">
        <v>8104.9978599999968</v>
      </c>
      <c r="Y81" s="24">
        <v>9779.9056259999979</v>
      </c>
      <c r="Z81" s="24">
        <v>8842.0028599999987</v>
      </c>
      <c r="AA81" s="24">
        <v>8858.6740299999965</v>
      </c>
    </row>
    <row r="82" spans="1:27" s="27" customFormat="1" x14ac:dyDescent="0.25">
      <c r="A82" s="28" t="s">
        <v>135</v>
      </c>
      <c r="B82" s="28" t="s">
        <v>70</v>
      </c>
      <c r="C82" s="24">
        <v>1795.91599</v>
      </c>
      <c r="D82" s="24">
        <v>2685.7668606759999</v>
      </c>
      <c r="E82" s="24">
        <v>3584.3731365743997</v>
      </c>
      <c r="F82" s="24">
        <v>3980.7612396129998</v>
      </c>
      <c r="G82" s="24">
        <v>4524.2785245349996</v>
      </c>
      <c r="H82" s="24">
        <v>4988.3037422419993</v>
      </c>
      <c r="I82" s="24">
        <v>4706.6386449484999</v>
      </c>
      <c r="J82" s="24">
        <v>7120.8181234624999</v>
      </c>
      <c r="K82" s="24">
        <v>7686.5244203139991</v>
      </c>
      <c r="L82" s="24">
        <v>8934.6870414599998</v>
      </c>
      <c r="M82" s="24">
        <v>9597.5159377829896</v>
      </c>
      <c r="N82" s="24">
        <v>9406.9449238759989</v>
      </c>
      <c r="O82" s="24">
        <v>9545.0256918719988</v>
      </c>
      <c r="P82" s="24">
        <v>10046.705735218999</v>
      </c>
      <c r="Q82" s="24">
        <v>9872.0023051950011</v>
      </c>
      <c r="R82" s="24">
        <v>10441.512906701</v>
      </c>
      <c r="S82" s="24">
        <v>9271.5942612269992</v>
      </c>
      <c r="T82" s="24">
        <v>9465.5491772649893</v>
      </c>
      <c r="U82" s="24">
        <v>8981.0228308009991</v>
      </c>
      <c r="V82" s="24">
        <v>8998.814997903999</v>
      </c>
      <c r="W82" s="24">
        <v>9197.6824237509991</v>
      </c>
      <c r="X82" s="24">
        <v>9192.2499490589998</v>
      </c>
      <c r="Y82" s="24">
        <v>9383.6979267780007</v>
      </c>
      <c r="Z82" s="24">
        <v>9359.685926058999</v>
      </c>
      <c r="AA82" s="24">
        <v>10362.075272323</v>
      </c>
    </row>
    <row r="83" spans="1:27" s="27" customFormat="1" x14ac:dyDescent="0.25">
      <c r="A83" s="28" t="s">
        <v>135</v>
      </c>
      <c r="B83" s="28" t="s">
        <v>69</v>
      </c>
      <c r="C83" s="24">
        <v>3.3635483000000002E-4</v>
      </c>
      <c r="D83" s="24">
        <v>2.5036512000000001E-4</v>
      </c>
      <c r="E83" s="24">
        <v>3.3357325999999998E-4</v>
      </c>
      <c r="F83" s="24">
        <v>4.1642121999999998E-4</v>
      </c>
      <c r="G83" s="24">
        <v>4.1462087999999902E-4</v>
      </c>
      <c r="H83" s="24">
        <v>2.6727943000000001E-3</v>
      </c>
      <c r="I83" s="24">
        <v>2.5766864E-3</v>
      </c>
      <c r="J83" s="24">
        <v>3.1923503000000002E-3</v>
      </c>
      <c r="K83" s="24">
        <v>3.4060764999999998E-3</v>
      </c>
      <c r="L83" s="24">
        <v>3.3351344000000002E-3</v>
      </c>
      <c r="M83" s="24">
        <v>3.2846531999999999E-3</v>
      </c>
      <c r="N83" s="24">
        <v>1.4413725E-2</v>
      </c>
      <c r="O83" s="24">
        <v>1.46086769999999E-2</v>
      </c>
      <c r="P83" s="24">
        <v>1.3215922999999999E-2</v>
      </c>
      <c r="Q83" s="24">
        <v>1.3305956000000001E-2</v>
      </c>
      <c r="R83" s="24">
        <v>1.2778630500000001E-2</v>
      </c>
      <c r="S83" s="24">
        <v>0.16823888000000001</v>
      </c>
      <c r="T83" s="24">
        <v>0.17903802999999999</v>
      </c>
      <c r="U83" s="24">
        <v>298.20067999999998</v>
      </c>
      <c r="V83" s="24">
        <v>295.17236000000003</v>
      </c>
      <c r="W83" s="24">
        <v>296.06905999999998</v>
      </c>
      <c r="X83" s="24">
        <v>298.29453000000001</v>
      </c>
      <c r="Y83" s="24">
        <v>270.9228</v>
      </c>
      <c r="Z83" s="24">
        <v>290.80054000000001</v>
      </c>
      <c r="AA83" s="24">
        <v>282.08031999999997</v>
      </c>
    </row>
    <row r="84" spans="1:27" s="27" customFormat="1" x14ac:dyDescent="0.25">
      <c r="A84" s="28" t="s">
        <v>135</v>
      </c>
      <c r="B84" s="28" t="s">
        <v>36</v>
      </c>
      <c r="C84" s="24">
        <v>1.1636645E-3</v>
      </c>
      <c r="D84" s="24">
        <v>1.9369819E-3</v>
      </c>
      <c r="E84" s="24">
        <v>1.6673406E-3</v>
      </c>
      <c r="F84" s="24">
        <v>1.7089485999999901E-3</v>
      </c>
      <c r="G84" s="24">
        <v>2.4865276999999999E-3</v>
      </c>
      <c r="H84" s="24">
        <v>1.1557799999999899E-2</v>
      </c>
      <c r="I84" s="24">
        <v>1.2493542999999999E-2</v>
      </c>
      <c r="J84" s="24">
        <v>1.5847739E-2</v>
      </c>
      <c r="K84" s="24">
        <v>1.5083621E-2</v>
      </c>
      <c r="L84" s="24">
        <v>1.7562818000000001E-2</v>
      </c>
      <c r="M84" s="24">
        <v>1.9844984999999999E-2</v>
      </c>
      <c r="N84" s="24">
        <v>1.8258188000000002E-2</v>
      </c>
      <c r="O84" s="24">
        <v>1.7223599999999999E-2</v>
      </c>
      <c r="P84" s="24">
        <v>1.8475414999999999E-2</v>
      </c>
      <c r="Q84" s="24">
        <v>2.3227350000000001E-2</v>
      </c>
      <c r="R84" s="24">
        <v>2.3331217000000001E-2</v>
      </c>
      <c r="S84" s="24">
        <v>2.4219032000000001E-2</v>
      </c>
      <c r="T84" s="24">
        <v>2.1386946E-2</v>
      </c>
      <c r="U84" s="24">
        <v>2.2342147E-2</v>
      </c>
      <c r="V84" s="24">
        <v>2.85810879999999E-2</v>
      </c>
      <c r="W84" s="24">
        <v>2.3858913999999998E-2</v>
      </c>
      <c r="X84" s="24">
        <v>2.1143829999999999E-2</v>
      </c>
      <c r="Y84" s="24">
        <v>2.6091257E-2</v>
      </c>
      <c r="Z84" s="24">
        <v>2.7431244E-2</v>
      </c>
      <c r="AA84" s="24">
        <v>2.6928226999999999E-2</v>
      </c>
    </row>
    <row r="85" spans="1:27" s="27" customFormat="1" x14ac:dyDescent="0.25">
      <c r="A85" s="28" t="s">
        <v>135</v>
      </c>
      <c r="B85" s="28" t="s">
        <v>74</v>
      </c>
      <c r="C85" s="24">
        <v>0</v>
      </c>
      <c r="D85" s="24">
        <v>0</v>
      </c>
      <c r="E85" s="24">
        <v>0</v>
      </c>
      <c r="F85" s="24">
        <v>2.4868818000000001E-3</v>
      </c>
      <c r="G85" s="24">
        <v>4.0778170000000001E-3</v>
      </c>
      <c r="H85" s="24">
        <v>4.4661930000000002E-3</v>
      </c>
      <c r="I85" s="24">
        <v>4.8512243999999996E-3</v>
      </c>
      <c r="J85" s="24">
        <v>7.5692140000000003E-3</v>
      </c>
      <c r="K85" s="24">
        <v>7.7777146E-3</v>
      </c>
      <c r="L85" s="24">
        <v>173.79900000000001</v>
      </c>
      <c r="M85" s="24">
        <v>267.69713999999999</v>
      </c>
      <c r="N85" s="24">
        <v>816.12220000000002</v>
      </c>
      <c r="O85" s="24">
        <v>761.22820000000002</v>
      </c>
      <c r="P85" s="24">
        <v>720.61919999999998</v>
      </c>
      <c r="Q85" s="24">
        <v>968.53269999999998</v>
      </c>
      <c r="R85" s="24">
        <v>982.19653000000005</v>
      </c>
      <c r="S85" s="24">
        <v>1287.2582</v>
      </c>
      <c r="T85" s="24">
        <v>1350.1029000000001</v>
      </c>
      <c r="U85" s="24">
        <v>1736.2611999999999</v>
      </c>
      <c r="V85" s="24">
        <v>1140.0431000000001</v>
      </c>
      <c r="W85" s="24">
        <v>1559.1415</v>
      </c>
      <c r="X85" s="24">
        <v>1512.8132000000001</v>
      </c>
      <c r="Y85" s="24">
        <v>1232.9549999999999</v>
      </c>
      <c r="Z85" s="24">
        <v>1364.9417000000001</v>
      </c>
      <c r="AA85" s="24">
        <v>1516.6628000000001</v>
      </c>
    </row>
    <row r="86" spans="1:27" s="27" customFormat="1" x14ac:dyDescent="0.25">
      <c r="A86" s="28" t="s">
        <v>135</v>
      </c>
      <c r="B86" s="28" t="s">
        <v>56</v>
      </c>
      <c r="C86" s="24">
        <v>6.7259949999999999E-2</v>
      </c>
      <c r="D86" s="24">
        <v>0.27635514999999999</v>
      </c>
      <c r="E86" s="24">
        <v>3.0929549999999999</v>
      </c>
      <c r="F86" s="24">
        <v>3.84144</v>
      </c>
      <c r="G86" s="24">
        <v>1.9825820000000001</v>
      </c>
      <c r="H86" s="24">
        <v>1.3873537</v>
      </c>
      <c r="I86" s="24">
        <v>0.98839739999999998</v>
      </c>
      <c r="J86" s="24">
        <v>34.787002999999999</v>
      </c>
      <c r="K86" s="24">
        <v>38.205387000000002</v>
      </c>
      <c r="L86" s="24">
        <v>57.701972999999903</v>
      </c>
      <c r="M86" s="24">
        <v>69.746799999999993</v>
      </c>
      <c r="N86" s="24">
        <v>76.408159999999995</v>
      </c>
      <c r="O86" s="24">
        <v>82.542640000000006</v>
      </c>
      <c r="P86" s="24">
        <v>85.378829999999994</v>
      </c>
      <c r="Q86" s="24">
        <v>106.237144</v>
      </c>
      <c r="R86" s="24">
        <v>109.9554</v>
      </c>
      <c r="S86" s="24">
        <v>117.27148999999901</v>
      </c>
      <c r="T86" s="24">
        <v>116.88167</v>
      </c>
      <c r="U86" s="24">
        <v>130.68386999999899</v>
      </c>
      <c r="V86" s="24">
        <v>106.62565600000001</v>
      </c>
      <c r="W86" s="24">
        <v>139.28783999999999</v>
      </c>
      <c r="X86" s="24">
        <v>134.11429999999999</v>
      </c>
      <c r="Y86" s="24">
        <v>127.91933</v>
      </c>
      <c r="Z86" s="24">
        <v>136.95087000000001</v>
      </c>
      <c r="AA86" s="24">
        <v>152.76758000000001</v>
      </c>
    </row>
    <row r="87" spans="1:27" s="27" customFormat="1" x14ac:dyDescent="0.25">
      <c r="A87" s="33" t="s">
        <v>139</v>
      </c>
      <c r="B87" s="33"/>
      <c r="C87" s="30">
        <v>8951.6153884746091</v>
      </c>
      <c r="D87" s="30">
        <v>13495.409199749549</v>
      </c>
      <c r="E87" s="30">
        <v>11631.625277892308</v>
      </c>
      <c r="F87" s="30">
        <v>12177.135952925719</v>
      </c>
      <c r="G87" s="30">
        <v>14363.924276608575</v>
      </c>
      <c r="H87" s="30">
        <v>13930.71354442001</v>
      </c>
      <c r="I87" s="30">
        <v>13718.62407880402</v>
      </c>
      <c r="J87" s="30">
        <v>17070.490393715838</v>
      </c>
      <c r="K87" s="30">
        <v>16553.862839139376</v>
      </c>
      <c r="L87" s="30">
        <v>16056.150466982557</v>
      </c>
      <c r="M87" s="30">
        <v>20435.958464109088</v>
      </c>
      <c r="N87" s="30">
        <v>17383.851281228897</v>
      </c>
      <c r="O87" s="30">
        <v>17705.870419604249</v>
      </c>
      <c r="P87" s="30">
        <v>19854.236501095656</v>
      </c>
      <c r="Q87" s="30">
        <v>18827.776665410103</v>
      </c>
      <c r="R87" s="30">
        <v>19368.711615572694</v>
      </c>
      <c r="S87" s="30">
        <v>19198.094664818196</v>
      </c>
      <c r="T87" s="30">
        <v>18302.08590303249</v>
      </c>
      <c r="U87" s="30">
        <v>16469.492818301991</v>
      </c>
      <c r="V87" s="30">
        <v>20020.425793171798</v>
      </c>
      <c r="W87" s="30">
        <v>17513.544086257996</v>
      </c>
      <c r="X87" s="30">
        <v>17702.559593520695</v>
      </c>
      <c r="Y87" s="30">
        <v>19708.799819943</v>
      </c>
      <c r="Z87" s="30">
        <v>18876.979961323999</v>
      </c>
      <c r="AA87" s="30">
        <v>19888.146124862997</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180.67778661269989</v>
      </c>
      <c r="D92" s="24">
        <v>253.84096681889898</v>
      </c>
      <c r="E92" s="24">
        <v>258.61435619230002</v>
      </c>
      <c r="F92" s="24">
        <v>284.32633949909899</v>
      </c>
      <c r="G92" s="24">
        <v>314.76647264339982</v>
      </c>
      <c r="H92" s="24">
        <v>7239.0098573786991</v>
      </c>
      <c r="I92" s="24">
        <v>7308.0826391119999</v>
      </c>
      <c r="J92" s="24">
        <v>8444.8237415425992</v>
      </c>
      <c r="K92" s="24">
        <v>8436.3059863159997</v>
      </c>
      <c r="L92" s="24">
        <v>8640.8933745666</v>
      </c>
      <c r="M92" s="24">
        <v>8599.544529679999</v>
      </c>
      <c r="N92" s="24">
        <v>10732.6585391137</v>
      </c>
      <c r="O92" s="24">
        <v>10297.2705900233</v>
      </c>
      <c r="P92" s="24">
        <v>9868.0902638790012</v>
      </c>
      <c r="Q92" s="24">
        <v>10601.815351507001</v>
      </c>
      <c r="R92" s="24">
        <v>10741.447112465001</v>
      </c>
      <c r="S92" s="24">
        <v>10220.321151171998</v>
      </c>
      <c r="T92" s="24">
        <v>10432.974504203999</v>
      </c>
      <c r="U92" s="24">
        <v>10756.483637388999</v>
      </c>
      <c r="V92" s="24">
        <v>10434.956407637999</v>
      </c>
      <c r="W92" s="24">
        <v>10820.346312466001</v>
      </c>
      <c r="X92" s="24">
        <v>10581.078561323</v>
      </c>
      <c r="Y92" s="24">
        <v>10128.535784374999</v>
      </c>
      <c r="Z92" s="24">
        <v>10490.603574244</v>
      </c>
      <c r="AA92" s="24">
        <v>10654.8109626</v>
      </c>
    </row>
    <row r="93" spans="1:27" collapsed="1" x14ac:dyDescent="0.25">
      <c r="A93" s="28" t="s">
        <v>40</v>
      </c>
      <c r="B93" s="28" t="s">
        <v>122</v>
      </c>
      <c r="C93" s="24">
        <v>84.378613299999984</v>
      </c>
      <c r="D93" s="24">
        <v>586.96883099999889</v>
      </c>
      <c r="E93" s="24">
        <v>839.02322800000002</v>
      </c>
      <c r="F93" s="24">
        <v>1091.1655398972998</v>
      </c>
      <c r="G93" s="24">
        <v>2783.0404734315989</v>
      </c>
      <c r="H93" s="24">
        <v>4446.9890417493989</v>
      </c>
      <c r="I93" s="24">
        <v>4932.4178230748003</v>
      </c>
      <c r="J93" s="24">
        <v>4858.3892378184009</v>
      </c>
      <c r="K93" s="24">
        <v>9655.1576267231885</v>
      </c>
      <c r="L93" s="24">
        <v>11206.097799635498</v>
      </c>
      <c r="M93" s="24">
        <v>13264.72786288</v>
      </c>
      <c r="N93" s="24">
        <v>13829.674915933701</v>
      </c>
      <c r="O93" s="24">
        <v>13818.2181198865</v>
      </c>
      <c r="P93" s="24">
        <v>13170.920112440999</v>
      </c>
      <c r="Q93" s="24">
        <v>16968.152861931991</v>
      </c>
      <c r="R93" s="24">
        <v>18211.122377146501</v>
      </c>
      <c r="S93" s="24">
        <v>19922.322856498002</v>
      </c>
      <c r="T93" s="24">
        <v>19870.332277266996</v>
      </c>
      <c r="U93" s="24">
        <v>21134.767272818</v>
      </c>
      <c r="V93" s="24">
        <v>20471.137669117004</v>
      </c>
      <c r="W93" s="24">
        <v>27887.665698695993</v>
      </c>
      <c r="X93" s="24">
        <v>30143.388517685999</v>
      </c>
      <c r="Y93" s="24">
        <v>25873.228186851498</v>
      </c>
      <c r="Z93" s="24">
        <v>28885.342574920996</v>
      </c>
      <c r="AA93" s="24">
        <v>28941.491120874001</v>
      </c>
    </row>
    <row r="94" spans="1:27" x14ac:dyDescent="0.25">
      <c r="A94" s="28" t="s">
        <v>40</v>
      </c>
      <c r="B94" s="28" t="s">
        <v>76</v>
      </c>
      <c r="C94" s="24">
        <v>56.678158743999994</v>
      </c>
      <c r="D94" s="24">
        <v>130.77070418999998</v>
      </c>
      <c r="E94" s="24">
        <v>307.48733989999988</v>
      </c>
      <c r="F94" s="24">
        <v>611.38054039999906</v>
      </c>
      <c r="G94" s="24">
        <v>1125.3175203000001</v>
      </c>
      <c r="H94" s="24">
        <v>1476.130777599999</v>
      </c>
      <c r="I94" s="24">
        <v>1937.6645572999998</v>
      </c>
      <c r="J94" s="24">
        <v>2446.8623039999993</v>
      </c>
      <c r="K94" s="24">
        <v>2938.2657326000003</v>
      </c>
      <c r="L94" s="24">
        <v>3391.8167679999997</v>
      </c>
      <c r="M94" s="24">
        <v>3803.0705230000003</v>
      </c>
      <c r="N94" s="24">
        <v>4392.9703090000003</v>
      </c>
      <c r="O94" s="24">
        <v>4969.4919199999995</v>
      </c>
      <c r="P94" s="24">
        <v>5293.8655639999988</v>
      </c>
      <c r="Q94" s="24">
        <v>6154.0628769999894</v>
      </c>
      <c r="R94" s="24">
        <v>6359.4942410000003</v>
      </c>
      <c r="S94" s="24">
        <v>6537.8469539999978</v>
      </c>
      <c r="T94" s="24">
        <v>6801.288199499998</v>
      </c>
      <c r="U94" s="24">
        <v>7130.4417460000004</v>
      </c>
      <c r="V94" s="24">
        <v>7206.9780389999969</v>
      </c>
      <c r="W94" s="24">
        <v>7703.6075849999979</v>
      </c>
      <c r="X94" s="24">
        <v>7905.8275019999992</v>
      </c>
      <c r="Y94" s="24">
        <v>7851.7830329999979</v>
      </c>
      <c r="Z94" s="24">
        <v>8316.1379280000001</v>
      </c>
      <c r="AA94" s="24">
        <v>8758.7141099999972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8.3035444999999888E-3</v>
      </c>
      <c r="D97" s="24">
        <v>9.2112001999999898E-3</v>
      </c>
      <c r="E97" s="24">
        <v>1.244875209999999E-2</v>
      </c>
      <c r="F97" s="24">
        <v>1.280797029999999E-2</v>
      </c>
      <c r="G97" s="24">
        <v>2.9772264599999994E-2</v>
      </c>
      <c r="H97" s="24">
        <v>1700.9367012887001</v>
      </c>
      <c r="I97" s="24">
        <v>1699.7517648384999</v>
      </c>
      <c r="J97" s="24">
        <v>1719.2756938006</v>
      </c>
      <c r="K97" s="24">
        <v>1715.3948065909999</v>
      </c>
      <c r="L97" s="24">
        <v>1809.6465858156</v>
      </c>
      <c r="M97" s="24">
        <v>1774.0220000660001</v>
      </c>
      <c r="N97" s="24">
        <v>3680.1845608007002</v>
      </c>
      <c r="O97" s="24">
        <v>3572.2453970332999</v>
      </c>
      <c r="P97" s="24">
        <v>3465.6446945080002</v>
      </c>
      <c r="Q97" s="24">
        <v>3764.4394128570002</v>
      </c>
      <c r="R97" s="24">
        <v>3748.9785679890001</v>
      </c>
      <c r="S97" s="24">
        <v>3653.0462917039999</v>
      </c>
      <c r="T97" s="24">
        <v>3654.2933131130003</v>
      </c>
      <c r="U97" s="24">
        <v>3784.0259088819998</v>
      </c>
      <c r="V97" s="24">
        <v>3665.142329368</v>
      </c>
      <c r="W97" s="24">
        <v>3729.572824456</v>
      </c>
      <c r="X97" s="24">
        <v>3663.3750939080001</v>
      </c>
      <c r="Y97" s="24">
        <v>3707.4711317449996</v>
      </c>
      <c r="Z97" s="24">
        <v>3893.4692772209996</v>
      </c>
      <c r="AA97" s="24">
        <v>3928.7525383329998</v>
      </c>
    </row>
    <row r="98" spans="1:27" x14ac:dyDescent="0.25">
      <c r="A98" s="28" t="s">
        <v>131</v>
      </c>
      <c r="B98" s="28" t="s">
        <v>122</v>
      </c>
      <c r="C98" s="24">
        <v>39.881108299999994</v>
      </c>
      <c r="D98" s="24">
        <v>386.87685099999891</v>
      </c>
      <c r="E98" s="24">
        <v>472.99752799999999</v>
      </c>
      <c r="F98" s="24">
        <v>711.59480276000011</v>
      </c>
      <c r="G98" s="24">
        <v>2301.4879174418998</v>
      </c>
      <c r="H98" s="24">
        <v>3896.4544613732</v>
      </c>
      <c r="I98" s="24">
        <v>4337.9418747341997</v>
      </c>
      <c r="J98" s="24">
        <v>4319.7597928117011</v>
      </c>
      <c r="K98" s="24">
        <v>9153.131278298988</v>
      </c>
      <c r="L98" s="24">
        <v>10367.567022493</v>
      </c>
      <c r="M98" s="24">
        <v>11547.115570555001</v>
      </c>
      <c r="N98" s="24">
        <v>11350.75622299</v>
      </c>
      <c r="O98" s="24">
        <v>10920.863885937999</v>
      </c>
      <c r="P98" s="24">
        <v>10479.466213603</v>
      </c>
      <c r="Q98" s="24">
        <v>12912.575620582989</v>
      </c>
      <c r="R98" s="24">
        <v>12711.379894416501</v>
      </c>
      <c r="S98" s="24">
        <v>13335.488230378</v>
      </c>
      <c r="T98" s="24">
        <v>12973.517438134999</v>
      </c>
      <c r="U98" s="24">
        <v>13460.232913678001</v>
      </c>
      <c r="V98" s="24">
        <v>12441.126718671001</v>
      </c>
      <c r="W98" s="24">
        <v>13055.038155553999</v>
      </c>
      <c r="X98" s="24">
        <v>12743.531458302998</v>
      </c>
      <c r="Y98" s="24">
        <v>10978.003608889499</v>
      </c>
      <c r="Z98" s="24">
        <v>12509.941353601</v>
      </c>
      <c r="AA98" s="24">
        <v>12308.761330621999</v>
      </c>
    </row>
    <row r="99" spans="1:27" x14ac:dyDescent="0.25">
      <c r="A99" s="28" t="s">
        <v>131</v>
      </c>
      <c r="B99" s="28" t="s">
        <v>76</v>
      </c>
      <c r="C99" s="24">
        <v>10.161903943999999</v>
      </c>
      <c r="D99" s="24">
        <v>36.335056989999998</v>
      </c>
      <c r="E99" s="24">
        <v>65.731165599999997</v>
      </c>
      <c r="F99" s="24">
        <v>167.422074199999</v>
      </c>
      <c r="G99" s="24">
        <v>359.07332329999991</v>
      </c>
      <c r="H99" s="24">
        <v>461.28211269999997</v>
      </c>
      <c r="I99" s="24">
        <v>609.36518799999999</v>
      </c>
      <c r="J99" s="24">
        <v>766.34313200000008</v>
      </c>
      <c r="K99" s="24">
        <v>925.25357559999998</v>
      </c>
      <c r="L99" s="24">
        <v>1089.9056479999999</v>
      </c>
      <c r="M99" s="24">
        <v>1237.031313</v>
      </c>
      <c r="N99" s="24">
        <v>1436.801019</v>
      </c>
      <c r="O99" s="24">
        <v>1662.3847900000001</v>
      </c>
      <c r="P99" s="24">
        <v>1788.4426689999989</v>
      </c>
      <c r="Q99" s="24">
        <v>2051.0889569999999</v>
      </c>
      <c r="R99" s="24">
        <v>2108.3462409999993</v>
      </c>
      <c r="S99" s="24">
        <v>2197.4149139999986</v>
      </c>
      <c r="T99" s="24">
        <v>2292.3703494999991</v>
      </c>
      <c r="U99" s="24">
        <v>2419.346536</v>
      </c>
      <c r="V99" s="24">
        <v>2501.4859589999978</v>
      </c>
      <c r="W99" s="24">
        <v>2612.9996249999981</v>
      </c>
      <c r="X99" s="24">
        <v>2727.1374319999986</v>
      </c>
      <c r="Y99" s="24">
        <v>2737.3187129999978</v>
      </c>
      <c r="Z99" s="24">
        <v>2921.5441180000003</v>
      </c>
      <c r="AA99" s="24">
        <v>3023.476589999997</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0.97020526519999906</v>
      </c>
      <c r="D102" s="24">
        <v>11.857850602500001</v>
      </c>
      <c r="E102" s="24">
        <v>19.355282567799996</v>
      </c>
      <c r="F102" s="24">
        <v>22.993913727699997</v>
      </c>
      <c r="G102" s="24">
        <v>26.241481128</v>
      </c>
      <c r="H102" s="24">
        <v>3028.0000648999999</v>
      </c>
      <c r="I102" s="24">
        <v>3084.8252977000002</v>
      </c>
      <c r="J102" s="24">
        <v>4243.5928887999999</v>
      </c>
      <c r="K102" s="24">
        <v>4279.6891275999997</v>
      </c>
      <c r="L102" s="24">
        <v>4429.8999361000006</v>
      </c>
      <c r="M102" s="24">
        <v>4556.0719202999999</v>
      </c>
      <c r="N102" s="24">
        <v>4716.9386988999995</v>
      </c>
      <c r="O102" s="24">
        <v>4531.5229913000003</v>
      </c>
      <c r="P102" s="24">
        <v>4395.2367581000008</v>
      </c>
      <c r="Q102" s="24">
        <v>4502.0525142999995</v>
      </c>
      <c r="R102" s="24">
        <v>4598.7672474000001</v>
      </c>
      <c r="S102" s="24">
        <v>4242.8866499999995</v>
      </c>
      <c r="T102" s="24">
        <v>4472.7143542999993</v>
      </c>
      <c r="U102" s="24">
        <v>4549.0337719999998</v>
      </c>
      <c r="V102" s="24">
        <v>4672.1640150999992</v>
      </c>
      <c r="W102" s="24">
        <v>4760.9097553000001</v>
      </c>
      <c r="X102" s="24">
        <v>4763.8384468000004</v>
      </c>
      <c r="Y102" s="24">
        <v>4456.3347686999996</v>
      </c>
      <c r="Z102" s="24">
        <v>4557.813725</v>
      </c>
      <c r="AA102" s="24">
        <v>4565.0297863000005</v>
      </c>
    </row>
    <row r="103" spans="1:27" x14ac:dyDescent="0.25">
      <c r="A103" s="28" t="s">
        <v>132</v>
      </c>
      <c r="B103" s="28" t="s">
        <v>122</v>
      </c>
      <c r="C103" s="24">
        <v>44.497504999999997</v>
      </c>
      <c r="D103" s="24">
        <v>200.09198000000001</v>
      </c>
      <c r="E103" s="24">
        <v>366.02569999999997</v>
      </c>
      <c r="F103" s="24">
        <v>379.55870982900001</v>
      </c>
      <c r="G103" s="24">
        <v>481.53691052859898</v>
      </c>
      <c r="H103" s="24">
        <v>550.51746466999907</v>
      </c>
      <c r="I103" s="24">
        <v>594.43883978600002</v>
      </c>
      <c r="J103" s="24">
        <v>538.58956443700004</v>
      </c>
      <c r="K103" s="24">
        <v>501.98605467650003</v>
      </c>
      <c r="L103" s="24">
        <v>621.23932686599994</v>
      </c>
      <c r="M103" s="24">
        <v>1381.2153599999999</v>
      </c>
      <c r="N103" s="24">
        <v>1456.88176</v>
      </c>
      <c r="O103" s="24">
        <v>1363.2389000000001</v>
      </c>
      <c r="P103" s="24">
        <v>1229.45623</v>
      </c>
      <c r="Q103" s="24">
        <v>1459.7067</v>
      </c>
      <c r="R103" s="24">
        <v>2848.8472499999998</v>
      </c>
      <c r="S103" s="24">
        <v>2759.8813</v>
      </c>
      <c r="T103" s="24">
        <v>2946.9236000000001</v>
      </c>
      <c r="U103" s="24">
        <v>3086.1737000000003</v>
      </c>
      <c r="V103" s="24">
        <v>3218.6547</v>
      </c>
      <c r="W103" s="24">
        <v>6918.6921999999995</v>
      </c>
      <c r="X103" s="24">
        <v>9797.0405999999984</v>
      </c>
      <c r="Y103" s="24">
        <v>8243.7842700000001</v>
      </c>
      <c r="Z103" s="24">
        <v>9081.0653000000002</v>
      </c>
      <c r="AA103" s="24">
        <v>8801.0894499999995</v>
      </c>
    </row>
    <row r="104" spans="1:27" x14ac:dyDescent="0.25">
      <c r="A104" s="28" t="s">
        <v>132</v>
      </c>
      <c r="B104" s="28" t="s">
        <v>76</v>
      </c>
      <c r="C104" s="24">
        <v>11.920738</v>
      </c>
      <c r="D104" s="24">
        <v>30.554987000000001</v>
      </c>
      <c r="E104" s="24">
        <v>77.521094999999903</v>
      </c>
      <c r="F104" s="24">
        <v>153.3997</v>
      </c>
      <c r="G104" s="24">
        <v>266.23090000000002</v>
      </c>
      <c r="H104" s="24">
        <v>368.15100000000001</v>
      </c>
      <c r="I104" s="24">
        <v>486.97660000000002</v>
      </c>
      <c r="J104" s="24">
        <v>618.8175</v>
      </c>
      <c r="K104" s="24">
        <v>742.23662999999999</v>
      </c>
      <c r="L104" s="24">
        <v>864.87379999999996</v>
      </c>
      <c r="M104" s="24">
        <v>972.82809999999995</v>
      </c>
      <c r="N104" s="24">
        <v>1128.3125</v>
      </c>
      <c r="O104" s="24">
        <v>1304.4663</v>
      </c>
      <c r="P104" s="24">
        <v>1432.9375</v>
      </c>
      <c r="Q104" s="24">
        <v>1575.2592999999999</v>
      </c>
      <c r="R104" s="24">
        <v>1630.1472000000001</v>
      </c>
      <c r="S104" s="24">
        <v>1642.4456</v>
      </c>
      <c r="T104" s="24">
        <v>1746.2041999999999</v>
      </c>
      <c r="U104" s="24">
        <v>1803.2623000000001</v>
      </c>
      <c r="V104" s="24">
        <v>1891.8409999999999</v>
      </c>
      <c r="W104" s="24">
        <v>1946.0505000000001</v>
      </c>
      <c r="X104" s="24">
        <v>2053.7424000000001</v>
      </c>
      <c r="Y104" s="24">
        <v>2088.1404000000002</v>
      </c>
      <c r="Z104" s="24">
        <v>2127.4517000000001</v>
      </c>
      <c r="AA104" s="24">
        <v>2250.5830000000001</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102.79972471119999</v>
      </c>
      <c r="D107" s="24">
        <v>163.52557764599899</v>
      </c>
      <c r="E107" s="24">
        <v>152.933575104</v>
      </c>
      <c r="F107" s="24">
        <v>179.28283891049898</v>
      </c>
      <c r="G107" s="24">
        <v>204.05793057509993</v>
      </c>
      <c r="H107" s="24">
        <v>1813.640513999999</v>
      </c>
      <c r="I107" s="24">
        <v>1825.0620069999991</v>
      </c>
      <c r="J107" s="24">
        <v>1775.736001</v>
      </c>
      <c r="K107" s="24">
        <v>1757.1622480000001</v>
      </c>
      <c r="L107" s="24">
        <v>1721.473935</v>
      </c>
      <c r="M107" s="24">
        <v>1644.678762999999</v>
      </c>
      <c r="N107" s="24">
        <v>1653.0741929999999</v>
      </c>
      <c r="O107" s="24">
        <v>1533.092294</v>
      </c>
      <c r="P107" s="24">
        <v>1403.0303269999999</v>
      </c>
      <c r="Q107" s="24">
        <v>1683.485897</v>
      </c>
      <c r="R107" s="24">
        <v>1722.19706</v>
      </c>
      <c r="S107" s="24">
        <v>1669.3404109999999</v>
      </c>
      <c r="T107" s="24">
        <v>1655.068591</v>
      </c>
      <c r="U107" s="24">
        <v>1765.509593</v>
      </c>
      <c r="V107" s="24">
        <v>1520.196668</v>
      </c>
      <c r="W107" s="24">
        <v>1690.9073060000001</v>
      </c>
      <c r="X107" s="24">
        <v>1535.5478195000001</v>
      </c>
      <c r="Y107" s="24">
        <v>1401.2983040000001</v>
      </c>
      <c r="Z107" s="24">
        <v>1471.704892</v>
      </c>
      <c r="AA107" s="24">
        <v>1571.666635</v>
      </c>
    </row>
    <row r="108" spans="1:27" x14ac:dyDescent="0.25">
      <c r="A108" s="28" t="s">
        <v>133</v>
      </c>
      <c r="B108" s="28" t="s">
        <v>122</v>
      </c>
      <c r="C108" s="24">
        <v>0</v>
      </c>
      <c r="D108" s="24">
        <v>0</v>
      </c>
      <c r="E108" s="24">
        <v>0</v>
      </c>
      <c r="F108" s="24">
        <v>6.4635164999999996E-3</v>
      </c>
      <c r="G108" s="24">
        <v>7.4934377000000002E-3</v>
      </c>
      <c r="H108" s="24">
        <v>7.9871000000000004E-3</v>
      </c>
      <c r="I108" s="24">
        <v>2.6672179000000001E-2</v>
      </c>
      <c r="J108" s="24">
        <v>2.6059669000000001E-2</v>
      </c>
      <c r="K108" s="24">
        <v>2.596878E-2</v>
      </c>
      <c r="L108" s="24">
        <v>3.7349859999999999E-2</v>
      </c>
      <c r="M108" s="24">
        <v>3.8874566999999999E-2</v>
      </c>
      <c r="N108" s="24">
        <v>0.14120044000000001</v>
      </c>
      <c r="O108" s="24">
        <v>586.03972999999996</v>
      </c>
      <c r="P108" s="24">
        <v>561.18709999999999</v>
      </c>
      <c r="Q108" s="24">
        <v>1385.2218</v>
      </c>
      <c r="R108" s="24">
        <v>1420.6470999999999</v>
      </c>
      <c r="S108" s="24">
        <v>2220.3546999999999</v>
      </c>
      <c r="T108" s="24">
        <v>2259.2069999999999</v>
      </c>
      <c r="U108" s="24">
        <v>2421.0565999999999</v>
      </c>
      <c r="V108" s="24">
        <v>3374.1172000000001</v>
      </c>
      <c r="W108" s="24">
        <v>5966.67</v>
      </c>
      <c r="X108" s="24">
        <v>5714.4766</v>
      </c>
      <c r="Y108" s="24">
        <v>5113.5127000000002</v>
      </c>
      <c r="Z108" s="24">
        <v>5592.4804999999997</v>
      </c>
      <c r="AA108" s="24">
        <v>5935.924</v>
      </c>
    </row>
    <row r="109" spans="1:27" x14ac:dyDescent="0.25">
      <c r="A109" s="28" t="s">
        <v>133</v>
      </c>
      <c r="B109" s="28" t="s">
        <v>76</v>
      </c>
      <c r="C109" s="24">
        <v>16.062439999999999</v>
      </c>
      <c r="D109" s="24">
        <v>29.395681</v>
      </c>
      <c r="E109" s="24">
        <v>97.508803999999998</v>
      </c>
      <c r="F109" s="24">
        <v>200.39899</v>
      </c>
      <c r="G109" s="24">
        <v>373.26297</v>
      </c>
      <c r="H109" s="24">
        <v>497.437559999999</v>
      </c>
      <c r="I109" s="24">
        <v>655.88139999999999</v>
      </c>
      <c r="J109" s="24">
        <v>794.40699999999902</v>
      </c>
      <c r="K109" s="24">
        <v>957.98803999999996</v>
      </c>
      <c r="L109" s="24">
        <v>1068.6356000000001</v>
      </c>
      <c r="M109" s="24">
        <v>1183.5229999999999</v>
      </c>
      <c r="N109" s="24">
        <v>1351.9086</v>
      </c>
      <c r="O109" s="24">
        <v>1475.0778</v>
      </c>
      <c r="P109" s="24">
        <v>1528.4557</v>
      </c>
      <c r="Q109" s="24">
        <v>1897.2379999999901</v>
      </c>
      <c r="R109" s="24">
        <v>1971.1007</v>
      </c>
      <c r="S109" s="24">
        <v>2032.3176000000001</v>
      </c>
      <c r="T109" s="24">
        <v>2073.2417</v>
      </c>
      <c r="U109" s="24">
        <v>2186.7546000000002</v>
      </c>
      <c r="V109" s="24">
        <v>2144.4542999999999</v>
      </c>
      <c r="W109" s="24">
        <v>2380.5374000000002</v>
      </c>
      <c r="X109" s="24">
        <v>2360.5583000000001</v>
      </c>
      <c r="Y109" s="24">
        <v>2290.0120000000002</v>
      </c>
      <c r="Z109" s="24">
        <v>2509.6907000000001</v>
      </c>
      <c r="AA109" s="24">
        <v>2672.9058</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76.898116365299899</v>
      </c>
      <c r="D112" s="24">
        <v>78.445934142900001</v>
      </c>
      <c r="E112" s="24">
        <v>86.3109920335</v>
      </c>
      <c r="F112" s="24">
        <v>82.034669933000004</v>
      </c>
      <c r="G112" s="24">
        <v>84.434217628999903</v>
      </c>
      <c r="H112" s="24">
        <v>696.41830379999999</v>
      </c>
      <c r="I112" s="24">
        <v>698.42813690000003</v>
      </c>
      <c r="J112" s="24">
        <v>706.19959840000001</v>
      </c>
      <c r="K112" s="24">
        <v>684.04115119999904</v>
      </c>
      <c r="L112" s="24">
        <v>679.85127469999998</v>
      </c>
      <c r="M112" s="24">
        <v>624.74730580000005</v>
      </c>
      <c r="N112" s="24">
        <v>682.43854599999997</v>
      </c>
      <c r="O112" s="24">
        <v>660.38868260000004</v>
      </c>
      <c r="P112" s="24">
        <v>604.1556736</v>
      </c>
      <c r="Q112" s="24">
        <v>651.80885450000005</v>
      </c>
      <c r="R112" s="24">
        <v>671.47542039999996</v>
      </c>
      <c r="S112" s="24">
        <v>655.01791070000002</v>
      </c>
      <c r="T112" s="24">
        <v>650.87182400000006</v>
      </c>
      <c r="U112" s="24">
        <v>657.886799</v>
      </c>
      <c r="V112" s="24">
        <v>577.41807530000005</v>
      </c>
      <c r="W112" s="24">
        <v>638.92699640000001</v>
      </c>
      <c r="X112" s="24">
        <v>618.29108199999996</v>
      </c>
      <c r="Y112" s="24">
        <v>563.39937329999998</v>
      </c>
      <c r="Z112" s="24">
        <v>567.58182600000009</v>
      </c>
      <c r="AA112" s="24">
        <v>589.32875999999999</v>
      </c>
    </row>
    <row r="113" spans="1:27" x14ac:dyDescent="0.25">
      <c r="A113" s="28" t="s">
        <v>134</v>
      </c>
      <c r="B113" s="28" t="s">
        <v>122</v>
      </c>
      <c r="C113" s="24">
        <v>0</v>
      </c>
      <c r="D113" s="24">
        <v>0</v>
      </c>
      <c r="E113" s="24">
        <v>0</v>
      </c>
      <c r="F113" s="24">
        <v>2.4546619999999998E-3</v>
      </c>
      <c r="G113" s="24">
        <v>3.0479337999999999E-3</v>
      </c>
      <c r="H113" s="24">
        <v>3.5451927999999998E-3</v>
      </c>
      <c r="I113" s="24">
        <v>4.3602716E-3</v>
      </c>
      <c r="J113" s="24">
        <v>4.3710577E-3</v>
      </c>
      <c r="K113" s="24">
        <v>4.5618456999999999E-3</v>
      </c>
      <c r="L113" s="24">
        <v>5.4104165000000001E-3</v>
      </c>
      <c r="M113" s="24">
        <v>5.8277579999999997E-3</v>
      </c>
      <c r="N113" s="24">
        <v>7.1325036999999999E-3</v>
      </c>
      <c r="O113" s="24">
        <v>7.0639485000000002E-3</v>
      </c>
      <c r="P113" s="24">
        <v>7.0988379999999997E-3</v>
      </c>
      <c r="Q113" s="24">
        <v>1.2341349E-2</v>
      </c>
      <c r="R113" s="24">
        <v>1.2532730000000001E-2</v>
      </c>
      <c r="S113" s="24">
        <v>1.572612E-2</v>
      </c>
      <c r="T113" s="24">
        <v>1.5739131999999999E-2</v>
      </c>
      <c r="U113" s="24">
        <v>1.7459140000000001E-2</v>
      </c>
      <c r="V113" s="24">
        <v>1.8450445999999999E-2</v>
      </c>
      <c r="W113" s="24">
        <v>2.2043142000000002E-2</v>
      </c>
      <c r="X113" s="24">
        <v>2.1859383E-2</v>
      </c>
      <c r="Y113" s="24">
        <v>2.1407961999999999E-2</v>
      </c>
      <c r="Z113" s="24">
        <v>3.1521319999999999E-2</v>
      </c>
      <c r="AA113" s="24">
        <v>3.1740251999999997E-2</v>
      </c>
    </row>
    <row r="114" spans="1:27" x14ac:dyDescent="0.25">
      <c r="A114" s="28" t="s">
        <v>134</v>
      </c>
      <c r="B114" s="28" t="s">
        <v>76</v>
      </c>
      <c r="C114" s="24">
        <v>18.459312000000001</v>
      </c>
      <c r="D114" s="24">
        <v>34.172559999999997</v>
      </c>
      <c r="E114" s="24">
        <v>63.111033999999997</v>
      </c>
      <c r="F114" s="24">
        <v>85.679400000000001</v>
      </c>
      <c r="G114" s="24">
        <v>124.4751</v>
      </c>
      <c r="H114" s="24">
        <v>147.70556999999999</v>
      </c>
      <c r="I114" s="24">
        <v>184.38122999999999</v>
      </c>
      <c r="J114" s="24">
        <v>226.49979999999999</v>
      </c>
      <c r="K114" s="24">
        <v>268.00279999999998</v>
      </c>
      <c r="L114" s="24">
        <v>300.70452999999998</v>
      </c>
      <c r="M114" s="24">
        <v>327.84762999999998</v>
      </c>
      <c r="N114" s="24">
        <v>386.30396000000002</v>
      </c>
      <c r="O114" s="24">
        <v>430.73742999999899</v>
      </c>
      <c r="P114" s="24">
        <v>443.90204</v>
      </c>
      <c r="Q114" s="24">
        <v>505.84411999999998</v>
      </c>
      <c r="R114" s="24">
        <v>520.90674000000001</v>
      </c>
      <c r="S114" s="24">
        <v>528.08355999999901</v>
      </c>
      <c r="T114" s="24">
        <v>552.36052999999902</v>
      </c>
      <c r="U114" s="24">
        <v>567.74530000000004</v>
      </c>
      <c r="V114" s="24">
        <v>544.18420000000003</v>
      </c>
      <c r="W114" s="24">
        <v>600.59879999999998</v>
      </c>
      <c r="X114" s="24">
        <v>607.07240000000002</v>
      </c>
      <c r="Y114" s="24">
        <v>586.30169999999998</v>
      </c>
      <c r="Z114" s="24">
        <v>596.83270000000005</v>
      </c>
      <c r="AA114" s="24">
        <v>632.53830000000005</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1.4367264999999899E-3</v>
      </c>
      <c r="D117" s="24">
        <v>2.3932273E-3</v>
      </c>
      <c r="E117" s="24">
        <v>2.0577348999999902E-3</v>
      </c>
      <c r="F117" s="24">
        <v>2.1089576000000001E-3</v>
      </c>
      <c r="G117" s="24">
        <v>3.0710466999999998E-3</v>
      </c>
      <c r="H117" s="24">
        <v>1.427339E-2</v>
      </c>
      <c r="I117" s="24">
        <v>1.5432673500000001E-2</v>
      </c>
      <c r="J117" s="24">
        <v>1.9559541999999999E-2</v>
      </c>
      <c r="K117" s="24">
        <v>1.8652925000000001E-2</v>
      </c>
      <c r="L117" s="24">
        <v>2.1642951000000001E-2</v>
      </c>
      <c r="M117" s="24">
        <v>2.4540513999999999E-2</v>
      </c>
      <c r="N117" s="24">
        <v>2.2540412999999999E-2</v>
      </c>
      <c r="O117" s="24">
        <v>2.1225089999999999E-2</v>
      </c>
      <c r="P117" s="24">
        <v>2.2810671000000001E-2</v>
      </c>
      <c r="Q117" s="24">
        <v>2.867285E-2</v>
      </c>
      <c r="R117" s="24">
        <v>2.8816675999999999E-2</v>
      </c>
      <c r="S117" s="24">
        <v>2.9887767999999999E-2</v>
      </c>
      <c r="T117" s="24">
        <v>2.6421791E-2</v>
      </c>
      <c r="U117" s="24">
        <v>2.7564506999999999E-2</v>
      </c>
      <c r="V117" s="24">
        <v>3.5319870000000003E-2</v>
      </c>
      <c r="W117" s="24">
        <v>2.9430310000000001E-2</v>
      </c>
      <c r="X117" s="24">
        <v>2.6119114999999998E-2</v>
      </c>
      <c r="Y117" s="24">
        <v>3.220663E-2</v>
      </c>
      <c r="Z117" s="24">
        <v>3.3854022999999997E-2</v>
      </c>
      <c r="AA117" s="24">
        <v>3.3242966999999998E-2</v>
      </c>
    </row>
    <row r="118" spans="1:27" x14ac:dyDescent="0.25">
      <c r="A118" s="28" t="s">
        <v>135</v>
      </c>
      <c r="B118" s="28" t="s">
        <v>122</v>
      </c>
      <c r="C118" s="24">
        <v>0</v>
      </c>
      <c r="D118" s="24">
        <v>0</v>
      </c>
      <c r="E118" s="24">
        <v>0</v>
      </c>
      <c r="F118" s="24">
        <v>3.1091297999999998E-3</v>
      </c>
      <c r="G118" s="24">
        <v>5.1040896000000002E-3</v>
      </c>
      <c r="H118" s="24">
        <v>5.5834133999999999E-3</v>
      </c>
      <c r="I118" s="24">
        <v>6.0761039999999997E-3</v>
      </c>
      <c r="J118" s="24">
        <v>9.4498429999999994E-3</v>
      </c>
      <c r="K118" s="24">
        <v>9.7631219999999904E-3</v>
      </c>
      <c r="L118" s="24">
        <v>217.24868999999899</v>
      </c>
      <c r="M118" s="24">
        <v>336.352229999999</v>
      </c>
      <c r="N118" s="24">
        <v>1021.8886</v>
      </c>
      <c r="O118" s="24">
        <v>948.06853999999998</v>
      </c>
      <c r="P118" s="24">
        <v>900.80346999999995</v>
      </c>
      <c r="Q118" s="24">
        <v>1210.6364000000001</v>
      </c>
      <c r="R118" s="24">
        <v>1230.2356</v>
      </c>
      <c r="S118" s="24">
        <v>1606.5829000000001</v>
      </c>
      <c r="T118" s="24">
        <v>1690.6685</v>
      </c>
      <c r="U118" s="24">
        <v>2167.2865999999999</v>
      </c>
      <c r="V118" s="24">
        <v>1437.2206000000001</v>
      </c>
      <c r="W118" s="24">
        <v>1947.2433000000001</v>
      </c>
      <c r="X118" s="24">
        <v>1888.318</v>
      </c>
      <c r="Y118" s="24">
        <v>1537.9061999999999</v>
      </c>
      <c r="Z118" s="24">
        <v>1701.8239000000001</v>
      </c>
      <c r="AA118" s="24">
        <v>1895.6846</v>
      </c>
    </row>
    <row r="119" spans="1:27" x14ac:dyDescent="0.25">
      <c r="A119" s="28" t="s">
        <v>135</v>
      </c>
      <c r="B119" s="28" t="s">
        <v>76</v>
      </c>
      <c r="C119" s="24">
        <v>7.3764800000000005E-2</v>
      </c>
      <c r="D119" s="24">
        <v>0.31241920000000001</v>
      </c>
      <c r="E119" s="24">
        <v>3.6152413000000001</v>
      </c>
      <c r="F119" s="24">
        <v>4.4803762000000003</v>
      </c>
      <c r="G119" s="24">
        <v>2.2752270000000001</v>
      </c>
      <c r="H119" s="24">
        <v>1.5545348999999999</v>
      </c>
      <c r="I119" s="24">
        <v>1.0601392999999999</v>
      </c>
      <c r="J119" s="24">
        <v>40.794871999999998</v>
      </c>
      <c r="K119" s="24">
        <v>44.784686999999998</v>
      </c>
      <c r="L119" s="24">
        <v>67.697190000000006</v>
      </c>
      <c r="M119" s="24">
        <v>81.840479999999999</v>
      </c>
      <c r="N119" s="24">
        <v>89.644229999999993</v>
      </c>
      <c r="O119" s="24">
        <v>96.825599999999994</v>
      </c>
      <c r="P119" s="24">
        <v>100.127655</v>
      </c>
      <c r="Q119" s="24">
        <v>124.63249999999999</v>
      </c>
      <c r="R119" s="24">
        <v>128.99336</v>
      </c>
      <c r="S119" s="24">
        <v>137.58528000000001</v>
      </c>
      <c r="T119" s="24">
        <v>137.11141999999899</v>
      </c>
      <c r="U119" s="24">
        <v>153.33301</v>
      </c>
      <c r="V119" s="24">
        <v>125.01258</v>
      </c>
      <c r="W119" s="24">
        <v>163.42125999999999</v>
      </c>
      <c r="X119" s="24">
        <v>157.31697</v>
      </c>
      <c r="Y119" s="24">
        <v>150.01022</v>
      </c>
      <c r="Z119" s="24">
        <v>160.61870999999999</v>
      </c>
      <c r="AA119" s="24">
        <v>179.21042</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19609.820408432697</v>
      </c>
      <c r="D124" s="24">
        <v>22593.025367983355</v>
      </c>
      <c r="E124" s="24">
        <v>25795.439985814184</v>
      </c>
      <c r="F124" s="24">
        <v>28515.647019495213</v>
      </c>
      <c r="G124" s="24">
        <v>30896.268104985094</v>
      </c>
      <c r="H124" s="24">
        <v>36193.482108670476</v>
      </c>
      <c r="I124" s="24">
        <v>39710.144386865679</v>
      </c>
      <c r="J124" s="24">
        <v>38725.983509616453</v>
      </c>
      <c r="K124" s="24">
        <v>43631.988964153032</v>
      </c>
      <c r="L124" s="24">
        <v>48413.250857121391</v>
      </c>
      <c r="M124" s="24">
        <v>52307.936917599858</v>
      </c>
      <c r="N124" s="24">
        <v>56014.18017156799</v>
      </c>
      <c r="O124" s="24">
        <v>58003.918775237187</v>
      </c>
      <c r="P124" s="24">
        <v>58926.415888358868</v>
      </c>
      <c r="Q124" s="24">
        <v>65866.100103443867</v>
      </c>
      <c r="R124" s="24">
        <v>68092.081813271187</v>
      </c>
      <c r="S124" s="24">
        <v>63807.387049945151</v>
      </c>
      <c r="T124" s="24">
        <v>69181.154034530366</v>
      </c>
      <c r="U124" s="24">
        <v>74209.076134419171</v>
      </c>
      <c r="V124" s="24">
        <v>78074.277327032833</v>
      </c>
      <c r="W124" s="24">
        <v>80449.258295770225</v>
      </c>
      <c r="X124" s="24">
        <v>80681.861115352091</v>
      </c>
      <c r="Y124" s="24">
        <v>80496.34763275733</v>
      </c>
      <c r="Z124" s="24">
        <v>88733.665686655993</v>
      </c>
      <c r="AA124" s="24">
        <v>91059.095396467383</v>
      </c>
    </row>
    <row r="125" spans="1:27" collapsed="1" x14ac:dyDescent="0.25">
      <c r="A125" s="28" t="s">
        <v>40</v>
      </c>
      <c r="B125" s="28" t="s">
        <v>77</v>
      </c>
      <c r="C125" s="24">
        <v>244.39855218300195</v>
      </c>
      <c r="D125" s="24">
        <v>437.83511100160956</v>
      </c>
      <c r="E125" s="24">
        <v>751.51685023187736</v>
      </c>
      <c r="F125" s="24">
        <v>1066.2117721221434</v>
      </c>
      <c r="G125" s="24">
        <v>1353.535995967894</v>
      </c>
      <c r="H125" s="24">
        <v>1585.0053865919087</v>
      </c>
      <c r="I125" s="24">
        <v>1820.0294973418661</v>
      </c>
      <c r="J125" s="24">
        <v>2006.0316135415947</v>
      </c>
      <c r="K125" s="24">
        <v>2167.827870375686</v>
      </c>
      <c r="L125" s="24">
        <v>2387.2175252604402</v>
      </c>
      <c r="M125" s="24">
        <v>2618.8192551523357</v>
      </c>
      <c r="N125" s="24">
        <v>2873.0492508742686</v>
      </c>
      <c r="O125" s="24">
        <v>3158.6308122963815</v>
      </c>
      <c r="P125" s="24">
        <v>3383.0910177141354</v>
      </c>
      <c r="Q125" s="24">
        <v>3598.8653545999446</v>
      </c>
      <c r="R125" s="24">
        <v>3557.9991105661338</v>
      </c>
      <c r="S125" s="24">
        <v>3537.7465030085968</v>
      </c>
      <c r="T125" s="24">
        <v>3515.3024822125371</v>
      </c>
      <c r="U125" s="24">
        <v>3513.3349930000199</v>
      </c>
      <c r="V125" s="24">
        <v>3480.064449957843</v>
      </c>
      <c r="W125" s="24">
        <v>3466.5362884251758</v>
      </c>
      <c r="X125" s="24">
        <v>3449.386447727883</v>
      </c>
      <c r="Y125" s="24">
        <v>3443.129058732085</v>
      </c>
      <c r="Z125" s="24">
        <v>3400.9046564581881</v>
      </c>
      <c r="AA125" s="24">
        <v>3367.1337146603978</v>
      </c>
    </row>
    <row r="126" spans="1:27" collapsed="1" x14ac:dyDescent="0.25">
      <c r="A126" s="28" t="s">
        <v>40</v>
      </c>
      <c r="B126" s="28" t="s">
        <v>78</v>
      </c>
      <c r="C126" s="24">
        <v>287.73691275426609</v>
      </c>
      <c r="D126" s="24">
        <v>515.40787073588285</v>
      </c>
      <c r="E126" s="24">
        <v>884.83406588973048</v>
      </c>
      <c r="F126" s="24">
        <v>1254.7849748144738</v>
      </c>
      <c r="G126" s="24">
        <v>1593.4650659952131</v>
      </c>
      <c r="H126" s="24">
        <v>1866.0164059986998</v>
      </c>
      <c r="I126" s="24">
        <v>2141.760206632694</v>
      </c>
      <c r="J126" s="24">
        <v>2361.8162965853339</v>
      </c>
      <c r="K126" s="24">
        <v>2552.4657322368294</v>
      </c>
      <c r="L126" s="24">
        <v>2810.5931129098599</v>
      </c>
      <c r="M126" s="24">
        <v>3083.7037668790745</v>
      </c>
      <c r="N126" s="24">
        <v>3382.269755081526</v>
      </c>
      <c r="O126" s="24">
        <v>3716.9767982453018</v>
      </c>
      <c r="P126" s="24">
        <v>3982.877085965144</v>
      </c>
      <c r="Q126" s="24">
        <v>4236.6884073985748</v>
      </c>
      <c r="R126" s="24">
        <v>4189.6005468433723</v>
      </c>
      <c r="S126" s="24">
        <v>4164.9550386451247</v>
      </c>
      <c r="T126" s="24">
        <v>4139.2710786534481</v>
      </c>
      <c r="U126" s="24">
        <v>4136.7706898771457</v>
      </c>
      <c r="V126" s="24">
        <v>4095.7536186569719</v>
      </c>
      <c r="W126" s="24">
        <v>4080.5611695041625</v>
      </c>
      <c r="X126" s="24">
        <v>4061.1181196429652</v>
      </c>
      <c r="Y126" s="24">
        <v>4052.4213580448532</v>
      </c>
      <c r="Z126" s="24">
        <v>4004.517632231526</v>
      </c>
      <c r="AA126" s="24">
        <v>3963.4951713576256</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5840.3919931600703</v>
      </c>
      <c r="D129" s="24">
        <v>6848.5853377614831</v>
      </c>
      <c r="E129" s="24">
        <v>7568.6901875128779</v>
      </c>
      <c r="F129" s="24">
        <v>8523.6294083211815</v>
      </c>
      <c r="G129" s="24">
        <v>9260.6370571223906</v>
      </c>
      <c r="H129" s="24">
        <v>11220.51493984116</v>
      </c>
      <c r="I129" s="24">
        <v>12200.043317056658</v>
      </c>
      <c r="J129" s="24">
        <v>11840.567074153389</v>
      </c>
      <c r="K129" s="24">
        <v>13148.030054720222</v>
      </c>
      <c r="L129" s="24">
        <v>14967.898818694888</v>
      </c>
      <c r="M129" s="24">
        <v>16704.442746979134</v>
      </c>
      <c r="N129" s="24">
        <v>17428.942550749423</v>
      </c>
      <c r="O129" s="24">
        <v>18411.567600781393</v>
      </c>
      <c r="P129" s="24">
        <v>18706.435602662259</v>
      </c>
      <c r="Q129" s="24">
        <v>21549.808251050716</v>
      </c>
      <c r="R129" s="24">
        <v>22022.328375146863</v>
      </c>
      <c r="S129" s="24">
        <v>20511.787634549295</v>
      </c>
      <c r="T129" s="24">
        <v>21846.13533160662</v>
      </c>
      <c r="U129" s="24">
        <v>23896.487099041053</v>
      </c>
      <c r="V129" s="24">
        <v>25827.63133824441</v>
      </c>
      <c r="W129" s="24">
        <v>25866.632119671965</v>
      </c>
      <c r="X129" s="24">
        <v>26322.656058637454</v>
      </c>
      <c r="Y129" s="24">
        <v>26189.11381445561</v>
      </c>
      <c r="Z129" s="24">
        <v>29655.963595100937</v>
      </c>
      <c r="AA129" s="24">
        <v>30038.816661830511</v>
      </c>
    </row>
    <row r="130" spans="1:27" x14ac:dyDescent="0.25">
      <c r="A130" s="28" t="s">
        <v>131</v>
      </c>
      <c r="B130" s="28" t="s">
        <v>77</v>
      </c>
      <c r="C130" s="24">
        <v>85.410216801166499</v>
      </c>
      <c r="D130" s="24">
        <v>164.06932347488402</v>
      </c>
      <c r="E130" s="24">
        <v>247.29409481191601</v>
      </c>
      <c r="F130" s="24">
        <v>336.77311413288101</v>
      </c>
      <c r="G130" s="24">
        <v>426.51979870605453</v>
      </c>
      <c r="H130" s="24">
        <v>497.18382034683196</v>
      </c>
      <c r="I130" s="24">
        <v>571.82752171897505</v>
      </c>
      <c r="J130" s="24">
        <v>634.16396278381001</v>
      </c>
      <c r="K130" s="24">
        <v>687.24308460616999</v>
      </c>
      <c r="L130" s="24">
        <v>763.51792943573003</v>
      </c>
      <c r="M130" s="24">
        <v>841.06944710540506</v>
      </c>
      <c r="N130" s="24">
        <v>932.08545687674996</v>
      </c>
      <c r="O130" s="24">
        <v>1022.915764251705</v>
      </c>
      <c r="P130" s="24">
        <v>1095.5481060790999</v>
      </c>
      <c r="Q130" s="24">
        <v>1169.7831059408149</v>
      </c>
      <c r="R130" s="24">
        <v>1158.630858617305</v>
      </c>
      <c r="S130" s="24">
        <v>1154.235188848495</v>
      </c>
      <c r="T130" s="24">
        <v>1150.0294416389449</v>
      </c>
      <c r="U130" s="24">
        <v>1153.2682791213949</v>
      </c>
      <c r="V130" s="24">
        <v>1144.4845349683751</v>
      </c>
      <c r="W130" s="24">
        <v>1145.2489641780851</v>
      </c>
      <c r="X130" s="24">
        <v>1142.9919884948699</v>
      </c>
      <c r="Y130" s="24">
        <v>1140.5826252040849</v>
      </c>
      <c r="Z130" s="24">
        <v>1129.407562284465</v>
      </c>
      <c r="AA130" s="24">
        <v>1119.82276217651</v>
      </c>
    </row>
    <row r="131" spans="1:27" x14ac:dyDescent="0.25">
      <c r="A131" s="28" t="s">
        <v>131</v>
      </c>
      <c r="B131" s="28" t="s">
        <v>78</v>
      </c>
      <c r="C131" s="24">
        <v>100.58281710910751</v>
      </c>
      <c r="D131" s="24">
        <v>193.1589085588455</v>
      </c>
      <c r="E131" s="24">
        <v>291.10654456740201</v>
      </c>
      <c r="F131" s="24">
        <v>396.213918386459</v>
      </c>
      <c r="G131" s="24">
        <v>501.90241513395</v>
      </c>
      <c r="H131" s="24">
        <v>585.40249528884499</v>
      </c>
      <c r="I131" s="24">
        <v>672.77160983419003</v>
      </c>
      <c r="J131" s="24">
        <v>746.57528838014503</v>
      </c>
      <c r="K131" s="24">
        <v>809.24615791511496</v>
      </c>
      <c r="L131" s="24">
        <v>898.89602584434999</v>
      </c>
      <c r="M131" s="24">
        <v>990.65309636759503</v>
      </c>
      <c r="N131" s="24">
        <v>1097.5089204624849</v>
      </c>
      <c r="O131" s="24">
        <v>1203.957169733045</v>
      </c>
      <c r="P131" s="24">
        <v>1289.4710901718099</v>
      </c>
      <c r="Q131" s="24">
        <v>1377.5795031290049</v>
      </c>
      <c r="R131" s="24">
        <v>1364.1938231480101</v>
      </c>
      <c r="S131" s="24">
        <v>1359.3640117130249</v>
      </c>
      <c r="T131" s="24">
        <v>1353.4315302653301</v>
      </c>
      <c r="U131" s="24">
        <v>1358.2135330066651</v>
      </c>
      <c r="V131" s="24">
        <v>1347.5027647827701</v>
      </c>
      <c r="W131" s="24">
        <v>1347.997830696105</v>
      </c>
      <c r="X131" s="24">
        <v>1344.7628960542652</v>
      </c>
      <c r="Y131" s="24">
        <v>1341.927045290945</v>
      </c>
      <c r="Z131" s="24">
        <v>1330.3631493911698</v>
      </c>
      <c r="AA131" s="24">
        <v>1318.1665059661848</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5969.3902084891197</v>
      </c>
      <c r="D134" s="24">
        <v>6978.0983621853293</v>
      </c>
      <c r="E134" s="24">
        <v>7706.5945134791709</v>
      </c>
      <c r="F134" s="24">
        <v>8304.5519187279006</v>
      </c>
      <c r="G134" s="24">
        <v>9311.8179760340699</v>
      </c>
      <c r="H134" s="24">
        <v>10739.56155344832</v>
      </c>
      <c r="I134" s="24">
        <v>11742.373032706892</v>
      </c>
      <c r="J134" s="24">
        <v>10679.37559169023</v>
      </c>
      <c r="K134" s="24">
        <v>12453.050436443789</v>
      </c>
      <c r="L134" s="24">
        <v>13739.22051775133</v>
      </c>
      <c r="M134" s="24">
        <v>15349.065650939579</v>
      </c>
      <c r="N134" s="24">
        <v>16175.815343390799</v>
      </c>
      <c r="O134" s="24">
        <v>16542.175996491191</v>
      </c>
      <c r="P134" s="24">
        <v>17496.420165388201</v>
      </c>
      <c r="Q134" s="24">
        <v>19379.26663198007</v>
      </c>
      <c r="R134" s="24">
        <v>20059.13190183089</v>
      </c>
      <c r="S134" s="24">
        <v>17627.639741902891</v>
      </c>
      <c r="T134" s="24">
        <v>19804.64101872551</v>
      </c>
      <c r="U134" s="24">
        <v>21119.9602723875</v>
      </c>
      <c r="V134" s="24">
        <v>22953.599527396949</v>
      </c>
      <c r="W134" s="24">
        <v>23292.484485983703</v>
      </c>
      <c r="X134" s="24">
        <v>23042.700561143702</v>
      </c>
      <c r="Y134" s="24">
        <v>23920.27058115472</v>
      </c>
      <c r="Z134" s="24">
        <v>26062.117362780271</v>
      </c>
      <c r="AA134" s="24">
        <v>26829.54028746931</v>
      </c>
    </row>
    <row r="135" spans="1:27" x14ac:dyDescent="0.25">
      <c r="A135" s="28" t="s">
        <v>132</v>
      </c>
      <c r="B135" s="28" t="s">
        <v>77</v>
      </c>
      <c r="C135" s="24">
        <v>47.793100020885454</v>
      </c>
      <c r="D135" s="24">
        <v>115.9103081727025</v>
      </c>
      <c r="E135" s="24">
        <v>188.42778067016599</v>
      </c>
      <c r="F135" s="24">
        <v>267.36707398605301</v>
      </c>
      <c r="G135" s="24">
        <v>342.24955185556399</v>
      </c>
      <c r="H135" s="24">
        <v>396.50315398406946</v>
      </c>
      <c r="I135" s="24">
        <v>453.77135266113254</v>
      </c>
      <c r="J135" s="24">
        <v>506.84904228210002</v>
      </c>
      <c r="K135" s="24">
        <v>552.08166618347002</v>
      </c>
      <c r="L135" s="24">
        <v>610.43663561391509</v>
      </c>
      <c r="M135" s="24">
        <v>673.19479323577502</v>
      </c>
      <c r="N135" s="24">
        <v>745.04495789146006</v>
      </c>
      <c r="O135" s="24">
        <v>819.44777878952004</v>
      </c>
      <c r="P135" s="24">
        <v>877.23907796668993</v>
      </c>
      <c r="Q135" s="24">
        <v>934.64072244262502</v>
      </c>
      <c r="R135" s="24">
        <v>919.12829329490501</v>
      </c>
      <c r="S135" s="24">
        <v>912.27970465850501</v>
      </c>
      <c r="T135" s="24">
        <v>905.30950876998509</v>
      </c>
      <c r="U135" s="24">
        <v>903.59331521605998</v>
      </c>
      <c r="V135" s="24">
        <v>896.41867400360002</v>
      </c>
      <c r="W135" s="24">
        <v>891.54806703186</v>
      </c>
      <c r="X135" s="24">
        <v>886.766575282095</v>
      </c>
      <c r="Y135" s="24">
        <v>886.34667524766508</v>
      </c>
      <c r="Z135" s="24">
        <v>875.64146440505499</v>
      </c>
      <c r="AA135" s="24">
        <v>867.73913314819004</v>
      </c>
    </row>
    <row r="136" spans="1:27" x14ac:dyDescent="0.25">
      <c r="A136" s="28" t="s">
        <v>132</v>
      </c>
      <c r="B136" s="28" t="s">
        <v>78</v>
      </c>
      <c r="C136" s="24">
        <v>56.242850093662497</v>
      </c>
      <c r="D136" s="24">
        <v>136.370387511432</v>
      </c>
      <c r="E136" s="24">
        <v>221.91403595638249</v>
      </c>
      <c r="F136" s="24">
        <v>314.59989267921446</v>
      </c>
      <c r="G136" s="24">
        <v>403.05946062421799</v>
      </c>
      <c r="H136" s="24">
        <v>466.63424376010846</v>
      </c>
      <c r="I136" s="24">
        <v>534.06534857475503</v>
      </c>
      <c r="J136" s="24">
        <v>596.54048186397495</v>
      </c>
      <c r="K136" s="24">
        <v>649.752934215545</v>
      </c>
      <c r="L136" s="24">
        <v>718.37751611900001</v>
      </c>
      <c r="M136" s="24">
        <v>792.88135350608502</v>
      </c>
      <c r="N136" s="24">
        <v>877.55771448755002</v>
      </c>
      <c r="O136" s="24">
        <v>964.18944078826496</v>
      </c>
      <c r="P136" s="24">
        <v>1032.56017232513</v>
      </c>
      <c r="Q136" s="24">
        <v>1100.2361424560499</v>
      </c>
      <c r="R136" s="24">
        <v>1082.6174977493249</v>
      </c>
      <c r="S136" s="24">
        <v>1073.4900666804299</v>
      </c>
      <c r="T136" s="24">
        <v>1066.27268629074</v>
      </c>
      <c r="U136" s="24">
        <v>1063.9109301872252</v>
      </c>
      <c r="V136" s="24">
        <v>1054.644392829895</v>
      </c>
      <c r="W136" s="24">
        <v>1049.15128923416</v>
      </c>
      <c r="X136" s="24">
        <v>1044.3507645454399</v>
      </c>
      <c r="Y136" s="24">
        <v>1042.7963181438399</v>
      </c>
      <c r="Z136" s="24">
        <v>1030.99485810852</v>
      </c>
      <c r="AA136" s="24">
        <v>1021.2672477951049</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4714.6600286831308</v>
      </c>
      <c r="D139" s="24">
        <v>5401.111898515127</v>
      </c>
      <c r="E139" s="24">
        <v>6729.5041696521403</v>
      </c>
      <c r="F139" s="24">
        <v>7622.35929129531</v>
      </c>
      <c r="G139" s="24">
        <v>8154.7270711943102</v>
      </c>
      <c r="H139" s="24">
        <v>9640.4108714234189</v>
      </c>
      <c r="I139" s="24">
        <v>10744.217408973491</v>
      </c>
      <c r="J139" s="24">
        <v>11140.377875394001</v>
      </c>
      <c r="K139" s="24">
        <v>12492.40512871707</v>
      </c>
      <c r="L139" s="24">
        <v>13821.87748025677</v>
      </c>
      <c r="M139" s="24">
        <v>14113.150520499141</v>
      </c>
      <c r="N139" s="24">
        <v>15787.111335841841</v>
      </c>
      <c r="O139" s="24">
        <v>16301.066191329861</v>
      </c>
      <c r="P139" s="24">
        <v>16086.168040095279</v>
      </c>
      <c r="Q139" s="24">
        <v>17792.752289108441</v>
      </c>
      <c r="R139" s="24">
        <v>18477.372846607381</v>
      </c>
      <c r="S139" s="24">
        <v>18243.154772918359</v>
      </c>
      <c r="T139" s="24">
        <v>19618.149999365342</v>
      </c>
      <c r="U139" s="24">
        <v>20981.14615760832</v>
      </c>
      <c r="V139" s="24">
        <v>20868.686725700791</v>
      </c>
      <c r="W139" s="24">
        <v>22468.509694389169</v>
      </c>
      <c r="X139" s="24">
        <v>22545.67317473275</v>
      </c>
      <c r="Y139" s="24">
        <v>21856.43981808185</v>
      </c>
      <c r="Z139" s="24">
        <v>23900.002845363957</v>
      </c>
      <c r="AA139" s="24">
        <v>24625.893553684262</v>
      </c>
    </row>
    <row r="140" spans="1:27" x14ac:dyDescent="0.25">
      <c r="A140" s="28" t="s">
        <v>133</v>
      </c>
      <c r="B140" s="28" t="s">
        <v>77</v>
      </c>
      <c r="C140" s="24">
        <v>54.114773856163005</v>
      </c>
      <c r="D140" s="24">
        <v>70.931096943377995</v>
      </c>
      <c r="E140" s="24">
        <v>197.39531739783249</v>
      </c>
      <c r="F140" s="24">
        <v>310.970507808685</v>
      </c>
      <c r="G140" s="24">
        <v>412.38448505401601</v>
      </c>
      <c r="H140" s="24">
        <v>503.69507407379001</v>
      </c>
      <c r="I140" s="24">
        <v>589.17821201229003</v>
      </c>
      <c r="J140" s="24">
        <v>643.68784975862502</v>
      </c>
      <c r="K140" s="24">
        <v>690.57787186049995</v>
      </c>
      <c r="L140" s="24">
        <v>754.97223226737503</v>
      </c>
      <c r="M140" s="24">
        <v>823.87155947089002</v>
      </c>
      <c r="N140" s="24">
        <v>888.712026899335</v>
      </c>
      <c r="O140" s="24">
        <v>982.68795968627501</v>
      </c>
      <c r="P140" s="24">
        <v>1058.45718407249</v>
      </c>
      <c r="Q140" s="24">
        <v>1128.14845923805</v>
      </c>
      <c r="R140" s="24">
        <v>1120.552872969625</v>
      </c>
      <c r="S140" s="24">
        <v>1117.3367594003651</v>
      </c>
      <c r="T140" s="24">
        <v>1108.5959852523799</v>
      </c>
      <c r="U140" s="24">
        <v>1107.7797586278898</v>
      </c>
      <c r="V140" s="24">
        <v>1095.36265536165</v>
      </c>
      <c r="W140" s="24">
        <v>1088.313867519855</v>
      </c>
      <c r="X140" s="24">
        <v>1081.66408863163</v>
      </c>
      <c r="Y140" s="24">
        <v>1079.755548906325</v>
      </c>
      <c r="Z140" s="24">
        <v>1066.3239801836</v>
      </c>
      <c r="AA140" s="24">
        <v>1055.4156748886098</v>
      </c>
    </row>
    <row r="141" spans="1:27" x14ac:dyDescent="0.25">
      <c r="A141" s="28" t="s">
        <v>133</v>
      </c>
      <c r="B141" s="28" t="s">
        <v>78</v>
      </c>
      <c r="C141" s="24">
        <v>63.706353758334998</v>
      </c>
      <c r="D141" s="24">
        <v>83.535371884822496</v>
      </c>
      <c r="E141" s="24">
        <v>232.43778735446901</v>
      </c>
      <c r="F141" s="24">
        <v>366.05255883312202</v>
      </c>
      <c r="G141" s="24">
        <v>485.67293929624554</v>
      </c>
      <c r="H141" s="24">
        <v>593.18143881654498</v>
      </c>
      <c r="I141" s="24">
        <v>693.28820276737008</v>
      </c>
      <c r="J141" s="24">
        <v>758.04535062694504</v>
      </c>
      <c r="K141" s="24">
        <v>813.39779290139495</v>
      </c>
      <c r="L141" s="24">
        <v>889.13376986312505</v>
      </c>
      <c r="M141" s="24">
        <v>969.78893636083501</v>
      </c>
      <c r="N141" s="24">
        <v>1045.6273289865248</v>
      </c>
      <c r="O141" s="24">
        <v>1156.33551260948</v>
      </c>
      <c r="P141" s="24">
        <v>1246.666709692475</v>
      </c>
      <c r="Q141" s="24">
        <v>1327.5945813293449</v>
      </c>
      <c r="R141" s="24">
        <v>1319.532170989035</v>
      </c>
      <c r="S141" s="24">
        <v>1315.5875199217751</v>
      </c>
      <c r="T141" s="24">
        <v>1305.81984352779</v>
      </c>
      <c r="U141" s="24">
        <v>1303.9338912486999</v>
      </c>
      <c r="V141" s="24">
        <v>1288.8103582194999</v>
      </c>
      <c r="W141" s="24">
        <v>1281.5177757132051</v>
      </c>
      <c r="X141" s="24">
        <v>1274.04557287788</v>
      </c>
      <c r="Y141" s="24">
        <v>1271.634345086095</v>
      </c>
      <c r="Z141" s="24">
        <v>1255.112791618345</v>
      </c>
      <c r="AA141" s="24">
        <v>1242.4704397201501</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2818.5279799899808</v>
      </c>
      <c r="D144" s="24">
        <v>3066.2401536142593</v>
      </c>
      <c r="E144" s="24">
        <v>3432.4233504559288</v>
      </c>
      <c r="F144" s="24">
        <v>3643.8284178302579</v>
      </c>
      <c r="G144" s="24">
        <v>3713.135767305329</v>
      </c>
      <c r="H144" s="24">
        <v>4061.5736027173398</v>
      </c>
      <c r="I144" s="24">
        <v>4431.6913132446298</v>
      </c>
      <c r="J144" s="24">
        <v>4443.6233562296402</v>
      </c>
      <c r="K144" s="24">
        <v>4871.0817123822098</v>
      </c>
      <c r="L144" s="24">
        <v>5157.1547184982001</v>
      </c>
      <c r="M144" s="24">
        <v>5377.2638652783698</v>
      </c>
      <c r="N144" s="24">
        <v>5776.25359726431</v>
      </c>
      <c r="O144" s="24">
        <v>5841.5307030009299</v>
      </c>
      <c r="P144" s="24">
        <v>5728.6246211231191</v>
      </c>
      <c r="Q144" s="24">
        <v>6131.6550200377606</v>
      </c>
      <c r="R144" s="24">
        <v>6480.9676774729896</v>
      </c>
      <c r="S144" s="24">
        <v>6348.5891865822496</v>
      </c>
      <c r="T144" s="24">
        <v>6792.2711768255904</v>
      </c>
      <c r="U144" s="24">
        <v>7032.0583940591105</v>
      </c>
      <c r="V144" s="24">
        <v>7208.99990844289</v>
      </c>
      <c r="W144" s="24">
        <v>7534.4853990750498</v>
      </c>
      <c r="X144" s="24">
        <v>7444.1909712773895</v>
      </c>
      <c r="Y144" s="24">
        <v>7224.9321854178397</v>
      </c>
      <c r="Z144" s="24">
        <v>7683.4260370165402</v>
      </c>
      <c r="AA144" s="24">
        <v>8089.9369853931103</v>
      </c>
    </row>
    <row r="145" spans="1:27" x14ac:dyDescent="0.25">
      <c r="A145" s="28" t="s">
        <v>134</v>
      </c>
      <c r="B145" s="28" t="s">
        <v>77</v>
      </c>
      <c r="C145" s="24">
        <v>50.563386334657501</v>
      </c>
      <c r="D145" s="24">
        <v>74.959682116508006</v>
      </c>
      <c r="E145" s="24">
        <v>100.69989770889251</v>
      </c>
      <c r="F145" s="24">
        <v>127.16072678375201</v>
      </c>
      <c r="G145" s="24">
        <v>143.01426170730551</v>
      </c>
      <c r="H145" s="24">
        <v>153.85291724204998</v>
      </c>
      <c r="I145" s="24">
        <v>166.90480653762799</v>
      </c>
      <c r="J145" s="24">
        <v>179.2175089025495</v>
      </c>
      <c r="K145" s="24">
        <v>192.55529832839952</v>
      </c>
      <c r="L145" s="24">
        <v>208.12152088928198</v>
      </c>
      <c r="M145" s="24">
        <v>225.49156676363901</v>
      </c>
      <c r="N145" s="24">
        <v>246.14312437629701</v>
      </c>
      <c r="O145" s="24">
        <v>266.50277579760552</v>
      </c>
      <c r="P145" s="24">
        <v>279.5571356940265</v>
      </c>
      <c r="Q145" s="24">
        <v>289.23264378356896</v>
      </c>
      <c r="R145" s="24">
        <v>283.33297904968248</v>
      </c>
      <c r="S145" s="24">
        <v>277.61854072046253</v>
      </c>
      <c r="T145" s="24">
        <v>275.35057792091351</v>
      </c>
      <c r="U145" s="24">
        <v>272.71678533172604</v>
      </c>
      <c r="V145" s="24">
        <v>268.13546012830699</v>
      </c>
      <c r="W145" s="24">
        <v>266.04070296573599</v>
      </c>
      <c r="X145" s="24">
        <v>262.84218137359602</v>
      </c>
      <c r="Y145" s="24">
        <v>261.31484926700551</v>
      </c>
      <c r="Z145" s="24">
        <v>255.43852565383901</v>
      </c>
      <c r="AA145" s="24">
        <v>250.6820330593585</v>
      </c>
    </row>
    <row r="146" spans="1:27" x14ac:dyDescent="0.25">
      <c r="A146" s="28" t="s">
        <v>134</v>
      </c>
      <c r="B146" s="28" t="s">
        <v>78</v>
      </c>
      <c r="C146" s="24">
        <v>59.529391595005499</v>
      </c>
      <c r="D146" s="24">
        <v>88.261502460539006</v>
      </c>
      <c r="E146" s="24">
        <v>118.534748483866</v>
      </c>
      <c r="F146" s="24">
        <v>149.73100545787798</v>
      </c>
      <c r="G146" s="24">
        <v>168.26975243377652</v>
      </c>
      <c r="H146" s="24">
        <v>181.06107205522048</v>
      </c>
      <c r="I146" s="24">
        <v>196.5109359779355</v>
      </c>
      <c r="J146" s="24">
        <v>211.08447593450501</v>
      </c>
      <c r="K146" s="24">
        <v>226.64744787740699</v>
      </c>
      <c r="L146" s="24">
        <v>245.11380401849701</v>
      </c>
      <c r="M146" s="24">
        <v>265.36232198524453</v>
      </c>
      <c r="N146" s="24">
        <v>289.723926787972</v>
      </c>
      <c r="O146" s="24">
        <v>313.5421214821335</v>
      </c>
      <c r="P146" s="24">
        <v>329.08279489898655</v>
      </c>
      <c r="Q146" s="24">
        <v>340.61268729972801</v>
      </c>
      <c r="R146" s="24">
        <v>333.34467414474454</v>
      </c>
      <c r="S146" s="24">
        <v>326.73994593477249</v>
      </c>
      <c r="T146" s="24">
        <v>324.24931996345504</v>
      </c>
      <c r="U146" s="24">
        <v>321.21632088041298</v>
      </c>
      <c r="V146" s="24">
        <v>315.75615108013147</v>
      </c>
      <c r="W146" s="24">
        <v>313.12659377479548</v>
      </c>
      <c r="X146" s="24">
        <v>309.49973145079599</v>
      </c>
      <c r="Y146" s="24">
        <v>307.61201974868749</v>
      </c>
      <c r="Z146" s="24">
        <v>300.77841750159848</v>
      </c>
      <c r="AA146" s="24">
        <v>295.09784279632549</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266.85019811039433</v>
      </c>
      <c r="D149" s="24">
        <v>298.98961590715248</v>
      </c>
      <c r="E149" s="24">
        <v>358.22776471406394</v>
      </c>
      <c r="F149" s="24">
        <v>421.2779833205658</v>
      </c>
      <c r="G149" s="24">
        <v>455.95023332899768</v>
      </c>
      <c r="H149" s="24">
        <v>531.42114124023965</v>
      </c>
      <c r="I149" s="24">
        <v>591.81931488401199</v>
      </c>
      <c r="J149" s="24">
        <v>622.039612149194</v>
      </c>
      <c r="K149" s="24">
        <v>667.421631889737</v>
      </c>
      <c r="L149" s="24">
        <v>727.09932192020597</v>
      </c>
      <c r="M149" s="24">
        <v>764.01413390363598</v>
      </c>
      <c r="N149" s="24">
        <v>846.05734432161501</v>
      </c>
      <c r="O149" s="24">
        <v>907.578283633821</v>
      </c>
      <c r="P149" s="24">
        <v>908.76745909001397</v>
      </c>
      <c r="Q149" s="24">
        <v>1012.617911266881</v>
      </c>
      <c r="R149" s="24">
        <v>1052.2810122130679</v>
      </c>
      <c r="S149" s="24">
        <v>1076.2157139923559</v>
      </c>
      <c r="T149" s="24">
        <v>1119.956508007308</v>
      </c>
      <c r="U149" s="24">
        <v>1179.4242113231699</v>
      </c>
      <c r="V149" s="24">
        <v>1215.359827247803</v>
      </c>
      <c r="W149" s="24">
        <v>1287.146596650329</v>
      </c>
      <c r="X149" s="24">
        <v>1326.6403495607769</v>
      </c>
      <c r="Y149" s="24">
        <v>1305.5912336473079</v>
      </c>
      <c r="Z149" s="24">
        <v>1432.1558463942879</v>
      </c>
      <c r="AA149" s="24">
        <v>1474.9079080901911</v>
      </c>
    </row>
    <row r="150" spans="1:27" x14ac:dyDescent="0.25">
      <c r="A150" s="28" t="s">
        <v>135</v>
      </c>
      <c r="B150" s="28" t="s">
        <v>77</v>
      </c>
      <c r="C150" s="24">
        <v>6.5170751701295</v>
      </c>
      <c r="D150" s="24">
        <v>11.964700294137</v>
      </c>
      <c r="E150" s="24">
        <v>17.699759643070401</v>
      </c>
      <c r="F150" s="24">
        <v>23.940349410772303</v>
      </c>
      <c r="G150" s="24">
        <v>29.36789864495395</v>
      </c>
      <c r="H150" s="24">
        <v>33.770420945167501</v>
      </c>
      <c r="I150" s="24">
        <v>38.3476044118404</v>
      </c>
      <c r="J150" s="24">
        <v>42.113249814510304</v>
      </c>
      <c r="K150" s="24">
        <v>45.369949397146705</v>
      </c>
      <c r="L150" s="24">
        <v>50.169207054137999</v>
      </c>
      <c r="M150" s="24">
        <v>55.191888576626503</v>
      </c>
      <c r="N150" s="24">
        <v>61.063684830427</v>
      </c>
      <c r="O150" s="24">
        <v>67.07653377127599</v>
      </c>
      <c r="P150" s="24">
        <v>72.289513901829508</v>
      </c>
      <c r="Q150" s="24">
        <v>77.060423194885004</v>
      </c>
      <c r="R150" s="24">
        <v>76.3541066346165</v>
      </c>
      <c r="S150" s="24">
        <v>76.27630938076949</v>
      </c>
      <c r="T150" s="24">
        <v>76.016968630313499</v>
      </c>
      <c r="U150" s="24">
        <v>75.976854702949495</v>
      </c>
      <c r="V150" s="24">
        <v>75.663125495910492</v>
      </c>
      <c r="W150" s="24">
        <v>75.384686729639512</v>
      </c>
      <c r="X150" s="24">
        <v>75.121613945692502</v>
      </c>
      <c r="Y150" s="24">
        <v>75.129360107004501</v>
      </c>
      <c r="Z150" s="24">
        <v>74.093123931229002</v>
      </c>
      <c r="AA150" s="24">
        <v>73.474111387729494</v>
      </c>
    </row>
    <row r="151" spans="1:27" x14ac:dyDescent="0.25">
      <c r="A151" s="28" t="s">
        <v>135</v>
      </c>
      <c r="B151" s="28" t="s">
        <v>78</v>
      </c>
      <c r="C151" s="24">
        <v>7.6755001981555999</v>
      </c>
      <c r="D151" s="24">
        <v>14.081700320243801</v>
      </c>
      <c r="E151" s="24">
        <v>20.840949527610999</v>
      </c>
      <c r="F151" s="24">
        <v>28.187599457800349</v>
      </c>
      <c r="G151" s="24">
        <v>34.560498507022849</v>
      </c>
      <c r="H151" s="24">
        <v>39.737156077980949</v>
      </c>
      <c r="I151" s="24">
        <v>45.124109478443849</v>
      </c>
      <c r="J151" s="24">
        <v>49.570699779763807</v>
      </c>
      <c r="K151" s="24">
        <v>53.421399327367503</v>
      </c>
      <c r="L151" s="24">
        <v>59.071997064887995</v>
      </c>
      <c r="M151" s="24">
        <v>65.018058659315003</v>
      </c>
      <c r="N151" s="24">
        <v>71.851864356994497</v>
      </c>
      <c r="O151" s="24">
        <v>78.95255363237851</v>
      </c>
      <c r="P151" s="24">
        <v>85.096318876742998</v>
      </c>
      <c r="Q151" s="24">
        <v>90.665493184447001</v>
      </c>
      <c r="R151" s="24">
        <v>89.912380812257496</v>
      </c>
      <c r="S151" s="24">
        <v>89.773494395121489</v>
      </c>
      <c r="T151" s="24">
        <v>89.497698606133</v>
      </c>
      <c r="U151" s="24">
        <v>89.496014554142505</v>
      </c>
      <c r="V151" s="24">
        <v>89.039951744675506</v>
      </c>
      <c r="W151" s="24">
        <v>88.767680085896998</v>
      </c>
      <c r="X151" s="24">
        <v>88.459154714584002</v>
      </c>
      <c r="Y151" s="24">
        <v>88.451629775285497</v>
      </c>
      <c r="Z151" s="24">
        <v>87.268415611892507</v>
      </c>
      <c r="AA151" s="24">
        <v>86.493135079860494</v>
      </c>
    </row>
  </sheetData>
  <sheetProtection algorithmName="SHA-512" hashValue="yzbWuCPweNn0WT0jpaZxN62qMeuck2qnIwbADOdCqypWCILIn6GcJrKrhIrMeCfhKiuGJCAt6Q5LmSu7V5zHbA==" saltValue="TDYkg0lsHX1yUop7BWaSww==" spinCount="100000" sheet="1" objects="1" scenarios="1"/>
  <mergeCells count="6">
    <mergeCell ref="A17:B17"/>
    <mergeCell ref="A31:B31"/>
    <mergeCell ref="A45:B45"/>
    <mergeCell ref="A59:B59"/>
    <mergeCell ref="A73:B73"/>
    <mergeCell ref="A87:B87"/>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B3F10-C992-4C07-8644-CCE5587AB64F}">
  <sheetPr codeName="Sheet94">
    <tabColor rgb="FF188736"/>
  </sheetPr>
  <dimension ref="A1:AA151"/>
  <sheetViews>
    <sheetView zoomScale="85" zoomScaleNormal="85" workbookViewId="0"/>
  </sheetViews>
  <sheetFormatPr defaultColWidth="9.140625" defaultRowHeight="15" x14ac:dyDescent="0.25"/>
  <cols>
    <col min="1" max="1" width="16" style="12" customWidth="1"/>
    <col min="2" max="2" width="30.5703125" style="12" customWidth="1"/>
    <col min="3" max="27" width="9.42578125" style="12" customWidth="1"/>
    <col min="28" max="16384" width="9.140625" style="12"/>
  </cols>
  <sheetData>
    <row r="1" spans="1:27" s="27" customFormat="1" ht="23.25" customHeight="1" x14ac:dyDescent="0.25">
      <c r="A1" s="26" t="s">
        <v>140</v>
      </c>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s="27" customFormat="1" x14ac:dyDescent="0.25">
      <c r="A2" s="27" t="s">
        <v>141</v>
      </c>
    </row>
    <row r="3" spans="1:27" s="27" customFormat="1" x14ac:dyDescent="0.25"/>
    <row r="4" spans="1:27" x14ac:dyDescent="0.25">
      <c r="A4" s="17" t="s">
        <v>128</v>
      </c>
      <c r="B4" s="17"/>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18" t="s">
        <v>129</v>
      </c>
      <c r="B5" s="18" t="s">
        <v>130</v>
      </c>
      <c r="C5" s="18" t="s">
        <v>79</v>
      </c>
      <c r="D5" s="18" t="s">
        <v>87</v>
      </c>
      <c r="E5" s="18" t="s">
        <v>88</v>
      </c>
      <c r="F5" s="18" t="s">
        <v>89</v>
      </c>
      <c r="G5" s="18" t="s">
        <v>90</v>
      </c>
      <c r="H5" s="18" t="s">
        <v>91</v>
      </c>
      <c r="I5" s="18" t="s">
        <v>92</v>
      </c>
      <c r="J5" s="18" t="s">
        <v>93</v>
      </c>
      <c r="K5" s="18" t="s">
        <v>94</v>
      </c>
      <c r="L5" s="18" t="s">
        <v>95</v>
      </c>
      <c r="M5" s="18" t="s">
        <v>96</v>
      </c>
      <c r="N5" s="18" t="s">
        <v>97</v>
      </c>
      <c r="O5" s="18" t="s">
        <v>98</v>
      </c>
      <c r="P5" s="18" t="s">
        <v>99</v>
      </c>
      <c r="Q5" s="18" t="s">
        <v>100</v>
      </c>
      <c r="R5" s="18" t="s">
        <v>101</v>
      </c>
      <c r="S5" s="18" t="s">
        <v>102</v>
      </c>
      <c r="T5" s="18" t="s">
        <v>103</v>
      </c>
      <c r="U5" s="18" t="s">
        <v>104</v>
      </c>
      <c r="V5" s="18" t="s">
        <v>105</v>
      </c>
      <c r="W5" s="18" t="s">
        <v>106</v>
      </c>
      <c r="X5" s="18" t="s">
        <v>107</v>
      </c>
      <c r="Y5" s="18" t="s">
        <v>108</v>
      </c>
      <c r="Z5" s="18" t="s">
        <v>109</v>
      </c>
      <c r="AA5" s="18" t="s">
        <v>110</v>
      </c>
    </row>
    <row r="6" spans="1:27" x14ac:dyDescent="0.25">
      <c r="A6" s="28" t="s">
        <v>40</v>
      </c>
      <c r="B6" s="28" t="s">
        <v>64</v>
      </c>
      <c r="C6" s="24">
        <v>18386</v>
      </c>
      <c r="D6" s="24">
        <v>17886</v>
      </c>
      <c r="E6" s="24">
        <v>16386</v>
      </c>
      <c r="F6" s="24">
        <v>15827.218875372999</v>
      </c>
      <c r="G6" s="24">
        <v>14648.671357078299</v>
      </c>
      <c r="H6" s="24">
        <v>10762.412222249399</v>
      </c>
      <c r="I6" s="24">
        <v>9741.2393754582972</v>
      </c>
      <c r="J6" s="24">
        <v>9741.2347577422988</v>
      </c>
      <c r="K6" s="24">
        <v>8657.1069687531017</v>
      </c>
      <c r="L6" s="24">
        <v>8657.1065355624996</v>
      </c>
      <c r="M6" s="24">
        <v>8150.6424430947009</v>
      </c>
      <c r="N6" s="24">
        <v>7430.6312819678005</v>
      </c>
      <c r="O6" s="24">
        <v>7063.5791101504001</v>
      </c>
      <c r="P6" s="24">
        <v>6438.2288980655012</v>
      </c>
      <c r="Q6" s="24">
        <v>3822.1279175621003</v>
      </c>
      <c r="R6" s="24">
        <v>3822.1232983326004</v>
      </c>
      <c r="S6" s="24">
        <v>3756.0054559568998</v>
      </c>
      <c r="T6" s="24">
        <v>3756.0054555205006</v>
      </c>
      <c r="U6" s="24">
        <v>3756.0054552862998</v>
      </c>
      <c r="V6" s="24">
        <v>3186.1915708552001</v>
      </c>
      <c r="W6" s="24">
        <v>2484.0954542479985</v>
      </c>
      <c r="X6" s="24">
        <v>420.10225392269899</v>
      </c>
      <c r="Y6" s="24">
        <v>420.09905470369893</v>
      </c>
      <c r="Z6" s="24">
        <v>420.09010831329903</v>
      </c>
      <c r="AA6" s="24">
        <v>420.08897599329902</v>
      </c>
    </row>
    <row r="7" spans="1:27" x14ac:dyDescent="0.25">
      <c r="A7" s="28" t="s">
        <v>40</v>
      </c>
      <c r="B7" s="28" t="s">
        <v>72</v>
      </c>
      <c r="C7" s="24">
        <v>4775</v>
      </c>
      <c r="D7" s="24">
        <v>4775</v>
      </c>
      <c r="E7" s="24">
        <v>4775</v>
      </c>
      <c r="F7" s="24">
        <v>3275.8327769881998</v>
      </c>
      <c r="G7" s="24">
        <v>2011.5022811404999</v>
      </c>
      <c r="H7" s="24">
        <v>1069.9872979463998</v>
      </c>
      <c r="I7" s="24">
        <v>464.35874514299996</v>
      </c>
      <c r="J7" s="24">
        <v>60.067267045009999</v>
      </c>
      <c r="K7" s="24">
        <v>60.067266990549996</v>
      </c>
      <c r="L7" s="24">
        <v>60.067266924759998</v>
      </c>
      <c r="M7" s="24">
        <v>60.067266848749995</v>
      </c>
      <c r="N7" s="24">
        <v>60.067266754279999</v>
      </c>
      <c r="O7" s="24">
        <v>60.067266600499998</v>
      </c>
      <c r="P7" s="24">
        <v>60.067266305429996</v>
      </c>
      <c r="Q7" s="24">
        <v>60.067214282759998</v>
      </c>
      <c r="R7" s="24">
        <v>8.3732158000000001E-3</v>
      </c>
      <c r="S7" s="24">
        <v>8.3713202000000007E-3</v>
      </c>
      <c r="T7" s="24">
        <v>8.0059147699999989E-3</v>
      </c>
      <c r="U7" s="24">
        <v>8.005804469999999E-3</v>
      </c>
      <c r="V7" s="24">
        <v>8.0056525099999991E-3</v>
      </c>
      <c r="W7" s="24">
        <v>8.0054883799999914E-3</v>
      </c>
      <c r="X7" s="24">
        <v>8.0051682299999895E-3</v>
      </c>
      <c r="Y7" s="24">
        <v>8.0047390400000001E-3</v>
      </c>
      <c r="Z7" s="24">
        <v>8.0042568399999996E-3</v>
      </c>
      <c r="AA7" s="24">
        <v>5.10100164E-3</v>
      </c>
    </row>
    <row r="8" spans="1:27" x14ac:dyDescent="0.25">
      <c r="A8" s="28" t="s">
        <v>40</v>
      </c>
      <c r="B8" s="28" t="s">
        <v>20</v>
      </c>
      <c r="C8" s="24">
        <v>3138.8989868164049</v>
      </c>
      <c r="D8" s="24">
        <v>3138.9000319639249</v>
      </c>
      <c r="E8" s="24">
        <v>2958.900258417505</v>
      </c>
      <c r="F8" s="24">
        <v>2958.9004271015046</v>
      </c>
      <c r="G8" s="24">
        <v>2958.9004514570647</v>
      </c>
      <c r="H8" s="24">
        <v>2958.900452308455</v>
      </c>
      <c r="I8" s="24">
        <v>2958.9005068863648</v>
      </c>
      <c r="J8" s="24">
        <v>2958.9006177851547</v>
      </c>
      <c r="K8" s="24">
        <v>2958.9006437552252</v>
      </c>
      <c r="L8" s="24">
        <v>2958.9007480206546</v>
      </c>
      <c r="M8" s="24">
        <v>2958.9008303669252</v>
      </c>
      <c r="N8" s="24">
        <v>2958.9011339963554</v>
      </c>
      <c r="O8" s="24">
        <v>2958.901336541775</v>
      </c>
      <c r="P8" s="24">
        <v>2958.9013742715847</v>
      </c>
      <c r="Q8" s="24">
        <v>2958.9016432083645</v>
      </c>
      <c r="R8" s="24">
        <v>2573.9016921728253</v>
      </c>
      <c r="S8" s="24">
        <v>2044.902487496855</v>
      </c>
      <c r="T8" s="24">
        <v>2044.9024901240248</v>
      </c>
      <c r="U8" s="24">
        <v>1901.5031389493511</v>
      </c>
      <c r="V8" s="24">
        <v>1901.5031413933209</v>
      </c>
      <c r="W8" s="24">
        <v>1901.5039369631306</v>
      </c>
      <c r="X8" s="24">
        <v>1901.5054038073711</v>
      </c>
      <c r="Y8" s="24">
        <v>1461.5056038706707</v>
      </c>
      <c r="Z8" s="24">
        <v>1276.5066141971399</v>
      </c>
      <c r="AA8" s="24">
        <v>632.00661544395007</v>
      </c>
    </row>
    <row r="9" spans="1:27" x14ac:dyDescent="0.25">
      <c r="A9" s="28" t="s">
        <v>40</v>
      </c>
      <c r="B9" s="28" t="s">
        <v>32</v>
      </c>
      <c r="C9" s="24">
        <v>1420</v>
      </c>
      <c r="D9" s="24">
        <v>1300</v>
      </c>
      <c r="E9" s="24">
        <v>1300</v>
      </c>
      <c r="F9" s="24">
        <v>1300</v>
      </c>
      <c r="G9" s="24">
        <v>1300</v>
      </c>
      <c r="H9" s="24">
        <v>1300</v>
      </c>
      <c r="I9" s="24">
        <v>1300</v>
      </c>
      <c r="J9" s="24">
        <v>1300</v>
      </c>
      <c r="K9" s="24">
        <v>1300</v>
      </c>
      <c r="L9" s="24">
        <v>1300</v>
      </c>
      <c r="M9" s="24">
        <v>1300</v>
      </c>
      <c r="N9" s="24">
        <v>1300</v>
      </c>
      <c r="O9" s="24">
        <v>1300</v>
      </c>
      <c r="P9" s="24">
        <v>1300</v>
      </c>
      <c r="Q9" s="24">
        <v>500</v>
      </c>
      <c r="R9" s="24">
        <v>500</v>
      </c>
      <c r="S9" s="24">
        <v>500</v>
      </c>
      <c r="T9" s="24">
        <v>500</v>
      </c>
      <c r="U9" s="24">
        <v>0</v>
      </c>
      <c r="V9" s="24">
        <v>0</v>
      </c>
      <c r="W9" s="24">
        <v>0</v>
      </c>
      <c r="X9" s="24">
        <v>0</v>
      </c>
      <c r="Y9" s="24">
        <v>0</v>
      </c>
      <c r="Z9" s="24">
        <v>0</v>
      </c>
      <c r="AA9" s="24">
        <v>0</v>
      </c>
    </row>
    <row r="10" spans="1:27" x14ac:dyDescent="0.25">
      <c r="A10" s="28" t="s">
        <v>40</v>
      </c>
      <c r="B10" s="28" t="s">
        <v>67</v>
      </c>
      <c r="C10" s="24">
        <v>6712.6418581815906</v>
      </c>
      <c r="D10" s="24">
        <v>6712.6420962842603</v>
      </c>
      <c r="E10" s="24">
        <v>6712.6425429033006</v>
      </c>
      <c r="F10" s="24">
        <v>6712.64275647252</v>
      </c>
      <c r="G10" s="24">
        <v>6712.6428263787493</v>
      </c>
      <c r="H10" s="24">
        <v>6712.6428624838099</v>
      </c>
      <c r="I10" s="24">
        <v>6712.6429198423493</v>
      </c>
      <c r="J10" s="24">
        <v>6712.6430487716607</v>
      </c>
      <c r="K10" s="24">
        <v>6712.6431148310603</v>
      </c>
      <c r="L10" s="24">
        <v>6306.6432124706807</v>
      </c>
      <c r="M10" s="24">
        <v>6306.6439496366693</v>
      </c>
      <c r="N10" s="24">
        <v>6072.3041667363104</v>
      </c>
      <c r="O10" s="24">
        <v>5622.3044238615612</v>
      </c>
      <c r="P10" s="24">
        <v>5505.304547959151</v>
      </c>
      <c r="Q10" s="24">
        <v>5486.0925624328593</v>
      </c>
      <c r="R10" s="24">
        <v>5976.1223167183607</v>
      </c>
      <c r="S10" s="24">
        <v>9713.5123431580596</v>
      </c>
      <c r="T10" s="24">
        <v>9713.5123659620585</v>
      </c>
      <c r="U10" s="24">
        <v>9438.9093146227606</v>
      </c>
      <c r="V10" s="24">
        <v>9318.9096485295595</v>
      </c>
      <c r="W10" s="24">
        <v>9890.3653708450602</v>
      </c>
      <c r="X10" s="24">
        <v>9911.516383157059</v>
      </c>
      <c r="Y10" s="24">
        <v>11547.978824413462</v>
      </c>
      <c r="Z10" s="24">
        <v>13143.754403960058</v>
      </c>
      <c r="AA10" s="24">
        <v>13143.75440641406</v>
      </c>
    </row>
    <row r="11" spans="1:27" x14ac:dyDescent="0.25">
      <c r="A11" s="28" t="s">
        <v>40</v>
      </c>
      <c r="B11" s="28" t="s">
        <v>66</v>
      </c>
      <c r="C11" s="24">
        <v>7132.9000053405762</v>
      </c>
      <c r="D11" s="24">
        <v>7132.9000053405762</v>
      </c>
      <c r="E11" s="24">
        <v>7132.9000053405762</v>
      </c>
      <c r="F11" s="24">
        <v>7132.9000053405762</v>
      </c>
      <c r="G11" s="24">
        <v>7132.9000053405762</v>
      </c>
      <c r="H11" s="24">
        <v>7132.9000053405762</v>
      </c>
      <c r="I11" s="24">
        <v>7132.9000053405762</v>
      </c>
      <c r="J11" s="24">
        <v>7132.9000053405762</v>
      </c>
      <c r="K11" s="24">
        <v>7132.9000053405762</v>
      </c>
      <c r="L11" s="24">
        <v>7132.9000053405762</v>
      </c>
      <c r="M11" s="24">
        <v>7132.9000053405762</v>
      </c>
      <c r="N11" s="24">
        <v>7132.9000053405762</v>
      </c>
      <c r="O11" s="24">
        <v>7132.9000053405762</v>
      </c>
      <c r="P11" s="24">
        <v>7132.9000053405762</v>
      </c>
      <c r="Q11" s="24">
        <v>7132.9000053405762</v>
      </c>
      <c r="R11" s="24">
        <v>7132.9000053405762</v>
      </c>
      <c r="S11" s="24">
        <v>7046.5000038146973</v>
      </c>
      <c r="T11" s="24">
        <v>7046.5000038146973</v>
      </c>
      <c r="U11" s="24">
        <v>7046.5000038146973</v>
      </c>
      <c r="V11" s="24">
        <v>7046.5000038146973</v>
      </c>
      <c r="W11" s="24">
        <v>7046.5000038146973</v>
      </c>
      <c r="X11" s="24">
        <v>6980.5000038146973</v>
      </c>
      <c r="Y11" s="24">
        <v>6980.5000038146973</v>
      </c>
      <c r="Z11" s="24">
        <v>6980.5000038146973</v>
      </c>
      <c r="AA11" s="24">
        <v>6980.5000038146973</v>
      </c>
    </row>
    <row r="12" spans="1:27" x14ac:dyDescent="0.25">
      <c r="A12" s="28" t="s">
        <v>40</v>
      </c>
      <c r="B12" s="28" t="s">
        <v>70</v>
      </c>
      <c r="C12" s="24">
        <v>9323.5480117797761</v>
      </c>
      <c r="D12" s="24">
        <v>11859.262596941158</v>
      </c>
      <c r="E12" s="24">
        <v>12941.920937069486</v>
      </c>
      <c r="F12" s="24">
        <v>13442.576612583252</v>
      </c>
      <c r="G12" s="24">
        <v>16290.134056066894</v>
      </c>
      <c r="H12" s="24">
        <v>21576.741361522571</v>
      </c>
      <c r="I12" s="24">
        <v>22238.637239120621</v>
      </c>
      <c r="J12" s="24">
        <v>25278.956183773611</v>
      </c>
      <c r="K12" s="24">
        <v>27318.572011800832</v>
      </c>
      <c r="L12" s="24">
        <v>27897.826755621842</v>
      </c>
      <c r="M12" s="24">
        <v>27897.827255112607</v>
      </c>
      <c r="N12" s="24">
        <v>32479.951454187354</v>
      </c>
      <c r="O12" s="24">
        <v>33912.099659051804</v>
      </c>
      <c r="P12" s="24">
        <v>33969.759209110503</v>
      </c>
      <c r="Q12" s="24">
        <v>36063.341394810079</v>
      </c>
      <c r="R12" s="24">
        <v>36131.129683766347</v>
      </c>
      <c r="S12" s="24">
        <v>39618.290150070898</v>
      </c>
      <c r="T12" s="24">
        <v>39988.11272689468</v>
      </c>
      <c r="U12" s="24">
        <v>40740.806191260432</v>
      </c>
      <c r="V12" s="24">
        <v>40298.169991196657</v>
      </c>
      <c r="W12" s="24">
        <v>43097.656581393872</v>
      </c>
      <c r="X12" s="24">
        <v>47292.298175409815</v>
      </c>
      <c r="Y12" s="24">
        <v>47621.048753486415</v>
      </c>
      <c r="Z12" s="24">
        <v>46989.370059662848</v>
      </c>
      <c r="AA12" s="24">
        <v>46051.779074284714</v>
      </c>
    </row>
    <row r="13" spans="1:27" x14ac:dyDescent="0.25">
      <c r="A13" s="28" t="s">
        <v>40</v>
      </c>
      <c r="B13" s="28" t="s">
        <v>69</v>
      </c>
      <c r="C13" s="24">
        <v>6039.3706993449423</v>
      </c>
      <c r="D13" s="24">
        <v>7698.5710667184148</v>
      </c>
      <c r="E13" s="24">
        <v>7698.571477094235</v>
      </c>
      <c r="F13" s="24">
        <v>8345.6968207383234</v>
      </c>
      <c r="G13" s="24">
        <v>8345.6981471067338</v>
      </c>
      <c r="H13" s="24">
        <v>11988.576160812236</v>
      </c>
      <c r="I13" s="24">
        <v>12607.969501660406</v>
      </c>
      <c r="J13" s="24">
        <v>14902.634831517415</v>
      </c>
      <c r="K13" s="24">
        <v>16320.117013339644</v>
      </c>
      <c r="L13" s="24">
        <v>16529.665029839056</v>
      </c>
      <c r="M13" s="24">
        <v>17404.984573583155</v>
      </c>
      <c r="N13" s="24">
        <v>19639.494801847824</v>
      </c>
      <c r="O13" s="24">
        <v>20545.029806363833</v>
      </c>
      <c r="P13" s="24">
        <v>20574.914181814554</v>
      </c>
      <c r="Q13" s="24">
        <v>22554.658291579126</v>
      </c>
      <c r="R13" s="24">
        <v>23475.911470986211</v>
      </c>
      <c r="S13" s="24">
        <v>28232.141775844153</v>
      </c>
      <c r="T13" s="24">
        <v>28610.523556777534</v>
      </c>
      <c r="U13" s="24">
        <v>29853.039399564848</v>
      </c>
      <c r="V13" s="24">
        <v>31258.244270300911</v>
      </c>
      <c r="W13" s="24">
        <v>34726.732272947789</v>
      </c>
      <c r="X13" s="24">
        <v>38419.489067615788</v>
      </c>
      <c r="Y13" s="24">
        <v>38855.308128354111</v>
      </c>
      <c r="Z13" s="24">
        <v>38510.168172276099</v>
      </c>
      <c r="AA13" s="24">
        <v>38414.905707939557</v>
      </c>
    </row>
    <row r="14" spans="1:27" x14ac:dyDescent="0.25">
      <c r="A14" s="28" t="s">
        <v>40</v>
      </c>
      <c r="B14" s="28" t="s">
        <v>36</v>
      </c>
      <c r="C14" s="24">
        <v>242.33405000971598</v>
      </c>
      <c r="D14" s="24">
        <v>562.33470255105601</v>
      </c>
      <c r="E14" s="24">
        <v>562.33632185132592</v>
      </c>
      <c r="F14" s="24">
        <v>562.33683609741604</v>
      </c>
      <c r="G14" s="24">
        <v>562.34744027134604</v>
      </c>
      <c r="H14" s="24">
        <v>5800.195705164806</v>
      </c>
      <c r="I14" s="24">
        <v>5800.198935033106</v>
      </c>
      <c r="J14" s="24">
        <v>7070.1418392646065</v>
      </c>
      <c r="K14" s="24">
        <v>7070.1422903383072</v>
      </c>
      <c r="L14" s="24">
        <v>7058.1657298473065</v>
      </c>
      <c r="M14" s="24">
        <v>7058.1659251754054</v>
      </c>
      <c r="N14" s="24">
        <v>8453.8077865640043</v>
      </c>
      <c r="O14" s="24">
        <v>8398.4777880469992</v>
      </c>
      <c r="P14" s="24">
        <v>8373.4777885750009</v>
      </c>
      <c r="Q14" s="24">
        <v>8373.4777889621982</v>
      </c>
      <c r="R14" s="24">
        <v>8373.4777892279999</v>
      </c>
      <c r="S14" s="24">
        <v>8373.4777896164996</v>
      </c>
      <c r="T14" s="24">
        <v>8373.4777901860998</v>
      </c>
      <c r="U14" s="24">
        <v>8373.4777915759987</v>
      </c>
      <c r="V14" s="24">
        <v>8373.4778008363992</v>
      </c>
      <c r="W14" s="24">
        <v>8373.4744567541984</v>
      </c>
      <c r="X14" s="24">
        <v>8073.475307091001</v>
      </c>
      <c r="Y14" s="24">
        <v>8208.9655831939999</v>
      </c>
      <c r="Z14" s="24">
        <v>8208.9695190860002</v>
      </c>
      <c r="AA14" s="24">
        <v>8198.9592037583989</v>
      </c>
    </row>
    <row r="15" spans="1:27" x14ac:dyDescent="0.25">
      <c r="A15" s="28" t="s">
        <v>40</v>
      </c>
      <c r="B15" s="28" t="s">
        <v>74</v>
      </c>
      <c r="C15" s="24">
        <v>810</v>
      </c>
      <c r="D15" s="24">
        <v>810</v>
      </c>
      <c r="E15" s="24">
        <v>810</v>
      </c>
      <c r="F15" s="24">
        <v>810.01079055748994</v>
      </c>
      <c r="G15" s="24">
        <v>2850.0123156855002</v>
      </c>
      <c r="H15" s="24">
        <v>2850.0130293816401</v>
      </c>
      <c r="I15" s="24">
        <v>2850.0192484818999</v>
      </c>
      <c r="J15" s="24">
        <v>2850.0219721149001</v>
      </c>
      <c r="K15" s="24">
        <v>4850.0148520068005</v>
      </c>
      <c r="L15" s="24">
        <v>4929.3293771260996</v>
      </c>
      <c r="M15" s="24">
        <v>5219.4170142061994</v>
      </c>
      <c r="N15" s="24">
        <v>5491.4839974960996</v>
      </c>
      <c r="O15" s="24">
        <v>5710.9997517159009</v>
      </c>
      <c r="P15" s="24">
        <v>5710.9998417375</v>
      </c>
      <c r="Q15" s="24">
        <v>6339.3193120341984</v>
      </c>
      <c r="R15" s="24">
        <v>6856.269205627701</v>
      </c>
      <c r="S15" s="24">
        <v>7353.1913359188011</v>
      </c>
      <c r="T15" s="24">
        <v>7353.1913924197015</v>
      </c>
      <c r="U15" s="24">
        <v>7540.379566734</v>
      </c>
      <c r="V15" s="24">
        <v>8022.5360301382998</v>
      </c>
      <c r="W15" s="24">
        <v>9969.6026871948998</v>
      </c>
      <c r="X15" s="24">
        <v>11025.39616045</v>
      </c>
      <c r="Y15" s="24">
        <v>11025.3964986638</v>
      </c>
      <c r="Z15" s="24">
        <v>11059.073556109999</v>
      </c>
      <c r="AA15" s="24">
        <v>11059.0735733685</v>
      </c>
    </row>
    <row r="16" spans="1:27" x14ac:dyDescent="0.25">
      <c r="A16" s="28" t="s">
        <v>40</v>
      </c>
      <c r="B16" s="28" t="s">
        <v>56</v>
      </c>
      <c r="C16" s="24">
        <v>95.499998271465131</v>
      </c>
      <c r="D16" s="24">
        <v>222.19000217318526</v>
      </c>
      <c r="E16" s="24">
        <v>472.79000055789777</v>
      </c>
      <c r="F16" s="24">
        <v>827.28999137878191</v>
      </c>
      <c r="G16" s="24">
        <v>1275.5000243186944</v>
      </c>
      <c r="H16" s="24">
        <v>1796.1100125312796</v>
      </c>
      <c r="I16" s="24">
        <v>2438.4199566841116</v>
      </c>
      <c r="J16" s="24">
        <v>3184.3100223541196</v>
      </c>
      <c r="K16" s="24">
        <v>4042.5099754333423</v>
      </c>
      <c r="L16" s="24">
        <v>4718.5999460220237</v>
      </c>
      <c r="M16" s="24">
        <v>5463.9099922180103</v>
      </c>
      <c r="N16" s="24">
        <v>6261.2100000381342</v>
      </c>
      <c r="O16" s="24">
        <v>7107.7000226974305</v>
      </c>
      <c r="P16" s="24">
        <v>7905.6099910735966</v>
      </c>
      <c r="Q16" s="24">
        <v>8730.1998729705683</v>
      </c>
      <c r="R16" s="24">
        <v>9162.6000537872242</v>
      </c>
      <c r="S16" s="24">
        <v>9618.4100837707465</v>
      </c>
      <c r="T16" s="24">
        <v>10079.199985504136</v>
      </c>
      <c r="U16" s="24">
        <v>10567.109962463361</v>
      </c>
      <c r="V16" s="24">
        <v>11065.409835815428</v>
      </c>
      <c r="W16" s="24">
        <v>11575.299982070921</v>
      </c>
      <c r="X16" s="24">
        <v>12098.799911499016</v>
      </c>
      <c r="Y16" s="24">
        <v>12640.399955749499</v>
      </c>
      <c r="Z16" s="24">
        <v>13204.000005722028</v>
      </c>
      <c r="AA16" s="24">
        <v>13783.809675216662</v>
      </c>
    </row>
    <row r="17" spans="1:27" x14ac:dyDescent="0.25">
      <c r="A17" s="33" t="s">
        <v>139</v>
      </c>
      <c r="B17" s="33"/>
      <c r="C17" s="30">
        <v>56928.359561463294</v>
      </c>
      <c r="D17" s="30">
        <v>60503.275797248338</v>
      </c>
      <c r="E17" s="30">
        <v>59905.9352208251</v>
      </c>
      <c r="F17" s="30">
        <v>58995.768274597373</v>
      </c>
      <c r="G17" s="30">
        <v>59400.449124568819</v>
      </c>
      <c r="H17" s="30">
        <v>63502.160362663439</v>
      </c>
      <c r="I17" s="30">
        <v>63156.64829345161</v>
      </c>
      <c r="J17" s="30">
        <v>68087.336711975731</v>
      </c>
      <c r="K17" s="30">
        <v>70460.307024810987</v>
      </c>
      <c r="L17" s="30">
        <v>70843.109553780072</v>
      </c>
      <c r="M17" s="30">
        <v>71211.96632398339</v>
      </c>
      <c r="N17" s="30">
        <v>77074.2501108305</v>
      </c>
      <c r="O17" s="30">
        <v>78594.881607910444</v>
      </c>
      <c r="P17" s="30">
        <v>77940.075482867309</v>
      </c>
      <c r="Q17" s="30">
        <v>78578.089029215858</v>
      </c>
      <c r="R17" s="30">
        <v>79612.096840532729</v>
      </c>
      <c r="S17" s="30">
        <v>90911.360587661766</v>
      </c>
      <c r="T17" s="30">
        <v>91659.564605008272</v>
      </c>
      <c r="U17" s="30">
        <v>92736.771509302867</v>
      </c>
      <c r="V17" s="30">
        <v>93009.526631742861</v>
      </c>
      <c r="W17" s="30">
        <v>99146.861625700927</v>
      </c>
      <c r="X17" s="30">
        <v>104925.41929289565</v>
      </c>
      <c r="Y17" s="30">
        <v>106886.4483733821</v>
      </c>
      <c r="Z17" s="30">
        <v>107320.39736648097</v>
      </c>
      <c r="AA17" s="30">
        <v>105643.03988489191</v>
      </c>
    </row>
    <row r="19" spans="1:27" x14ac:dyDescent="0.25">
      <c r="A19" s="18" t="s">
        <v>129</v>
      </c>
      <c r="B19" s="18" t="s">
        <v>130</v>
      </c>
      <c r="C19" s="18" t="s">
        <v>79</v>
      </c>
      <c r="D19" s="18" t="s">
        <v>87</v>
      </c>
      <c r="E19" s="18" t="s">
        <v>88</v>
      </c>
      <c r="F19" s="18" t="s">
        <v>89</v>
      </c>
      <c r="G19" s="18" t="s">
        <v>90</v>
      </c>
      <c r="H19" s="18" t="s">
        <v>91</v>
      </c>
      <c r="I19" s="18" t="s">
        <v>92</v>
      </c>
      <c r="J19" s="18" t="s">
        <v>93</v>
      </c>
      <c r="K19" s="18" t="s">
        <v>94</v>
      </c>
      <c r="L19" s="18" t="s">
        <v>95</v>
      </c>
      <c r="M19" s="18" t="s">
        <v>96</v>
      </c>
      <c r="N19" s="18" t="s">
        <v>97</v>
      </c>
      <c r="O19" s="18" t="s">
        <v>98</v>
      </c>
      <c r="P19" s="18" t="s">
        <v>99</v>
      </c>
      <c r="Q19" s="18" t="s">
        <v>100</v>
      </c>
      <c r="R19" s="18" t="s">
        <v>101</v>
      </c>
      <c r="S19" s="18" t="s">
        <v>102</v>
      </c>
      <c r="T19" s="18" t="s">
        <v>103</v>
      </c>
      <c r="U19" s="18" t="s">
        <v>104</v>
      </c>
      <c r="V19" s="18" t="s">
        <v>105</v>
      </c>
      <c r="W19" s="18" t="s">
        <v>106</v>
      </c>
      <c r="X19" s="18" t="s">
        <v>107</v>
      </c>
      <c r="Y19" s="18" t="s">
        <v>108</v>
      </c>
      <c r="Z19" s="18" t="s">
        <v>109</v>
      </c>
      <c r="AA19" s="18" t="s">
        <v>110</v>
      </c>
    </row>
    <row r="20" spans="1:27" x14ac:dyDescent="0.25">
      <c r="A20" s="28" t="s">
        <v>131</v>
      </c>
      <c r="B20" s="28" t="s">
        <v>64</v>
      </c>
      <c r="C20" s="24">
        <v>10260</v>
      </c>
      <c r="D20" s="24">
        <v>9760</v>
      </c>
      <c r="E20" s="24">
        <v>8260</v>
      </c>
      <c r="F20" s="24">
        <v>8260</v>
      </c>
      <c r="G20" s="24">
        <v>8201.4514099999997</v>
      </c>
      <c r="H20" s="24">
        <v>6751.0171667599998</v>
      </c>
      <c r="I20" s="24">
        <v>6149.2901206894976</v>
      </c>
      <c r="J20" s="24">
        <v>6149.290106184998</v>
      </c>
      <c r="K20" s="24">
        <v>5227.9146422680005</v>
      </c>
      <c r="L20" s="24">
        <v>5227.9143707889998</v>
      </c>
      <c r="M20" s="24">
        <v>4721.4541398620004</v>
      </c>
      <c r="N20" s="24">
        <v>4001.44931</v>
      </c>
      <c r="O20" s="24">
        <v>4001.4476599999998</v>
      </c>
      <c r="P20" s="24">
        <v>3376.0974486000005</v>
      </c>
      <c r="Q20" s="24">
        <v>1319.9978999999998</v>
      </c>
      <c r="R20" s="24">
        <v>1319.9978999999998</v>
      </c>
      <c r="S20" s="24">
        <v>1319.9978999999998</v>
      </c>
      <c r="T20" s="24">
        <v>1319.9978999999998</v>
      </c>
      <c r="U20" s="24">
        <v>1319.9978999999998</v>
      </c>
      <c r="V20" s="24">
        <v>1319.9946599999998</v>
      </c>
      <c r="W20" s="24">
        <v>1319.9946599999998</v>
      </c>
      <c r="X20" s="24">
        <v>0</v>
      </c>
      <c r="Y20" s="24">
        <v>0</v>
      </c>
      <c r="Z20" s="24">
        <v>0</v>
      </c>
      <c r="AA20" s="24">
        <v>0</v>
      </c>
    </row>
    <row r="21" spans="1:27" s="27" customFormat="1" x14ac:dyDescent="0.25">
      <c r="A21" s="28" t="s">
        <v>131</v>
      </c>
      <c r="B21" s="28" t="s">
        <v>72</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row>
    <row r="22" spans="1:27" s="27" customFormat="1" x14ac:dyDescent="0.25">
      <c r="A22" s="28" t="s">
        <v>131</v>
      </c>
      <c r="B22" s="28" t="s">
        <v>20</v>
      </c>
      <c r="C22" s="24">
        <v>624.99899291992097</v>
      </c>
      <c r="D22" s="24">
        <v>624.99921337388093</v>
      </c>
      <c r="E22" s="24">
        <v>624.99933621942091</v>
      </c>
      <c r="F22" s="24">
        <v>624.99933718925092</v>
      </c>
      <c r="G22" s="24">
        <v>624.99933721570096</v>
      </c>
      <c r="H22" s="24">
        <v>624.99933722880098</v>
      </c>
      <c r="I22" s="24">
        <v>624.99933724622099</v>
      </c>
      <c r="J22" s="24">
        <v>624.99933727672101</v>
      </c>
      <c r="K22" s="24">
        <v>624.99933736975095</v>
      </c>
      <c r="L22" s="24">
        <v>624.999337459971</v>
      </c>
      <c r="M22" s="24">
        <v>624.99933770016094</v>
      </c>
      <c r="N22" s="24">
        <v>624.99938370989094</v>
      </c>
      <c r="O22" s="24">
        <v>624.99938646640101</v>
      </c>
      <c r="P22" s="24">
        <v>624.99938844904102</v>
      </c>
      <c r="Q22" s="24">
        <v>624.999514066551</v>
      </c>
      <c r="R22" s="24">
        <v>624.99953404878102</v>
      </c>
      <c r="S22" s="24">
        <v>624.99987990732097</v>
      </c>
      <c r="T22" s="24">
        <v>624.99988155457095</v>
      </c>
      <c r="U22" s="24">
        <v>624.99988183565097</v>
      </c>
      <c r="V22" s="24">
        <v>624.99988240582093</v>
      </c>
      <c r="W22" s="24">
        <v>624.99988606672093</v>
      </c>
      <c r="X22" s="24">
        <v>625.00115941692093</v>
      </c>
      <c r="Y22" s="24">
        <v>185.00117061892098</v>
      </c>
      <c r="Z22" s="24">
        <v>2.1777882E-3</v>
      </c>
      <c r="AA22" s="24">
        <v>2.1780877999999998E-3</v>
      </c>
    </row>
    <row r="23" spans="1:27" s="27" customFormat="1" x14ac:dyDescent="0.25">
      <c r="A23" s="28" t="s">
        <v>131</v>
      </c>
      <c r="B23" s="28" t="s">
        <v>32</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row>
    <row r="24" spans="1:27" s="27" customFormat="1" x14ac:dyDescent="0.25">
      <c r="A24" s="28" t="s">
        <v>131</v>
      </c>
      <c r="B24" s="28" t="s">
        <v>67</v>
      </c>
      <c r="C24" s="24">
        <v>1438.00086247743</v>
      </c>
      <c r="D24" s="24">
        <v>1438.00087041295</v>
      </c>
      <c r="E24" s="24">
        <v>1438.0012572988499</v>
      </c>
      <c r="F24" s="24">
        <v>1438.00126206595</v>
      </c>
      <c r="G24" s="24">
        <v>1438.0012908711199</v>
      </c>
      <c r="H24" s="24">
        <v>1438.0012971784001</v>
      </c>
      <c r="I24" s="24">
        <v>1438.00131180156</v>
      </c>
      <c r="J24" s="24">
        <v>1438.00133095155</v>
      </c>
      <c r="K24" s="24">
        <v>1438.0013529662001</v>
      </c>
      <c r="L24" s="24">
        <v>1438.0013794969</v>
      </c>
      <c r="M24" s="24">
        <v>1438.0014025658199</v>
      </c>
      <c r="N24" s="24">
        <v>1438.0014532462001</v>
      </c>
      <c r="O24" s="24">
        <v>1438.0014691964</v>
      </c>
      <c r="P24" s="24">
        <v>1438.0014977455</v>
      </c>
      <c r="Q24" s="24">
        <v>1388.043814373</v>
      </c>
      <c r="R24" s="24">
        <v>1878.0721554806</v>
      </c>
      <c r="S24" s="24">
        <v>5615.4530327211996</v>
      </c>
      <c r="T24" s="24">
        <v>5615.4530367791995</v>
      </c>
      <c r="U24" s="24">
        <v>5615.4530502422003</v>
      </c>
      <c r="V24" s="24">
        <v>5615.4530753683002</v>
      </c>
      <c r="W24" s="24">
        <v>5615.4536917590003</v>
      </c>
      <c r="X24" s="24">
        <v>5730.6046981025002</v>
      </c>
      <c r="Y24" s="24">
        <v>6065.7331040534</v>
      </c>
      <c r="Z24" s="24">
        <v>5621.2067999999999</v>
      </c>
      <c r="AA24" s="24">
        <v>5621.2067999999999</v>
      </c>
    </row>
    <row r="25" spans="1:27" s="27" customFormat="1" x14ac:dyDescent="0.25">
      <c r="A25" s="28" t="s">
        <v>131</v>
      </c>
      <c r="B25" s="28" t="s">
        <v>66</v>
      </c>
      <c r="C25" s="24">
        <v>2525</v>
      </c>
      <c r="D25" s="24">
        <v>2525</v>
      </c>
      <c r="E25" s="24">
        <v>2525</v>
      </c>
      <c r="F25" s="24">
        <v>2525</v>
      </c>
      <c r="G25" s="24">
        <v>2525</v>
      </c>
      <c r="H25" s="24">
        <v>2525</v>
      </c>
      <c r="I25" s="24">
        <v>2525</v>
      </c>
      <c r="J25" s="24">
        <v>2525</v>
      </c>
      <c r="K25" s="24">
        <v>2525</v>
      </c>
      <c r="L25" s="24">
        <v>2525</v>
      </c>
      <c r="M25" s="24">
        <v>2525</v>
      </c>
      <c r="N25" s="24">
        <v>2525</v>
      </c>
      <c r="O25" s="24">
        <v>2525</v>
      </c>
      <c r="P25" s="24">
        <v>2525</v>
      </c>
      <c r="Q25" s="24">
        <v>2525</v>
      </c>
      <c r="R25" s="24">
        <v>2525</v>
      </c>
      <c r="S25" s="24">
        <v>2525</v>
      </c>
      <c r="T25" s="24">
        <v>2525</v>
      </c>
      <c r="U25" s="24">
        <v>2525</v>
      </c>
      <c r="V25" s="24">
        <v>2525</v>
      </c>
      <c r="W25" s="24">
        <v>2525</v>
      </c>
      <c r="X25" s="24">
        <v>2525</v>
      </c>
      <c r="Y25" s="24">
        <v>2525</v>
      </c>
      <c r="Z25" s="24">
        <v>2525</v>
      </c>
      <c r="AA25" s="24">
        <v>2525</v>
      </c>
    </row>
    <row r="26" spans="1:27" s="27" customFormat="1" x14ac:dyDescent="0.25">
      <c r="A26" s="28" t="s">
        <v>131</v>
      </c>
      <c r="B26" s="28" t="s">
        <v>70</v>
      </c>
      <c r="C26" s="24">
        <v>1986.4500007629379</v>
      </c>
      <c r="D26" s="24">
        <v>2613.2589158429846</v>
      </c>
      <c r="E26" s="24">
        <v>3451.2935670913944</v>
      </c>
      <c r="F26" s="24">
        <v>3711.7780242416147</v>
      </c>
      <c r="G26" s="24">
        <v>4469.5052641060656</v>
      </c>
      <c r="H26" s="24">
        <v>5248.6711486943741</v>
      </c>
      <c r="I26" s="24">
        <v>5248.6712249189741</v>
      </c>
      <c r="J26" s="24">
        <v>6244.8400956932956</v>
      </c>
      <c r="K26" s="24">
        <v>7785.736842727104</v>
      </c>
      <c r="L26" s="24">
        <v>7932.7370439647839</v>
      </c>
      <c r="M26" s="24">
        <v>7932.7372330537955</v>
      </c>
      <c r="N26" s="24">
        <v>9903.731589627645</v>
      </c>
      <c r="O26" s="24">
        <v>9903.7319804672952</v>
      </c>
      <c r="P26" s="24">
        <v>9961.389519110624</v>
      </c>
      <c r="Q26" s="24">
        <v>9961.3898800638945</v>
      </c>
      <c r="R26" s="24">
        <v>9914.8902809636456</v>
      </c>
      <c r="S26" s="24">
        <v>9996.7595846821951</v>
      </c>
      <c r="T26" s="24">
        <v>9794.2831333255563</v>
      </c>
      <c r="U26" s="24">
        <v>9794.2930793382566</v>
      </c>
      <c r="V26" s="24">
        <v>9648.9560250849554</v>
      </c>
      <c r="W26" s="24">
        <v>11985.495431923397</v>
      </c>
      <c r="X26" s="24">
        <v>11985.515609484895</v>
      </c>
      <c r="Y26" s="24">
        <v>11690.535678296264</v>
      </c>
      <c r="Z26" s="24">
        <v>11690.537684080564</v>
      </c>
      <c r="AA26" s="24">
        <v>11752.004946710564</v>
      </c>
    </row>
    <row r="27" spans="1:27" s="27" customFormat="1" x14ac:dyDescent="0.25">
      <c r="A27" s="28" t="s">
        <v>131</v>
      </c>
      <c r="B27" s="28" t="s">
        <v>69</v>
      </c>
      <c r="C27" s="24">
        <v>2598.9726333385383</v>
      </c>
      <c r="D27" s="24">
        <v>3368.9727209228085</v>
      </c>
      <c r="E27" s="24">
        <v>3368.972754700158</v>
      </c>
      <c r="F27" s="24">
        <v>4016.0969574277888</v>
      </c>
      <c r="G27" s="24">
        <v>4016.0972063037188</v>
      </c>
      <c r="H27" s="24">
        <v>6285.1091862732292</v>
      </c>
      <c r="I27" s="24">
        <v>6503.6156210364188</v>
      </c>
      <c r="J27" s="24">
        <v>7782.7843008703794</v>
      </c>
      <c r="K27" s="24">
        <v>9200.2662316464794</v>
      </c>
      <c r="L27" s="24">
        <v>9200.2662799319369</v>
      </c>
      <c r="M27" s="24">
        <v>9200.2662882488785</v>
      </c>
      <c r="N27" s="24">
        <v>10200.287070893019</v>
      </c>
      <c r="O27" s="24">
        <v>10874.699421113308</v>
      </c>
      <c r="P27" s="24">
        <v>10904.583744853178</v>
      </c>
      <c r="Q27" s="24">
        <v>10904.585115743179</v>
      </c>
      <c r="R27" s="24">
        <v>11763.867715410479</v>
      </c>
      <c r="S27" s="24">
        <v>15808.949190301879</v>
      </c>
      <c r="T27" s="24">
        <v>16187.328769030022</v>
      </c>
      <c r="U27" s="24">
        <v>17000.313978103321</v>
      </c>
      <c r="V27" s="24">
        <v>17000.314334687824</v>
      </c>
      <c r="W27" s="24">
        <v>17000.316840263622</v>
      </c>
      <c r="X27" s="24">
        <v>17406.600874600743</v>
      </c>
      <c r="Y27" s="24">
        <v>17333.602298582944</v>
      </c>
      <c r="Z27" s="24">
        <v>17333.602310039445</v>
      </c>
      <c r="AA27" s="24">
        <v>17333.602474858744</v>
      </c>
    </row>
    <row r="28" spans="1:27" s="27" customFormat="1" x14ac:dyDescent="0.25">
      <c r="A28" s="28" t="s">
        <v>131</v>
      </c>
      <c r="B28" s="28" t="s">
        <v>36</v>
      </c>
      <c r="C28" s="24">
        <v>2.2944838800000003E-3</v>
      </c>
      <c r="D28" s="24">
        <v>2.4555332300000001E-3</v>
      </c>
      <c r="E28" s="24">
        <v>3.9046410999999991E-3</v>
      </c>
      <c r="F28" s="24">
        <v>4.0179089499999994E-3</v>
      </c>
      <c r="G28" s="24">
        <v>1.4195708499999999E-2</v>
      </c>
      <c r="H28" s="24">
        <v>1248.9460058546997</v>
      </c>
      <c r="I28" s="24">
        <v>1248.9485962069998</v>
      </c>
      <c r="J28" s="24">
        <v>1313.1250418854002</v>
      </c>
      <c r="K28" s="24">
        <v>1313.1252926326001</v>
      </c>
      <c r="L28" s="24">
        <v>1331.1484791186001</v>
      </c>
      <c r="M28" s="24">
        <v>1331.1486591436999</v>
      </c>
      <c r="N28" s="24">
        <v>2726.7905187822998</v>
      </c>
      <c r="O28" s="24">
        <v>2726.790519956</v>
      </c>
      <c r="P28" s="24">
        <v>2726.790520391</v>
      </c>
      <c r="Q28" s="24">
        <v>2726.7905207241997</v>
      </c>
      <c r="R28" s="24">
        <v>2726.79052095</v>
      </c>
      <c r="S28" s="24">
        <v>2726.7905212820001</v>
      </c>
      <c r="T28" s="24">
        <v>2726.7905217706002</v>
      </c>
      <c r="U28" s="24">
        <v>2726.7905229560001</v>
      </c>
      <c r="V28" s="24">
        <v>2726.7905296084</v>
      </c>
      <c r="W28" s="24">
        <v>2726.7889385167</v>
      </c>
      <c r="X28" s="24">
        <v>2726.7901307980001</v>
      </c>
      <c r="Y28" s="24">
        <v>2862.2804537109996</v>
      </c>
      <c r="Z28" s="24">
        <v>2862.2846273500004</v>
      </c>
      <c r="AA28" s="24">
        <v>2862.2746274484002</v>
      </c>
    </row>
    <row r="29" spans="1:27" s="27" customFormat="1" x14ac:dyDescent="0.25">
      <c r="A29" s="28" t="s">
        <v>131</v>
      </c>
      <c r="B29" s="28" t="s">
        <v>74</v>
      </c>
      <c r="C29" s="24">
        <v>240</v>
      </c>
      <c r="D29" s="24">
        <v>240</v>
      </c>
      <c r="E29" s="24">
        <v>240</v>
      </c>
      <c r="F29" s="24">
        <v>240.00575476194999</v>
      </c>
      <c r="G29" s="24">
        <v>2280.0067144275004</v>
      </c>
      <c r="H29" s="24">
        <v>2280.0070796365003</v>
      </c>
      <c r="I29" s="24">
        <v>2280.0073126848997</v>
      </c>
      <c r="J29" s="24">
        <v>2280.0075054984</v>
      </c>
      <c r="K29" s="24">
        <v>4280.0000462580001</v>
      </c>
      <c r="L29" s="24">
        <v>4280.0000515292995</v>
      </c>
      <c r="M29" s="24">
        <v>4280.0000565549999</v>
      </c>
      <c r="N29" s="24">
        <v>4280.0001512030003</v>
      </c>
      <c r="O29" s="24">
        <v>4280.0001557544001</v>
      </c>
      <c r="P29" s="24">
        <v>4280.000160138</v>
      </c>
      <c r="Q29" s="24">
        <v>4540.0001051039999</v>
      </c>
      <c r="R29" s="24">
        <v>4540.0001695336996</v>
      </c>
      <c r="S29" s="24">
        <v>4540.0001740204007</v>
      </c>
      <c r="T29" s="24">
        <v>4540.0001789797006</v>
      </c>
      <c r="U29" s="24">
        <v>4540.0001848649999</v>
      </c>
      <c r="V29" s="24">
        <v>4540.0001911769996</v>
      </c>
      <c r="W29" s="24">
        <v>4540.0001980685001</v>
      </c>
      <c r="X29" s="24">
        <v>4540.0002762149998</v>
      </c>
      <c r="Y29" s="24">
        <v>4540.0002944742992</v>
      </c>
      <c r="Z29" s="24">
        <v>4540.0003002639996</v>
      </c>
      <c r="AA29" s="24">
        <v>4540.0003030449998</v>
      </c>
    </row>
    <row r="30" spans="1:27" s="27" customFormat="1" x14ac:dyDescent="0.25">
      <c r="A30" s="28" t="s">
        <v>131</v>
      </c>
      <c r="B30" s="28" t="s">
        <v>56</v>
      </c>
      <c r="C30" s="24">
        <v>33.799999415874424</v>
      </c>
      <c r="D30" s="24">
        <v>82.689999788999529</v>
      </c>
      <c r="E30" s="24">
        <v>156.79000055789874</v>
      </c>
      <c r="F30" s="24">
        <v>263.8899936676014</v>
      </c>
      <c r="G30" s="24">
        <v>405.00001287460287</v>
      </c>
      <c r="H30" s="24">
        <v>567.11000871658314</v>
      </c>
      <c r="I30" s="24">
        <v>769.61998414993229</v>
      </c>
      <c r="J30" s="24">
        <v>1010.109972000122</v>
      </c>
      <c r="K30" s="24">
        <v>1287.8100013732906</v>
      </c>
      <c r="L30" s="24">
        <v>1512.9999856948837</v>
      </c>
      <c r="M30" s="24">
        <v>1758.0099449157699</v>
      </c>
      <c r="N30" s="24">
        <v>2022.8099908828647</v>
      </c>
      <c r="O30" s="24">
        <v>2303.9000501632586</v>
      </c>
      <c r="P30" s="24">
        <v>2570.4100093841503</v>
      </c>
      <c r="Q30" s="24">
        <v>2845.7999401092461</v>
      </c>
      <c r="R30" s="24">
        <v>2993.3999652862485</v>
      </c>
      <c r="S30" s="24">
        <v>3149.6099128723085</v>
      </c>
      <c r="T30" s="24">
        <v>3306.1000404357824</v>
      </c>
      <c r="U30" s="24">
        <v>3472.7099533080982</v>
      </c>
      <c r="V30" s="24">
        <v>3642.5099487304669</v>
      </c>
      <c r="W30" s="24">
        <v>3815.700006484984</v>
      </c>
      <c r="X30" s="24">
        <v>3993.1999969482358</v>
      </c>
      <c r="Y30" s="24">
        <v>4175.7000045776294</v>
      </c>
      <c r="Z30" s="24">
        <v>4364.799901962273</v>
      </c>
      <c r="AA30" s="24">
        <v>4557.4098644256574</v>
      </c>
    </row>
    <row r="31" spans="1:27" s="27" customFormat="1" x14ac:dyDescent="0.25">
      <c r="A31" s="33" t="s">
        <v>139</v>
      </c>
      <c r="B31" s="33"/>
      <c r="C31" s="30">
        <v>19433.422489498829</v>
      </c>
      <c r="D31" s="30">
        <v>20330.231720552623</v>
      </c>
      <c r="E31" s="30">
        <v>19668.266915309821</v>
      </c>
      <c r="F31" s="30">
        <v>20575.875580924603</v>
      </c>
      <c r="G31" s="30">
        <v>21275.054508496603</v>
      </c>
      <c r="H31" s="30">
        <v>22872.798136134803</v>
      </c>
      <c r="I31" s="30">
        <v>22489.577615692673</v>
      </c>
      <c r="J31" s="30">
        <v>24764.915170976943</v>
      </c>
      <c r="K31" s="30">
        <v>26801.918406977537</v>
      </c>
      <c r="L31" s="30">
        <v>26948.918411642589</v>
      </c>
      <c r="M31" s="30">
        <v>26442.458401430653</v>
      </c>
      <c r="N31" s="30">
        <v>28693.468807476755</v>
      </c>
      <c r="O31" s="30">
        <v>29367.879917243401</v>
      </c>
      <c r="P31" s="30">
        <v>28830.071598758343</v>
      </c>
      <c r="Q31" s="30">
        <v>26724.016224246625</v>
      </c>
      <c r="R31" s="30">
        <v>28026.827585903506</v>
      </c>
      <c r="S31" s="30">
        <v>35891.159587612594</v>
      </c>
      <c r="T31" s="30">
        <v>36067.062720689348</v>
      </c>
      <c r="U31" s="30">
        <v>36880.057889519434</v>
      </c>
      <c r="V31" s="30">
        <v>36734.717977546898</v>
      </c>
      <c r="W31" s="30">
        <v>39071.26051001274</v>
      </c>
      <c r="X31" s="30">
        <v>38272.722341605062</v>
      </c>
      <c r="Y31" s="30">
        <v>37799.872251551526</v>
      </c>
      <c r="Z31" s="30">
        <v>37170.348971908214</v>
      </c>
      <c r="AA31" s="30">
        <v>37231.816399657109</v>
      </c>
    </row>
    <row r="32" spans="1:27" s="27" customFormat="1" x14ac:dyDescent="0.25"/>
    <row r="33" spans="1:27" s="27" customFormat="1" x14ac:dyDescent="0.25">
      <c r="A33" s="18" t="s">
        <v>129</v>
      </c>
      <c r="B33" s="18" t="s">
        <v>130</v>
      </c>
      <c r="C33" s="18" t="s">
        <v>79</v>
      </c>
      <c r="D33" s="18" t="s">
        <v>87</v>
      </c>
      <c r="E33" s="18" t="s">
        <v>88</v>
      </c>
      <c r="F33" s="18" t="s">
        <v>89</v>
      </c>
      <c r="G33" s="18" t="s">
        <v>90</v>
      </c>
      <c r="H33" s="18" t="s">
        <v>91</v>
      </c>
      <c r="I33" s="18" t="s">
        <v>92</v>
      </c>
      <c r="J33" s="18" t="s">
        <v>93</v>
      </c>
      <c r="K33" s="18" t="s">
        <v>94</v>
      </c>
      <c r="L33" s="18" t="s">
        <v>95</v>
      </c>
      <c r="M33" s="18" t="s">
        <v>96</v>
      </c>
      <c r="N33" s="18" t="s">
        <v>97</v>
      </c>
      <c r="O33" s="18" t="s">
        <v>98</v>
      </c>
      <c r="P33" s="18" t="s">
        <v>99</v>
      </c>
      <c r="Q33" s="18" t="s">
        <v>100</v>
      </c>
      <c r="R33" s="18" t="s">
        <v>101</v>
      </c>
      <c r="S33" s="18" t="s">
        <v>102</v>
      </c>
      <c r="T33" s="18" t="s">
        <v>103</v>
      </c>
      <c r="U33" s="18" t="s">
        <v>104</v>
      </c>
      <c r="V33" s="18" t="s">
        <v>105</v>
      </c>
      <c r="W33" s="18" t="s">
        <v>106</v>
      </c>
      <c r="X33" s="18" t="s">
        <v>107</v>
      </c>
      <c r="Y33" s="18" t="s">
        <v>108</v>
      </c>
      <c r="Z33" s="18" t="s">
        <v>109</v>
      </c>
      <c r="AA33" s="18" t="s">
        <v>110</v>
      </c>
    </row>
    <row r="34" spans="1:27" s="27" customFormat="1" x14ac:dyDescent="0.25">
      <c r="A34" s="28" t="s">
        <v>132</v>
      </c>
      <c r="B34" s="28" t="s">
        <v>64</v>
      </c>
      <c r="C34" s="24">
        <v>8126</v>
      </c>
      <c r="D34" s="24">
        <v>8126</v>
      </c>
      <c r="E34" s="24">
        <v>8126</v>
      </c>
      <c r="F34" s="24">
        <v>7567.2188753729988</v>
      </c>
      <c r="G34" s="24">
        <v>6447.2199470782989</v>
      </c>
      <c r="H34" s="24">
        <v>4011.3950554893995</v>
      </c>
      <c r="I34" s="24">
        <v>3591.9492547688001</v>
      </c>
      <c r="J34" s="24">
        <v>3591.9446515572999</v>
      </c>
      <c r="K34" s="24">
        <v>3429.1923264851002</v>
      </c>
      <c r="L34" s="24">
        <v>3429.1921647734994</v>
      </c>
      <c r="M34" s="24">
        <v>3429.1883032327005</v>
      </c>
      <c r="N34" s="24">
        <v>3429.1819719678001</v>
      </c>
      <c r="O34" s="24">
        <v>3062.1314501503998</v>
      </c>
      <c r="P34" s="24">
        <v>3062.1314494655003</v>
      </c>
      <c r="Q34" s="24">
        <v>2502.1300175621004</v>
      </c>
      <c r="R34" s="24">
        <v>2502.1253983326005</v>
      </c>
      <c r="S34" s="24">
        <v>2436.0075559569</v>
      </c>
      <c r="T34" s="24">
        <v>2436.0075555205008</v>
      </c>
      <c r="U34" s="24">
        <v>2436.0075552863</v>
      </c>
      <c r="V34" s="24">
        <v>1866.1969108552003</v>
      </c>
      <c r="W34" s="24">
        <v>1164.1007942479987</v>
      </c>
      <c r="X34" s="24">
        <v>420.10225392269899</v>
      </c>
      <c r="Y34" s="24">
        <v>420.09905470369893</v>
      </c>
      <c r="Z34" s="24">
        <v>420.09010831329903</v>
      </c>
      <c r="AA34" s="24">
        <v>420.08897599329902</v>
      </c>
    </row>
    <row r="35" spans="1:27" s="27" customFormat="1" x14ac:dyDescent="0.25">
      <c r="A35" s="28" t="s">
        <v>132</v>
      </c>
      <c r="B35" s="28" t="s">
        <v>72</v>
      </c>
      <c r="C35" s="24">
        <v>0</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row>
    <row r="36" spans="1:27" s="27" customFormat="1" x14ac:dyDescent="0.25">
      <c r="A36" s="28" t="s">
        <v>132</v>
      </c>
      <c r="B36" s="28" t="s">
        <v>20</v>
      </c>
      <c r="C36" s="24">
        <v>1596.8999938964839</v>
      </c>
      <c r="D36" s="24">
        <v>1596.9001958045239</v>
      </c>
      <c r="E36" s="24">
        <v>1596.9002030410138</v>
      </c>
      <c r="F36" s="24">
        <v>1596.9002639516539</v>
      </c>
      <c r="G36" s="24">
        <v>1596.9002642945538</v>
      </c>
      <c r="H36" s="24">
        <v>1596.900264419904</v>
      </c>
      <c r="I36" s="24">
        <v>1596.900264596504</v>
      </c>
      <c r="J36" s="24">
        <v>1596.9002918653139</v>
      </c>
      <c r="K36" s="24">
        <v>1596.9002922788238</v>
      </c>
      <c r="L36" s="24">
        <v>1596.900292684154</v>
      </c>
      <c r="M36" s="24">
        <v>1596.9003740152639</v>
      </c>
      <c r="N36" s="24">
        <v>1596.900388156964</v>
      </c>
      <c r="O36" s="24">
        <v>1596.9004069941839</v>
      </c>
      <c r="P36" s="24">
        <v>1596.900411440384</v>
      </c>
      <c r="Q36" s="24">
        <v>1596.9004177779439</v>
      </c>
      <c r="R36" s="24">
        <v>1211.900446319054</v>
      </c>
      <c r="S36" s="24">
        <v>1211.9006615301839</v>
      </c>
      <c r="T36" s="24">
        <v>1211.900661578984</v>
      </c>
      <c r="U36" s="24">
        <v>1068.5006679271</v>
      </c>
      <c r="V36" s="24">
        <v>1068.5006681724999</v>
      </c>
      <c r="W36" s="24">
        <v>1068.5006685456999</v>
      </c>
      <c r="X36" s="24">
        <v>1068.5008584957</v>
      </c>
      <c r="Y36" s="24">
        <v>1068.5008586393999</v>
      </c>
      <c r="Z36" s="24">
        <v>1068.5008587331399</v>
      </c>
      <c r="AA36" s="24">
        <v>424.00085907850001</v>
      </c>
    </row>
    <row r="37" spans="1:27" s="27" customFormat="1" x14ac:dyDescent="0.25">
      <c r="A37" s="28" t="s">
        <v>132</v>
      </c>
      <c r="B37" s="28" t="s">
        <v>32</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row>
    <row r="38" spans="1:27" s="27" customFormat="1" x14ac:dyDescent="0.25">
      <c r="A38" s="28" t="s">
        <v>132</v>
      </c>
      <c r="B38" s="28" t="s">
        <v>67</v>
      </c>
      <c r="C38" s="24">
        <v>1909.00024235202</v>
      </c>
      <c r="D38" s="24">
        <v>1909.0002529951</v>
      </c>
      <c r="E38" s="24">
        <v>1909.00026775073</v>
      </c>
      <c r="F38" s="24">
        <v>1909.0004462024399</v>
      </c>
      <c r="G38" s="24">
        <v>1909.0004480617999</v>
      </c>
      <c r="H38" s="24">
        <v>1909.0004501451299</v>
      </c>
      <c r="I38" s="24">
        <v>1909.0004522638999</v>
      </c>
      <c r="J38" s="24">
        <v>1909.0005082097</v>
      </c>
      <c r="K38" s="24">
        <v>1909.0005107423999</v>
      </c>
      <c r="L38" s="24">
        <v>1909.000513556</v>
      </c>
      <c r="M38" s="24">
        <v>1909.0011816916999</v>
      </c>
      <c r="N38" s="24">
        <v>1909.0011925419999</v>
      </c>
      <c r="O38" s="24">
        <v>1629.001195368</v>
      </c>
      <c r="P38" s="24">
        <v>1512.0012037678</v>
      </c>
      <c r="Q38" s="24">
        <v>1512.0013700653999</v>
      </c>
      <c r="R38" s="24">
        <v>1512.0027752763001</v>
      </c>
      <c r="S38" s="24">
        <v>1512.011891509</v>
      </c>
      <c r="T38" s="24">
        <v>1512.0118929499999</v>
      </c>
      <c r="U38" s="24">
        <v>1512.011895092</v>
      </c>
      <c r="V38" s="24">
        <v>1512.01189662</v>
      </c>
      <c r="W38" s="24">
        <v>1512.011898345</v>
      </c>
      <c r="X38" s="24">
        <v>1512.0119008375</v>
      </c>
      <c r="Y38" s="24">
        <v>1512.0119030430001</v>
      </c>
      <c r="Z38" s="24">
        <v>1369.011904723</v>
      </c>
      <c r="AA38" s="24">
        <v>1369.011907177</v>
      </c>
    </row>
    <row r="39" spans="1:27" s="27" customFormat="1" x14ac:dyDescent="0.25">
      <c r="A39" s="28" t="s">
        <v>132</v>
      </c>
      <c r="B39" s="28" t="s">
        <v>66</v>
      </c>
      <c r="C39" s="24">
        <v>152.40000152587891</v>
      </c>
      <c r="D39" s="24">
        <v>152.40000152587891</v>
      </c>
      <c r="E39" s="24">
        <v>152.40000152587891</v>
      </c>
      <c r="F39" s="24">
        <v>152.40000152587891</v>
      </c>
      <c r="G39" s="24">
        <v>152.40000152587891</v>
      </c>
      <c r="H39" s="24">
        <v>152.40000152587891</v>
      </c>
      <c r="I39" s="24">
        <v>152.40000152587891</v>
      </c>
      <c r="J39" s="24">
        <v>152.40000152587891</v>
      </c>
      <c r="K39" s="24">
        <v>152.40000152587891</v>
      </c>
      <c r="L39" s="24">
        <v>152.40000152587891</v>
      </c>
      <c r="M39" s="24">
        <v>152.40000152587891</v>
      </c>
      <c r="N39" s="24">
        <v>152.40000152587891</v>
      </c>
      <c r="O39" s="24">
        <v>152.40000152587891</v>
      </c>
      <c r="P39" s="24">
        <v>152.40000152587891</v>
      </c>
      <c r="Q39" s="24">
        <v>152.40000152587891</v>
      </c>
      <c r="R39" s="24">
        <v>152.40000152587891</v>
      </c>
      <c r="S39" s="24">
        <v>66</v>
      </c>
      <c r="T39" s="24">
        <v>66</v>
      </c>
      <c r="U39" s="24">
        <v>66</v>
      </c>
      <c r="V39" s="24">
        <v>66</v>
      </c>
      <c r="W39" s="24">
        <v>66</v>
      </c>
      <c r="X39" s="24">
        <v>0</v>
      </c>
      <c r="Y39" s="24">
        <v>0</v>
      </c>
      <c r="Z39" s="24">
        <v>0</v>
      </c>
      <c r="AA39" s="24">
        <v>0</v>
      </c>
    </row>
    <row r="40" spans="1:27" s="27" customFormat="1" x14ac:dyDescent="0.25">
      <c r="A40" s="28" t="s">
        <v>132</v>
      </c>
      <c r="B40" s="28" t="s">
        <v>70</v>
      </c>
      <c r="C40" s="24">
        <v>676.60802078246934</v>
      </c>
      <c r="D40" s="24">
        <v>1876.61538711045</v>
      </c>
      <c r="E40" s="24">
        <v>1876.6160910666199</v>
      </c>
      <c r="F40" s="24">
        <v>1926.3215242925494</v>
      </c>
      <c r="G40" s="24">
        <v>3704.4783320470401</v>
      </c>
      <c r="H40" s="24">
        <v>6181.8811563793706</v>
      </c>
      <c r="I40" s="24">
        <v>6323.5880039996591</v>
      </c>
      <c r="J40" s="24">
        <v>7223.5946681323094</v>
      </c>
      <c r="K40" s="24">
        <v>7364.8106451364692</v>
      </c>
      <c r="L40" s="24">
        <v>7364.8107548828593</v>
      </c>
      <c r="M40" s="24">
        <v>7364.8108369678394</v>
      </c>
      <c r="N40" s="24">
        <v>8614.3588831989</v>
      </c>
      <c r="O40" s="24">
        <v>9613.7357171564709</v>
      </c>
      <c r="P40" s="24">
        <v>9613.7369276487716</v>
      </c>
      <c r="Q40" s="24">
        <v>11859.216104443169</v>
      </c>
      <c r="R40" s="24">
        <v>12158.303682759068</v>
      </c>
      <c r="S40" s="24">
        <v>14093.453708638261</v>
      </c>
      <c r="T40" s="24">
        <v>14093.45373855256</v>
      </c>
      <c r="U40" s="24">
        <v>14093.454091560061</v>
      </c>
      <c r="V40" s="24">
        <v>14093.45416410506</v>
      </c>
      <c r="W40" s="24">
        <v>14093.456905273559</v>
      </c>
      <c r="X40" s="24">
        <v>16309.763197677959</v>
      </c>
      <c r="Y40" s="24">
        <v>17270.576944669378</v>
      </c>
      <c r="Z40" s="24">
        <v>16817.687617129439</v>
      </c>
      <c r="AA40" s="24">
        <v>16817.68909999734</v>
      </c>
    </row>
    <row r="41" spans="1:27" s="27" customFormat="1" x14ac:dyDescent="0.25">
      <c r="A41" s="28" t="s">
        <v>132</v>
      </c>
      <c r="B41" s="28" t="s">
        <v>69</v>
      </c>
      <c r="C41" s="24">
        <v>1965.8588767412753</v>
      </c>
      <c r="D41" s="24">
        <v>2775.858901622425</v>
      </c>
      <c r="E41" s="24">
        <v>2775.8590045276756</v>
      </c>
      <c r="F41" s="24">
        <v>2775.8594281547153</v>
      </c>
      <c r="G41" s="24">
        <v>2775.8597697693749</v>
      </c>
      <c r="H41" s="24">
        <v>3770.580465009095</v>
      </c>
      <c r="I41" s="24">
        <v>3770.5805930424658</v>
      </c>
      <c r="J41" s="24">
        <v>4615.9579175768149</v>
      </c>
      <c r="K41" s="24">
        <v>4615.9581087495444</v>
      </c>
      <c r="L41" s="24">
        <v>4771.791206656766</v>
      </c>
      <c r="M41" s="24">
        <v>5647.1106926119546</v>
      </c>
      <c r="N41" s="24">
        <v>6105.451073463144</v>
      </c>
      <c r="O41" s="24">
        <v>6336.5734323519064</v>
      </c>
      <c r="P41" s="24">
        <v>6336.5734452450561</v>
      </c>
      <c r="Q41" s="24">
        <v>6677.3786670234258</v>
      </c>
      <c r="R41" s="24">
        <v>6739.347468386065</v>
      </c>
      <c r="S41" s="24">
        <v>6689.3497388301948</v>
      </c>
      <c r="T41" s="24">
        <v>6689.3516759092254</v>
      </c>
      <c r="U41" s="24">
        <v>6968.9763203815055</v>
      </c>
      <c r="V41" s="24">
        <v>8374.1806727605654</v>
      </c>
      <c r="W41" s="24">
        <v>10154.564906870346</v>
      </c>
      <c r="X41" s="24">
        <v>13017.829605745719</v>
      </c>
      <c r="Y41" s="24">
        <v>12864.82964553125</v>
      </c>
      <c r="Z41" s="24">
        <v>12766.689661101633</v>
      </c>
      <c r="AA41" s="24">
        <v>12702.52981102466</v>
      </c>
    </row>
    <row r="42" spans="1:27" s="27" customFormat="1" x14ac:dyDescent="0.25">
      <c r="A42" s="28" t="s">
        <v>132</v>
      </c>
      <c r="B42" s="28" t="s">
        <v>36</v>
      </c>
      <c r="C42" s="24">
        <v>2.0004284558999998</v>
      </c>
      <c r="D42" s="24">
        <v>22.000471859619999</v>
      </c>
      <c r="E42" s="24">
        <v>22.000544104300001</v>
      </c>
      <c r="F42" s="24">
        <v>22.0007792374</v>
      </c>
      <c r="G42" s="24">
        <v>22.000960191200001</v>
      </c>
      <c r="H42" s="24">
        <v>2256.1044999999999</v>
      </c>
      <c r="I42" s="24">
        <v>2256.1046999999999</v>
      </c>
      <c r="J42" s="24">
        <v>3461.8643000000002</v>
      </c>
      <c r="K42" s="24">
        <v>3461.8643000000002</v>
      </c>
      <c r="L42" s="24">
        <v>3461.8645000000001</v>
      </c>
      <c r="M42" s="24">
        <v>3461.8645000000001</v>
      </c>
      <c r="N42" s="24">
        <v>3461.8645000000001</v>
      </c>
      <c r="O42" s="24">
        <v>3461.8645000000001</v>
      </c>
      <c r="P42" s="24">
        <v>3461.8645000000001</v>
      </c>
      <c r="Q42" s="24">
        <v>3461.8645000000001</v>
      </c>
      <c r="R42" s="24">
        <v>3461.8645000000001</v>
      </c>
      <c r="S42" s="24">
        <v>3461.8645000000001</v>
      </c>
      <c r="T42" s="24">
        <v>3461.8645000000001</v>
      </c>
      <c r="U42" s="24">
        <v>3461.8645000000001</v>
      </c>
      <c r="V42" s="24">
        <v>3461.8645000000001</v>
      </c>
      <c r="W42" s="24">
        <v>3461.864</v>
      </c>
      <c r="X42" s="24">
        <v>3461.864</v>
      </c>
      <c r="Y42" s="24">
        <v>3461.864</v>
      </c>
      <c r="Z42" s="24">
        <v>3461.8638000000001</v>
      </c>
      <c r="AA42" s="24">
        <v>3461.8634999999999</v>
      </c>
    </row>
    <row r="43" spans="1:27" s="27" customFormat="1" x14ac:dyDescent="0.25">
      <c r="A43" s="28" t="s">
        <v>132</v>
      </c>
      <c r="B43" s="28" t="s">
        <v>74</v>
      </c>
      <c r="C43" s="24">
        <v>570</v>
      </c>
      <c r="D43" s="24">
        <v>570</v>
      </c>
      <c r="E43" s="24">
        <v>570</v>
      </c>
      <c r="F43" s="24">
        <v>570.00124322290003</v>
      </c>
      <c r="G43" s="24">
        <v>570.00153136100005</v>
      </c>
      <c r="H43" s="24">
        <v>570.00154275650004</v>
      </c>
      <c r="I43" s="24">
        <v>570.00154597610003</v>
      </c>
      <c r="J43" s="24">
        <v>570.00234382040003</v>
      </c>
      <c r="K43" s="24">
        <v>570.00235860470002</v>
      </c>
      <c r="L43" s="24">
        <v>570.00239464729998</v>
      </c>
      <c r="M43" s="24">
        <v>824.01647999999898</v>
      </c>
      <c r="N43" s="24">
        <v>824.01667999999904</v>
      </c>
      <c r="O43" s="24">
        <v>824.01670999999999</v>
      </c>
      <c r="P43" s="24">
        <v>824.01671999999996</v>
      </c>
      <c r="Q43" s="24">
        <v>860.68862999999999</v>
      </c>
      <c r="R43" s="24">
        <v>1377.6383000000001</v>
      </c>
      <c r="S43" s="24">
        <v>1396.3872699999999</v>
      </c>
      <c r="T43" s="24">
        <v>1396.3872699999999</v>
      </c>
      <c r="U43" s="24">
        <v>1396.3872699999999</v>
      </c>
      <c r="V43" s="24">
        <v>1396.3872699999999</v>
      </c>
      <c r="W43" s="24">
        <v>2536.7170000000001</v>
      </c>
      <c r="X43" s="24">
        <v>3592.51</v>
      </c>
      <c r="Y43" s="24">
        <v>3592.51</v>
      </c>
      <c r="Z43" s="24">
        <v>3592.51</v>
      </c>
      <c r="AA43" s="24">
        <v>3592.51</v>
      </c>
    </row>
    <row r="44" spans="1:27" s="27" customFormat="1" x14ac:dyDescent="0.25">
      <c r="A44" s="28" t="s">
        <v>132</v>
      </c>
      <c r="B44" s="28" t="s">
        <v>56</v>
      </c>
      <c r="C44" s="24">
        <v>18.799999237060501</v>
      </c>
      <c r="D44" s="24">
        <v>56.900001525878899</v>
      </c>
      <c r="E44" s="24">
        <v>116.300003051757</v>
      </c>
      <c r="F44" s="24">
        <v>203.69999694824199</v>
      </c>
      <c r="G44" s="24">
        <v>316.70001220703102</v>
      </c>
      <c r="H44" s="24">
        <v>441.5</v>
      </c>
      <c r="I44" s="24">
        <v>598.09997558593705</v>
      </c>
      <c r="J44" s="24">
        <v>788.29998779296795</v>
      </c>
      <c r="K44" s="24">
        <v>1007.20001220703</v>
      </c>
      <c r="L44" s="24">
        <v>1181.69995117187</v>
      </c>
      <c r="M44" s="24">
        <v>1375.5</v>
      </c>
      <c r="N44" s="24">
        <v>1581</v>
      </c>
      <c r="O44" s="24">
        <v>1799.59997558593</v>
      </c>
      <c r="P44" s="24">
        <v>2003.19995117187</v>
      </c>
      <c r="Q44" s="24">
        <v>2216</v>
      </c>
      <c r="R44" s="24">
        <v>2320.60009765625</v>
      </c>
      <c r="S44" s="24">
        <v>2431.60009765625</v>
      </c>
      <c r="T44" s="24">
        <v>2543.89990234375</v>
      </c>
      <c r="U44" s="24">
        <v>2662.80004882812</v>
      </c>
      <c r="V44" s="24">
        <v>2785.39990234375</v>
      </c>
      <c r="W44" s="24">
        <v>2910.10009765625</v>
      </c>
      <c r="X44" s="24">
        <v>3039.39990234375</v>
      </c>
      <c r="Y44" s="24">
        <v>3174.30004882812</v>
      </c>
      <c r="Z44" s="24">
        <v>3316.80004882812</v>
      </c>
      <c r="AA44" s="24">
        <v>3463.19995117187</v>
      </c>
    </row>
    <row r="45" spans="1:27" s="27" customFormat="1" x14ac:dyDescent="0.25">
      <c r="A45" s="33" t="s">
        <v>139</v>
      </c>
      <c r="B45" s="33"/>
      <c r="C45" s="30">
        <v>14426.767135298127</v>
      </c>
      <c r="D45" s="30">
        <v>16436.774739058379</v>
      </c>
      <c r="E45" s="30">
        <v>16436.775567911918</v>
      </c>
      <c r="F45" s="30">
        <v>15927.700539500236</v>
      </c>
      <c r="G45" s="30">
        <v>16585.858762776945</v>
      </c>
      <c r="H45" s="30">
        <v>17622.157392968777</v>
      </c>
      <c r="I45" s="30">
        <v>17344.418570197209</v>
      </c>
      <c r="J45" s="30">
        <v>19089.798038867317</v>
      </c>
      <c r="K45" s="30">
        <v>19068.261884918218</v>
      </c>
      <c r="L45" s="30">
        <v>19224.094934079156</v>
      </c>
      <c r="M45" s="30">
        <v>20099.411390045338</v>
      </c>
      <c r="N45" s="30">
        <v>21807.293510854688</v>
      </c>
      <c r="O45" s="30">
        <v>22390.742203546841</v>
      </c>
      <c r="P45" s="30">
        <v>22273.743439093392</v>
      </c>
      <c r="Q45" s="30">
        <v>24300.026578397919</v>
      </c>
      <c r="R45" s="30">
        <v>24276.079772598965</v>
      </c>
      <c r="S45" s="30">
        <v>26008.723556464538</v>
      </c>
      <c r="T45" s="30">
        <v>26008.725524511268</v>
      </c>
      <c r="U45" s="30">
        <v>26144.950530246966</v>
      </c>
      <c r="V45" s="30">
        <v>26980.344312513327</v>
      </c>
      <c r="W45" s="30">
        <v>28058.635173282604</v>
      </c>
      <c r="X45" s="30">
        <v>32328.207816679576</v>
      </c>
      <c r="Y45" s="30">
        <v>33136.018406586729</v>
      </c>
      <c r="Z45" s="30">
        <v>32441.980150000512</v>
      </c>
      <c r="AA45" s="30">
        <v>31733.320653270799</v>
      </c>
    </row>
    <row r="46" spans="1:27" s="27" customFormat="1" x14ac:dyDescent="0.25"/>
    <row r="47" spans="1:27" s="27" customFormat="1" x14ac:dyDescent="0.25">
      <c r="A47" s="18" t="s">
        <v>129</v>
      </c>
      <c r="B47" s="18" t="s">
        <v>130</v>
      </c>
      <c r="C47" s="18" t="s">
        <v>79</v>
      </c>
      <c r="D47" s="18" t="s">
        <v>87</v>
      </c>
      <c r="E47" s="18" t="s">
        <v>88</v>
      </c>
      <c r="F47" s="18" t="s">
        <v>89</v>
      </c>
      <c r="G47" s="18" t="s">
        <v>90</v>
      </c>
      <c r="H47" s="18" t="s">
        <v>91</v>
      </c>
      <c r="I47" s="18" t="s">
        <v>92</v>
      </c>
      <c r="J47" s="18" t="s">
        <v>93</v>
      </c>
      <c r="K47" s="18" t="s">
        <v>94</v>
      </c>
      <c r="L47" s="18" t="s">
        <v>95</v>
      </c>
      <c r="M47" s="18" t="s">
        <v>96</v>
      </c>
      <c r="N47" s="18" t="s">
        <v>97</v>
      </c>
      <c r="O47" s="18" t="s">
        <v>98</v>
      </c>
      <c r="P47" s="18" t="s">
        <v>99</v>
      </c>
      <c r="Q47" s="18" t="s">
        <v>100</v>
      </c>
      <c r="R47" s="18" t="s">
        <v>101</v>
      </c>
      <c r="S47" s="18" t="s">
        <v>102</v>
      </c>
      <c r="T47" s="18" t="s">
        <v>103</v>
      </c>
      <c r="U47" s="18" t="s">
        <v>104</v>
      </c>
      <c r="V47" s="18" t="s">
        <v>105</v>
      </c>
      <c r="W47" s="18" t="s">
        <v>106</v>
      </c>
      <c r="X47" s="18" t="s">
        <v>107</v>
      </c>
      <c r="Y47" s="18" t="s">
        <v>108</v>
      </c>
      <c r="Z47" s="18" t="s">
        <v>109</v>
      </c>
      <c r="AA47" s="18" t="s">
        <v>110</v>
      </c>
    </row>
    <row r="48" spans="1:27" s="27" customFormat="1" x14ac:dyDescent="0.25">
      <c r="A48" s="28" t="s">
        <v>133</v>
      </c>
      <c r="B48" s="28" t="s">
        <v>64</v>
      </c>
      <c r="C48" s="24">
        <v>0</v>
      </c>
      <c r="D48" s="24">
        <v>0</v>
      </c>
      <c r="E48" s="24">
        <v>0</v>
      </c>
      <c r="F48" s="24">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row>
    <row r="49" spans="1:27" s="27" customFormat="1" x14ac:dyDescent="0.25">
      <c r="A49" s="28" t="s">
        <v>133</v>
      </c>
      <c r="B49" s="28" t="s">
        <v>72</v>
      </c>
      <c r="C49" s="24">
        <v>4775</v>
      </c>
      <c r="D49" s="24">
        <v>4775</v>
      </c>
      <c r="E49" s="24">
        <v>4775</v>
      </c>
      <c r="F49" s="24">
        <v>3275.8327769881998</v>
      </c>
      <c r="G49" s="24">
        <v>2011.5022811404999</v>
      </c>
      <c r="H49" s="24">
        <v>1069.9872979463998</v>
      </c>
      <c r="I49" s="24">
        <v>464.35874514299996</v>
      </c>
      <c r="J49" s="24">
        <v>60.067267045009999</v>
      </c>
      <c r="K49" s="24">
        <v>60.067266990549996</v>
      </c>
      <c r="L49" s="24">
        <v>60.067266924759998</v>
      </c>
      <c r="M49" s="24">
        <v>60.067266848749995</v>
      </c>
      <c r="N49" s="24">
        <v>60.067266754279999</v>
      </c>
      <c r="O49" s="24">
        <v>60.067266600499998</v>
      </c>
      <c r="P49" s="24">
        <v>60.067266305429996</v>
      </c>
      <c r="Q49" s="24">
        <v>60.067214282759998</v>
      </c>
      <c r="R49" s="24">
        <v>8.3732158000000001E-3</v>
      </c>
      <c r="S49" s="24">
        <v>8.3713202000000007E-3</v>
      </c>
      <c r="T49" s="24">
        <v>8.0059147699999989E-3</v>
      </c>
      <c r="U49" s="24">
        <v>8.005804469999999E-3</v>
      </c>
      <c r="V49" s="24">
        <v>8.0056525099999991E-3</v>
      </c>
      <c r="W49" s="24">
        <v>8.0054883799999914E-3</v>
      </c>
      <c r="X49" s="24">
        <v>8.0051682299999895E-3</v>
      </c>
      <c r="Y49" s="24">
        <v>8.0047390400000001E-3</v>
      </c>
      <c r="Z49" s="24">
        <v>8.0042568399999996E-3</v>
      </c>
      <c r="AA49" s="24">
        <v>5.10100164E-3</v>
      </c>
    </row>
    <row r="50" spans="1:27" s="27" customFormat="1" x14ac:dyDescent="0.25">
      <c r="A50" s="28" t="s">
        <v>133</v>
      </c>
      <c r="B50" s="28" t="s">
        <v>20</v>
      </c>
      <c r="C50" s="24">
        <v>0</v>
      </c>
      <c r="D50" s="24">
        <v>2.90878929999999E-4</v>
      </c>
      <c r="E50" s="24">
        <v>2.9244326000000002E-4</v>
      </c>
      <c r="F50" s="24">
        <v>3.7788980000000002E-4</v>
      </c>
      <c r="G50" s="24">
        <v>3.7800767999999899E-4</v>
      </c>
      <c r="H50" s="24">
        <v>3.7814431999999999E-4</v>
      </c>
      <c r="I50" s="24">
        <v>4.2843192999999998E-4</v>
      </c>
      <c r="J50" s="24">
        <v>4.2863809999999999E-4</v>
      </c>
      <c r="K50" s="24">
        <v>4.2945365E-4</v>
      </c>
      <c r="L50" s="24">
        <v>4.5514680000000002E-4</v>
      </c>
      <c r="M50" s="24">
        <v>4.5529315999999899E-4</v>
      </c>
      <c r="N50" s="24">
        <v>5.5635850000000002E-4</v>
      </c>
      <c r="O50" s="24">
        <v>6.8927194999999998E-4</v>
      </c>
      <c r="P50" s="24">
        <v>6.8976539999999998E-4</v>
      </c>
      <c r="Q50" s="24">
        <v>6.906859E-4</v>
      </c>
      <c r="R50" s="24">
        <v>6.9077099999999996E-4</v>
      </c>
      <c r="S50" s="24">
        <v>7.7852080000000005E-4</v>
      </c>
      <c r="T50" s="24">
        <v>7.7886117000000002E-4</v>
      </c>
      <c r="U50" s="24">
        <v>1.1255703999999999E-3</v>
      </c>
      <c r="V50" s="24">
        <v>1.1262194999999899E-3</v>
      </c>
      <c r="W50" s="24">
        <v>1.6675092999999901E-3</v>
      </c>
      <c r="X50" s="24">
        <v>1.6694266000000001E-3</v>
      </c>
      <c r="Y50" s="24">
        <v>1.8157081999999999E-3</v>
      </c>
      <c r="Z50" s="24">
        <v>1.8164117E-3</v>
      </c>
      <c r="AA50" s="24">
        <v>1.8166202E-3</v>
      </c>
    </row>
    <row r="51" spans="1:27" s="27" customFormat="1" x14ac:dyDescent="0.25">
      <c r="A51" s="28" t="s">
        <v>133</v>
      </c>
      <c r="B51" s="28" t="s">
        <v>32</v>
      </c>
      <c r="C51" s="24">
        <v>500</v>
      </c>
      <c r="D51" s="24">
        <v>500</v>
      </c>
      <c r="E51" s="24">
        <v>500</v>
      </c>
      <c r="F51" s="24">
        <v>500</v>
      </c>
      <c r="G51" s="24">
        <v>500</v>
      </c>
      <c r="H51" s="24">
        <v>500</v>
      </c>
      <c r="I51" s="24">
        <v>500</v>
      </c>
      <c r="J51" s="24">
        <v>500</v>
      </c>
      <c r="K51" s="24">
        <v>500</v>
      </c>
      <c r="L51" s="24">
        <v>500</v>
      </c>
      <c r="M51" s="24">
        <v>500</v>
      </c>
      <c r="N51" s="24">
        <v>500</v>
      </c>
      <c r="O51" s="24">
        <v>500</v>
      </c>
      <c r="P51" s="24">
        <v>500</v>
      </c>
      <c r="Q51" s="24">
        <v>500</v>
      </c>
      <c r="R51" s="24">
        <v>500</v>
      </c>
      <c r="S51" s="24">
        <v>500</v>
      </c>
      <c r="T51" s="24">
        <v>500</v>
      </c>
      <c r="U51" s="24">
        <v>0</v>
      </c>
      <c r="V51" s="24">
        <v>0</v>
      </c>
      <c r="W51" s="24">
        <v>0</v>
      </c>
      <c r="X51" s="24">
        <v>0</v>
      </c>
      <c r="Y51" s="24">
        <v>0</v>
      </c>
      <c r="Z51" s="24">
        <v>0</v>
      </c>
      <c r="AA51" s="24">
        <v>0</v>
      </c>
    </row>
    <row r="52" spans="1:27" s="27" customFormat="1" x14ac:dyDescent="0.25">
      <c r="A52" s="28" t="s">
        <v>133</v>
      </c>
      <c r="B52" s="28" t="s">
        <v>67</v>
      </c>
      <c r="C52" s="24">
        <v>1900.0002471300199</v>
      </c>
      <c r="D52" s="24">
        <v>1900.0004582071299</v>
      </c>
      <c r="E52" s="24">
        <v>1900.0004590664801</v>
      </c>
      <c r="F52" s="24">
        <v>1900.0004607368301</v>
      </c>
      <c r="G52" s="24">
        <v>1900.0004619198</v>
      </c>
      <c r="H52" s="24">
        <v>1900.00046345993</v>
      </c>
      <c r="I52" s="24">
        <v>1900.0004653865799</v>
      </c>
      <c r="J52" s="24">
        <v>1900.0004674962499</v>
      </c>
      <c r="K52" s="24">
        <v>1900.0004696113499</v>
      </c>
      <c r="L52" s="24">
        <v>1900.0004720672</v>
      </c>
      <c r="M52" s="24">
        <v>1900.0004751506499</v>
      </c>
      <c r="N52" s="24">
        <v>1900.0005121004999</v>
      </c>
      <c r="O52" s="24">
        <v>1730.0007259649001</v>
      </c>
      <c r="P52" s="24">
        <v>1730.00073083036</v>
      </c>
      <c r="Q52" s="24">
        <v>1730.0032856702001</v>
      </c>
      <c r="R52" s="24">
        <v>1730.0032897254</v>
      </c>
      <c r="S52" s="24">
        <v>1730.0032989448</v>
      </c>
      <c r="T52" s="24">
        <v>1730.0033026297999</v>
      </c>
      <c r="U52" s="24">
        <v>1290.0034605418</v>
      </c>
      <c r="V52" s="24">
        <v>1290.0035138241999</v>
      </c>
      <c r="W52" s="24">
        <v>1290.088171504</v>
      </c>
      <c r="X52" s="24">
        <v>1196.0881749800001</v>
      </c>
      <c r="Y52" s="24">
        <v>1196.0882180799999</v>
      </c>
      <c r="Z52" s="24">
        <v>2867.7737999999999</v>
      </c>
      <c r="AA52" s="24">
        <v>2867.7737999999999</v>
      </c>
    </row>
    <row r="53" spans="1:27" s="27" customFormat="1" x14ac:dyDescent="0.25">
      <c r="A53" s="28" t="s">
        <v>133</v>
      </c>
      <c r="B53" s="28" t="s">
        <v>66</v>
      </c>
      <c r="C53" s="24">
        <v>2279</v>
      </c>
      <c r="D53" s="24">
        <v>2279</v>
      </c>
      <c r="E53" s="24">
        <v>2279</v>
      </c>
      <c r="F53" s="24">
        <v>2279</v>
      </c>
      <c r="G53" s="24">
        <v>2279</v>
      </c>
      <c r="H53" s="24">
        <v>2279</v>
      </c>
      <c r="I53" s="24">
        <v>2279</v>
      </c>
      <c r="J53" s="24">
        <v>2279</v>
      </c>
      <c r="K53" s="24">
        <v>2279</v>
      </c>
      <c r="L53" s="24">
        <v>2279</v>
      </c>
      <c r="M53" s="24">
        <v>2279</v>
      </c>
      <c r="N53" s="24">
        <v>2279</v>
      </c>
      <c r="O53" s="24">
        <v>2279</v>
      </c>
      <c r="P53" s="24">
        <v>2279</v>
      </c>
      <c r="Q53" s="24">
        <v>2279</v>
      </c>
      <c r="R53" s="24">
        <v>2279</v>
      </c>
      <c r="S53" s="24">
        <v>2279</v>
      </c>
      <c r="T53" s="24">
        <v>2279</v>
      </c>
      <c r="U53" s="24">
        <v>2279</v>
      </c>
      <c r="V53" s="24">
        <v>2279</v>
      </c>
      <c r="W53" s="24">
        <v>2279</v>
      </c>
      <c r="X53" s="24">
        <v>2279</v>
      </c>
      <c r="Y53" s="24">
        <v>2279</v>
      </c>
      <c r="Z53" s="24">
        <v>2279</v>
      </c>
      <c r="AA53" s="24">
        <v>2279</v>
      </c>
    </row>
    <row r="54" spans="1:27" s="27" customFormat="1" x14ac:dyDescent="0.25">
      <c r="A54" s="28" t="s">
        <v>133</v>
      </c>
      <c r="B54" s="28" t="s">
        <v>70</v>
      </c>
      <c r="C54" s="24">
        <v>3928.5299720764133</v>
      </c>
      <c r="D54" s="24">
        <v>4288.5335245458591</v>
      </c>
      <c r="E54" s="24">
        <v>4288.5340242408274</v>
      </c>
      <c r="F54" s="24">
        <v>4382.4936138908824</v>
      </c>
      <c r="G54" s="24">
        <v>4598.5464550959132</v>
      </c>
      <c r="H54" s="24">
        <v>5757.2385427637018</v>
      </c>
      <c r="I54" s="24">
        <v>6138.5381429626923</v>
      </c>
      <c r="J54" s="24">
        <v>6388.5455220690528</v>
      </c>
      <c r="K54" s="24">
        <v>6388.5595989620624</v>
      </c>
      <c r="L54" s="24">
        <v>6388.5835742203026</v>
      </c>
      <c r="M54" s="24">
        <v>6388.5835949878729</v>
      </c>
      <c r="N54" s="24">
        <v>7141.5259917091125</v>
      </c>
      <c r="O54" s="24">
        <v>7751.0823536147827</v>
      </c>
      <c r="P54" s="24">
        <v>7751.0824364552536</v>
      </c>
      <c r="Q54" s="24">
        <v>7751.0824552965432</v>
      </c>
      <c r="R54" s="24">
        <v>7751.0825025167142</v>
      </c>
      <c r="S54" s="24">
        <v>8541.8922391606229</v>
      </c>
      <c r="T54" s="24">
        <v>8948.0549468610516</v>
      </c>
      <c r="U54" s="24">
        <v>9499.2613720374302</v>
      </c>
      <c r="V54" s="24">
        <v>9240.9620119024676</v>
      </c>
      <c r="W54" s="24">
        <v>9609.9661549420453</v>
      </c>
      <c r="X54" s="24">
        <v>11299.22459488289</v>
      </c>
      <c r="Y54" s="24">
        <v>10975.42462078374</v>
      </c>
      <c r="Z54" s="24">
        <v>10663.42471866254</v>
      </c>
      <c r="AA54" s="24">
        <v>9761.3937692822346</v>
      </c>
    </row>
    <row r="55" spans="1:27" s="27" customFormat="1" x14ac:dyDescent="0.25">
      <c r="A55" s="28" t="s">
        <v>133</v>
      </c>
      <c r="B55" s="28" t="s">
        <v>69</v>
      </c>
      <c r="C55" s="24">
        <v>1096.5375107919092</v>
      </c>
      <c r="D55" s="24">
        <v>1096.537739429469</v>
      </c>
      <c r="E55" s="24">
        <v>1096.5377406543291</v>
      </c>
      <c r="F55" s="24">
        <v>1096.5380222002391</v>
      </c>
      <c r="G55" s="24">
        <v>1096.538119901739</v>
      </c>
      <c r="H55" s="24">
        <v>1475.6647993727781</v>
      </c>
      <c r="I55" s="24">
        <v>1876.5338064898792</v>
      </c>
      <c r="J55" s="24">
        <v>1876.534950453379</v>
      </c>
      <c r="K55" s="24">
        <v>1876.5349861216789</v>
      </c>
      <c r="L55" s="24">
        <v>1876.5350212842791</v>
      </c>
      <c r="M55" s="24">
        <v>1876.5350218797792</v>
      </c>
      <c r="N55" s="24">
        <v>1876.5355634557791</v>
      </c>
      <c r="O55" s="24">
        <v>1876.535563913779</v>
      </c>
      <c r="P55" s="24">
        <v>1876.5355640895791</v>
      </c>
      <c r="Q55" s="24">
        <v>3515.473071377779</v>
      </c>
      <c r="R55" s="24">
        <v>3515.4748303207789</v>
      </c>
      <c r="S55" s="24">
        <v>4276.5324687487791</v>
      </c>
      <c r="T55" s="24">
        <v>4276.5325287487776</v>
      </c>
      <c r="U55" s="24">
        <v>4276.5326787487793</v>
      </c>
      <c r="V55" s="24">
        <v>4276.5326787487793</v>
      </c>
      <c r="W55" s="24">
        <v>5964.6175987487786</v>
      </c>
      <c r="X55" s="24">
        <v>6158.9126987487798</v>
      </c>
      <c r="Y55" s="24">
        <v>6435.4554987487791</v>
      </c>
      <c r="Z55" s="24">
        <v>6323.4554987487791</v>
      </c>
      <c r="AA55" s="24">
        <v>6292.3526981079103</v>
      </c>
    </row>
    <row r="56" spans="1:27" s="27" customFormat="1" x14ac:dyDescent="0.25">
      <c r="A56" s="28" t="s">
        <v>133</v>
      </c>
      <c r="B56" s="28" t="s">
        <v>36</v>
      </c>
      <c r="C56" s="24">
        <v>75.330459717455994</v>
      </c>
      <c r="D56" s="24">
        <v>375.33071260210602</v>
      </c>
      <c r="E56" s="24">
        <v>375.330717616806</v>
      </c>
      <c r="F56" s="24">
        <v>375.33084668160598</v>
      </c>
      <c r="G56" s="24">
        <v>375.33085272730602</v>
      </c>
      <c r="H56" s="24">
        <v>1666.861999923706</v>
      </c>
      <c r="I56" s="24">
        <v>1666.862099923706</v>
      </c>
      <c r="J56" s="24">
        <v>1666.862099923706</v>
      </c>
      <c r="K56" s="24">
        <v>1666.8621999237062</v>
      </c>
      <c r="L56" s="24">
        <v>1666.8621999237062</v>
      </c>
      <c r="M56" s="24">
        <v>1666.8621999237062</v>
      </c>
      <c r="N56" s="24">
        <v>1666.8621999237062</v>
      </c>
      <c r="O56" s="24">
        <v>1611.5322000000001</v>
      </c>
      <c r="P56" s="24">
        <v>1611.5322000000001</v>
      </c>
      <c r="Q56" s="24">
        <v>1611.5322000000001</v>
      </c>
      <c r="R56" s="24">
        <v>1611.5322000000001</v>
      </c>
      <c r="S56" s="24">
        <v>1611.5322000000001</v>
      </c>
      <c r="T56" s="24">
        <v>1611.5322000000001</v>
      </c>
      <c r="U56" s="24">
        <v>1611.5322000000001</v>
      </c>
      <c r="V56" s="24">
        <v>1611.5322000000001</v>
      </c>
      <c r="W56" s="24">
        <v>1611.5317</v>
      </c>
      <c r="X56" s="24">
        <v>1311.5315000000001</v>
      </c>
      <c r="Y56" s="24">
        <v>1311.5315000000001</v>
      </c>
      <c r="Z56" s="24">
        <v>1311.5314000000001</v>
      </c>
      <c r="AA56" s="24">
        <v>1311.5315000000001</v>
      </c>
    </row>
    <row r="57" spans="1:27" s="27" customFormat="1" x14ac:dyDescent="0.25">
      <c r="A57" s="28" t="s">
        <v>133</v>
      </c>
      <c r="B57" s="28" t="s">
        <v>74</v>
      </c>
      <c r="C57" s="24">
        <v>0</v>
      </c>
      <c r="D57" s="24">
        <v>0</v>
      </c>
      <c r="E57" s="24">
        <v>0</v>
      </c>
      <c r="F57" s="24">
        <v>2.1371096000000001E-3</v>
      </c>
      <c r="G57" s="24">
        <v>2.1393105999999999E-3</v>
      </c>
      <c r="H57" s="24">
        <v>2.2497464000000001E-3</v>
      </c>
      <c r="I57" s="24">
        <v>7.9373220000000001E-3</v>
      </c>
      <c r="J57" s="24">
        <v>7.9467740000000002E-3</v>
      </c>
      <c r="K57" s="24">
        <v>7.9709900000000007E-3</v>
      </c>
      <c r="L57" s="24">
        <v>1.1370643999999999E-2</v>
      </c>
      <c r="M57" s="24">
        <v>1.1384586E-2</v>
      </c>
      <c r="N57" s="24">
        <v>4.6606469999999997E-2</v>
      </c>
      <c r="O57" s="24">
        <v>219.56227000000001</v>
      </c>
      <c r="P57" s="24">
        <v>219.56228999999999</v>
      </c>
      <c r="Q57" s="24">
        <v>478.644779999999</v>
      </c>
      <c r="R57" s="24">
        <v>478.64487000000003</v>
      </c>
      <c r="S57" s="24">
        <v>775.45916999999997</v>
      </c>
      <c r="T57" s="24">
        <v>775.45920000000001</v>
      </c>
      <c r="U57" s="24">
        <v>792.8768</v>
      </c>
      <c r="V57" s="24">
        <v>1275.0329999999999</v>
      </c>
      <c r="W57" s="24">
        <v>2081.7683000000002</v>
      </c>
      <c r="X57" s="24">
        <v>2081.7685999999999</v>
      </c>
      <c r="Y57" s="24">
        <v>2081.7687999999998</v>
      </c>
      <c r="Z57" s="24">
        <v>2115.4434000000001</v>
      </c>
      <c r="AA57" s="24">
        <v>2115.4434000000001</v>
      </c>
    </row>
    <row r="58" spans="1:27" s="27" customFormat="1" x14ac:dyDescent="0.25">
      <c r="A58" s="28" t="s">
        <v>133</v>
      </c>
      <c r="B58" s="28" t="s">
        <v>56</v>
      </c>
      <c r="C58" s="24">
        <v>21.299999237060501</v>
      </c>
      <c r="D58" s="24">
        <v>39.299999237060497</v>
      </c>
      <c r="E58" s="24">
        <v>124.699996948242</v>
      </c>
      <c r="F58" s="24">
        <v>240.5</v>
      </c>
      <c r="G58" s="24">
        <v>387.5</v>
      </c>
      <c r="H58" s="24">
        <v>568.5</v>
      </c>
      <c r="I58" s="24">
        <v>787</v>
      </c>
      <c r="J58" s="24">
        <v>1024.80004882812</v>
      </c>
      <c r="K58" s="24">
        <v>1297.19995117187</v>
      </c>
      <c r="L58" s="24">
        <v>1508.40002441406</v>
      </c>
      <c r="M58" s="24">
        <v>1741.80004882812</v>
      </c>
      <c r="N58" s="24">
        <v>1990.90002441406</v>
      </c>
      <c r="O58" s="24">
        <v>2255</v>
      </c>
      <c r="P58" s="24">
        <v>2511.5</v>
      </c>
      <c r="Q58" s="24">
        <v>2773.69995117187</v>
      </c>
      <c r="R58" s="24">
        <v>2913</v>
      </c>
      <c r="S58" s="24">
        <v>3058.60009765625</v>
      </c>
      <c r="T58" s="24">
        <v>3207.30004882812</v>
      </c>
      <c r="U58" s="24">
        <v>3364.19995117187</v>
      </c>
      <c r="V58" s="24">
        <v>3523.5</v>
      </c>
      <c r="W58" s="24">
        <v>3687.89990234375</v>
      </c>
      <c r="X58" s="24">
        <v>3855.5</v>
      </c>
      <c r="Y58" s="24">
        <v>4029.39990234375</v>
      </c>
      <c r="Z58" s="24">
        <v>4209.10009765625</v>
      </c>
      <c r="AA58" s="24">
        <v>4396.39990234375</v>
      </c>
    </row>
    <row r="59" spans="1:27" s="27" customFormat="1" x14ac:dyDescent="0.25">
      <c r="A59" s="33" t="s">
        <v>139</v>
      </c>
      <c r="B59" s="33"/>
      <c r="C59" s="30">
        <v>14479.067729998344</v>
      </c>
      <c r="D59" s="30">
        <v>14839.072013061386</v>
      </c>
      <c r="E59" s="30">
        <v>14839.072516404896</v>
      </c>
      <c r="F59" s="30">
        <v>13433.865251705951</v>
      </c>
      <c r="G59" s="30">
        <v>12385.587696065631</v>
      </c>
      <c r="H59" s="30">
        <v>12981.891481687129</v>
      </c>
      <c r="I59" s="30">
        <v>13158.431588414081</v>
      </c>
      <c r="J59" s="30">
        <v>13004.148635701791</v>
      </c>
      <c r="K59" s="30">
        <v>13004.162751139291</v>
      </c>
      <c r="L59" s="30">
        <v>13004.186789643341</v>
      </c>
      <c r="M59" s="30">
        <v>13004.186814160212</v>
      </c>
      <c r="N59" s="30">
        <v>13757.129890378172</v>
      </c>
      <c r="O59" s="30">
        <v>14196.686599365914</v>
      </c>
      <c r="P59" s="30">
        <v>14196.686687446023</v>
      </c>
      <c r="Q59" s="30">
        <v>15835.626717313182</v>
      </c>
      <c r="R59" s="30">
        <v>15775.569686549694</v>
      </c>
      <c r="S59" s="30">
        <v>17327.437156695203</v>
      </c>
      <c r="T59" s="30">
        <v>17733.599563015567</v>
      </c>
      <c r="U59" s="30">
        <v>17344.806642702879</v>
      </c>
      <c r="V59" s="30">
        <v>17086.507336347458</v>
      </c>
      <c r="W59" s="30">
        <v>19143.681598192503</v>
      </c>
      <c r="X59" s="30">
        <v>20933.235143206497</v>
      </c>
      <c r="Y59" s="30">
        <v>20885.978158059759</v>
      </c>
      <c r="Z59" s="30">
        <v>22133.663838079861</v>
      </c>
      <c r="AA59" s="30">
        <v>21200.527185011983</v>
      </c>
    </row>
    <row r="60" spans="1:27" s="27" customFormat="1" x14ac:dyDescent="0.25"/>
    <row r="61" spans="1:27" s="27" customFormat="1" x14ac:dyDescent="0.25">
      <c r="A61" s="18" t="s">
        <v>129</v>
      </c>
      <c r="B61" s="18" t="s">
        <v>130</v>
      </c>
      <c r="C61" s="18" t="s">
        <v>79</v>
      </c>
      <c r="D61" s="18" t="s">
        <v>87</v>
      </c>
      <c r="E61" s="18" t="s">
        <v>88</v>
      </c>
      <c r="F61" s="18" t="s">
        <v>89</v>
      </c>
      <c r="G61" s="18" t="s">
        <v>90</v>
      </c>
      <c r="H61" s="18" t="s">
        <v>91</v>
      </c>
      <c r="I61" s="18" t="s">
        <v>92</v>
      </c>
      <c r="J61" s="18" t="s">
        <v>93</v>
      </c>
      <c r="K61" s="18" t="s">
        <v>94</v>
      </c>
      <c r="L61" s="18" t="s">
        <v>95</v>
      </c>
      <c r="M61" s="18" t="s">
        <v>96</v>
      </c>
      <c r="N61" s="18" t="s">
        <v>97</v>
      </c>
      <c r="O61" s="18" t="s">
        <v>98</v>
      </c>
      <c r="P61" s="18" t="s">
        <v>99</v>
      </c>
      <c r="Q61" s="18" t="s">
        <v>100</v>
      </c>
      <c r="R61" s="18" t="s">
        <v>101</v>
      </c>
      <c r="S61" s="18" t="s">
        <v>102</v>
      </c>
      <c r="T61" s="18" t="s">
        <v>103</v>
      </c>
      <c r="U61" s="18" t="s">
        <v>104</v>
      </c>
      <c r="V61" s="18" t="s">
        <v>105</v>
      </c>
      <c r="W61" s="18" t="s">
        <v>106</v>
      </c>
      <c r="X61" s="18" t="s">
        <v>107</v>
      </c>
      <c r="Y61" s="18" t="s">
        <v>108</v>
      </c>
      <c r="Z61" s="18" t="s">
        <v>109</v>
      </c>
      <c r="AA61" s="18" t="s">
        <v>110</v>
      </c>
    </row>
    <row r="62" spans="1:27" s="27" customFormat="1" x14ac:dyDescent="0.25">
      <c r="A62" s="28" t="s">
        <v>134</v>
      </c>
      <c r="B62" s="28" t="s">
        <v>64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row>
    <row r="63" spans="1:27" s="27" customFormat="1" x14ac:dyDescent="0.25">
      <c r="A63" s="28" t="s">
        <v>134</v>
      </c>
      <c r="B63" s="28" t="s">
        <v>72</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c r="U63" s="24">
        <v>0</v>
      </c>
      <c r="V63" s="24">
        <v>0</v>
      </c>
      <c r="W63" s="24">
        <v>0</v>
      </c>
      <c r="X63" s="24">
        <v>0</v>
      </c>
      <c r="Y63" s="24">
        <v>0</v>
      </c>
      <c r="Z63" s="24">
        <v>0</v>
      </c>
      <c r="AA63" s="24">
        <v>0</v>
      </c>
    </row>
    <row r="64" spans="1:27" s="27" customFormat="1" x14ac:dyDescent="0.25">
      <c r="A64" s="28" t="s">
        <v>134</v>
      </c>
      <c r="B64" s="28" t="s">
        <v>20</v>
      </c>
      <c r="C64" s="24">
        <v>709</v>
      </c>
      <c r="D64" s="24">
        <v>709.00019484329005</v>
      </c>
      <c r="E64" s="24">
        <v>529.00024085636005</v>
      </c>
      <c r="F64" s="24">
        <v>529.00026181379997</v>
      </c>
      <c r="G64" s="24">
        <v>529.00028565977004</v>
      </c>
      <c r="H64" s="24">
        <v>529.00028583172002</v>
      </c>
      <c r="I64" s="24">
        <v>529.00028979825004</v>
      </c>
      <c r="J64" s="24">
        <v>529.00029545784002</v>
      </c>
      <c r="K64" s="24">
        <v>529.00030123650004</v>
      </c>
      <c r="L64" s="24">
        <v>529.00031557077</v>
      </c>
      <c r="M64" s="24">
        <v>529.00031586683997</v>
      </c>
      <c r="N64" s="24">
        <v>529.00035004684003</v>
      </c>
      <c r="O64" s="24">
        <v>529.00038045322003</v>
      </c>
      <c r="P64" s="24">
        <v>529.00040925309997</v>
      </c>
      <c r="Q64" s="24">
        <v>529.00054422189999</v>
      </c>
      <c r="R64" s="24">
        <v>529.00054442305998</v>
      </c>
      <c r="S64" s="24">
        <v>6.3269015000000004E-4</v>
      </c>
      <c r="T64" s="24">
        <v>6.3289719999999995E-4</v>
      </c>
      <c r="U64" s="24">
        <v>7.618026E-4</v>
      </c>
      <c r="V64" s="24">
        <v>7.6258599999999999E-4</v>
      </c>
      <c r="W64" s="24">
        <v>9.0710463999999998E-4</v>
      </c>
      <c r="X64" s="24">
        <v>9.0819220000000001E-4</v>
      </c>
      <c r="Y64" s="24">
        <v>9.4768225000000002E-4</v>
      </c>
      <c r="Z64" s="24">
        <v>9.4804509999999896E-4</v>
      </c>
      <c r="AA64" s="24">
        <v>9.4819714999999996E-4</v>
      </c>
    </row>
    <row r="65" spans="1:27" s="27" customFormat="1" x14ac:dyDescent="0.25">
      <c r="A65" s="28" t="s">
        <v>134</v>
      </c>
      <c r="B65" s="28" t="s">
        <v>32</v>
      </c>
      <c r="C65" s="24">
        <v>920</v>
      </c>
      <c r="D65" s="24">
        <v>800</v>
      </c>
      <c r="E65" s="24">
        <v>800</v>
      </c>
      <c r="F65" s="24">
        <v>800</v>
      </c>
      <c r="G65" s="24">
        <v>800</v>
      </c>
      <c r="H65" s="24">
        <v>800</v>
      </c>
      <c r="I65" s="24">
        <v>800</v>
      </c>
      <c r="J65" s="24">
        <v>800</v>
      </c>
      <c r="K65" s="24">
        <v>800</v>
      </c>
      <c r="L65" s="24">
        <v>800</v>
      </c>
      <c r="M65" s="24">
        <v>800</v>
      </c>
      <c r="N65" s="24">
        <v>800</v>
      </c>
      <c r="O65" s="24">
        <v>800</v>
      </c>
      <c r="P65" s="24">
        <v>800</v>
      </c>
      <c r="Q65" s="24">
        <v>0</v>
      </c>
      <c r="R65" s="24">
        <v>0</v>
      </c>
      <c r="S65" s="24">
        <v>0</v>
      </c>
      <c r="T65" s="24">
        <v>0</v>
      </c>
      <c r="U65" s="24">
        <v>0</v>
      </c>
      <c r="V65" s="24">
        <v>0</v>
      </c>
      <c r="W65" s="24">
        <v>0</v>
      </c>
      <c r="X65" s="24">
        <v>0</v>
      </c>
      <c r="Y65" s="24">
        <v>0</v>
      </c>
      <c r="Z65" s="24">
        <v>0</v>
      </c>
      <c r="AA65" s="24">
        <v>0</v>
      </c>
    </row>
    <row r="66" spans="1:27" s="27" customFormat="1" x14ac:dyDescent="0.25">
      <c r="A66" s="28" t="s">
        <v>134</v>
      </c>
      <c r="B66" s="28" t="s">
        <v>67</v>
      </c>
      <c r="C66" s="24">
        <v>1287.6402546475003</v>
      </c>
      <c r="D66" s="24">
        <v>1287.6402609495804</v>
      </c>
      <c r="E66" s="24">
        <v>1287.6402841212102</v>
      </c>
      <c r="F66" s="24">
        <v>1287.6402977527202</v>
      </c>
      <c r="G66" s="24">
        <v>1287.6403275470102</v>
      </c>
      <c r="H66" s="24">
        <v>1287.6403374467302</v>
      </c>
      <c r="I66" s="24">
        <v>1287.6403570121902</v>
      </c>
      <c r="J66" s="24">
        <v>1287.6403746011802</v>
      </c>
      <c r="K66" s="24">
        <v>1287.6403930710503</v>
      </c>
      <c r="L66" s="24">
        <v>881.64042194988042</v>
      </c>
      <c r="M66" s="24">
        <v>881.64044058992033</v>
      </c>
      <c r="N66" s="24">
        <v>647.30049655051027</v>
      </c>
      <c r="O66" s="24">
        <v>647.30050981696036</v>
      </c>
      <c r="P66" s="24">
        <v>647.30054881569026</v>
      </c>
      <c r="Q66" s="24">
        <v>678.04061523705934</v>
      </c>
      <c r="R66" s="24">
        <v>678.04061523705934</v>
      </c>
      <c r="S66" s="24">
        <v>678.04062923706033</v>
      </c>
      <c r="T66" s="24">
        <v>678.04063923705928</v>
      </c>
      <c r="U66" s="24">
        <v>843.43704923706036</v>
      </c>
      <c r="V66" s="24">
        <v>843.43723923705932</v>
      </c>
      <c r="W66" s="24">
        <v>1257.8766592370603</v>
      </c>
      <c r="X66" s="24">
        <v>1257.8766592370603</v>
      </c>
      <c r="Y66" s="24">
        <v>2436.0713992370602</v>
      </c>
      <c r="Z66" s="24">
        <v>2555.3360992370604</v>
      </c>
      <c r="AA66" s="24">
        <v>2555.3360992370604</v>
      </c>
    </row>
    <row r="67" spans="1:27" s="27" customFormat="1" x14ac:dyDescent="0.25">
      <c r="A67" s="28" t="s">
        <v>134</v>
      </c>
      <c r="B67" s="28" t="s">
        <v>66</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row>
    <row r="68" spans="1:27" s="27" customFormat="1" x14ac:dyDescent="0.25">
      <c r="A68" s="28" t="s">
        <v>134</v>
      </c>
      <c r="B68" s="28" t="s">
        <v>70</v>
      </c>
      <c r="C68" s="24">
        <v>2158.7600135803182</v>
      </c>
      <c r="D68" s="24">
        <v>2368.7658195220279</v>
      </c>
      <c r="E68" s="24">
        <v>2368.7679893753079</v>
      </c>
      <c r="F68" s="24">
        <v>2368.7760236225686</v>
      </c>
      <c r="G68" s="24">
        <v>2388.8481309651388</v>
      </c>
      <c r="H68" s="24">
        <v>3121.3075150151881</v>
      </c>
      <c r="I68" s="24">
        <v>3121.3078579351591</v>
      </c>
      <c r="J68" s="24">
        <v>3423.7602913999185</v>
      </c>
      <c r="K68" s="24">
        <v>3607.3407328316607</v>
      </c>
      <c r="L68" s="24">
        <v>3591.267477008761</v>
      </c>
      <c r="M68" s="24">
        <v>3591.2675133104603</v>
      </c>
      <c r="N68" s="24">
        <v>4024.9612000190605</v>
      </c>
      <c r="O68" s="24">
        <v>3848.1757972456194</v>
      </c>
      <c r="P68" s="24">
        <v>3848.1765076095185</v>
      </c>
      <c r="Q68" s="24">
        <v>3696.2791031325382</v>
      </c>
      <c r="R68" s="24">
        <v>3511.4793589746814</v>
      </c>
      <c r="S68" s="24">
        <v>4190.8105207281815</v>
      </c>
      <c r="T68" s="24">
        <v>4218.0579111923826</v>
      </c>
      <c r="U68" s="24">
        <v>4355.5973886970442</v>
      </c>
      <c r="V68" s="24">
        <v>4316.5975244825413</v>
      </c>
      <c r="W68" s="24">
        <v>4410.5376427952433</v>
      </c>
      <c r="X68" s="24">
        <v>4699.5941817437424</v>
      </c>
      <c r="Y68" s="24">
        <v>4686.3108599063917</v>
      </c>
      <c r="Z68" s="24">
        <v>4973.119379080792</v>
      </c>
      <c r="AA68" s="24">
        <v>4876.0904334381557</v>
      </c>
    </row>
    <row r="69" spans="1:27" s="27" customFormat="1" x14ac:dyDescent="0.25">
      <c r="A69" s="28" t="s">
        <v>134</v>
      </c>
      <c r="B69" s="28" t="s">
        <v>69</v>
      </c>
      <c r="C69" s="24">
        <v>378.00146490418996</v>
      </c>
      <c r="D69" s="24">
        <v>457.20147108971207</v>
      </c>
      <c r="E69" s="24">
        <v>457.20174069642212</v>
      </c>
      <c r="F69" s="24">
        <v>457.20213238308207</v>
      </c>
      <c r="G69" s="24">
        <v>457.20263986520206</v>
      </c>
      <c r="H69" s="24">
        <v>457.21965092283199</v>
      </c>
      <c r="I69" s="24">
        <v>457.237368845942</v>
      </c>
      <c r="J69" s="24">
        <v>627.35553931884203</v>
      </c>
      <c r="K69" s="24">
        <v>627.3555627519421</v>
      </c>
      <c r="L69" s="24">
        <v>681.07039727187225</v>
      </c>
      <c r="M69" s="24">
        <v>681.07040484884192</v>
      </c>
      <c r="N69" s="24">
        <v>1457.212744612882</v>
      </c>
      <c r="O69" s="24">
        <v>1457.2130389288418</v>
      </c>
      <c r="P69" s="24">
        <v>1457.213077366742</v>
      </c>
      <c r="Q69" s="24">
        <v>1457.2130870147419</v>
      </c>
      <c r="R69" s="24">
        <v>1457.2131062238921</v>
      </c>
      <c r="S69" s="24">
        <v>1457.213703153302</v>
      </c>
      <c r="T69" s="24">
        <v>1457.2139058995122</v>
      </c>
      <c r="U69" s="24">
        <v>1457.2164223312423</v>
      </c>
      <c r="V69" s="24">
        <v>1457.2165841037422</v>
      </c>
      <c r="W69" s="24">
        <v>1457.2329270650423</v>
      </c>
      <c r="X69" s="24">
        <v>1686.1458885205418</v>
      </c>
      <c r="Y69" s="24">
        <v>2071.4206854911408</v>
      </c>
      <c r="Z69" s="24">
        <v>1936.4207023862409</v>
      </c>
      <c r="AA69" s="24">
        <v>1936.4207239482409</v>
      </c>
    </row>
    <row r="70" spans="1:27" s="27" customFormat="1" x14ac:dyDescent="0.25">
      <c r="A70" s="28" t="s">
        <v>134</v>
      </c>
      <c r="B70" s="28" t="s">
        <v>36</v>
      </c>
      <c r="C70" s="24">
        <v>165.00046386576</v>
      </c>
      <c r="D70" s="24">
        <v>165.0005518124</v>
      </c>
      <c r="E70" s="24">
        <v>165.00062315346</v>
      </c>
      <c r="F70" s="24">
        <v>165.0006292196</v>
      </c>
      <c r="G70" s="24">
        <v>165.00076178514001</v>
      </c>
      <c r="H70" s="24">
        <v>628.27972</v>
      </c>
      <c r="I70" s="24">
        <v>628.27988000000005</v>
      </c>
      <c r="J70" s="24">
        <v>628.2799</v>
      </c>
      <c r="K70" s="24">
        <v>628.27994000000001</v>
      </c>
      <c r="L70" s="24">
        <v>598.27997000000005</v>
      </c>
      <c r="M70" s="24">
        <v>598.27997000000005</v>
      </c>
      <c r="N70" s="24">
        <v>598.27997000000005</v>
      </c>
      <c r="O70" s="24">
        <v>598.27997000000005</v>
      </c>
      <c r="P70" s="24">
        <v>573.27997000000005</v>
      </c>
      <c r="Q70" s="24">
        <v>573.27997000000005</v>
      </c>
      <c r="R70" s="24">
        <v>573.27997000000005</v>
      </c>
      <c r="S70" s="24">
        <v>573.27997000000005</v>
      </c>
      <c r="T70" s="24">
        <v>573.27997000000005</v>
      </c>
      <c r="U70" s="24">
        <v>573.27997000000005</v>
      </c>
      <c r="V70" s="24">
        <v>573.27997000000005</v>
      </c>
      <c r="W70" s="24">
        <v>573.27960000000007</v>
      </c>
      <c r="X70" s="24">
        <v>573.27954</v>
      </c>
      <c r="Y70" s="24">
        <v>573.27947999999992</v>
      </c>
      <c r="Z70" s="24">
        <v>573.27954</v>
      </c>
      <c r="AA70" s="24">
        <v>563.27947999999992</v>
      </c>
    </row>
    <row r="71" spans="1:27" s="27" customFormat="1" x14ac:dyDescent="0.25">
      <c r="A71" s="28" t="s">
        <v>134</v>
      </c>
      <c r="B71" s="28" t="s">
        <v>74</v>
      </c>
      <c r="C71" s="24">
        <v>0</v>
      </c>
      <c r="D71" s="24">
        <v>0</v>
      </c>
      <c r="E71" s="24">
        <v>0</v>
      </c>
      <c r="F71" s="24">
        <v>6.4135424000000003E-4</v>
      </c>
      <c r="G71" s="24">
        <v>7.9302629999999995E-4</v>
      </c>
      <c r="H71" s="24">
        <v>9.0906874000000004E-4</v>
      </c>
      <c r="I71" s="24">
        <v>1.1147850999999999E-3</v>
      </c>
      <c r="J71" s="24">
        <v>1.1326108000000001E-3</v>
      </c>
      <c r="K71" s="24">
        <v>1.1833849000000001E-3</v>
      </c>
      <c r="L71" s="24">
        <v>1.4103054999999899E-3</v>
      </c>
      <c r="M71" s="24">
        <v>1.4730651999999901E-3</v>
      </c>
      <c r="N71" s="24">
        <v>1.8298231E-3</v>
      </c>
      <c r="O71" s="24">
        <v>1.8559614999999999E-3</v>
      </c>
      <c r="P71" s="24">
        <v>1.8715995E-3</v>
      </c>
      <c r="Q71" s="24">
        <v>3.1269302000000001E-3</v>
      </c>
      <c r="R71" s="24">
        <v>3.1660939999999999E-3</v>
      </c>
      <c r="S71" s="24">
        <v>4.0818983999999997E-3</v>
      </c>
      <c r="T71" s="24">
        <v>4.1034399999999999E-3</v>
      </c>
      <c r="U71" s="24">
        <v>4.4718689999999998E-3</v>
      </c>
      <c r="V71" s="24">
        <v>4.6689612999999998E-3</v>
      </c>
      <c r="W71" s="24">
        <v>5.7391263999999999E-3</v>
      </c>
      <c r="X71" s="24">
        <v>5.7842350000000004E-3</v>
      </c>
      <c r="Y71" s="24">
        <v>5.8041894999999897E-3</v>
      </c>
      <c r="Z71" s="24">
        <v>8.2258460000000002E-3</v>
      </c>
      <c r="AA71" s="24">
        <v>8.2403235000000005E-3</v>
      </c>
    </row>
    <row r="72" spans="1:27" s="27" customFormat="1" x14ac:dyDescent="0.25">
      <c r="A72" s="28" t="s">
        <v>134</v>
      </c>
      <c r="B72" s="28" t="s">
        <v>56</v>
      </c>
      <c r="C72" s="24">
        <v>19.100000381469702</v>
      </c>
      <c r="D72" s="24">
        <v>37.400001525878899</v>
      </c>
      <c r="E72" s="24">
        <v>64</v>
      </c>
      <c r="F72" s="24">
        <v>100.900001525878</v>
      </c>
      <c r="G72" s="24">
        <v>139</v>
      </c>
      <c r="H72" s="24">
        <v>181.30000305175699</v>
      </c>
      <c r="I72" s="24">
        <v>233.19999694824199</v>
      </c>
      <c r="J72" s="24">
        <v>295.70001220703102</v>
      </c>
      <c r="K72" s="24">
        <v>367.70001220703102</v>
      </c>
      <c r="L72" s="24">
        <v>418.79998779296801</v>
      </c>
      <c r="M72" s="24">
        <v>476.5</v>
      </c>
      <c r="N72" s="24">
        <v>537.79998779296795</v>
      </c>
      <c r="O72" s="24">
        <v>602.5</v>
      </c>
      <c r="P72" s="24">
        <v>656.40002441406205</v>
      </c>
      <c r="Q72" s="24">
        <v>712.59997558593705</v>
      </c>
      <c r="R72" s="24">
        <v>743.79998779296795</v>
      </c>
      <c r="S72" s="24">
        <v>776.59997558593705</v>
      </c>
      <c r="T72" s="24">
        <v>809.5</v>
      </c>
      <c r="U72" s="24">
        <v>844.20001220703102</v>
      </c>
      <c r="V72" s="24">
        <v>879.79998779296795</v>
      </c>
      <c r="W72" s="24">
        <v>916.09997558593705</v>
      </c>
      <c r="X72" s="24">
        <v>953.70001220703102</v>
      </c>
      <c r="Y72" s="24">
        <v>992.29998779296795</v>
      </c>
      <c r="Z72" s="24">
        <v>1032.69995117187</v>
      </c>
      <c r="AA72" s="24">
        <v>1074.19995117187</v>
      </c>
    </row>
    <row r="73" spans="1:27" s="27" customFormat="1" x14ac:dyDescent="0.25">
      <c r="A73" s="33" t="s">
        <v>139</v>
      </c>
      <c r="B73" s="33"/>
      <c r="C73" s="30">
        <v>5453.4017331320083</v>
      </c>
      <c r="D73" s="30">
        <v>5622.6077464046102</v>
      </c>
      <c r="E73" s="30">
        <v>5442.6102550493006</v>
      </c>
      <c r="F73" s="30">
        <v>5442.6187155721709</v>
      </c>
      <c r="G73" s="30">
        <v>5462.6913840371217</v>
      </c>
      <c r="H73" s="30">
        <v>6195.1677892164698</v>
      </c>
      <c r="I73" s="30">
        <v>6195.1858735915412</v>
      </c>
      <c r="J73" s="30">
        <v>6667.7565007777803</v>
      </c>
      <c r="K73" s="30">
        <v>6851.3369898911533</v>
      </c>
      <c r="L73" s="30">
        <v>6482.9786118012835</v>
      </c>
      <c r="M73" s="30">
        <v>6482.9786746160626</v>
      </c>
      <c r="N73" s="30">
        <v>7458.4747912292933</v>
      </c>
      <c r="O73" s="30">
        <v>7281.6897264446416</v>
      </c>
      <c r="P73" s="30">
        <v>7281.6905430450506</v>
      </c>
      <c r="Q73" s="30">
        <v>6360.5333496062394</v>
      </c>
      <c r="R73" s="30">
        <v>6175.7336248586935</v>
      </c>
      <c r="S73" s="30">
        <v>6326.0654858086937</v>
      </c>
      <c r="T73" s="30">
        <v>6353.3130892261543</v>
      </c>
      <c r="U73" s="30">
        <v>6656.2516220679463</v>
      </c>
      <c r="V73" s="30">
        <v>6617.252110409343</v>
      </c>
      <c r="W73" s="30">
        <v>7125.6481362019858</v>
      </c>
      <c r="X73" s="30">
        <v>7643.6176376935446</v>
      </c>
      <c r="Y73" s="30">
        <v>9193.8038923168424</v>
      </c>
      <c r="Z73" s="30">
        <v>9464.8771287491945</v>
      </c>
      <c r="AA73" s="30">
        <v>9367.848204820606</v>
      </c>
    </row>
    <row r="74" spans="1:27" s="27" customFormat="1" x14ac:dyDescent="0.25"/>
    <row r="75" spans="1:27" s="27" customFormat="1" x14ac:dyDescent="0.25">
      <c r="A75" s="18" t="s">
        <v>129</v>
      </c>
      <c r="B75" s="18" t="s">
        <v>130</v>
      </c>
      <c r="C75" s="18" t="s">
        <v>79</v>
      </c>
      <c r="D75" s="18" t="s">
        <v>87</v>
      </c>
      <c r="E75" s="18" t="s">
        <v>88</v>
      </c>
      <c r="F75" s="18" t="s">
        <v>89</v>
      </c>
      <c r="G75" s="18" t="s">
        <v>90</v>
      </c>
      <c r="H75" s="18" t="s">
        <v>91</v>
      </c>
      <c r="I75" s="18" t="s">
        <v>92</v>
      </c>
      <c r="J75" s="18" t="s">
        <v>93</v>
      </c>
      <c r="K75" s="18" t="s">
        <v>94</v>
      </c>
      <c r="L75" s="18" t="s">
        <v>95</v>
      </c>
      <c r="M75" s="18" t="s">
        <v>96</v>
      </c>
      <c r="N75" s="18" t="s">
        <v>97</v>
      </c>
      <c r="O75" s="18" t="s">
        <v>98</v>
      </c>
      <c r="P75" s="18" t="s">
        <v>99</v>
      </c>
      <c r="Q75" s="18" t="s">
        <v>100</v>
      </c>
      <c r="R75" s="18" t="s">
        <v>101</v>
      </c>
      <c r="S75" s="18" t="s">
        <v>102</v>
      </c>
      <c r="T75" s="18" t="s">
        <v>103</v>
      </c>
      <c r="U75" s="18" t="s">
        <v>104</v>
      </c>
      <c r="V75" s="18" t="s">
        <v>105</v>
      </c>
      <c r="W75" s="18" t="s">
        <v>106</v>
      </c>
      <c r="X75" s="18" t="s">
        <v>107</v>
      </c>
      <c r="Y75" s="18" t="s">
        <v>108</v>
      </c>
      <c r="Z75" s="18" t="s">
        <v>109</v>
      </c>
      <c r="AA75" s="18" t="s">
        <v>110</v>
      </c>
    </row>
    <row r="76" spans="1:27" s="27" customFormat="1" x14ac:dyDescent="0.25">
      <c r="A76" s="28" t="s">
        <v>135</v>
      </c>
      <c r="B76" s="28" t="s">
        <v>64</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row>
    <row r="77" spans="1:27" s="27" customFormat="1" x14ac:dyDescent="0.25">
      <c r="A77" s="28" t="s">
        <v>135</v>
      </c>
      <c r="B77" s="28" t="s">
        <v>72</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row>
    <row r="78" spans="1:27" s="27" customFormat="1" x14ac:dyDescent="0.25">
      <c r="A78" s="28" t="s">
        <v>135</v>
      </c>
      <c r="B78" s="28" t="s">
        <v>20</v>
      </c>
      <c r="C78" s="24">
        <v>208</v>
      </c>
      <c r="D78" s="24">
        <v>208.0001370633</v>
      </c>
      <c r="E78" s="24">
        <v>208.00018585744999</v>
      </c>
      <c r="F78" s="24">
        <v>208.000186257</v>
      </c>
      <c r="G78" s="24">
        <v>208.00018627936001</v>
      </c>
      <c r="H78" s="24">
        <v>208.00018668371001</v>
      </c>
      <c r="I78" s="24">
        <v>208.00018681346</v>
      </c>
      <c r="J78" s="24">
        <v>208.00026454718</v>
      </c>
      <c r="K78" s="24">
        <v>208.0002834165</v>
      </c>
      <c r="L78" s="24">
        <v>208.00034715896001</v>
      </c>
      <c r="M78" s="24">
        <v>208.00034749150001</v>
      </c>
      <c r="N78" s="24">
        <v>208.00045572415999</v>
      </c>
      <c r="O78" s="24">
        <v>208.00047335602</v>
      </c>
      <c r="P78" s="24">
        <v>208.00047536366</v>
      </c>
      <c r="Q78" s="24">
        <v>208.00047645607</v>
      </c>
      <c r="R78" s="24">
        <v>208.00047661093001</v>
      </c>
      <c r="S78" s="24">
        <v>208.00053484840001</v>
      </c>
      <c r="T78" s="24">
        <v>208.00053523209999</v>
      </c>
      <c r="U78" s="24">
        <v>208.00070181359999</v>
      </c>
      <c r="V78" s="24">
        <v>208.0007020095</v>
      </c>
      <c r="W78" s="24">
        <v>208.00080773677001</v>
      </c>
      <c r="X78" s="24">
        <v>208.00080827594999</v>
      </c>
      <c r="Y78" s="24">
        <v>208.00081122189999</v>
      </c>
      <c r="Z78" s="24">
        <v>208.00081321900001</v>
      </c>
      <c r="AA78" s="24">
        <v>208.00081346030001</v>
      </c>
    </row>
    <row r="79" spans="1:27" s="27" customFormat="1" x14ac:dyDescent="0.25">
      <c r="A79" s="28" t="s">
        <v>135</v>
      </c>
      <c r="B79" s="28" t="s">
        <v>32</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s="27" customFormat="1" x14ac:dyDescent="0.25">
      <c r="A80" s="28" t="s">
        <v>135</v>
      </c>
      <c r="B80" s="28" t="s">
        <v>67</v>
      </c>
      <c r="C80" s="24">
        <v>178.00025157461999</v>
      </c>
      <c r="D80" s="24">
        <v>178.00025371949999</v>
      </c>
      <c r="E80" s="24">
        <v>178.00027466603001</v>
      </c>
      <c r="F80" s="24">
        <v>178.00028971457999</v>
      </c>
      <c r="G80" s="24">
        <v>178.00029797901999</v>
      </c>
      <c r="H80" s="24">
        <v>178.00031425361999</v>
      </c>
      <c r="I80" s="24">
        <v>178.00033337811999</v>
      </c>
      <c r="J80" s="24">
        <v>178.00036751298001</v>
      </c>
      <c r="K80" s="24">
        <v>178.00038844005999</v>
      </c>
      <c r="L80" s="24">
        <v>178.00042540070001</v>
      </c>
      <c r="M80" s="24">
        <v>178.00044963857999</v>
      </c>
      <c r="N80" s="24">
        <v>178.00051229709999</v>
      </c>
      <c r="O80" s="24">
        <v>178.00052351529999</v>
      </c>
      <c r="P80" s="24">
        <v>178.0005667998</v>
      </c>
      <c r="Q80" s="24">
        <v>178.0034770872</v>
      </c>
      <c r="R80" s="24">
        <v>178.003480999</v>
      </c>
      <c r="S80" s="24">
        <v>178.00349074600001</v>
      </c>
      <c r="T80" s="24">
        <v>178.00349436600001</v>
      </c>
      <c r="U80" s="24">
        <v>178.00385950969999</v>
      </c>
      <c r="V80" s="24">
        <v>58.003923479999997</v>
      </c>
      <c r="W80" s="24">
        <v>214.93494999999999</v>
      </c>
      <c r="X80" s="24">
        <v>214.93494999999999</v>
      </c>
      <c r="Y80" s="24">
        <v>338.07420000000002</v>
      </c>
      <c r="Z80" s="24">
        <v>730.42579999999998</v>
      </c>
      <c r="AA80" s="24">
        <v>730.42579999999998</v>
      </c>
    </row>
    <row r="81" spans="1:27" s="27" customFormat="1" x14ac:dyDescent="0.25">
      <c r="A81" s="28" t="s">
        <v>135</v>
      </c>
      <c r="B81" s="28" t="s">
        <v>66</v>
      </c>
      <c r="C81" s="24">
        <v>2176.5000038146973</v>
      </c>
      <c r="D81" s="24">
        <v>2176.5000038146973</v>
      </c>
      <c r="E81" s="24">
        <v>2176.5000038146973</v>
      </c>
      <c r="F81" s="24">
        <v>2176.5000038146973</v>
      </c>
      <c r="G81" s="24">
        <v>2176.5000038146973</v>
      </c>
      <c r="H81" s="24">
        <v>2176.5000038146973</v>
      </c>
      <c r="I81" s="24">
        <v>2176.5000038146973</v>
      </c>
      <c r="J81" s="24">
        <v>2176.5000038146973</v>
      </c>
      <c r="K81" s="24">
        <v>2176.5000038146973</v>
      </c>
      <c r="L81" s="24">
        <v>2176.5000038146973</v>
      </c>
      <c r="M81" s="24">
        <v>2176.5000038146973</v>
      </c>
      <c r="N81" s="24">
        <v>2176.5000038146973</v>
      </c>
      <c r="O81" s="24">
        <v>2176.5000038146973</v>
      </c>
      <c r="P81" s="24">
        <v>2176.5000038146973</v>
      </c>
      <c r="Q81" s="24">
        <v>2176.5000038146973</v>
      </c>
      <c r="R81" s="24">
        <v>2176.5000038146973</v>
      </c>
      <c r="S81" s="24">
        <v>2176.5000038146973</v>
      </c>
      <c r="T81" s="24">
        <v>2176.5000038146973</v>
      </c>
      <c r="U81" s="24">
        <v>2176.5000038146973</v>
      </c>
      <c r="V81" s="24">
        <v>2176.5000038146973</v>
      </c>
      <c r="W81" s="24">
        <v>2176.5000038146973</v>
      </c>
      <c r="X81" s="24">
        <v>2176.5000038146973</v>
      </c>
      <c r="Y81" s="24">
        <v>2176.5000038146973</v>
      </c>
      <c r="Z81" s="24">
        <v>2176.5000038146973</v>
      </c>
      <c r="AA81" s="24">
        <v>2176.5000038146973</v>
      </c>
    </row>
    <row r="82" spans="1:27" s="27" customFormat="1" x14ac:dyDescent="0.25">
      <c r="A82" s="28" t="s">
        <v>135</v>
      </c>
      <c r="B82" s="28" t="s">
        <v>70</v>
      </c>
      <c r="C82" s="24">
        <v>573.20000457763604</v>
      </c>
      <c r="D82" s="24">
        <v>712.08894991983607</v>
      </c>
      <c r="E82" s="24">
        <v>956.70926529533619</v>
      </c>
      <c r="F82" s="24">
        <v>1053.2074265356359</v>
      </c>
      <c r="G82" s="24">
        <v>1128.7558738527362</v>
      </c>
      <c r="H82" s="24">
        <v>1267.6429986699352</v>
      </c>
      <c r="I82" s="24">
        <v>1406.532009304136</v>
      </c>
      <c r="J82" s="24">
        <v>1998.2156064790358</v>
      </c>
      <c r="K82" s="24">
        <v>2172.1241921435358</v>
      </c>
      <c r="L82" s="24">
        <v>2620.4279055451348</v>
      </c>
      <c r="M82" s="24">
        <v>2620.4280767926339</v>
      </c>
      <c r="N82" s="24">
        <v>2795.3737896326356</v>
      </c>
      <c r="O82" s="24">
        <v>2795.3738105676357</v>
      </c>
      <c r="P82" s="24">
        <v>2795.3738182863362</v>
      </c>
      <c r="Q82" s="24">
        <v>2795.3738518739356</v>
      </c>
      <c r="R82" s="24">
        <v>2795.373858552236</v>
      </c>
      <c r="S82" s="24">
        <v>2795.3740968616357</v>
      </c>
      <c r="T82" s="24">
        <v>2934.2629969631362</v>
      </c>
      <c r="U82" s="24">
        <v>2998.2002596276361</v>
      </c>
      <c r="V82" s="24">
        <v>2998.2002656216359</v>
      </c>
      <c r="W82" s="24">
        <v>2998.2004464596353</v>
      </c>
      <c r="X82" s="24">
        <v>2998.2005916203357</v>
      </c>
      <c r="Y82" s="24">
        <v>2998.2006498306359</v>
      </c>
      <c r="Z82" s="24">
        <v>2844.600660709521</v>
      </c>
      <c r="AA82" s="24">
        <v>2844.6008248564212</v>
      </c>
    </row>
    <row r="83" spans="1:27" s="27" customFormat="1" x14ac:dyDescent="0.25">
      <c r="A83" s="28" t="s">
        <v>135</v>
      </c>
      <c r="B83" s="28" t="s">
        <v>69</v>
      </c>
      <c r="C83" s="24">
        <v>2.13569029999999E-4</v>
      </c>
      <c r="D83" s="24">
        <v>2.33654E-4</v>
      </c>
      <c r="E83" s="24">
        <v>2.3651565E-4</v>
      </c>
      <c r="F83" s="24">
        <v>2.8057249999999999E-4</v>
      </c>
      <c r="G83" s="24">
        <v>4.112667E-4</v>
      </c>
      <c r="H83" s="24">
        <v>2.0592342999999902E-3</v>
      </c>
      <c r="I83" s="24">
        <v>2.1122456999999998E-3</v>
      </c>
      <c r="J83" s="24">
        <v>2.123298E-3</v>
      </c>
      <c r="K83" s="24">
        <v>2.12407E-3</v>
      </c>
      <c r="L83" s="24">
        <v>2.1246942E-3</v>
      </c>
      <c r="M83" s="24">
        <v>2.1659937E-3</v>
      </c>
      <c r="N83" s="24">
        <v>8.3494229999999999E-3</v>
      </c>
      <c r="O83" s="24">
        <v>8.3500559999999998E-3</v>
      </c>
      <c r="P83" s="24">
        <v>8.35026E-3</v>
      </c>
      <c r="Q83" s="24">
        <v>8.3504200000000008E-3</v>
      </c>
      <c r="R83" s="24">
        <v>8.3506450000000003E-3</v>
      </c>
      <c r="S83" s="24">
        <v>9.667481E-2</v>
      </c>
      <c r="T83" s="24">
        <v>9.6677189999999996E-2</v>
      </c>
      <c r="U83" s="24">
        <v>150</v>
      </c>
      <c r="V83" s="24">
        <v>150</v>
      </c>
      <c r="W83" s="24">
        <v>150</v>
      </c>
      <c r="X83" s="24">
        <v>150</v>
      </c>
      <c r="Y83" s="24">
        <v>150</v>
      </c>
      <c r="Z83" s="24">
        <v>150</v>
      </c>
      <c r="AA83" s="24">
        <v>150</v>
      </c>
    </row>
    <row r="84" spans="1:27" s="27" customFormat="1" x14ac:dyDescent="0.25">
      <c r="A84" s="28" t="s">
        <v>135</v>
      </c>
      <c r="B84" s="28" t="s">
        <v>36</v>
      </c>
      <c r="C84" s="24">
        <v>4.0348671999999999E-4</v>
      </c>
      <c r="D84" s="24">
        <v>5.1074370000000005E-4</v>
      </c>
      <c r="E84" s="24">
        <v>5.3233565999999996E-4</v>
      </c>
      <c r="F84" s="24">
        <v>5.6304985999999996E-4</v>
      </c>
      <c r="G84" s="24">
        <v>6.6985919999999895E-4</v>
      </c>
      <c r="H84" s="24">
        <v>3.4793863999999998E-3</v>
      </c>
      <c r="I84" s="24">
        <v>3.6589024E-3</v>
      </c>
      <c r="J84" s="24">
        <v>1.0497455500000001E-2</v>
      </c>
      <c r="K84" s="24">
        <v>1.0557782E-2</v>
      </c>
      <c r="L84" s="24">
        <v>1.0580805E-2</v>
      </c>
      <c r="M84" s="24">
        <v>1.0596108E-2</v>
      </c>
      <c r="N84" s="24">
        <v>1.0597858E-2</v>
      </c>
      <c r="O84" s="24">
        <v>1.0598091E-2</v>
      </c>
      <c r="P84" s="24">
        <v>1.0598183999999899E-2</v>
      </c>
      <c r="Q84" s="24">
        <v>1.0598237999999999E-2</v>
      </c>
      <c r="R84" s="24">
        <v>1.0598277999999999E-2</v>
      </c>
      <c r="S84" s="24">
        <v>1.05983344999999E-2</v>
      </c>
      <c r="T84" s="24">
        <v>1.05984155E-2</v>
      </c>
      <c r="U84" s="24">
        <v>1.059862E-2</v>
      </c>
      <c r="V84" s="24">
        <v>1.0601228000000001E-2</v>
      </c>
      <c r="W84" s="24">
        <v>1.02182375E-2</v>
      </c>
      <c r="X84" s="24">
        <v>1.0136292999999999E-2</v>
      </c>
      <c r="Y84" s="24">
        <v>1.0149483000000001E-2</v>
      </c>
      <c r="Z84" s="24">
        <v>1.0151736E-2</v>
      </c>
      <c r="AA84" s="24">
        <v>1.0096310000000001E-2</v>
      </c>
    </row>
    <row r="85" spans="1:27" s="27" customFormat="1" x14ac:dyDescent="0.25">
      <c r="A85" s="28" t="s">
        <v>135</v>
      </c>
      <c r="B85" s="28" t="s">
        <v>74</v>
      </c>
      <c r="C85" s="24">
        <v>0</v>
      </c>
      <c r="D85" s="24">
        <v>0</v>
      </c>
      <c r="E85" s="24">
        <v>0</v>
      </c>
      <c r="F85" s="24">
        <v>1.0141087999999999E-3</v>
      </c>
      <c r="G85" s="24">
        <v>1.1375601E-3</v>
      </c>
      <c r="H85" s="24">
        <v>1.2481734999999999E-3</v>
      </c>
      <c r="I85" s="24">
        <v>1.3377138E-3</v>
      </c>
      <c r="J85" s="24">
        <v>3.0434112999999999E-3</v>
      </c>
      <c r="K85" s="24">
        <v>3.2927691999999902E-3</v>
      </c>
      <c r="L85" s="24">
        <v>79.314149999999998</v>
      </c>
      <c r="M85" s="24">
        <v>115.38762</v>
      </c>
      <c r="N85" s="24">
        <v>387.41872999999998</v>
      </c>
      <c r="O85" s="24">
        <v>387.41876000000002</v>
      </c>
      <c r="P85" s="24">
        <v>387.41879999999998</v>
      </c>
      <c r="Q85" s="24">
        <v>459.98266999999998</v>
      </c>
      <c r="R85" s="24">
        <v>459.98270000000002</v>
      </c>
      <c r="S85" s="24">
        <v>641.34064000000001</v>
      </c>
      <c r="T85" s="24">
        <v>641.34064000000001</v>
      </c>
      <c r="U85" s="24">
        <v>811.11084000000005</v>
      </c>
      <c r="V85" s="24">
        <v>811.11090000000002</v>
      </c>
      <c r="W85" s="24">
        <v>811.11144999999999</v>
      </c>
      <c r="X85" s="24">
        <v>811.11149999999998</v>
      </c>
      <c r="Y85" s="24">
        <v>811.11159999999995</v>
      </c>
      <c r="Z85" s="24">
        <v>811.11162999999999</v>
      </c>
      <c r="AA85" s="24">
        <v>811.11162999999999</v>
      </c>
    </row>
    <row r="86" spans="1:27" s="27" customFormat="1" x14ac:dyDescent="0.25">
      <c r="A86" s="28" t="s">
        <v>135</v>
      </c>
      <c r="B86" s="28" t="s">
        <v>56</v>
      </c>
      <c r="C86" s="24">
        <v>2.5</v>
      </c>
      <c r="D86" s="24">
        <v>5.9000000953674299</v>
      </c>
      <c r="E86" s="24">
        <v>11</v>
      </c>
      <c r="F86" s="24">
        <v>18.299999237060501</v>
      </c>
      <c r="G86" s="24">
        <v>27.299999237060501</v>
      </c>
      <c r="H86" s="24">
        <v>37.700000762939403</v>
      </c>
      <c r="I86" s="24">
        <v>50.5</v>
      </c>
      <c r="J86" s="24">
        <v>65.400001525878906</v>
      </c>
      <c r="K86" s="24">
        <v>82.599998474121094</v>
      </c>
      <c r="L86" s="24">
        <v>96.699996948242102</v>
      </c>
      <c r="M86" s="24">
        <v>112.09999847412099</v>
      </c>
      <c r="N86" s="24">
        <v>128.69999694824199</v>
      </c>
      <c r="O86" s="24">
        <v>146.69999694824199</v>
      </c>
      <c r="P86" s="24">
        <v>164.100006103515</v>
      </c>
      <c r="Q86" s="24">
        <v>182.100006103515</v>
      </c>
      <c r="R86" s="24">
        <v>191.80000305175699</v>
      </c>
      <c r="S86" s="24">
        <v>202</v>
      </c>
      <c r="T86" s="24">
        <v>212.39999389648401</v>
      </c>
      <c r="U86" s="24">
        <v>223.19999694824199</v>
      </c>
      <c r="V86" s="24">
        <v>234.19999694824199</v>
      </c>
      <c r="W86" s="24">
        <v>245.5</v>
      </c>
      <c r="X86" s="24">
        <v>257</v>
      </c>
      <c r="Y86" s="24">
        <v>268.70001220703102</v>
      </c>
      <c r="Z86" s="24">
        <v>280.600006103515</v>
      </c>
      <c r="AA86" s="24">
        <v>292.600006103515</v>
      </c>
    </row>
    <row r="87" spans="1:27" s="27" customFormat="1" x14ac:dyDescent="0.25">
      <c r="A87" s="33" t="s">
        <v>139</v>
      </c>
      <c r="B87" s="33"/>
      <c r="C87" s="30">
        <v>3135.7004735359833</v>
      </c>
      <c r="D87" s="30">
        <v>3274.5895781713334</v>
      </c>
      <c r="E87" s="30">
        <v>3519.2099661491634</v>
      </c>
      <c r="F87" s="30">
        <v>3615.7081868944128</v>
      </c>
      <c r="G87" s="30">
        <v>3691.2567731925137</v>
      </c>
      <c r="H87" s="30">
        <v>3830.145562656262</v>
      </c>
      <c r="I87" s="30">
        <v>3969.0346455561134</v>
      </c>
      <c r="J87" s="30">
        <v>4560.7183656518928</v>
      </c>
      <c r="K87" s="30">
        <v>4734.6269918847929</v>
      </c>
      <c r="L87" s="30">
        <v>5182.9308066136919</v>
      </c>
      <c r="M87" s="30">
        <v>5182.9310437311115</v>
      </c>
      <c r="N87" s="30">
        <v>5357.8831108915929</v>
      </c>
      <c r="O87" s="30">
        <v>5357.8831613096536</v>
      </c>
      <c r="P87" s="30">
        <v>5357.8832145244933</v>
      </c>
      <c r="Q87" s="30">
        <v>5357.8861596519027</v>
      </c>
      <c r="R87" s="30">
        <v>5357.8861706218631</v>
      </c>
      <c r="S87" s="30">
        <v>5357.9748010807325</v>
      </c>
      <c r="T87" s="30">
        <v>5496.8637075659335</v>
      </c>
      <c r="U87" s="30">
        <v>5710.704824765633</v>
      </c>
      <c r="V87" s="30">
        <v>5590.7048949258333</v>
      </c>
      <c r="W87" s="30">
        <v>5747.636208011103</v>
      </c>
      <c r="X87" s="30">
        <v>5747.6363537109828</v>
      </c>
      <c r="Y87" s="30">
        <v>5870.775664867233</v>
      </c>
      <c r="Z87" s="30">
        <v>6109.5272777432183</v>
      </c>
      <c r="AA87" s="30">
        <v>6109.5274421314189</v>
      </c>
    </row>
    <row r="88" spans="1:27" s="27" customFormat="1" collapsed="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s="27"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s="27" customFormat="1" x14ac:dyDescent="0.25">
      <c r="A90" s="17" t="s">
        <v>136</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s="27" customFormat="1" x14ac:dyDescent="0.25">
      <c r="A91" s="18" t="s">
        <v>129</v>
      </c>
      <c r="B91" s="18" t="s">
        <v>130</v>
      </c>
      <c r="C91" s="18" t="s">
        <v>79</v>
      </c>
      <c r="D91" s="18" t="s">
        <v>87</v>
      </c>
      <c r="E91" s="18" t="s">
        <v>88</v>
      </c>
      <c r="F91" s="18" t="s">
        <v>89</v>
      </c>
      <c r="G91" s="18" t="s">
        <v>90</v>
      </c>
      <c r="H91" s="18" t="s">
        <v>91</v>
      </c>
      <c r="I91" s="18" t="s">
        <v>92</v>
      </c>
      <c r="J91" s="18" t="s">
        <v>93</v>
      </c>
      <c r="K91" s="18" t="s">
        <v>94</v>
      </c>
      <c r="L91" s="18" t="s">
        <v>95</v>
      </c>
      <c r="M91" s="18" t="s">
        <v>96</v>
      </c>
      <c r="N91" s="18" t="s">
        <v>97</v>
      </c>
      <c r="O91" s="18" t="s">
        <v>98</v>
      </c>
      <c r="P91" s="18" t="s">
        <v>99</v>
      </c>
      <c r="Q91" s="18" t="s">
        <v>100</v>
      </c>
      <c r="R91" s="18" t="s">
        <v>101</v>
      </c>
      <c r="S91" s="18" t="s">
        <v>102</v>
      </c>
      <c r="T91" s="18" t="s">
        <v>103</v>
      </c>
      <c r="U91" s="18" t="s">
        <v>104</v>
      </c>
      <c r="V91" s="18" t="s">
        <v>105</v>
      </c>
      <c r="W91" s="18" t="s">
        <v>106</v>
      </c>
      <c r="X91" s="18" t="s">
        <v>107</v>
      </c>
      <c r="Y91" s="18" t="s">
        <v>108</v>
      </c>
      <c r="Z91" s="18" t="s">
        <v>109</v>
      </c>
      <c r="AA91" s="18" t="s">
        <v>110</v>
      </c>
    </row>
    <row r="92" spans="1:27" s="27" customFormat="1" x14ac:dyDescent="0.25">
      <c r="A92" s="28" t="s">
        <v>40</v>
      </c>
      <c r="B92" s="28" t="s">
        <v>71</v>
      </c>
      <c r="C92" s="24">
        <v>242.33405000971598</v>
      </c>
      <c r="D92" s="24">
        <v>562.33470255105601</v>
      </c>
      <c r="E92" s="24">
        <v>562.33632185132592</v>
      </c>
      <c r="F92" s="24">
        <v>562.33683609741604</v>
      </c>
      <c r="G92" s="24">
        <v>562.34744027134604</v>
      </c>
      <c r="H92" s="24">
        <v>5800.195705164806</v>
      </c>
      <c r="I92" s="24">
        <v>5800.198935033106</v>
      </c>
      <c r="J92" s="24">
        <v>7070.1418392646065</v>
      </c>
      <c r="K92" s="24">
        <v>7070.1422903383072</v>
      </c>
      <c r="L92" s="24">
        <v>7058.1657298473065</v>
      </c>
      <c r="M92" s="24">
        <v>7058.1659251754054</v>
      </c>
      <c r="N92" s="24">
        <v>8453.8077865640043</v>
      </c>
      <c r="O92" s="24">
        <v>8398.4777880469992</v>
      </c>
      <c r="P92" s="24">
        <v>8373.4777885750009</v>
      </c>
      <c r="Q92" s="24">
        <v>8373.4777889621982</v>
      </c>
      <c r="R92" s="24">
        <v>8373.4777892279999</v>
      </c>
      <c r="S92" s="24">
        <v>8373.4777896164996</v>
      </c>
      <c r="T92" s="24">
        <v>8373.4777901860998</v>
      </c>
      <c r="U92" s="24">
        <v>8373.4777915759987</v>
      </c>
      <c r="V92" s="24">
        <v>8373.4778008363992</v>
      </c>
      <c r="W92" s="24">
        <v>8373.4744567541984</v>
      </c>
      <c r="X92" s="24">
        <v>8073.475307091001</v>
      </c>
      <c r="Y92" s="24">
        <v>8208.9655831939999</v>
      </c>
      <c r="Z92" s="24">
        <v>8208.9695190860002</v>
      </c>
      <c r="AA92" s="24">
        <v>8198.9592037583989</v>
      </c>
    </row>
    <row r="93" spans="1:27" collapsed="1" x14ac:dyDescent="0.25">
      <c r="A93" s="28" t="s">
        <v>40</v>
      </c>
      <c r="B93" s="28" t="s">
        <v>122</v>
      </c>
      <c r="C93" s="24">
        <v>1330</v>
      </c>
      <c r="D93" s="24">
        <v>1330</v>
      </c>
      <c r="E93" s="24">
        <v>1330</v>
      </c>
      <c r="F93" s="24">
        <v>1330.0107905574901</v>
      </c>
      <c r="G93" s="24">
        <v>3370.0123156854997</v>
      </c>
      <c r="H93" s="24">
        <v>3370.0130293816396</v>
      </c>
      <c r="I93" s="24">
        <v>3370.0192484818999</v>
      </c>
      <c r="J93" s="24">
        <v>3370.0219721149001</v>
      </c>
      <c r="K93" s="24">
        <v>5370.0148520068005</v>
      </c>
      <c r="L93" s="24">
        <v>5449.3293771260996</v>
      </c>
      <c r="M93" s="24">
        <v>5739.4170142061994</v>
      </c>
      <c r="N93" s="24">
        <v>6011.4839974960987</v>
      </c>
      <c r="O93" s="24">
        <v>6230.9997517159009</v>
      </c>
      <c r="P93" s="24">
        <v>6230.9998417375</v>
      </c>
      <c r="Q93" s="24">
        <v>6859.3193120341984</v>
      </c>
      <c r="R93" s="24">
        <v>7376.269205627701</v>
      </c>
      <c r="S93" s="24">
        <v>7873.1913359188002</v>
      </c>
      <c r="T93" s="24">
        <v>7873.1913924197006</v>
      </c>
      <c r="U93" s="24">
        <v>8060.379566734</v>
      </c>
      <c r="V93" s="24">
        <v>8542.5360301383007</v>
      </c>
      <c r="W93" s="24">
        <v>10489.6026871949</v>
      </c>
      <c r="X93" s="24">
        <v>11545.39616045</v>
      </c>
      <c r="Y93" s="24">
        <v>11545.396498663802</v>
      </c>
      <c r="Z93" s="24">
        <v>11579.073556109999</v>
      </c>
      <c r="AA93" s="24">
        <v>11579.0735733685</v>
      </c>
    </row>
    <row r="94" spans="1:27" x14ac:dyDescent="0.25">
      <c r="A94" s="28" t="s">
        <v>40</v>
      </c>
      <c r="B94" s="28" t="s">
        <v>76</v>
      </c>
      <c r="C94" s="24">
        <v>95.499998271465131</v>
      </c>
      <c r="D94" s="24">
        <v>222.19000217318526</v>
      </c>
      <c r="E94" s="24">
        <v>472.79000055789777</v>
      </c>
      <c r="F94" s="24">
        <v>827.28999137878191</v>
      </c>
      <c r="G94" s="24">
        <v>1275.5000243186944</v>
      </c>
      <c r="H94" s="24">
        <v>1796.1100125312796</v>
      </c>
      <c r="I94" s="24">
        <v>2438.4199566841116</v>
      </c>
      <c r="J94" s="24">
        <v>3184.3100223541196</v>
      </c>
      <c r="K94" s="24">
        <v>4042.5099754333423</v>
      </c>
      <c r="L94" s="24">
        <v>4718.5999460220237</v>
      </c>
      <c r="M94" s="24">
        <v>5463.9099922180103</v>
      </c>
      <c r="N94" s="24">
        <v>6261.2100000381342</v>
      </c>
      <c r="O94" s="24">
        <v>7107.7000226974305</v>
      </c>
      <c r="P94" s="24">
        <v>7905.6099910735966</v>
      </c>
      <c r="Q94" s="24">
        <v>8730.1998729705683</v>
      </c>
      <c r="R94" s="24">
        <v>9162.6000537872242</v>
      </c>
      <c r="S94" s="24">
        <v>9618.4100837707465</v>
      </c>
      <c r="T94" s="24">
        <v>10079.199985504136</v>
      </c>
      <c r="U94" s="24">
        <v>10567.109962463361</v>
      </c>
      <c r="V94" s="24">
        <v>11065.409835815428</v>
      </c>
      <c r="W94" s="24">
        <v>11575.299982070921</v>
      </c>
      <c r="X94" s="24">
        <v>12098.799911499016</v>
      </c>
      <c r="Y94" s="24">
        <v>12640.399955749499</v>
      </c>
      <c r="Z94" s="24">
        <v>13204.000005722028</v>
      </c>
      <c r="AA94" s="24">
        <v>13783.809675216662</v>
      </c>
    </row>
    <row r="95" spans="1:27" collapsed="1" x14ac:dyDescent="0.25"/>
    <row r="96" spans="1:27" x14ac:dyDescent="0.25">
      <c r="A96" s="18" t="s">
        <v>129</v>
      </c>
      <c r="B96" s="18" t="s">
        <v>130</v>
      </c>
      <c r="C96" s="18" t="s">
        <v>79</v>
      </c>
      <c r="D96" s="18" t="s">
        <v>87</v>
      </c>
      <c r="E96" s="18" t="s">
        <v>88</v>
      </c>
      <c r="F96" s="18" t="s">
        <v>89</v>
      </c>
      <c r="G96" s="18" t="s">
        <v>90</v>
      </c>
      <c r="H96" s="18" t="s">
        <v>91</v>
      </c>
      <c r="I96" s="18" t="s">
        <v>92</v>
      </c>
      <c r="J96" s="18" t="s">
        <v>93</v>
      </c>
      <c r="K96" s="18" t="s">
        <v>94</v>
      </c>
      <c r="L96" s="18" t="s">
        <v>95</v>
      </c>
      <c r="M96" s="18" t="s">
        <v>96</v>
      </c>
      <c r="N96" s="18" t="s">
        <v>97</v>
      </c>
      <c r="O96" s="18" t="s">
        <v>98</v>
      </c>
      <c r="P96" s="18" t="s">
        <v>99</v>
      </c>
      <c r="Q96" s="18" t="s">
        <v>100</v>
      </c>
      <c r="R96" s="18" t="s">
        <v>101</v>
      </c>
      <c r="S96" s="18" t="s">
        <v>102</v>
      </c>
      <c r="T96" s="18" t="s">
        <v>103</v>
      </c>
      <c r="U96" s="18" t="s">
        <v>104</v>
      </c>
      <c r="V96" s="18" t="s">
        <v>105</v>
      </c>
      <c r="W96" s="18" t="s">
        <v>106</v>
      </c>
      <c r="X96" s="18" t="s">
        <v>107</v>
      </c>
      <c r="Y96" s="18" t="s">
        <v>108</v>
      </c>
      <c r="Z96" s="18" t="s">
        <v>109</v>
      </c>
      <c r="AA96" s="18" t="s">
        <v>110</v>
      </c>
    </row>
    <row r="97" spans="1:27" x14ac:dyDescent="0.25">
      <c r="A97" s="28" t="s">
        <v>131</v>
      </c>
      <c r="B97" s="28" t="s">
        <v>71</v>
      </c>
      <c r="C97" s="24">
        <v>2.2944838800000003E-3</v>
      </c>
      <c r="D97" s="24">
        <v>2.4555332300000001E-3</v>
      </c>
      <c r="E97" s="24">
        <v>3.9046410999999991E-3</v>
      </c>
      <c r="F97" s="24">
        <v>4.0179089499999994E-3</v>
      </c>
      <c r="G97" s="24">
        <v>1.4195708499999999E-2</v>
      </c>
      <c r="H97" s="24">
        <v>1248.9460058546997</v>
      </c>
      <c r="I97" s="24">
        <v>1248.9485962069998</v>
      </c>
      <c r="J97" s="24">
        <v>1313.1250418854002</v>
      </c>
      <c r="K97" s="24">
        <v>1313.1252926326001</v>
      </c>
      <c r="L97" s="24">
        <v>1331.1484791186001</v>
      </c>
      <c r="M97" s="24">
        <v>1331.1486591436999</v>
      </c>
      <c r="N97" s="24">
        <v>2726.7905187822998</v>
      </c>
      <c r="O97" s="24">
        <v>2726.790519956</v>
      </c>
      <c r="P97" s="24">
        <v>2726.790520391</v>
      </c>
      <c r="Q97" s="24">
        <v>2726.7905207241997</v>
      </c>
      <c r="R97" s="24">
        <v>2726.79052095</v>
      </c>
      <c r="S97" s="24">
        <v>2726.7905212820001</v>
      </c>
      <c r="T97" s="24">
        <v>2726.7905217706002</v>
      </c>
      <c r="U97" s="24">
        <v>2726.7905229560001</v>
      </c>
      <c r="V97" s="24">
        <v>2726.7905296084</v>
      </c>
      <c r="W97" s="24">
        <v>2726.7889385167</v>
      </c>
      <c r="X97" s="24">
        <v>2726.7901307980001</v>
      </c>
      <c r="Y97" s="24">
        <v>2862.2804537109996</v>
      </c>
      <c r="Z97" s="24">
        <v>2862.2846273500004</v>
      </c>
      <c r="AA97" s="24">
        <v>2862.2746274484002</v>
      </c>
    </row>
    <row r="98" spans="1:27" x14ac:dyDescent="0.25">
      <c r="A98" s="28" t="s">
        <v>131</v>
      </c>
      <c r="B98" s="28" t="s">
        <v>122</v>
      </c>
      <c r="C98" s="24">
        <v>840</v>
      </c>
      <c r="D98" s="24">
        <v>840</v>
      </c>
      <c r="E98" s="24">
        <v>840</v>
      </c>
      <c r="F98" s="24">
        <v>840.00575476195002</v>
      </c>
      <c r="G98" s="24">
        <v>2880.0067144274999</v>
      </c>
      <c r="H98" s="24">
        <v>2880.0070796364998</v>
      </c>
      <c r="I98" s="24">
        <v>2880.0073126849002</v>
      </c>
      <c r="J98" s="24">
        <v>2880.0075054984</v>
      </c>
      <c r="K98" s="24">
        <v>4880.0000462580001</v>
      </c>
      <c r="L98" s="24">
        <v>4880.0000515292995</v>
      </c>
      <c r="M98" s="24">
        <v>4880.0000565549999</v>
      </c>
      <c r="N98" s="24">
        <v>4880.0001512029994</v>
      </c>
      <c r="O98" s="24">
        <v>4880.0001557544001</v>
      </c>
      <c r="P98" s="24">
        <v>4880.000160138</v>
      </c>
      <c r="Q98" s="24">
        <v>5140.0001051039999</v>
      </c>
      <c r="R98" s="24">
        <v>5140.0001695336996</v>
      </c>
      <c r="S98" s="24">
        <v>5140.0001740203998</v>
      </c>
      <c r="T98" s="24">
        <v>5140.0001789796997</v>
      </c>
      <c r="U98" s="24">
        <v>5140.0001848649999</v>
      </c>
      <c r="V98" s="24">
        <v>5140.0001911769996</v>
      </c>
      <c r="W98" s="24">
        <v>5140.0001980685001</v>
      </c>
      <c r="X98" s="24">
        <v>5140.0002762149998</v>
      </c>
      <c r="Y98" s="24">
        <v>5140.0002944743001</v>
      </c>
      <c r="Z98" s="24">
        <v>5140.0003002639996</v>
      </c>
      <c r="AA98" s="24">
        <v>5140.0003030449998</v>
      </c>
    </row>
    <row r="99" spans="1:27" x14ac:dyDescent="0.25">
      <c r="A99" s="28" t="s">
        <v>131</v>
      </c>
      <c r="B99" s="28" t="s">
        <v>76</v>
      </c>
      <c r="C99" s="24">
        <v>33.799999415874424</v>
      </c>
      <c r="D99" s="24">
        <v>82.689999788999529</v>
      </c>
      <c r="E99" s="24">
        <v>156.79000055789874</v>
      </c>
      <c r="F99" s="24">
        <v>263.8899936676014</v>
      </c>
      <c r="G99" s="24">
        <v>405.00001287460287</v>
      </c>
      <c r="H99" s="24">
        <v>567.11000871658314</v>
      </c>
      <c r="I99" s="24">
        <v>769.61998414993229</v>
      </c>
      <c r="J99" s="24">
        <v>1010.109972000122</v>
      </c>
      <c r="K99" s="24">
        <v>1287.8100013732906</v>
      </c>
      <c r="L99" s="24">
        <v>1512.9999856948837</v>
      </c>
      <c r="M99" s="24">
        <v>1758.0099449157699</v>
      </c>
      <c r="N99" s="24">
        <v>2022.8099908828647</v>
      </c>
      <c r="O99" s="24">
        <v>2303.9000501632586</v>
      </c>
      <c r="P99" s="24">
        <v>2570.4100093841503</v>
      </c>
      <c r="Q99" s="24">
        <v>2845.7999401092461</v>
      </c>
      <c r="R99" s="24">
        <v>2993.3999652862485</v>
      </c>
      <c r="S99" s="24">
        <v>3149.6099128723085</v>
      </c>
      <c r="T99" s="24">
        <v>3306.1000404357824</v>
      </c>
      <c r="U99" s="24">
        <v>3472.7099533080982</v>
      </c>
      <c r="V99" s="24">
        <v>3642.5099487304669</v>
      </c>
      <c r="W99" s="24">
        <v>3815.700006484984</v>
      </c>
      <c r="X99" s="24">
        <v>3993.1999969482358</v>
      </c>
      <c r="Y99" s="24">
        <v>4175.7000045776294</v>
      </c>
      <c r="Z99" s="24">
        <v>4364.799901962273</v>
      </c>
      <c r="AA99" s="24">
        <v>4557.4098644256574</v>
      </c>
    </row>
    <row r="101" spans="1:27" x14ac:dyDescent="0.25">
      <c r="A101" s="18" t="s">
        <v>129</v>
      </c>
      <c r="B101" s="18" t="s">
        <v>130</v>
      </c>
      <c r="C101" s="18" t="s">
        <v>79</v>
      </c>
      <c r="D101" s="18" t="s">
        <v>87</v>
      </c>
      <c r="E101" s="18" t="s">
        <v>88</v>
      </c>
      <c r="F101" s="18" t="s">
        <v>89</v>
      </c>
      <c r="G101" s="18" t="s">
        <v>90</v>
      </c>
      <c r="H101" s="18" t="s">
        <v>91</v>
      </c>
      <c r="I101" s="18" t="s">
        <v>92</v>
      </c>
      <c r="J101" s="18" t="s">
        <v>93</v>
      </c>
      <c r="K101" s="18" t="s">
        <v>94</v>
      </c>
      <c r="L101" s="18" t="s">
        <v>95</v>
      </c>
      <c r="M101" s="18" t="s">
        <v>96</v>
      </c>
      <c r="N101" s="18" t="s">
        <v>97</v>
      </c>
      <c r="O101" s="18" t="s">
        <v>98</v>
      </c>
      <c r="P101" s="18" t="s">
        <v>99</v>
      </c>
      <c r="Q101" s="18" t="s">
        <v>100</v>
      </c>
      <c r="R101" s="18" t="s">
        <v>101</v>
      </c>
      <c r="S101" s="18" t="s">
        <v>102</v>
      </c>
      <c r="T101" s="18" t="s">
        <v>103</v>
      </c>
      <c r="U101" s="18" t="s">
        <v>104</v>
      </c>
      <c r="V101" s="18" t="s">
        <v>105</v>
      </c>
      <c r="W101" s="18" t="s">
        <v>106</v>
      </c>
      <c r="X101" s="18" t="s">
        <v>107</v>
      </c>
      <c r="Y101" s="18" t="s">
        <v>108</v>
      </c>
      <c r="Z101" s="18" t="s">
        <v>109</v>
      </c>
      <c r="AA101" s="18" t="s">
        <v>110</v>
      </c>
    </row>
    <row r="102" spans="1:27" x14ac:dyDescent="0.25">
      <c r="A102" s="28" t="s">
        <v>132</v>
      </c>
      <c r="B102" s="28" t="s">
        <v>71</v>
      </c>
      <c r="C102" s="24">
        <v>2.0004284558999998</v>
      </c>
      <c r="D102" s="24">
        <v>22.000471859619999</v>
      </c>
      <c r="E102" s="24">
        <v>22.000544104300001</v>
      </c>
      <c r="F102" s="24">
        <v>22.0007792374</v>
      </c>
      <c r="G102" s="24">
        <v>22.000960191200001</v>
      </c>
      <c r="H102" s="24">
        <v>2256.1044999999999</v>
      </c>
      <c r="I102" s="24">
        <v>2256.1046999999999</v>
      </c>
      <c r="J102" s="24">
        <v>3461.8643000000002</v>
      </c>
      <c r="K102" s="24">
        <v>3461.8643000000002</v>
      </c>
      <c r="L102" s="24">
        <v>3461.8645000000001</v>
      </c>
      <c r="M102" s="24">
        <v>3461.8645000000001</v>
      </c>
      <c r="N102" s="24">
        <v>3461.8645000000001</v>
      </c>
      <c r="O102" s="24">
        <v>3461.8645000000001</v>
      </c>
      <c r="P102" s="24">
        <v>3461.8645000000001</v>
      </c>
      <c r="Q102" s="24">
        <v>3461.8645000000001</v>
      </c>
      <c r="R102" s="24">
        <v>3461.8645000000001</v>
      </c>
      <c r="S102" s="24">
        <v>3461.8645000000001</v>
      </c>
      <c r="T102" s="24">
        <v>3461.8645000000001</v>
      </c>
      <c r="U102" s="24">
        <v>3461.8645000000001</v>
      </c>
      <c r="V102" s="24">
        <v>3461.8645000000001</v>
      </c>
      <c r="W102" s="24">
        <v>3461.864</v>
      </c>
      <c r="X102" s="24">
        <v>3461.864</v>
      </c>
      <c r="Y102" s="24">
        <v>3461.864</v>
      </c>
      <c r="Z102" s="24">
        <v>3461.8638000000001</v>
      </c>
      <c r="AA102" s="24">
        <v>3461.8634999999999</v>
      </c>
    </row>
    <row r="103" spans="1:27" x14ac:dyDescent="0.25">
      <c r="A103" s="28" t="s">
        <v>132</v>
      </c>
      <c r="B103" s="28" t="s">
        <v>122</v>
      </c>
      <c r="C103" s="24">
        <v>490</v>
      </c>
      <c r="D103" s="24">
        <v>490</v>
      </c>
      <c r="E103" s="24">
        <v>490</v>
      </c>
      <c r="F103" s="24">
        <v>490.00124322289997</v>
      </c>
      <c r="G103" s="24">
        <v>490.00153136099999</v>
      </c>
      <c r="H103" s="24">
        <v>490.00154275649999</v>
      </c>
      <c r="I103" s="24">
        <v>490.00154597609998</v>
      </c>
      <c r="J103" s="24">
        <v>490.00234382039997</v>
      </c>
      <c r="K103" s="24">
        <v>490.00235860470002</v>
      </c>
      <c r="L103" s="24">
        <v>490.00239464729998</v>
      </c>
      <c r="M103" s="24">
        <v>744.01647999999898</v>
      </c>
      <c r="N103" s="24">
        <v>744.01667999999904</v>
      </c>
      <c r="O103" s="24">
        <v>744.01670999999999</v>
      </c>
      <c r="P103" s="24">
        <v>744.01671999999996</v>
      </c>
      <c r="Q103" s="24">
        <v>780.68862999999999</v>
      </c>
      <c r="R103" s="24">
        <v>1297.6383000000001</v>
      </c>
      <c r="S103" s="24">
        <v>1316.3872699999999</v>
      </c>
      <c r="T103" s="24">
        <v>1316.3872699999999</v>
      </c>
      <c r="U103" s="24">
        <v>1316.3872699999999</v>
      </c>
      <c r="V103" s="24">
        <v>1316.3872699999999</v>
      </c>
      <c r="W103" s="24">
        <v>2456.7170000000001</v>
      </c>
      <c r="X103" s="24">
        <v>3512.51</v>
      </c>
      <c r="Y103" s="24">
        <v>3512.51</v>
      </c>
      <c r="Z103" s="24">
        <v>3512.51</v>
      </c>
      <c r="AA103" s="24">
        <v>3512.51</v>
      </c>
    </row>
    <row r="104" spans="1:27" x14ac:dyDescent="0.25">
      <c r="A104" s="28" t="s">
        <v>132</v>
      </c>
      <c r="B104" s="28" t="s">
        <v>76</v>
      </c>
      <c r="C104" s="24">
        <v>18.799999237060501</v>
      </c>
      <c r="D104" s="24">
        <v>56.900001525878899</v>
      </c>
      <c r="E104" s="24">
        <v>116.300003051757</v>
      </c>
      <c r="F104" s="24">
        <v>203.69999694824199</v>
      </c>
      <c r="G104" s="24">
        <v>316.70001220703102</v>
      </c>
      <c r="H104" s="24">
        <v>441.5</v>
      </c>
      <c r="I104" s="24">
        <v>598.09997558593705</v>
      </c>
      <c r="J104" s="24">
        <v>788.29998779296795</v>
      </c>
      <c r="K104" s="24">
        <v>1007.20001220703</v>
      </c>
      <c r="L104" s="24">
        <v>1181.69995117187</v>
      </c>
      <c r="M104" s="24">
        <v>1375.5</v>
      </c>
      <c r="N104" s="24">
        <v>1581</v>
      </c>
      <c r="O104" s="24">
        <v>1799.59997558593</v>
      </c>
      <c r="P104" s="24">
        <v>2003.19995117187</v>
      </c>
      <c r="Q104" s="24">
        <v>2216</v>
      </c>
      <c r="R104" s="24">
        <v>2320.60009765625</v>
      </c>
      <c r="S104" s="24">
        <v>2431.60009765625</v>
      </c>
      <c r="T104" s="24">
        <v>2543.89990234375</v>
      </c>
      <c r="U104" s="24">
        <v>2662.80004882812</v>
      </c>
      <c r="V104" s="24">
        <v>2785.39990234375</v>
      </c>
      <c r="W104" s="24">
        <v>2910.10009765625</v>
      </c>
      <c r="X104" s="24">
        <v>3039.39990234375</v>
      </c>
      <c r="Y104" s="24">
        <v>3174.30004882812</v>
      </c>
      <c r="Z104" s="24">
        <v>3316.80004882812</v>
      </c>
      <c r="AA104" s="24">
        <v>3463.19995117187</v>
      </c>
    </row>
    <row r="106" spans="1:27" x14ac:dyDescent="0.25">
      <c r="A106" s="18" t="s">
        <v>129</v>
      </c>
      <c r="B106" s="18" t="s">
        <v>130</v>
      </c>
      <c r="C106" s="18" t="s">
        <v>79</v>
      </c>
      <c r="D106" s="18" t="s">
        <v>87</v>
      </c>
      <c r="E106" s="18" t="s">
        <v>88</v>
      </c>
      <c r="F106" s="18" t="s">
        <v>89</v>
      </c>
      <c r="G106" s="18" t="s">
        <v>90</v>
      </c>
      <c r="H106" s="18" t="s">
        <v>91</v>
      </c>
      <c r="I106" s="18" t="s">
        <v>92</v>
      </c>
      <c r="J106" s="18" t="s">
        <v>93</v>
      </c>
      <c r="K106" s="18" t="s">
        <v>94</v>
      </c>
      <c r="L106" s="18" t="s">
        <v>95</v>
      </c>
      <c r="M106" s="18" t="s">
        <v>96</v>
      </c>
      <c r="N106" s="18" t="s">
        <v>97</v>
      </c>
      <c r="O106" s="18" t="s">
        <v>98</v>
      </c>
      <c r="P106" s="18" t="s">
        <v>99</v>
      </c>
      <c r="Q106" s="18" t="s">
        <v>100</v>
      </c>
      <c r="R106" s="18" t="s">
        <v>101</v>
      </c>
      <c r="S106" s="18" t="s">
        <v>102</v>
      </c>
      <c r="T106" s="18" t="s">
        <v>103</v>
      </c>
      <c r="U106" s="18" t="s">
        <v>104</v>
      </c>
      <c r="V106" s="18" t="s">
        <v>105</v>
      </c>
      <c r="W106" s="18" t="s">
        <v>106</v>
      </c>
      <c r="X106" s="18" t="s">
        <v>107</v>
      </c>
      <c r="Y106" s="18" t="s">
        <v>108</v>
      </c>
      <c r="Z106" s="18" t="s">
        <v>109</v>
      </c>
      <c r="AA106" s="18" t="s">
        <v>110</v>
      </c>
    </row>
    <row r="107" spans="1:27" x14ac:dyDescent="0.25">
      <c r="A107" s="28" t="s">
        <v>133</v>
      </c>
      <c r="B107" s="28" t="s">
        <v>71</v>
      </c>
      <c r="C107" s="24">
        <v>75.330459717455994</v>
      </c>
      <c r="D107" s="24">
        <v>375.33071260210602</v>
      </c>
      <c r="E107" s="24">
        <v>375.330717616806</v>
      </c>
      <c r="F107" s="24">
        <v>375.33084668160598</v>
      </c>
      <c r="G107" s="24">
        <v>375.33085272730602</v>
      </c>
      <c r="H107" s="24">
        <v>1666.861999923706</v>
      </c>
      <c r="I107" s="24">
        <v>1666.862099923706</v>
      </c>
      <c r="J107" s="24">
        <v>1666.862099923706</v>
      </c>
      <c r="K107" s="24">
        <v>1666.8621999237062</v>
      </c>
      <c r="L107" s="24">
        <v>1666.8621999237062</v>
      </c>
      <c r="M107" s="24">
        <v>1666.8621999237062</v>
      </c>
      <c r="N107" s="24">
        <v>1666.8621999237062</v>
      </c>
      <c r="O107" s="24">
        <v>1611.5322000000001</v>
      </c>
      <c r="P107" s="24">
        <v>1611.5322000000001</v>
      </c>
      <c r="Q107" s="24">
        <v>1611.5322000000001</v>
      </c>
      <c r="R107" s="24">
        <v>1611.5322000000001</v>
      </c>
      <c r="S107" s="24">
        <v>1611.5322000000001</v>
      </c>
      <c r="T107" s="24">
        <v>1611.5322000000001</v>
      </c>
      <c r="U107" s="24">
        <v>1611.5322000000001</v>
      </c>
      <c r="V107" s="24">
        <v>1611.5322000000001</v>
      </c>
      <c r="W107" s="24">
        <v>1611.5317</v>
      </c>
      <c r="X107" s="24">
        <v>1311.5315000000001</v>
      </c>
      <c r="Y107" s="24">
        <v>1311.5315000000001</v>
      </c>
      <c r="Z107" s="24">
        <v>1311.5314000000001</v>
      </c>
      <c r="AA107" s="24">
        <v>1311.5315000000001</v>
      </c>
    </row>
    <row r="108" spans="1:27" x14ac:dyDescent="0.25">
      <c r="A108" s="28" t="s">
        <v>133</v>
      </c>
      <c r="B108" s="28" t="s">
        <v>122</v>
      </c>
      <c r="C108" s="24">
        <v>0</v>
      </c>
      <c r="D108" s="24">
        <v>0</v>
      </c>
      <c r="E108" s="24">
        <v>0</v>
      </c>
      <c r="F108" s="24">
        <v>2.1371096000000001E-3</v>
      </c>
      <c r="G108" s="24">
        <v>2.1393105999999999E-3</v>
      </c>
      <c r="H108" s="24">
        <v>2.2497464000000001E-3</v>
      </c>
      <c r="I108" s="24">
        <v>7.9373220000000001E-3</v>
      </c>
      <c r="J108" s="24">
        <v>7.9467740000000002E-3</v>
      </c>
      <c r="K108" s="24">
        <v>7.9709900000000007E-3</v>
      </c>
      <c r="L108" s="24">
        <v>1.1370643999999999E-2</v>
      </c>
      <c r="M108" s="24">
        <v>1.1384586E-2</v>
      </c>
      <c r="N108" s="24">
        <v>4.6606469999999997E-2</v>
      </c>
      <c r="O108" s="24">
        <v>219.56227000000001</v>
      </c>
      <c r="P108" s="24">
        <v>219.56228999999999</v>
      </c>
      <c r="Q108" s="24">
        <v>478.644779999999</v>
      </c>
      <c r="R108" s="24">
        <v>478.64487000000003</v>
      </c>
      <c r="S108" s="24">
        <v>775.45916999999997</v>
      </c>
      <c r="T108" s="24">
        <v>775.45920000000001</v>
      </c>
      <c r="U108" s="24">
        <v>792.8768</v>
      </c>
      <c r="V108" s="24">
        <v>1275.0329999999999</v>
      </c>
      <c r="W108" s="24">
        <v>2081.7683000000002</v>
      </c>
      <c r="X108" s="24">
        <v>2081.7685999999999</v>
      </c>
      <c r="Y108" s="24">
        <v>2081.7687999999998</v>
      </c>
      <c r="Z108" s="24">
        <v>2115.4434000000001</v>
      </c>
      <c r="AA108" s="24">
        <v>2115.4434000000001</v>
      </c>
    </row>
    <row r="109" spans="1:27" x14ac:dyDescent="0.25">
      <c r="A109" s="28" t="s">
        <v>133</v>
      </c>
      <c r="B109" s="28" t="s">
        <v>76</v>
      </c>
      <c r="C109" s="24">
        <v>21.299999237060501</v>
      </c>
      <c r="D109" s="24">
        <v>39.299999237060497</v>
      </c>
      <c r="E109" s="24">
        <v>124.699996948242</v>
      </c>
      <c r="F109" s="24">
        <v>240.5</v>
      </c>
      <c r="G109" s="24">
        <v>387.5</v>
      </c>
      <c r="H109" s="24">
        <v>568.5</v>
      </c>
      <c r="I109" s="24">
        <v>787</v>
      </c>
      <c r="J109" s="24">
        <v>1024.80004882812</v>
      </c>
      <c r="K109" s="24">
        <v>1297.19995117187</v>
      </c>
      <c r="L109" s="24">
        <v>1508.40002441406</v>
      </c>
      <c r="M109" s="24">
        <v>1741.80004882812</v>
      </c>
      <c r="N109" s="24">
        <v>1990.90002441406</v>
      </c>
      <c r="O109" s="24">
        <v>2255</v>
      </c>
      <c r="P109" s="24">
        <v>2511.5</v>
      </c>
      <c r="Q109" s="24">
        <v>2773.69995117187</v>
      </c>
      <c r="R109" s="24">
        <v>2913</v>
      </c>
      <c r="S109" s="24">
        <v>3058.60009765625</v>
      </c>
      <c r="T109" s="24">
        <v>3207.30004882812</v>
      </c>
      <c r="U109" s="24">
        <v>3364.19995117187</v>
      </c>
      <c r="V109" s="24">
        <v>3523.5</v>
      </c>
      <c r="W109" s="24">
        <v>3687.89990234375</v>
      </c>
      <c r="X109" s="24">
        <v>3855.5</v>
      </c>
      <c r="Y109" s="24">
        <v>4029.39990234375</v>
      </c>
      <c r="Z109" s="24">
        <v>4209.10009765625</v>
      </c>
      <c r="AA109" s="24">
        <v>4396.39990234375</v>
      </c>
    </row>
    <row r="111" spans="1:27" x14ac:dyDescent="0.25">
      <c r="A111" s="18" t="s">
        <v>129</v>
      </c>
      <c r="B111" s="18" t="s">
        <v>130</v>
      </c>
      <c r="C111" s="18" t="s">
        <v>79</v>
      </c>
      <c r="D111" s="18" t="s">
        <v>87</v>
      </c>
      <c r="E111" s="18" t="s">
        <v>88</v>
      </c>
      <c r="F111" s="18" t="s">
        <v>89</v>
      </c>
      <c r="G111" s="18" t="s">
        <v>90</v>
      </c>
      <c r="H111" s="18" t="s">
        <v>91</v>
      </c>
      <c r="I111" s="18" t="s">
        <v>92</v>
      </c>
      <c r="J111" s="18" t="s">
        <v>93</v>
      </c>
      <c r="K111" s="18" t="s">
        <v>94</v>
      </c>
      <c r="L111" s="18" t="s">
        <v>95</v>
      </c>
      <c r="M111" s="18" t="s">
        <v>96</v>
      </c>
      <c r="N111" s="18" t="s">
        <v>97</v>
      </c>
      <c r="O111" s="18" t="s">
        <v>98</v>
      </c>
      <c r="P111" s="18" t="s">
        <v>99</v>
      </c>
      <c r="Q111" s="18" t="s">
        <v>100</v>
      </c>
      <c r="R111" s="18" t="s">
        <v>101</v>
      </c>
      <c r="S111" s="18" t="s">
        <v>102</v>
      </c>
      <c r="T111" s="18" t="s">
        <v>103</v>
      </c>
      <c r="U111" s="18" t="s">
        <v>104</v>
      </c>
      <c r="V111" s="18" t="s">
        <v>105</v>
      </c>
      <c r="W111" s="18" t="s">
        <v>106</v>
      </c>
      <c r="X111" s="18" t="s">
        <v>107</v>
      </c>
      <c r="Y111" s="18" t="s">
        <v>108</v>
      </c>
      <c r="Z111" s="18" t="s">
        <v>109</v>
      </c>
      <c r="AA111" s="18" t="s">
        <v>110</v>
      </c>
    </row>
    <row r="112" spans="1:27" x14ac:dyDescent="0.25">
      <c r="A112" s="28" t="s">
        <v>134</v>
      </c>
      <c r="B112" s="28" t="s">
        <v>71</v>
      </c>
      <c r="C112" s="24">
        <v>165.00046386576</v>
      </c>
      <c r="D112" s="24">
        <v>165.0005518124</v>
      </c>
      <c r="E112" s="24">
        <v>165.00062315346</v>
      </c>
      <c r="F112" s="24">
        <v>165.0006292196</v>
      </c>
      <c r="G112" s="24">
        <v>165.00076178514001</v>
      </c>
      <c r="H112" s="24">
        <v>628.27972</v>
      </c>
      <c r="I112" s="24">
        <v>628.27988000000005</v>
      </c>
      <c r="J112" s="24">
        <v>628.2799</v>
      </c>
      <c r="K112" s="24">
        <v>628.27994000000001</v>
      </c>
      <c r="L112" s="24">
        <v>598.27997000000005</v>
      </c>
      <c r="M112" s="24">
        <v>598.27997000000005</v>
      </c>
      <c r="N112" s="24">
        <v>598.27997000000005</v>
      </c>
      <c r="O112" s="24">
        <v>598.27997000000005</v>
      </c>
      <c r="P112" s="24">
        <v>573.27997000000005</v>
      </c>
      <c r="Q112" s="24">
        <v>573.27997000000005</v>
      </c>
      <c r="R112" s="24">
        <v>573.27997000000005</v>
      </c>
      <c r="S112" s="24">
        <v>573.27997000000005</v>
      </c>
      <c r="T112" s="24">
        <v>573.27997000000005</v>
      </c>
      <c r="U112" s="24">
        <v>573.27997000000005</v>
      </c>
      <c r="V112" s="24">
        <v>573.27997000000005</v>
      </c>
      <c r="W112" s="24">
        <v>573.27960000000007</v>
      </c>
      <c r="X112" s="24">
        <v>573.27954</v>
      </c>
      <c r="Y112" s="24">
        <v>573.27947999999992</v>
      </c>
      <c r="Z112" s="24">
        <v>573.27954</v>
      </c>
      <c r="AA112" s="24">
        <v>563.27947999999992</v>
      </c>
    </row>
    <row r="113" spans="1:27" x14ac:dyDescent="0.25">
      <c r="A113" s="28" t="s">
        <v>134</v>
      </c>
      <c r="B113" s="28" t="s">
        <v>122</v>
      </c>
      <c r="C113" s="24">
        <v>0</v>
      </c>
      <c r="D113" s="24">
        <v>0</v>
      </c>
      <c r="E113" s="24">
        <v>0</v>
      </c>
      <c r="F113" s="24">
        <v>6.4135424000000003E-4</v>
      </c>
      <c r="G113" s="24">
        <v>7.9302629999999995E-4</v>
      </c>
      <c r="H113" s="24">
        <v>9.0906874000000004E-4</v>
      </c>
      <c r="I113" s="24">
        <v>1.1147850999999999E-3</v>
      </c>
      <c r="J113" s="24">
        <v>1.1326108000000001E-3</v>
      </c>
      <c r="K113" s="24">
        <v>1.1833849000000001E-3</v>
      </c>
      <c r="L113" s="24">
        <v>1.4103054999999899E-3</v>
      </c>
      <c r="M113" s="24">
        <v>1.4730651999999901E-3</v>
      </c>
      <c r="N113" s="24">
        <v>1.8298231E-3</v>
      </c>
      <c r="O113" s="24">
        <v>1.8559614999999999E-3</v>
      </c>
      <c r="P113" s="24">
        <v>1.8715995E-3</v>
      </c>
      <c r="Q113" s="24">
        <v>3.1269302000000001E-3</v>
      </c>
      <c r="R113" s="24">
        <v>3.1660939999999999E-3</v>
      </c>
      <c r="S113" s="24">
        <v>4.0818983999999997E-3</v>
      </c>
      <c r="T113" s="24">
        <v>4.1034399999999999E-3</v>
      </c>
      <c r="U113" s="24">
        <v>4.4718689999999998E-3</v>
      </c>
      <c r="V113" s="24">
        <v>4.6689612999999998E-3</v>
      </c>
      <c r="W113" s="24">
        <v>5.7391263999999999E-3</v>
      </c>
      <c r="X113" s="24">
        <v>5.7842350000000004E-3</v>
      </c>
      <c r="Y113" s="24">
        <v>5.8041894999999897E-3</v>
      </c>
      <c r="Z113" s="24">
        <v>8.2258460000000002E-3</v>
      </c>
      <c r="AA113" s="24">
        <v>8.2403235000000005E-3</v>
      </c>
    </row>
    <row r="114" spans="1:27" x14ac:dyDescent="0.25">
      <c r="A114" s="28" t="s">
        <v>134</v>
      </c>
      <c r="B114" s="28" t="s">
        <v>76</v>
      </c>
      <c r="C114" s="24">
        <v>19.100000381469702</v>
      </c>
      <c r="D114" s="24">
        <v>37.400001525878899</v>
      </c>
      <c r="E114" s="24">
        <v>64</v>
      </c>
      <c r="F114" s="24">
        <v>100.900001525878</v>
      </c>
      <c r="G114" s="24">
        <v>139</v>
      </c>
      <c r="H114" s="24">
        <v>181.30000305175699</v>
      </c>
      <c r="I114" s="24">
        <v>233.19999694824199</v>
      </c>
      <c r="J114" s="24">
        <v>295.70001220703102</v>
      </c>
      <c r="K114" s="24">
        <v>367.70001220703102</v>
      </c>
      <c r="L114" s="24">
        <v>418.79998779296801</v>
      </c>
      <c r="M114" s="24">
        <v>476.5</v>
      </c>
      <c r="N114" s="24">
        <v>537.79998779296795</v>
      </c>
      <c r="O114" s="24">
        <v>602.5</v>
      </c>
      <c r="P114" s="24">
        <v>656.40002441406205</v>
      </c>
      <c r="Q114" s="24">
        <v>712.59997558593705</v>
      </c>
      <c r="R114" s="24">
        <v>743.79998779296795</v>
      </c>
      <c r="S114" s="24">
        <v>776.59997558593705</v>
      </c>
      <c r="T114" s="24">
        <v>809.5</v>
      </c>
      <c r="U114" s="24">
        <v>844.20001220703102</v>
      </c>
      <c r="V114" s="24">
        <v>879.79998779296795</v>
      </c>
      <c r="W114" s="24">
        <v>916.09997558593705</v>
      </c>
      <c r="X114" s="24">
        <v>953.70001220703102</v>
      </c>
      <c r="Y114" s="24">
        <v>992.29998779296795</v>
      </c>
      <c r="Z114" s="24">
        <v>1032.69995117187</v>
      </c>
      <c r="AA114" s="24">
        <v>1074.19995117187</v>
      </c>
    </row>
    <row r="116" spans="1:27" x14ac:dyDescent="0.25">
      <c r="A116" s="18" t="s">
        <v>129</v>
      </c>
      <c r="B116" s="18" t="s">
        <v>130</v>
      </c>
      <c r="C116" s="18" t="s">
        <v>79</v>
      </c>
      <c r="D116" s="18" t="s">
        <v>87</v>
      </c>
      <c r="E116" s="18" t="s">
        <v>88</v>
      </c>
      <c r="F116" s="18" t="s">
        <v>89</v>
      </c>
      <c r="G116" s="18" t="s">
        <v>90</v>
      </c>
      <c r="H116" s="18" t="s">
        <v>91</v>
      </c>
      <c r="I116" s="18" t="s">
        <v>92</v>
      </c>
      <c r="J116" s="18" t="s">
        <v>93</v>
      </c>
      <c r="K116" s="18" t="s">
        <v>94</v>
      </c>
      <c r="L116" s="18" t="s">
        <v>95</v>
      </c>
      <c r="M116" s="18" t="s">
        <v>96</v>
      </c>
      <c r="N116" s="18" t="s">
        <v>97</v>
      </c>
      <c r="O116" s="18" t="s">
        <v>98</v>
      </c>
      <c r="P116" s="18" t="s">
        <v>99</v>
      </c>
      <c r="Q116" s="18" t="s">
        <v>100</v>
      </c>
      <c r="R116" s="18" t="s">
        <v>101</v>
      </c>
      <c r="S116" s="18" t="s">
        <v>102</v>
      </c>
      <c r="T116" s="18" t="s">
        <v>103</v>
      </c>
      <c r="U116" s="18" t="s">
        <v>104</v>
      </c>
      <c r="V116" s="18" t="s">
        <v>105</v>
      </c>
      <c r="W116" s="18" t="s">
        <v>106</v>
      </c>
      <c r="X116" s="18" t="s">
        <v>107</v>
      </c>
      <c r="Y116" s="18" t="s">
        <v>108</v>
      </c>
      <c r="Z116" s="18" t="s">
        <v>109</v>
      </c>
      <c r="AA116" s="18" t="s">
        <v>110</v>
      </c>
    </row>
    <row r="117" spans="1:27" x14ac:dyDescent="0.25">
      <c r="A117" s="28" t="s">
        <v>135</v>
      </c>
      <c r="B117" s="28" t="s">
        <v>71</v>
      </c>
      <c r="C117" s="24">
        <v>4.0348671999999999E-4</v>
      </c>
      <c r="D117" s="24">
        <v>5.1074370000000005E-4</v>
      </c>
      <c r="E117" s="24">
        <v>5.3233565999999996E-4</v>
      </c>
      <c r="F117" s="24">
        <v>5.6304985999999996E-4</v>
      </c>
      <c r="G117" s="24">
        <v>6.6985919999999895E-4</v>
      </c>
      <c r="H117" s="24">
        <v>3.4793863999999998E-3</v>
      </c>
      <c r="I117" s="24">
        <v>3.6589024E-3</v>
      </c>
      <c r="J117" s="24">
        <v>1.0497455500000001E-2</v>
      </c>
      <c r="K117" s="24">
        <v>1.0557782E-2</v>
      </c>
      <c r="L117" s="24">
        <v>1.0580805E-2</v>
      </c>
      <c r="M117" s="24">
        <v>1.0596108E-2</v>
      </c>
      <c r="N117" s="24">
        <v>1.0597858E-2</v>
      </c>
      <c r="O117" s="24">
        <v>1.0598091E-2</v>
      </c>
      <c r="P117" s="24">
        <v>1.0598183999999899E-2</v>
      </c>
      <c r="Q117" s="24">
        <v>1.0598237999999999E-2</v>
      </c>
      <c r="R117" s="24">
        <v>1.0598277999999999E-2</v>
      </c>
      <c r="S117" s="24">
        <v>1.05983344999999E-2</v>
      </c>
      <c r="T117" s="24">
        <v>1.05984155E-2</v>
      </c>
      <c r="U117" s="24">
        <v>1.059862E-2</v>
      </c>
      <c r="V117" s="24">
        <v>1.0601228000000001E-2</v>
      </c>
      <c r="W117" s="24">
        <v>1.02182375E-2</v>
      </c>
      <c r="X117" s="24">
        <v>1.0136292999999999E-2</v>
      </c>
      <c r="Y117" s="24">
        <v>1.0149483000000001E-2</v>
      </c>
      <c r="Z117" s="24">
        <v>1.0151736E-2</v>
      </c>
      <c r="AA117" s="24">
        <v>1.0096310000000001E-2</v>
      </c>
    </row>
    <row r="118" spans="1:27" x14ac:dyDescent="0.25">
      <c r="A118" s="28" t="s">
        <v>135</v>
      </c>
      <c r="B118" s="28" t="s">
        <v>122</v>
      </c>
      <c r="C118" s="24">
        <v>0</v>
      </c>
      <c r="D118" s="24">
        <v>0</v>
      </c>
      <c r="E118" s="24">
        <v>0</v>
      </c>
      <c r="F118" s="24">
        <v>1.0141087999999999E-3</v>
      </c>
      <c r="G118" s="24">
        <v>1.1375601E-3</v>
      </c>
      <c r="H118" s="24">
        <v>1.2481734999999999E-3</v>
      </c>
      <c r="I118" s="24">
        <v>1.3377138E-3</v>
      </c>
      <c r="J118" s="24">
        <v>3.0434112999999999E-3</v>
      </c>
      <c r="K118" s="24">
        <v>3.2927691999999902E-3</v>
      </c>
      <c r="L118" s="24">
        <v>79.314149999999998</v>
      </c>
      <c r="M118" s="24">
        <v>115.38762</v>
      </c>
      <c r="N118" s="24">
        <v>387.41872999999998</v>
      </c>
      <c r="O118" s="24">
        <v>387.41876000000002</v>
      </c>
      <c r="P118" s="24">
        <v>387.41879999999998</v>
      </c>
      <c r="Q118" s="24">
        <v>459.98266999999998</v>
      </c>
      <c r="R118" s="24">
        <v>459.98270000000002</v>
      </c>
      <c r="S118" s="24">
        <v>641.34064000000001</v>
      </c>
      <c r="T118" s="24">
        <v>641.34064000000001</v>
      </c>
      <c r="U118" s="24">
        <v>811.11084000000005</v>
      </c>
      <c r="V118" s="24">
        <v>811.11090000000002</v>
      </c>
      <c r="W118" s="24">
        <v>811.11144999999999</v>
      </c>
      <c r="X118" s="24">
        <v>811.11149999999998</v>
      </c>
      <c r="Y118" s="24">
        <v>811.11159999999995</v>
      </c>
      <c r="Z118" s="24">
        <v>811.11162999999999</v>
      </c>
      <c r="AA118" s="24">
        <v>811.11162999999999</v>
      </c>
    </row>
    <row r="119" spans="1:27" x14ac:dyDescent="0.25">
      <c r="A119" s="28" t="s">
        <v>135</v>
      </c>
      <c r="B119" s="28" t="s">
        <v>76</v>
      </c>
      <c r="C119" s="24">
        <v>2.5</v>
      </c>
      <c r="D119" s="24">
        <v>5.9000000953674299</v>
      </c>
      <c r="E119" s="24">
        <v>11</v>
      </c>
      <c r="F119" s="24">
        <v>18.299999237060501</v>
      </c>
      <c r="G119" s="24">
        <v>27.299999237060501</v>
      </c>
      <c r="H119" s="24">
        <v>37.700000762939403</v>
      </c>
      <c r="I119" s="24">
        <v>50.5</v>
      </c>
      <c r="J119" s="24">
        <v>65.400001525878906</v>
      </c>
      <c r="K119" s="24">
        <v>82.599998474121094</v>
      </c>
      <c r="L119" s="24">
        <v>96.699996948242102</v>
      </c>
      <c r="M119" s="24">
        <v>112.09999847412099</v>
      </c>
      <c r="N119" s="24">
        <v>128.69999694824199</v>
      </c>
      <c r="O119" s="24">
        <v>146.69999694824199</v>
      </c>
      <c r="P119" s="24">
        <v>164.100006103515</v>
      </c>
      <c r="Q119" s="24">
        <v>182.100006103515</v>
      </c>
      <c r="R119" s="24">
        <v>191.80000305175699</v>
      </c>
      <c r="S119" s="24">
        <v>202</v>
      </c>
      <c r="T119" s="24">
        <v>212.39999389648401</v>
      </c>
      <c r="U119" s="24">
        <v>223.19999694824199</v>
      </c>
      <c r="V119" s="24">
        <v>234.19999694824199</v>
      </c>
      <c r="W119" s="24">
        <v>245.5</v>
      </c>
      <c r="X119" s="24">
        <v>257</v>
      </c>
      <c r="Y119" s="24">
        <v>268.70001220703102</v>
      </c>
      <c r="Z119" s="24">
        <v>280.600006103515</v>
      </c>
      <c r="AA119" s="24">
        <v>292.600006103515</v>
      </c>
    </row>
    <row r="122" spans="1:27" x14ac:dyDescent="0.25">
      <c r="A122" s="25" t="s">
        <v>137</v>
      </c>
    </row>
    <row r="123" spans="1:27" x14ac:dyDescent="0.25">
      <c r="A123" s="18" t="s">
        <v>129</v>
      </c>
      <c r="B123" s="18" t="s">
        <v>130</v>
      </c>
      <c r="C123" s="18" t="s">
        <v>79</v>
      </c>
      <c r="D123" s="18" t="s">
        <v>87</v>
      </c>
      <c r="E123" s="18" t="s">
        <v>88</v>
      </c>
      <c r="F123" s="18" t="s">
        <v>89</v>
      </c>
      <c r="G123" s="18" t="s">
        <v>90</v>
      </c>
      <c r="H123" s="18" t="s">
        <v>91</v>
      </c>
      <c r="I123" s="18" t="s">
        <v>92</v>
      </c>
      <c r="J123" s="18" t="s">
        <v>93</v>
      </c>
      <c r="K123" s="18" t="s">
        <v>94</v>
      </c>
      <c r="L123" s="18" t="s">
        <v>95</v>
      </c>
      <c r="M123" s="18" t="s">
        <v>96</v>
      </c>
      <c r="N123" s="18" t="s">
        <v>97</v>
      </c>
      <c r="O123" s="18" t="s">
        <v>98</v>
      </c>
      <c r="P123" s="18" t="s">
        <v>99</v>
      </c>
      <c r="Q123" s="18" t="s">
        <v>100</v>
      </c>
      <c r="R123" s="18" t="s">
        <v>101</v>
      </c>
      <c r="S123" s="18" t="s">
        <v>102</v>
      </c>
      <c r="T123" s="18" t="s">
        <v>103</v>
      </c>
      <c r="U123" s="18" t="s">
        <v>104</v>
      </c>
      <c r="V123" s="18" t="s">
        <v>105</v>
      </c>
      <c r="W123" s="18" t="s">
        <v>106</v>
      </c>
      <c r="X123" s="18" t="s">
        <v>107</v>
      </c>
      <c r="Y123" s="18" t="s">
        <v>108</v>
      </c>
      <c r="Z123" s="18" t="s">
        <v>109</v>
      </c>
      <c r="AA123" s="18" t="s">
        <v>110</v>
      </c>
    </row>
    <row r="124" spans="1:27" x14ac:dyDescent="0.25">
      <c r="A124" s="28" t="s">
        <v>40</v>
      </c>
      <c r="B124" s="28" t="s">
        <v>24</v>
      </c>
      <c r="C124" s="24">
        <v>14317.73561</v>
      </c>
      <c r="D124" s="24">
        <v>16038.031439999997</v>
      </c>
      <c r="E124" s="24">
        <v>18141.662469999999</v>
      </c>
      <c r="F124" s="24">
        <v>20467.162909999999</v>
      </c>
      <c r="G124" s="24">
        <v>22742.462510000001</v>
      </c>
      <c r="H124" s="24">
        <v>24794.135970000003</v>
      </c>
      <c r="I124" s="24">
        <v>27203.264740000002</v>
      </c>
      <c r="J124" s="24">
        <v>29404.5851</v>
      </c>
      <c r="K124" s="24">
        <v>31633.684010000001</v>
      </c>
      <c r="L124" s="24">
        <v>33722.422289999995</v>
      </c>
      <c r="M124" s="24">
        <v>35881.73631</v>
      </c>
      <c r="N124" s="24">
        <v>38229.617139999995</v>
      </c>
      <c r="O124" s="24">
        <v>40526.8076</v>
      </c>
      <c r="P124" s="24">
        <v>42201.454099999995</v>
      </c>
      <c r="Q124" s="24">
        <v>43959.248400000004</v>
      </c>
      <c r="R124" s="24">
        <v>45343.558499999999</v>
      </c>
      <c r="S124" s="24">
        <v>47243.381799999996</v>
      </c>
      <c r="T124" s="24">
        <v>48591.001700000001</v>
      </c>
      <c r="U124" s="24">
        <v>50017.108099999998</v>
      </c>
      <c r="V124" s="24">
        <v>51711.974399999999</v>
      </c>
      <c r="W124" s="24">
        <v>53139.0239</v>
      </c>
      <c r="X124" s="24">
        <v>54708.855799999998</v>
      </c>
      <c r="Y124" s="24">
        <v>56320.097300000001</v>
      </c>
      <c r="Z124" s="24">
        <v>57968.833800000008</v>
      </c>
      <c r="AA124" s="24">
        <v>59644.967100000002</v>
      </c>
    </row>
    <row r="125" spans="1:27" collapsed="1" x14ac:dyDescent="0.25">
      <c r="A125" s="28" t="s">
        <v>40</v>
      </c>
      <c r="B125" s="28" t="s">
        <v>77</v>
      </c>
      <c r="C125" s="24">
        <v>579.5</v>
      </c>
      <c r="D125" s="24">
        <v>1031.2</v>
      </c>
      <c r="E125" s="24">
        <v>1768.4</v>
      </c>
      <c r="F125" s="24">
        <v>2546.2999999999997</v>
      </c>
      <c r="G125" s="24">
        <v>3286.9</v>
      </c>
      <c r="H125" s="24">
        <v>3921.6</v>
      </c>
      <c r="I125" s="24">
        <v>4557.8000000000011</v>
      </c>
      <c r="J125" s="24">
        <v>5129.8</v>
      </c>
      <c r="K125" s="24">
        <v>5641.2</v>
      </c>
      <c r="L125" s="24">
        <v>6325.9</v>
      </c>
      <c r="M125" s="24">
        <v>7040.2999999999993</v>
      </c>
      <c r="N125" s="24">
        <v>7755.7999999999993</v>
      </c>
      <c r="O125" s="24">
        <v>8465.7000000000007</v>
      </c>
      <c r="P125" s="24">
        <v>9049.4000000000015</v>
      </c>
      <c r="Q125" s="24">
        <v>9600.4</v>
      </c>
      <c r="R125" s="24">
        <v>9649.8000000000011</v>
      </c>
      <c r="S125" s="24">
        <v>9702.8000000000011</v>
      </c>
      <c r="T125" s="24">
        <v>9740.4</v>
      </c>
      <c r="U125" s="24">
        <v>9784.1</v>
      </c>
      <c r="V125" s="24">
        <v>9817.1</v>
      </c>
      <c r="W125" s="24">
        <v>9839.6</v>
      </c>
      <c r="X125" s="24">
        <v>9854</v>
      </c>
      <c r="Y125" s="24">
        <v>9863.4000000000015</v>
      </c>
      <c r="Z125" s="24">
        <v>9870</v>
      </c>
      <c r="AA125" s="24">
        <v>9868.2999999999993</v>
      </c>
    </row>
    <row r="126" spans="1:27" collapsed="1" x14ac:dyDescent="0.25">
      <c r="A126" s="28" t="s">
        <v>40</v>
      </c>
      <c r="B126" s="28" t="s">
        <v>78</v>
      </c>
      <c r="C126" s="24">
        <v>579.5</v>
      </c>
      <c r="D126" s="24">
        <v>1031.2</v>
      </c>
      <c r="E126" s="24">
        <v>1768.4</v>
      </c>
      <c r="F126" s="24">
        <v>2546.2999999999997</v>
      </c>
      <c r="G126" s="24">
        <v>3286.9</v>
      </c>
      <c r="H126" s="24">
        <v>3921.6</v>
      </c>
      <c r="I126" s="24">
        <v>4557.8000000000011</v>
      </c>
      <c r="J126" s="24">
        <v>5129.8</v>
      </c>
      <c r="K126" s="24">
        <v>5641.2</v>
      </c>
      <c r="L126" s="24">
        <v>6325.9</v>
      </c>
      <c r="M126" s="24">
        <v>7040.2999999999993</v>
      </c>
      <c r="N126" s="24">
        <v>7755.7999999999993</v>
      </c>
      <c r="O126" s="24">
        <v>8465.7000000000007</v>
      </c>
      <c r="P126" s="24">
        <v>9049.4000000000015</v>
      </c>
      <c r="Q126" s="24">
        <v>9600.4</v>
      </c>
      <c r="R126" s="24">
        <v>9649.8000000000011</v>
      </c>
      <c r="S126" s="24">
        <v>9702.8000000000011</v>
      </c>
      <c r="T126" s="24">
        <v>9740.4</v>
      </c>
      <c r="U126" s="24">
        <v>9784.1</v>
      </c>
      <c r="V126" s="24">
        <v>9817.1</v>
      </c>
      <c r="W126" s="24">
        <v>9839.6</v>
      </c>
      <c r="X126" s="24">
        <v>9854</v>
      </c>
      <c r="Y126" s="24">
        <v>9863.4000000000015</v>
      </c>
      <c r="Z126" s="24">
        <v>9870</v>
      </c>
      <c r="AA126" s="24">
        <v>9868.2999999999993</v>
      </c>
    </row>
    <row r="128" spans="1:27" x14ac:dyDescent="0.25">
      <c r="A128" s="18" t="s">
        <v>129</v>
      </c>
      <c r="B128" s="18" t="s">
        <v>130</v>
      </c>
      <c r="C128" s="18" t="s">
        <v>79</v>
      </c>
      <c r="D128" s="18" t="s">
        <v>87</v>
      </c>
      <c r="E128" s="18" t="s">
        <v>88</v>
      </c>
      <c r="F128" s="18" t="s">
        <v>89</v>
      </c>
      <c r="G128" s="18" t="s">
        <v>90</v>
      </c>
      <c r="H128" s="18" t="s">
        <v>91</v>
      </c>
      <c r="I128" s="18" t="s">
        <v>92</v>
      </c>
      <c r="J128" s="18" t="s">
        <v>93</v>
      </c>
      <c r="K128" s="18" t="s">
        <v>94</v>
      </c>
      <c r="L128" s="18" t="s">
        <v>95</v>
      </c>
      <c r="M128" s="18" t="s">
        <v>96</v>
      </c>
      <c r="N128" s="18" t="s">
        <v>97</v>
      </c>
      <c r="O128" s="18" t="s">
        <v>98</v>
      </c>
      <c r="P128" s="18" t="s">
        <v>99</v>
      </c>
      <c r="Q128" s="18" t="s">
        <v>100</v>
      </c>
      <c r="R128" s="18" t="s">
        <v>101</v>
      </c>
      <c r="S128" s="18" t="s">
        <v>102</v>
      </c>
      <c r="T128" s="18" t="s">
        <v>103</v>
      </c>
      <c r="U128" s="18" t="s">
        <v>104</v>
      </c>
      <c r="V128" s="18" t="s">
        <v>105</v>
      </c>
      <c r="W128" s="18" t="s">
        <v>106</v>
      </c>
      <c r="X128" s="18" t="s">
        <v>107</v>
      </c>
      <c r="Y128" s="18" t="s">
        <v>108</v>
      </c>
      <c r="Z128" s="18" t="s">
        <v>109</v>
      </c>
      <c r="AA128" s="18" t="s">
        <v>110</v>
      </c>
    </row>
    <row r="129" spans="1:27" x14ac:dyDescent="0.25">
      <c r="A129" s="28" t="s">
        <v>131</v>
      </c>
      <c r="B129" s="28" t="s">
        <v>24</v>
      </c>
      <c r="C129" s="24">
        <v>4241.3828999999996</v>
      </c>
      <c r="D129" s="24">
        <v>4711.3317999999999</v>
      </c>
      <c r="E129" s="24">
        <v>5343.9404999999997</v>
      </c>
      <c r="F129" s="24">
        <v>6062.9209000000001</v>
      </c>
      <c r="G129" s="24">
        <v>6807.4859999999999</v>
      </c>
      <c r="H129" s="24">
        <v>7463.9369999999999</v>
      </c>
      <c r="I129" s="24">
        <v>8257.1660000000011</v>
      </c>
      <c r="J129" s="24">
        <v>9003.6689999999999</v>
      </c>
      <c r="K129" s="24">
        <v>9768.9279999999999</v>
      </c>
      <c r="L129" s="24">
        <v>10504.797999999999</v>
      </c>
      <c r="M129" s="24">
        <v>11253.555</v>
      </c>
      <c r="N129" s="24">
        <v>12077.626</v>
      </c>
      <c r="O129" s="24">
        <v>12885.686</v>
      </c>
      <c r="P129" s="24">
        <v>13472.848</v>
      </c>
      <c r="Q129" s="24">
        <v>14095.522999999999</v>
      </c>
      <c r="R129" s="24">
        <v>14591.816000000001</v>
      </c>
      <c r="S129" s="24">
        <v>15270.205</v>
      </c>
      <c r="T129" s="24">
        <v>15752.271999999999</v>
      </c>
      <c r="U129" s="24">
        <v>16264.251</v>
      </c>
      <c r="V129" s="24">
        <v>16864</v>
      </c>
      <c r="W129" s="24">
        <v>17367.351999999999</v>
      </c>
      <c r="X129" s="24">
        <v>17918.075000000001</v>
      </c>
      <c r="Y129" s="24">
        <v>18480.286</v>
      </c>
      <c r="Z129" s="24">
        <v>19049.069</v>
      </c>
      <c r="AA129" s="24">
        <v>19615.707000000002</v>
      </c>
    </row>
    <row r="130" spans="1:27" x14ac:dyDescent="0.25">
      <c r="A130" s="28" t="s">
        <v>131</v>
      </c>
      <c r="B130" s="28" t="s">
        <v>77</v>
      </c>
      <c r="C130" s="24">
        <v>203.5</v>
      </c>
      <c r="D130" s="24">
        <v>385.90000000000003</v>
      </c>
      <c r="E130" s="24">
        <v>585</v>
      </c>
      <c r="F130" s="24">
        <v>808.6</v>
      </c>
      <c r="G130" s="24">
        <v>1038.8</v>
      </c>
      <c r="H130" s="24">
        <v>1231.3000000000002</v>
      </c>
      <c r="I130" s="24">
        <v>1430.2000000000003</v>
      </c>
      <c r="J130" s="24">
        <v>1617.7000000000003</v>
      </c>
      <c r="K130" s="24">
        <v>1786.0000000000002</v>
      </c>
      <c r="L130" s="24">
        <v>2016.8000000000002</v>
      </c>
      <c r="M130" s="24">
        <v>2252.5</v>
      </c>
      <c r="N130" s="24">
        <v>2492.1999999999998</v>
      </c>
      <c r="O130" s="24">
        <v>2729.7000000000003</v>
      </c>
      <c r="P130" s="24">
        <v>2928.2000000000003</v>
      </c>
      <c r="Q130" s="24">
        <v>3115.2</v>
      </c>
      <c r="R130" s="24">
        <v>3140.2000000000003</v>
      </c>
      <c r="S130" s="24">
        <v>3166.7000000000003</v>
      </c>
      <c r="T130" s="24">
        <v>3186.2999999999997</v>
      </c>
      <c r="U130" s="24">
        <v>3208.5</v>
      </c>
      <c r="V130" s="24">
        <v>3226.3</v>
      </c>
      <c r="W130" s="24">
        <v>3239.8</v>
      </c>
      <c r="X130" s="24">
        <v>3250</v>
      </c>
      <c r="Y130" s="24">
        <v>3257.1000000000004</v>
      </c>
      <c r="Z130" s="24">
        <v>3262.3999999999996</v>
      </c>
      <c r="AA130" s="24">
        <v>3263.8</v>
      </c>
    </row>
    <row r="131" spans="1:27" x14ac:dyDescent="0.25">
      <c r="A131" s="28" t="s">
        <v>131</v>
      </c>
      <c r="B131" s="28" t="s">
        <v>78</v>
      </c>
      <c r="C131" s="24">
        <v>203.5</v>
      </c>
      <c r="D131" s="24">
        <v>385.90000000000003</v>
      </c>
      <c r="E131" s="24">
        <v>585</v>
      </c>
      <c r="F131" s="24">
        <v>808.6</v>
      </c>
      <c r="G131" s="24">
        <v>1038.8</v>
      </c>
      <c r="H131" s="24">
        <v>1231.3000000000002</v>
      </c>
      <c r="I131" s="24">
        <v>1430.2000000000003</v>
      </c>
      <c r="J131" s="24">
        <v>1617.7000000000003</v>
      </c>
      <c r="K131" s="24">
        <v>1786.0000000000002</v>
      </c>
      <c r="L131" s="24">
        <v>2016.8000000000002</v>
      </c>
      <c r="M131" s="24">
        <v>2252.5</v>
      </c>
      <c r="N131" s="24">
        <v>2492.1999999999998</v>
      </c>
      <c r="O131" s="24">
        <v>2729.7000000000003</v>
      </c>
      <c r="P131" s="24">
        <v>2928.2000000000003</v>
      </c>
      <c r="Q131" s="24">
        <v>3115.2</v>
      </c>
      <c r="R131" s="24">
        <v>3140.2000000000003</v>
      </c>
      <c r="S131" s="24">
        <v>3166.7000000000003</v>
      </c>
      <c r="T131" s="24">
        <v>3186.2999999999997</v>
      </c>
      <c r="U131" s="24">
        <v>3208.5</v>
      </c>
      <c r="V131" s="24">
        <v>3226.3</v>
      </c>
      <c r="W131" s="24">
        <v>3239.8</v>
      </c>
      <c r="X131" s="24">
        <v>3250</v>
      </c>
      <c r="Y131" s="24">
        <v>3257.1000000000004</v>
      </c>
      <c r="Z131" s="24">
        <v>3262.3999999999996</v>
      </c>
      <c r="AA131" s="24">
        <v>3263.8</v>
      </c>
    </row>
    <row r="133" spans="1:27" x14ac:dyDescent="0.25">
      <c r="A133" s="18" t="s">
        <v>129</v>
      </c>
      <c r="B133" s="18" t="s">
        <v>130</v>
      </c>
      <c r="C133" s="18" t="s">
        <v>79</v>
      </c>
      <c r="D133" s="18" t="s">
        <v>87</v>
      </c>
      <c r="E133" s="18" t="s">
        <v>88</v>
      </c>
      <c r="F133" s="18" t="s">
        <v>89</v>
      </c>
      <c r="G133" s="18" t="s">
        <v>90</v>
      </c>
      <c r="H133" s="18" t="s">
        <v>91</v>
      </c>
      <c r="I133" s="18" t="s">
        <v>92</v>
      </c>
      <c r="J133" s="18" t="s">
        <v>93</v>
      </c>
      <c r="K133" s="18" t="s">
        <v>94</v>
      </c>
      <c r="L133" s="18" t="s">
        <v>95</v>
      </c>
      <c r="M133" s="18" t="s">
        <v>96</v>
      </c>
      <c r="N133" s="18" t="s">
        <v>97</v>
      </c>
      <c r="O133" s="18" t="s">
        <v>98</v>
      </c>
      <c r="P133" s="18" t="s">
        <v>99</v>
      </c>
      <c r="Q133" s="18" t="s">
        <v>100</v>
      </c>
      <c r="R133" s="18" t="s">
        <v>101</v>
      </c>
      <c r="S133" s="18" t="s">
        <v>102</v>
      </c>
      <c r="T133" s="18" t="s">
        <v>103</v>
      </c>
      <c r="U133" s="18" t="s">
        <v>104</v>
      </c>
      <c r="V133" s="18" t="s">
        <v>105</v>
      </c>
      <c r="W133" s="18" t="s">
        <v>106</v>
      </c>
      <c r="X133" s="18" t="s">
        <v>107</v>
      </c>
      <c r="Y133" s="18" t="s">
        <v>108</v>
      </c>
      <c r="Z133" s="18" t="s">
        <v>109</v>
      </c>
      <c r="AA133" s="18" t="s">
        <v>110</v>
      </c>
    </row>
    <row r="134" spans="1:27" x14ac:dyDescent="0.25">
      <c r="A134" s="28" t="s">
        <v>132</v>
      </c>
      <c r="B134" s="28" t="s">
        <v>24</v>
      </c>
      <c r="C134" s="24">
        <v>4265.7440999999999</v>
      </c>
      <c r="D134" s="24">
        <v>4680.9515000000001</v>
      </c>
      <c r="E134" s="24">
        <v>5183.1304</v>
      </c>
      <c r="F134" s="24">
        <v>5787.5575000000008</v>
      </c>
      <c r="G134" s="24">
        <v>6389.4727000000003</v>
      </c>
      <c r="H134" s="24">
        <v>6895.2299000000003</v>
      </c>
      <c r="I134" s="24">
        <v>7516.7695000000003</v>
      </c>
      <c r="J134" s="24">
        <v>8113.2690000000002</v>
      </c>
      <c r="K134" s="24">
        <v>8718.3389999999999</v>
      </c>
      <c r="L134" s="24">
        <v>9285.1579999999994</v>
      </c>
      <c r="M134" s="24">
        <v>9878.2019999999993</v>
      </c>
      <c r="N134" s="24">
        <v>10523.745999999999</v>
      </c>
      <c r="O134" s="24">
        <v>11158.632</v>
      </c>
      <c r="P134" s="24">
        <v>11620.781999999999</v>
      </c>
      <c r="Q134" s="24">
        <v>12106.796</v>
      </c>
      <c r="R134" s="24">
        <v>12479.321</v>
      </c>
      <c r="S134" s="24">
        <v>13012.870999999999</v>
      </c>
      <c r="T134" s="24">
        <v>13376.088</v>
      </c>
      <c r="U134" s="24">
        <v>13757.387999999999</v>
      </c>
      <c r="V134" s="24">
        <v>14223.626</v>
      </c>
      <c r="W134" s="24">
        <v>14602.673999999999</v>
      </c>
      <c r="X134" s="24">
        <v>15026.619000000001</v>
      </c>
      <c r="Y134" s="24">
        <v>15462.798999999999</v>
      </c>
      <c r="Z134" s="24">
        <v>15914.648000000001</v>
      </c>
      <c r="AA134" s="24">
        <v>16374.32</v>
      </c>
    </row>
    <row r="135" spans="1:27" x14ac:dyDescent="0.25">
      <c r="A135" s="28" t="s">
        <v>132</v>
      </c>
      <c r="B135" s="28" t="s">
        <v>77</v>
      </c>
      <c r="C135" s="24">
        <v>113.00000000000001</v>
      </c>
      <c r="D135" s="24">
        <v>269.20000000000005</v>
      </c>
      <c r="E135" s="24">
        <v>441.49999999999994</v>
      </c>
      <c r="F135" s="24">
        <v>636.29999999999995</v>
      </c>
      <c r="G135" s="24">
        <v>828.89999999999986</v>
      </c>
      <c r="H135" s="24">
        <v>979.8</v>
      </c>
      <c r="I135" s="24">
        <v>1137.4000000000001</v>
      </c>
      <c r="J135" s="24">
        <v>1294.8</v>
      </c>
      <c r="K135" s="24">
        <v>1435.3999999999999</v>
      </c>
      <c r="L135" s="24">
        <v>1617.8999999999999</v>
      </c>
      <c r="M135" s="24">
        <v>1809.9</v>
      </c>
      <c r="N135" s="24">
        <v>1999.5</v>
      </c>
      <c r="O135" s="24">
        <v>2187.6</v>
      </c>
      <c r="P135" s="24">
        <v>2339.4000000000005</v>
      </c>
      <c r="Q135" s="24">
        <v>2485.6999999999998</v>
      </c>
      <c r="R135" s="24">
        <v>2493.2999999999997</v>
      </c>
      <c r="S135" s="24">
        <v>2502.5000000000005</v>
      </c>
      <c r="T135" s="24">
        <v>2508.4999999999995</v>
      </c>
      <c r="U135" s="24">
        <v>2516.1999999999998</v>
      </c>
      <c r="V135" s="24">
        <v>2522.2999999999997</v>
      </c>
      <c r="W135" s="24">
        <v>2525.2999999999997</v>
      </c>
      <c r="X135" s="24">
        <v>2527.4999999999995</v>
      </c>
      <c r="Y135" s="24">
        <v>2529.3000000000002</v>
      </c>
      <c r="Z135" s="24">
        <v>2532.0999999999995</v>
      </c>
      <c r="AA135" s="24">
        <v>2532.5</v>
      </c>
    </row>
    <row r="136" spans="1:27" x14ac:dyDescent="0.25">
      <c r="A136" s="28" t="s">
        <v>132</v>
      </c>
      <c r="B136" s="28" t="s">
        <v>78</v>
      </c>
      <c r="C136" s="24">
        <v>113.00000000000001</v>
      </c>
      <c r="D136" s="24">
        <v>269.20000000000005</v>
      </c>
      <c r="E136" s="24">
        <v>441.49999999999994</v>
      </c>
      <c r="F136" s="24">
        <v>636.29999999999995</v>
      </c>
      <c r="G136" s="24">
        <v>828.89999999999986</v>
      </c>
      <c r="H136" s="24">
        <v>979.8</v>
      </c>
      <c r="I136" s="24">
        <v>1137.4000000000001</v>
      </c>
      <c r="J136" s="24">
        <v>1294.8</v>
      </c>
      <c r="K136" s="24">
        <v>1435.3999999999999</v>
      </c>
      <c r="L136" s="24">
        <v>1617.8999999999999</v>
      </c>
      <c r="M136" s="24">
        <v>1809.9</v>
      </c>
      <c r="N136" s="24">
        <v>1999.5</v>
      </c>
      <c r="O136" s="24">
        <v>2187.6</v>
      </c>
      <c r="P136" s="24">
        <v>2339.4000000000005</v>
      </c>
      <c r="Q136" s="24">
        <v>2485.6999999999998</v>
      </c>
      <c r="R136" s="24">
        <v>2493.2999999999997</v>
      </c>
      <c r="S136" s="24">
        <v>2502.5000000000005</v>
      </c>
      <c r="T136" s="24">
        <v>2508.4999999999995</v>
      </c>
      <c r="U136" s="24">
        <v>2516.1999999999998</v>
      </c>
      <c r="V136" s="24">
        <v>2522.2999999999997</v>
      </c>
      <c r="W136" s="24">
        <v>2525.2999999999997</v>
      </c>
      <c r="X136" s="24">
        <v>2527.4999999999995</v>
      </c>
      <c r="Y136" s="24">
        <v>2529.3000000000002</v>
      </c>
      <c r="Z136" s="24">
        <v>2532.0999999999995</v>
      </c>
      <c r="AA136" s="24">
        <v>2532.5</v>
      </c>
    </row>
    <row r="138" spans="1:27" x14ac:dyDescent="0.25">
      <c r="A138" s="18" t="s">
        <v>129</v>
      </c>
      <c r="B138" s="18" t="s">
        <v>130</v>
      </c>
      <c r="C138" s="18" t="s">
        <v>79</v>
      </c>
      <c r="D138" s="18" t="s">
        <v>87</v>
      </c>
      <c r="E138" s="18" t="s">
        <v>88</v>
      </c>
      <c r="F138" s="18" t="s">
        <v>89</v>
      </c>
      <c r="G138" s="18" t="s">
        <v>90</v>
      </c>
      <c r="H138" s="18" t="s">
        <v>91</v>
      </c>
      <c r="I138" s="18" t="s">
        <v>92</v>
      </c>
      <c r="J138" s="18" t="s">
        <v>93</v>
      </c>
      <c r="K138" s="18" t="s">
        <v>94</v>
      </c>
      <c r="L138" s="18" t="s">
        <v>95</v>
      </c>
      <c r="M138" s="18" t="s">
        <v>96</v>
      </c>
      <c r="N138" s="18" t="s">
        <v>97</v>
      </c>
      <c r="O138" s="18" t="s">
        <v>98</v>
      </c>
      <c r="P138" s="18" t="s">
        <v>99</v>
      </c>
      <c r="Q138" s="18" t="s">
        <v>100</v>
      </c>
      <c r="R138" s="18" t="s">
        <v>101</v>
      </c>
      <c r="S138" s="18" t="s">
        <v>102</v>
      </c>
      <c r="T138" s="18" t="s">
        <v>103</v>
      </c>
      <c r="U138" s="18" t="s">
        <v>104</v>
      </c>
      <c r="V138" s="18" t="s">
        <v>105</v>
      </c>
      <c r="W138" s="18" t="s">
        <v>106</v>
      </c>
      <c r="X138" s="18" t="s">
        <v>107</v>
      </c>
      <c r="Y138" s="18" t="s">
        <v>108</v>
      </c>
      <c r="Z138" s="18" t="s">
        <v>109</v>
      </c>
      <c r="AA138" s="18" t="s">
        <v>110</v>
      </c>
    </row>
    <row r="139" spans="1:27" x14ac:dyDescent="0.25">
      <c r="A139" s="28" t="s">
        <v>133</v>
      </c>
      <c r="B139" s="28" t="s">
        <v>24</v>
      </c>
      <c r="C139" s="24">
        <v>3672.0126</v>
      </c>
      <c r="D139" s="24">
        <v>4323.9168</v>
      </c>
      <c r="E139" s="24">
        <v>5053.7690999999995</v>
      </c>
      <c r="F139" s="24">
        <v>5790.9587000000001</v>
      </c>
      <c r="G139" s="24">
        <v>6520.7272000000003</v>
      </c>
      <c r="H139" s="24">
        <v>7238.1149999999998</v>
      </c>
      <c r="I139" s="24">
        <v>8018.1380000000008</v>
      </c>
      <c r="J139" s="24">
        <v>8676.4750000000004</v>
      </c>
      <c r="K139" s="24">
        <v>9331.2350000000006</v>
      </c>
      <c r="L139" s="24">
        <v>9932.0550000000003</v>
      </c>
      <c r="M139" s="24">
        <v>10554.234999999999</v>
      </c>
      <c r="N139" s="24">
        <v>11213.853999999999</v>
      </c>
      <c r="O139" s="24">
        <v>11851.77</v>
      </c>
      <c r="P139" s="24">
        <v>12333.99</v>
      </c>
      <c r="Q139" s="24">
        <v>12826.342000000001</v>
      </c>
      <c r="R139" s="24">
        <v>13223.295</v>
      </c>
      <c r="S139" s="24">
        <v>13731.873</v>
      </c>
      <c r="T139" s="24">
        <v>14116.363000000001</v>
      </c>
      <c r="U139" s="24">
        <v>14523.554</v>
      </c>
      <c r="V139" s="24">
        <v>14994.725</v>
      </c>
      <c r="W139" s="24">
        <v>15411.982</v>
      </c>
      <c r="X139" s="24">
        <v>15862.206</v>
      </c>
      <c r="Y139" s="24">
        <v>16328.118</v>
      </c>
      <c r="Z139" s="24">
        <v>16804.286</v>
      </c>
      <c r="AA139" s="24">
        <v>17301.059000000001</v>
      </c>
    </row>
    <row r="140" spans="1:27" x14ac:dyDescent="0.25">
      <c r="A140" s="28" t="s">
        <v>133</v>
      </c>
      <c r="B140" s="28" t="s">
        <v>77</v>
      </c>
      <c r="C140" s="24">
        <v>127.89999999999999</v>
      </c>
      <c r="D140" s="24">
        <v>169.89999999999998</v>
      </c>
      <c r="E140" s="24">
        <v>458.59999999999997</v>
      </c>
      <c r="F140" s="24">
        <v>733.5</v>
      </c>
      <c r="G140" s="24">
        <v>991.5</v>
      </c>
      <c r="H140" s="24">
        <v>1234.7</v>
      </c>
      <c r="I140" s="24">
        <v>1463.3000000000002</v>
      </c>
      <c r="J140" s="24">
        <v>1639.3</v>
      </c>
      <c r="K140" s="24">
        <v>1795.4999999999998</v>
      </c>
      <c r="L140" s="24">
        <v>2004.5</v>
      </c>
      <c r="M140" s="24">
        <v>2224</v>
      </c>
      <c r="N140" s="24">
        <v>2443.1</v>
      </c>
      <c r="O140" s="24">
        <v>2661.2</v>
      </c>
      <c r="P140" s="24">
        <v>2848.7</v>
      </c>
      <c r="Q140" s="24">
        <v>3022.4000000000005</v>
      </c>
      <c r="R140" s="24">
        <v>3038.1000000000004</v>
      </c>
      <c r="S140" s="24">
        <v>3053.6</v>
      </c>
      <c r="T140" s="24">
        <v>3065.3999999999996</v>
      </c>
      <c r="U140" s="24">
        <v>3078.7</v>
      </c>
      <c r="V140" s="24">
        <v>3087.8999999999996</v>
      </c>
      <c r="W140" s="24">
        <v>3094.9999999999995</v>
      </c>
      <c r="X140" s="24">
        <v>3098.7</v>
      </c>
      <c r="Y140" s="24">
        <v>3101.4</v>
      </c>
      <c r="Z140" s="24">
        <v>3102.2999999999993</v>
      </c>
      <c r="AA140" s="24">
        <v>3102.2000000000007</v>
      </c>
    </row>
    <row r="141" spans="1:27" x14ac:dyDescent="0.25">
      <c r="A141" s="28" t="s">
        <v>133</v>
      </c>
      <c r="B141" s="28" t="s">
        <v>78</v>
      </c>
      <c r="C141" s="24">
        <v>127.89999999999999</v>
      </c>
      <c r="D141" s="24">
        <v>169.89999999999998</v>
      </c>
      <c r="E141" s="24">
        <v>458.59999999999997</v>
      </c>
      <c r="F141" s="24">
        <v>733.5</v>
      </c>
      <c r="G141" s="24">
        <v>991.5</v>
      </c>
      <c r="H141" s="24">
        <v>1234.7</v>
      </c>
      <c r="I141" s="24">
        <v>1463.3000000000002</v>
      </c>
      <c r="J141" s="24">
        <v>1639.3</v>
      </c>
      <c r="K141" s="24">
        <v>1795.4999999999998</v>
      </c>
      <c r="L141" s="24">
        <v>2004.5</v>
      </c>
      <c r="M141" s="24">
        <v>2224</v>
      </c>
      <c r="N141" s="24">
        <v>2443.1</v>
      </c>
      <c r="O141" s="24">
        <v>2661.2</v>
      </c>
      <c r="P141" s="24">
        <v>2848.7</v>
      </c>
      <c r="Q141" s="24">
        <v>3022.4000000000005</v>
      </c>
      <c r="R141" s="24">
        <v>3038.1000000000004</v>
      </c>
      <c r="S141" s="24">
        <v>3053.6</v>
      </c>
      <c r="T141" s="24">
        <v>3065.3999999999996</v>
      </c>
      <c r="U141" s="24">
        <v>3078.7</v>
      </c>
      <c r="V141" s="24">
        <v>3087.8999999999996</v>
      </c>
      <c r="W141" s="24">
        <v>3094.9999999999995</v>
      </c>
      <c r="X141" s="24">
        <v>3098.7</v>
      </c>
      <c r="Y141" s="24">
        <v>3101.4</v>
      </c>
      <c r="Z141" s="24">
        <v>3102.2999999999993</v>
      </c>
      <c r="AA141" s="24">
        <v>3102.2000000000007</v>
      </c>
    </row>
    <row r="143" spans="1:27" x14ac:dyDescent="0.25">
      <c r="A143" s="18" t="s">
        <v>129</v>
      </c>
      <c r="B143" s="18" t="s">
        <v>130</v>
      </c>
      <c r="C143" s="18" t="s">
        <v>79</v>
      </c>
      <c r="D143" s="18" t="s">
        <v>87</v>
      </c>
      <c r="E143" s="18" t="s">
        <v>88</v>
      </c>
      <c r="F143" s="18" t="s">
        <v>89</v>
      </c>
      <c r="G143" s="18" t="s">
        <v>90</v>
      </c>
      <c r="H143" s="18" t="s">
        <v>91</v>
      </c>
      <c r="I143" s="18" t="s">
        <v>92</v>
      </c>
      <c r="J143" s="18" t="s">
        <v>93</v>
      </c>
      <c r="K143" s="18" t="s">
        <v>94</v>
      </c>
      <c r="L143" s="18" t="s">
        <v>95</v>
      </c>
      <c r="M143" s="18" t="s">
        <v>96</v>
      </c>
      <c r="N143" s="18" t="s">
        <v>97</v>
      </c>
      <c r="O143" s="18" t="s">
        <v>98</v>
      </c>
      <c r="P143" s="18" t="s">
        <v>99</v>
      </c>
      <c r="Q143" s="18" t="s">
        <v>100</v>
      </c>
      <c r="R143" s="18" t="s">
        <v>101</v>
      </c>
      <c r="S143" s="18" t="s">
        <v>102</v>
      </c>
      <c r="T143" s="18" t="s">
        <v>103</v>
      </c>
      <c r="U143" s="18" t="s">
        <v>104</v>
      </c>
      <c r="V143" s="18" t="s">
        <v>105</v>
      </c>
      <c r="W143" s="18" t="s">
        <v>106</v>
      </c>
      <c r="X143" s="18" t="s">
        <v>107</v>
      </c>
      <c r="Y143" s="18" t="s">
        <v>108</v>
      </c>
      <c r="Z143" s="18" t="s">
        <v>109</v>
      </c>
      <c r="AA143" s="18" t="s">
        <v>110</v>
      </c>
    </row>
    <row r="144" spans="1:27" x14ac:dyDescent="0.25">
      <c r="A144" s="28" t="s">
        <v>134</v>
      </c>
      <c r="B144" s="28" t="s">
        <v>24</v>
      </c>
      <c r="C144" s="24">
        <v>1913.5206000000001</v>
      </c>
      <c r="D144" s="24">
        <v>2069.2840000000001</v>
      </c>
      <c r="E144" s="24">
        <v>2265.9701</v>
      </c>
      <c r="F144" s="24">
        <v>2481.5299999999997</v>
      </c>
      <c r="G144" s="24">
        <v>2637.3887</v>
      </c>
      <c r="H144" s="24">
        <v>2773.9860000000003</v>
      </c>
      <c r="I144" s="24">
        <v>2939.5508</v>
      </c>
      <c r="J144" s="24">
        <v>3101.8463999999999</v>
      </c>
      <c r="K144" s="24">
        <v>3268.0304000000001</v>
      </c>
      <c r="L144" s="24">
        <v>3414.8693999999996</v>
      </c>
      <c r="M144" s="24">
        <v>3571.6485000000002</v>
      </c>
      <c r="N144" s="24">
        <v>3741.8127999999997</v>
      </c>
      <c r="O144" s="24">
        <v>3908.6521000000002</v>
      </c>
      <c r="P144" s="24">
        <v>4020.1995000000002</v>
      </c>
      <c r="Q144" s="24">
        <v>4138.7556999999997</v>
      </c>
      <c r="R144" s="24">
        <v>4231.3833999999997</v>
      </c>
      <c r="S144" s="24">
        <v>4360.8050999999996</v>
      </c>
      <c r="T144" s="24">
        <v>4451.8955999999998</v>
      </c>
      <c r="U144" s="24">
        <v>4549.1459999999997</v>
      </c>
      <c r="V144" s="24">
        <v>4665.1985000000004</v>
      </c>
      <c r="W144" s="24">
        <v>4763.3251</v>
      </c>
      <c r="X144" s="24">
        <v>4872.7831999999999</v>
      </c>
      <c r="Y144" s="24">
        <v>4984.3778000000002</v>
      </c>
      <c r="Z144" s="24">
        <v>5100.9014999999999</v>
      </c>
      <c r="AA144" s="24">
        <v>5220.0136000000002</v>
      </c>
    </row>
    <row r="145" spans="1:27" x14ac:dyDescent="0.25">
      <c r="A145" s="28" t="s">
        <v>134</v>
      </c>
      <c r="B145" s="28" t="s">
        <v>77</v>
      </c>
      <c r="C145" s="24">
        <v>119.5</v>
      </c>
      <c r="D145" s="24">
        <v>178</v>
      </c>
      <c r="E145" s="24">
        <v>241.39999999999998</v>
      </c>
      <c r="F145" s="24">
        <v>310.29999999999995</v>
      </c>
      <c r="G145" s="24">
        <v>355.9</v>
      </c>
      <c r="H145" s="24">
        <v>391.7</v>
      </c>
      <c r="I145" s="24">
        <v>430.3</v>
      </c>
      <c r="J145" s="24">
        <v>470.00000000000006</v>
      </c>
      <c r="K145" s="24">
        <v>506.09999999999997</v>
      </c>
      <c r="L145" s="24">
        <v>553.70000000000005</v>
      </c>
      <c r="M145" s="24">
        <v>605.90000000000009</v>
      </c>
      <c r="N145" s="24">
        <v>657.7</v>
      </c>
      <c r="O145" s="24">
        <v>708.5</v>
      </c>
      <c r="P145" s="24">
        <v>741.00000000000011</v>
      </c>
      <c r="Q145" s="24">
        <v>772.4</v>
      </c>
      <c r="R145" s="24">
        <v>771.60000000000014</v>
      </c>
      <c r="S145" s="24">
        <v>771.4</v>
      </c>
      <c r="T145" s="24">
        <v>770.09999999999991</v>
      </c>
      <c r="U145" s="24">
        <v>769.09999999999991</v>
      </c>
      <c r="V145" s="24">
        <v>767.7</v>
      </c>
      <c r="W145" s="24">
        <v>765.6</v>
      </c>
      <c r="X145" s="24">
        <v>763.3</v>
      </c>
      <c r="Y145" s="24">
        <v>760.5</v>
      </c>
      <c r="Z145" s="24">
        <v>758</v>
      </c>
      <c r="AA145" s="24">
        <v>754.8</v>
      </c>
    </row>
    <row r="146" spans="1:27" x14ac:dyDescent="0.25">
      <c r="A146" s="28" t="s">
        <v>134</v>
      </c>
      <c r="B146" s="28" t="s">
        <v>78</v>
      </c>
      <c r="C146" s="24">
        <v>119.5</v>
      </c>
      <c r="D146" s="24">
        <v>178</v>
      </c>
      <c r="E146" s="24">
        <v>241.39999999999998</v>
      </c>
      <c r="F146" s="24">
        <v>310.29999999999995</v>
      </c>
      <c r="G146" s="24">
        <v>355.9</v>
      </c>
      <c r="H146" s="24">
        <v>391.7</v>
      </c>
      <c r="I146" s="24">
        <v>430.3</v>
      </c>
      <c r="J146" s="24">
        <v>470.00000000000006</v>
      </c>
      <c r="K146" s="24">
        <v>506.09999999999997</v>
      </c>
      <c r="L146" s="24">
        <v>553.70000000000005</v>
      </c>
      <c r="M146" s="24">
        <v>605.90000000000009</v>
      </c>
      <c r="N146" s="24">
        <v>657.7</v>
      </c>
      <c r="O146" s="24">
        <v>708.5</v>
      </c>
      <c r="P146" s="24">
        <v>741.00000000000011</v>
      </c>
      <c r="Q146" s="24">
        <v>772.4</v>
      </c>
      <c r="R146" s="24">
        <v>771.60000000000014</v>
      </c>
      <c r="S146" s="24">
        <v>771.4</v>
      </c>
      <c r="T146" s="24">
        <v>770.09999999999991</v>
      </c>
      <c r="U146" s="24">
        <v>769.09999999999991</v>
      </c>
      <c r="V146" s="24">
        <v>767.7</v>
      </c>
      <c r="W146" s="24">
        <v>765.6</v>
      </c>
      <c r="X146" s="24">
        <v>763.3</v>
      </c>
      <c r="Y146" s="24">
        <v>760.5</v>
      </c>
      <c r="Z146" s="24">
        <v>758</v>
      </c>
      <c r="AA146" s="24">
        <v>754.8</v>
      </c>
    </row>
    <row r="148" spans="1:27" x14ac:dyDescent="0.25">
      <c r="A148" s="18" t="s">
        <v>129</v>
      </c>
      <c r="B148" s="18" t="s">
        <v>130</v>
      </c>
      <c r="C148" s="18" t="s">
        <v>79</v>
      </c>
      <c r="D148" s="18" t="s">
        <v>87</v>
      </c>
      <c r="E148" s="18" t="s">
        <v>88</v>
      </c>
      <c r="F148" s="18" t="s">
        <v>89</v>
      </c>
      <c r="G148" s="18" t="s">
        <v>90</v>
      </c>
      <c r="H148" s="18" t="s">
        <v>91</v>
      </c>
      <c r="I148" s="18" t="s">
        <v>92</v>
      </c>
      <c r="J148" s="18" t="s">
        <v>93</v>
      </c>
      <c r="K148" s="18" t="s">
        <v>94</v>
      </c>
      <c r="L148" s="18" t="s">
        <v>95</v>
      </c>
      <c r="M148" s="18" t="s">
        <v>96</v>
      </c>
      <c r="N148" s="18" t="s">
        <v>97</v>
      </c>
      <c r="O148" s="18" t="s">
        <v>98</v>
      </c>
      <c r="P148" s="18" t="s">
        <v>99</v>
      </c>
      <c r="Q148" s="18" t="s">
        <v>100</v>
      </c>
      <c r="R148" s="18" t="s">
        <v>101</v>
      </c>
      <c r="S148" s="18" t="s">
        <v>102</v>
      </c>
      <c r="T148" s="18" t="s">
        <v>103</v>
      </c>
      <c r="U148" s="18" t="s">
        <v>104</v>
      </c>
      <c r="V148" s="18" t="s">
        <v>105</v>
      </c>
      <c r="W148" s="18" t="s">
        <v>106</v>
      </c>
      <c r="X148" s="18" t="s">
        <v>107</v>
      </c>
      <c r="Y148" s="18" t="s">
        <v>108</v>
      </c>
      <c r="Z148" s="18" t="s">
        <v>109</v>
      </c>
      <c r="AA148" s="18" t="s">
        <v>110</v>
      </c>
    </row>
    <row r="149" spans="1:27" x14ac:dyDescent="0.25">
      <c r="A149" s="28" t="s">
        <v>135</v>
      </c>
      <c r="B149" s="28" t="s">
        <v>24</v>
      </c>
      <c r="C149" s="24">
        <v>225.07541000000001</v>
      </c>
      <c r="D149" s="24">
        <v>252.54733999999999</v>
      </c>
      <c r="E149" s="24">
        <v>294.85237000000001</v>
      </c>
      <c r="F149" s="24">
        <v>344.19580999999999</v>
      </c>
      <c r="G149" s="24">
        <v>387.38791000000003</v>
      </c>
      <c r="H149" s="24">
        <v>422.86807000000005</v>
      </c>
      <c r="I149" s="24">
        <v>471.64044000000001</v>
      </c>
      <c r="J149" s="24">
        <v>509.32570000000004</v>
      </c>
      <c r="K149" s="24">
        <v>547.15161000000001</v>
      </c>
      <c r="L149" s="24">
        <v>585.54188999999997</v>
      </c>
      <c r="M149" s="24">
        <v>624.09581000000003</v>
      </c>
      <c r="N149" s="24">
        <v>672.57834000000003</v>
      </c>
      <c r="O149" s="24">
        <v>722.0675</v>
      </c>
      <c r="P149" s="24">
        <v>753.63460000000009</v>
      </c>
      <c r="Q149" s="24">
        <v>791.83169999999996</v>
      </c>
      <c r="R149" s="24">
        <v>817.74309999999991</v>
      </c>
      <c r="S149" s="24">
        <v>867.6277</v>
      </c>
      <c r="T149" s="24">
        <v>894.38310000000001</v>
      </c>
      <c r="U149" s="24">
        <v>922.76909999999998</v>
      </c>
      <c r="V149" s="24">
        <v>964.42489999999998</v>
      </c>
      <c r="W149" s="24">
        <v>993.69079999999997</v>
      </c>
      <c r="X149" s="24">
        <v>1029.1726000000001</v>
      </c>
      <c r="Y149" s="24">
        <v>1064.5165</v>
      </c>
      <c r="Z149" s="24">
        <v>1099.9293</v>
      </c>
      <c r="AA149" s="24">
        <v>1133.8674999999998</v>
      </c>
    </row>
    <row r="150" spans="1:27" x14ac:dyDescent="0.25">
      <c r="A150" s="28" t="s">
        <v>135</v>
      </c>
      <c r="B150" s="28" t="s">
        <v>77</v>
      </c>
      <c r="C150" s="24">
        <v>15.600000000000001</v>
      </c>
      <c r="D150" s="24">
        <v>28.200000000000003</v>
      </c>
      <c r="E150" s="24">
        <v>41.9</v>
      </c>
      <c r="F150" s="24">
        <v>57.600000000000009</v>
      </c>
      <c r="G150" s="24">
        <v>71.8</v>
      </c>
      <c r="H150" s="24">
        <v>84.1</v>
      </c>
      <c r="I150" s="24">
        <v>96.6</v>
      </c>
      <c r="J150" s="24">
        <v>108</v>
      </c>
      <c r="K150" s="24">
        <v>118.20000000000002</v>
      </c>
      <c r="L150" s="24">
        <v>133</v>
      </c>
      <c r="M150" s="24">
        <v>148.00000000000003</v>
      </c>
      <c r="N150" s="24">
        <v>163.30000000000001</v>
      </c>
      <c r="O150" s="24">
        <v>178.7</v>
      </c>
      <c r="P150" s="24">
        <v>192.1</v>
      </c>
      <c r="Q150" s="24">
        <v>204.70000000000002</v>
      </c>
      <c r="R150" s="24">
        <v>206.59999999999997</v>
      </c>
      <c r="S150" s="24">
        <v>208.60000000000002</v>
      </c>
      <c r="T150" s="24">
        <v>210.1</v>
      </c>
      <c r="U150" s="24">
        <v>211.60000000000002</v>
      </c>
      <c r="V150" s="24">
        <v>212.90000000000003</v>
      </c>
      <c r="W150" s="24">
        <v>213.89999999999998</v>
      </c>
      <c r="X150" s="24">
        <v>214.5</v>
      </c>
      <c r="Y150" s="24">
        <v>215.10000000000002</v>
      </c>
      <c r="Z150" s="24">
        <v>215.2</v>
      </c>
      <c r="AA150" s="24">
        <v>215</v>
      </c>
    </row>
    <row r="151" spans="1:27" x14ac:dyDescent="0.25">
      <c r="A151" s="28" t="s">
        <v>135</v>
      </c>
      <c r="B151" s="28" t="s">
        <v>78</v>
      </c>
      <c r="C151" s="24">
        <v>15.600000000000001</v>
      </c>
      <c r="D151" s="24">
        <v>28.200000000000003</v>
      </c>
      <c r="E151" s="24">
        <v>41.9</v>
      </c>
      <c r="F151" s="24">
        <v>57.600000000000009</v>
      </c>
      <c r="G151" s="24">
        <v>71.8</v>
      </c>
      <c r="H151" s="24">
        <v>84.1</v>
      </c>
      <c r="I151" s="24">
        <v>96.6</v>
      </c>
      <c r="J151" s="24">
        <v>108</v>
      </c>
      <c r="K151" s="24">
        <v>118.20000000000002</v>
      </c>
      <c r="L151" s="24">
        <v>133</v>
      </c>
      <c r="M151" s="24">
        <v>148.00000000000003</v>
      </c>
      <c r="N151" s="24">
        <v>163.30000000000001</v>
      </c>
      <c r="O151" s="24">
        <v>178.7</v>
      </c>
      <c r="P151" s="24">
        <v>192.1</v>
      </c>
      <c r="Q151" s="24">
        <v>204.70000000000002</v>
      </c>
      <c r="R151" s="24">
        <v>206.59999999999997</v>
      </c>
      <c r="S151" s="24">
        <v>208.60000000000002</v>
      </c>
      <c r="T151" s="24">
        <v>210.1</v>
      </c>
      <c r="U151" s="24">
        <v>211.60000000000002</v>
      </c>
      <c r="V151" s="24">
        <v>212.90000000000003</v>
      </c>
      <c r="W151" s="24">
        <v>213.89999999999998</v>
      </c>
      <c r="X151" s="24">
        <v>214.5</v>
      </c>
      <c r="Y151" s="24">
        <v>215.10000000000002</v>
      </c>
      <c r="Z151" s="24">
        <v>215.2</v>
      </c>
      <c r="AA151" s="24">
        <v>215</v>
      </c>
    </row>
  </sheetData>
  <sheetProtection algorithmName="SHA-512" hashValue="O8g2xubj9cCLD9yFlxSvWSe8VliSid+1RYH7DM+7/qqCTCTSaH6bj3Q5tZsJ1nMI3C/7Ht8+lMEydhGfOXbs2Q==" saltValue="uQ6n7/ciaN87xOXqM9lt3A==" spinCount="100000" sheet="1" objects="1" scenarios="1"/>
  <mergeCells count="6">
    <mergeCell ref="A17:B17"/>
    <mergeCell ref="A31:B31"/>
    <mergeCell ref="A45:B45"/>
    <mergeCell ref="A59:B59"/>
    <mergeCell ref="A73:B73"/>
    <mergeCell ref="A87:B8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720D93C7FF8B49802AE22B2B090644" ma:contentTypeVersion="1" ma:contentTypeDescription="Create a new document." ma:contentTypeScope="" ma:versionID="58baa46aa51e54efcb88e86e45889850">
  <xsd:schema xmlns:xsd="http://www.w3.org/2001/XMLSchema" xmlns:xs="http://www.w3.org/2001/XMLSchema" xmlns:p="http://schemas.microsoft.com/office/2006/metadata/properties" xmlns:ns1="http://schemas.microsoft.com/sharepoint/v3" xmlns:ns2="b82ac699-7e94-47da-a6ed-b75b380e0bd7" xmlns:ns3="f0e6702e-4574-4095-a9ea-76c0d1a77643" targetNamespace="http://schemas.microsoft.com/office/2006/metadata/properties" ma:root="true" ma:fieldsID="90e32c2224926579f0c2cd6121ed01c2" ns1:_="" ns2:_="" ns3:_="">
    <xsd:import namespace="http://schemas.microsoft.com/sharepoint/v3"/>
    <xsd:import namespace="b82ac699-7e94-47da-a6ed-b75b380e0bd7"/>
    <xsd:import namespace="f0e6702e-4574-4095-a9ea-76c0d1a77643"/>
    <xsd:element name="properties">
      <xsd:complexType>
        <xsd:sequence>
          <xsd:element name="documentManagement">
            <xsd:complexType>
              <xsd:all>
                <xsd:element ref="ns2:e968f008490c466f90bc6889d751dcbb" minOccurs="0"/>
                <xsd:element ref="ns3:TaxCatchAll" minOccurs="0"/>
                <xsd:element ref="ns3:TaxCatchAllLabel" minOccurs="0"/>
                <xsd:element ref="ns2:d8b594fe0c2f491d889a1f5ed566becb" minOccurs="0"/>
                <xsd:element ref="ns2:naa700741d9d42d5b10b9434dce76e75" minOccurs="0"/>
                <xsd:element ref="ns2:p46ce59d80f543ed9fd6391417169c9e"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2ac699-7e94-47da-a6ed-b75b380e0bd7" elementFormDefault="qualified">
    <xsd:import namespace="http://schemas.microsoft.com/office/2006/documentManagement/types"/>
    <xsd:import namespace="http://schemas.microsoft.com/office/infopath/2007/PartnerControls"/>
    <xsd:element name="e968f008490c466f90bc6889d751dcbb" ma:index="8" nillable="true" ma:taxonomy="true" ma:internalName="e968f008490c466f90bc6889d751dcbb" ma:taxonomyFieldName="DocumentCategory" ma:displayName="Category" ma:default="" ma:fieldId="{e968f008-490c-466f-90bc-6889d751dcbb}" ma:sspId="2708887b-f5f3-4706-8e6b-b6ea70c0c9b2" ma:termSetId="69490f1e-aa01-42c5-984b-d59b583e6da5" ma:anchorId="00000000-0000-0000-0000-000000000000" ma:open="false" ma:isKeyword="false">
      <xsd:complexType>
        <xsd:sequence>
          <xsd:element ref="pc:Terms" minOccurs="0" maxOccurs="1"/>
        </xsd:sequence>
      </xsd:complexType>
    </xsd:element>
    <xsd:element name="d8b594fe0c2f491d889a1f5ed566becb" ma:index="12" nillable="true" ma:taxonomy="true" ma:internalName="d8b594fe0c2f491d889a1f5ed566becb" ma:taxonomyFieldName="DocumentRegion" ma:displayName="Region" ma:default="" ma:fieldId="{d8b594fe-0c2f-491d-889a-1f5ed566becb}" ma:sspId="2708887b-f5f3-4706-8e6b-b6ea70c0c9b2" ma:termSetId="2df1f996-0113-4cf7-a169-9078e2c2f3d3" ma:anchorId="00000000-0000-0000-0000-000000000000" ma:open="false" ma:isKeyword="false">
      <xsd:complexType>
        <xsd:sequence>
          <xsd:element ref="pc:Terms" minOccurs="0" maxOccurs="1"/>
        </xsd:sequence>
      </xsd:complexType>
    </xsd:element>
    <xsd:element name="naa700741d9d42d5b10b9434dce76e75" ma:index="14" nillable="true" ma:taxonomy="true" ma:internalName="naa700741d9d42d5b10b9434dce76e75" ma:taxonomyFieldName="DocumentTopic" ma:displayName="Topic" ma:default="" ma:fieldId="{7aa70074-1d9d-42d5-b10b-9434dce76e75}" ma:sspId="2708887b-f5f3-4706-8e6b-b6ea70c0c9b2" ma:termSetId="3e039326-be3a-4be3-8b72-0951cd8155c7" ma:anchorId="00000000-0000-0000-0000-000000000000" ma:open="false" ma:isKeyword="false">
      <xsd:complexType>
        <xsd:sequence>
          <xsd:element ref="pc:Terms" minOccurs="0" maxOccurs="1"/>
        </xsd:sequence>
      </xsd:complexType>
    </xsd:element>
    <xsd:element name="p46ce59d80f543ed9fd6391417169c9e" ma:index="16" nillable="true" ma:taxonomy="true" ma:internalName="p46ce59d80f543ed9fd6391417169c9e" ma:taxonomyFieldName="DocumentSubTopic" ma:displayName="Sub Topic" ma:default="" ma:fieldId="{946ce59d-80f5-43ed-9fd6-391417169c9e}" ma:sspId="2708887b-f5f3-4706-8e6b-b6ea70c0c9b2" ma:termSetId="bba4c48a-ec13-4a7a-b3e4-bd04438276c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e6702e-4574-4095-a9ea-76c0d1a77643"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932b2525-0d26-4107-bde1-971f8ba7f2d0}" ma:internalName="TaxCatchAll" ma:showField="CatchAllData" ma:web="f0e6702e-4574-4095-a9ea-76c0d1a7764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32b2525-0d26-4107-bde1-971f8ba7f2d0}" ma:internalName="TaxCatchAllLabel" ma:readOnly="true" ma:showField="CatchAllDataLabel" ma:web="f0e6702e-4574-4095-a9ea-76c0d1a776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8b594fe0c2f491d889a1f5ed566becb xmlns="b82ac699-7e94-47da-a6ed-b75b380e0bd7">
      <Terms xmlns="http://schemas.microsoft.com/office/infopath/2007/PartnerControls"/>
    </d8b594fe0c2f491d889a1f5ed566becb>
    <naa700741d9d42d5b10b9434dce76e75 xmlns="b82ac699-7e94-47da-a6ed-b75b380e0bd7">
      <Terms xmlns="http://schemas.microsoft.com/office/infopath/2007/PartnerControls"/>
    </naa700741d9d42d5b10b9434dce76e75>
    <TaxCatchAll xmlns="f0e6702e-4574-4095-a9ea-76c0d1a77643"/>
    <p46ce59d80f543ed9fd6391417169c9e xmlns="b82ac699-7e94-47da-a6ed-b75b380e0bd7">
      <Terms xmlns="http://schemas.microsoft.com/office/infopath/2007/PartnerControls"/>
    </p46ce59d80f543ed9fd6391417169c9e>
    <PublishingExpirationDate xmlns="http://schemas.microsoft.com/sharepoint/v3" xsi:nil="true"/>
    <e968f008490c466f90bc6889d751dcbb xmlns="b82ac699-7e94-47da-a6ed-b75b380e0bd7">
      <Terms xmlns="http://schemas.microsoft.com/office/infopath/2007/PartnerControls"/>
    </e968f008490c466f90bc6889d751dcbb>
    <PublishingStartDate xmlns="http://schemas.microsoft.com/sharepoint/v3" xsi:nil="true"/>
  </documentManagement>
</p:properties>
</file>

<file path=customXml/itemProps1.xml><?xml version="1.0" encoding="utf-8"?>
<ds:datastoreItem xmlns:ds="http://schemas.openxmlformats.org/officeDocument/2006/customXml" ds:itemID="{039FA65B-0B87-49A2-A2A3-067081F736A1}"/>
</file>

<file path=customXml/itemProps2.xml><?xml version="1.0" encoding="utf-8"?>
<ds:datastoreItem xmlns:ds="http://schemas.openxmlformats.org/officeDocument/2006/customXml" ds:itemID="{ABC297EA-FEE2-4BF1-9BB4-AD73D371752B}"/>
</file>

<file path=customXml/itemProps3.xml><?xml version="1.0" encoding="utf-8"?>
<ds:datastoreItem xmlns:ds="http://schemas.openxmlformats.org/officeDocument/2006/customXml" ds:itemID="{C86D2476-9A4D-4B42-B1D4-C3A83FDC67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vt:lpstr>
      <vt:lpstr>Release notice</vt:lpstr>
      <vt:lpstr>Version notes</vt:lpstr>
      <vt:lpstr>Abbreviations and notes</vt:lpstr>
      <vt:lpstr>---Compare options---</vt:lpstr>
      <vt:lpstr>Competition Benefits</vt:lpstr>
      <vt:lpstr>BaseCase_CF</vt:lpstr>
      <vt:lpstr>BaseCase_Generation</vt:lpstr>
      <vt:lpstr>BaseCase_Capacity</vt:lpstr>
      <vt:lpstr>BaseCase_VOM Cost</vt:lpstr>
      <vt:lpstr>BaseCase_FOM Cost</vt:lpstr>
      <vt:lpstr>BaseCase_Fuel Cost</vt:lpstr>
      <vt:lpstr>BaseCase_Build Cost</vt:lpstr>
      <vt:lpstr>BaseCase_REHAB Cost</vt:lpstr>
      <vt:lpstr>BaseCase_REZ Tx Cost</vt:lpstr>
      <vt:lpstr>BaseCase_USE+DSP Cost</vt:lpstr>
      <vt:lpstr>Option3C_CF</vt:lpstr>
      <vt:lpstr>Option3C_Generation</vt:lpstr>
      <vt:lpstr>Option3C_Capacity</vt:lpstr>
      <vt:lpstr>Option3C_VOM Cost</vt:lpstr>
      <vt:lpstr>Option3C_FOM Cost</vt:lpstr>
      <vt:lpstr>Option3C_Fuel Cost</vt:lpstr>
      <vt:lpstr>Option3C_Build Cost</vt:lpstr>
      <vt:lpstr>Option3C_REHAB Cost</vt:lpstr>
      <vt:lpstr>Option3C_REZ Tx Cost</vt:lpstr>
      <vt:lpstr>Option3C_USE+DSP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Schaller</dc:creator>
  <cp:lastModifiedBy>Andrea Schaller</cp:lastModifiedBy>
  <dcterms:created xsi:type="dcterms:W3CDTF">2021-07-23T03:20:04Z</dcterms:created>
  <dcterms:modified xsi:type="dcterms:W3CDTF">2021-07-23T03:20:50Z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0x01010040720D93C7FF8B49802AE22B2B090644</vt:lpwstr>
  </property>
</Properties>
</file>